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francisconroy/Documents/repos/NU-Racing---ETC-and-manumatic-Electronics/"/>
    </mc:Choice>
  </mc:AlternateContent>
  <bookViews>
    <workbookView xWindow="0" yWindow="460" windowWidth="27860" windowHeight="17540" tabRatio="500"/>
  </bookViews>
  <sheets>
    <sheet name="PINS" sheetId="1" r:id="rId1"/>
    <sheet name="pin_mapping" sheetId="6" r:id="rId2"/>
    <sheet name="BOM" sheetId="2" r:id="rId3"/>
    <sheet name="Sheet2" sheetId="3" r:id="rId4"/>
    <sheet name="Sheet3" sheetId="5" r:id="rId5"/>
    <sheet name="Sheet1" sheetId="4" r:id="rId6"/>
  </sheets>
  <definedNames>
    <definedName name="ETC_mod_bom" localSheetId="2">BOM!$A$1:$F$113</definedName>
    <definedName name="_xlnm.Print_Area" localSheetId="0">PINS!$A$1:$D$25</definedName>
  </definedNames>
  <calcPr calcId="15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C7" i="4"/>
  <c r="D6" i="4"/>
  <c r="D10" i="4"/>
  <c r="D16" i="4"/>
</calcChain>
</file>

<file path=xl/connections.xml><?xml version="1.0" encoding="utf-8"?>
<connections xmlns="http://schemas.openxmlformats.org/spreadsheetml/2006/main">
  <connection id="1" name="ETC_mod_bom.txt" type="6" refreshedVersion="0" background="1" saveData="1">
    <textPr fileType="mac" sourceFile="FRANKSSSD:Users:frank:Documents:university:2015:FYP repos:electrical:ETC_mod_bom.txt" delimited="0">
      <textFields count="6">
        <textField type="text"/>
        <textField position="15"/>
        <textField position="39"/>
        <textField position="62"/>
        <textField position="89"/>
        <textField position="111"/>
      </textFields>
    </textPr>
  </connection>
</connections>
</file>

<file path=xl/sharedStrings.xml><?xml version="1.0" encoding="utf-8"?>
<sst xmlns="http://schemas.openxmlformats.org/spreadsheetml/2006/main" count="915" uniqueCount="358">
  <si>
    <t>APPSA</t>
  </si>
  <si>
    <t>APPSB</t>
  </si>
  <si>
    <t>TPSA</t>
  </si>
  <si>
    <t>TPSB</t>
  </si>
  <si>
    <t>RX1</t>
  </si>
  <si>
    <t>TX1</t>
  </si>
  <si>
    <t>CANTX</t>
  </si>
  <si>
    <t>CANRX</t>
  </si>
  <si>
    <t>MOT PWM</t>
  </si>
  <si>
    <t>ETC DRIVER</t>
  </si>
  <si>
    <t>ALERT</t>
  </si>
  <si>
    <t>SB</t>
  </si>
  <si>
    <t>DISPLAY</t>
  </si>
  <si>
    <t>SENS</t>
  </si>
  <si>
    <t>UART1</t>
  </si>
  <si>
    <t>CAN</t>
  </si>
  <si>
    <t>BATTVOLTMEAS</t>
  </si>
  <si>
    <t>Partlist</t>
  </si>
  <si>
    <t>Exported from E</t>
  </si>
  <si>
    <t>TC_module.brd at 1/09/20</t>
  </si>
  <si>
    <t>15 9:18</t>
  </si>
  <si>
    <t>EAGLE Version 7</t>
  </si>
  <si>
    <t>.3.0 Copyright (c) 1988-</t>
  </si>
  <si>
    <t>2015 CadSoft</t>
  </si>
  <si>
    <t>Assembly varian</t>
  </si>
  <si>
    <t>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</si>
  <si>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</si>
  <si>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</si>
  <si>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</si>
  <si>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</si>
  <si>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</si>
  <si>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</si>
  <si>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</si>
  <si>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</si>
  <si>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</si>
  <si>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(3.55 2.1)</t>
  </si>
  <si>
    <t>R90</t>
  </si>
  <si>
    <t>ACTUALLYACS722</t>
  </si>
  <si>
    <t>ACS722</t>
  </si>
  <si>
    <t>SO08</t>
  </si>
  <si>
    <t>SparkFun-AnalogIC</t>
  </si>
  <si>
    <t>(1.55 1.95)</t>
  </si>
  <si>
    <t>R180</t>
  </si>
  <si>
    <t>BAT_CONN</t>
  </si>
  <si>
    <t>W237-132</t>
  </si>
  <si>
    <t>con-wago-508</t>
  </si>
  <si>
    <t>(3.725 1.7)</t>
  </si>
  <si>
    <t>C1</t>
  </si>
  <si>
    <t>0.1uF</t>
  </si>
  <si>
    <t>C1206</t>
  </si>
  <si>
    <t>resistor</t>
  </si>
  <si>
    <t>(1.525 0.15)</t>
  </si>
  <si>
    <t>MR0</t>
  </si>
  <si>
    <t>C3</t>
  </si>
  <si>
    <t>(2.425 1.875)</t>
  </si>
  <si>
    <t>MR270</t>
  </si>
  <si>
    <t>C4</t>
  </si>
  <si>
    <t>rcl</t>
  </si>
  <si>
    <t>(0.675 0.25)</t>
  </si>
  <si>
    <t>MR180</t>
  </si>
  <si>
    <t>C5</t>
  </si>
  <si>
    <t>(1.025 0.125)</t>
  </si>
  <si>
    <t>C6</t>
  </si>
  <si>
    <t>10n</t>
  </si>
  <si>
    <t>(0.7 2.7)</t>
  </si>
  <si>
    <t>C7</t>
  </si>
  <si>
    <t>(0.5 1.05)</t>
  </si>
  <si>
    <t>C8</t>
  </si>
  <si>
    <t>0.1 uF</t>
  </si>
  <si>
    <t>(0.5 0.45)</t>
  </si>
  <si>
    <t>R270</t>
  </si>
  <si>
    <t>C9</t>
  </si>
  <si>
    <t>(0.5 1.65)</t>
  </si>
  <si>
    <t>C10</t>
  </si>
  <si>
    <t>(2.2 2.75)</t>
  </si>
  <si>
    <t>C13</t>
  </si>
  <si>
    <t>(2.825 1.925)</t>
  </si>
  <si>
    <t>MR90</t>
  </si>
  <si>
    <t>C14</t>
  </si>
  <si>
    <t>(1.575 1.7)</t>
  </si>
  <si>
    <t>C15</t>
  </si>
  <si>
    <t>1nF</t>
  </si>
  <si>
    <t>(1.75 1.95)</t>
  </si>
  <si>
    <t>R0</t>
  </si>
  <si>
    <t>C16</t>
  </si>
  <si>
    <t>(0.5 2.65)</t>
  </si>
  <si>
    <t>C17</t>
  </si>
  <si>
    <t>(0.7 2.2)</t>
  </si>
  <si>
    <t>C18</t>
  </si>
  <si>
    <t>(3.6 2.4)</t>
  </si>
  <si>
    <t>C19</t>
  </si>
  <si>
    <t>1uF</t>
  </si>
  <si>
    <t>(3.225 2.5)</t>
  </si>
  <si>
    <t>C20</t>
  </si>
  <si>
    <t>(1 1.65)</t>
  </si>
  <si>
    <t>C21</t>
  </si>
  <si>
    <t>(0.65 1.5)</t>
  </si>
  <si>
    <t>C22</t>
  </si>
  <si>
    <t>(0.9 1.45)</t>
  </si>
  <si>
    <t>C23</t>
  </si>
  <si>
    <t>(1.4 1.65)</t>
  </si>
  <si>
    <t>C24</t>
  </si>
  <si>
    <t>(1.1 2.05)</t>
  </si>
  <si>
    <t>C25</t>
  </si>
  <si>
    <t>(1.3 2.45)</t>
  </si>
  <si>
    <t>C26</t>
  </si>
  <si>
    <t>(3.4 2.85)</t>
  </si>
  <si>
    <t>C27</t>
  </si>
  <si>
    <t>(2.1375 2.475)</t>
  </si>
  <si>
    <t>C28</t>
  </si>
  <si>
    <t>47uF</t>
  </si>
  <si>
    <t>E5-8,5</t>
  </si>
  <si>
    <t>(2.275 2.995)</t>
  </si>
  <si>
    <t>C29</t>
  </si>
  <si>
    <t>(1.1 2.845)</t>
  </si>
  <si>
    <t>CANCONN</t>
  </si>
  <si>
    <t>(2.8 0.35)</t>
  </si>
  <si>
    <t>D1</t>
  </si>
  <si>
    <t>1N4004</t>
  </si>
  <si>
    <t>DO41-10</t>
  </si>
  <si>
    <t>(3.3 2.2)</t>
  </si>
  <si>
    <t>D3</t>
  </si>
  <si>
    <t>7.5V</t>
  </si>
  <si>
    <t>ZDIO-7.5</t>
  </si>
  <si>
    <t>(3.6 3.05)</t>
  </si>
  <si>
    <t>DIRTSW</t>
  </si>
  <si>
    <t>DIRTY 5V</t>
  </si>
  <si>
    <t>SWITCH-SPDT_KIT</t>
  </si>
  <si>
    <t>SparkFun-Electromechanical</t>
  </si>
  <si>
    <t>(3.175 3.025)</t>
  </si>
  <si>
    <t>IC1</t>
  </si>
  <si>
    <t>LM358</t>
  </si>
  <si>
    <t>DIP08</t>
  </si>
  <si>
    <t>(0.95 1.55)</t>
  </si>
  <si>
    <t>ISOPOW</t>
  </si>
  <si>
    <t>TRACOTMR2WIN</t>
  </si>
  <si>
    <t>TRACOPOWERDC-DCTRM2WIN</t>
  </si>
  <si>
    <t>custom</t>
  </si>
  <si>
    <t>(3.6 0.5)</t>
  </si>
  <si>
    <t>JP1</t>
  </si>
  <si>
    <t>P0-11</t>
  </si>
  <si>
    <t>1X12_LOCK</t>
  </si>
  <si>
    <t>SparkFun-Connectors</t>
  </si>
  <si>
    <t>(2.45 0.2)</t>
  </si>
  <si>
    <t>JP3</t>
  </si>
  <si>
    <t>SER</t>
  </si>
  <si>
    <t>MOLEX-1X3_LOCK</t>
  </si>
  <si>
    <t>(3.15 0.15)</t>
  </si>
  <si>
    <t>LED1</t>
  </si>
  <si>
    <t>FUSE HERE</t>
  </si>
  <si>
    <t>LED-1206</t>
  </si>
  <si>
    <t>LilyPad-Wearables</t>
  </si>
  <si>
    <t>(3.25 2.8)</t>
  </si>
  <si>
    <t>MOTDRV</t>
  </si>
  <si>
    <t>TB6559FG</t>
  </si>
  <si>
    <t>HSOP16-P-300-1.00</t>
  </si>
  <si>
    <t>(1.95 2.75)</t>
  </si>
  <si>
    <t>MOTOR</t>
  </si>
  <si>
    <t>(1.5 2.95)</t>
  </si>
  <si>
    <t>P12-23</t>
  </si>
  <si>
    <t>(1.55 0.45)</t>
  </si>
  <si>
    <t>Q2</t>
  </si>
  <si>
    <t>MOSFET-PCHANNELFQP27P06</t>
  </si>
  <si>
    <t>TO220V</t>
  </si>
  <si>
    <t>SparkFun-DiscreteSemi</t>
  </si>
  <si>
    <t>(3.775 2.15)</t>
  </si>
  <si>
    <t>R1</t>
  </si>
  <si>
    <t>R1206</t>
  </si>
  <si>
    <t>(3.4 0.85)</t>
  </si>
  <si>
    <t>R2</t>
  </si>
  <si>
    <t>10k</t>
  </si>
  <si>
    <t>(2.975 0.725)</t>
  </si>
  <si>
    <t>R3</t>
  </si>
  <si>
    <t>4.7k</t>
  </si>
  <si>
    <t>(2.65 0.8)</t>
  </si>
  <si>
    <t>R4</t>
  </si>
  <si>
    <t>1k</t>
  </si>
  <si>
    <t>(2.925 2.15)</t>
  </si>
  <si>
    <t>R5</t>
  </si>
  <si>
    <t>(3.825 2.425)</t>
  </si>
  <si>
    <t>R6</t>
  </si>
  <si>
    <t>(2.8 2.45)</t>
  </si>
  <si>
    <t>R7</t>
  </si>
  <si>
    <t>(2.85 2.85)</t>
  </si>
  <si>
    <t>R8</t>
  </si>
  <si>
    <t>(2.7 2.65)</t>
  </si>
  <si>
    <t>R9</t>
  </si>
  <si>
    <t>(2.25 1.675)</t>
  </si>
  <si>
    <t>R10</t>
  </si>
  <si>
    <t>(3.4 1.2)</t>
  </si>
  <si>
    <t>R11</t>
  </si>
  <si>
    <t>(3.2 0.9)</t>
  </si>
  <si>
    <t>R12</t>
  </si>
  <si>
    <t>(2.65 0.9)</t>
  </si>
  <si>
    <t>R13</t>
  </si>
  <si>
    <t>(3.05 2.15)</t>
  </si>
  <si>
    <t>R14</t>
  </si>
  <si>
    <t>(2.85 1.45)</t>
  </si>
  <si>
    <t>R15</t>
  </si>
  <si>
    <t>(2.7 1.25)</t>
  </si>
  <si>
    <t>R16</t>
  </si>
  <si>
    <t>(2.65 1)</t>
  </si>
  <si>
    <t>R17</t>
  </si>
  <si>
    <t>(2.575 2.15)</t>
  </si>
  <si>
    <t>R18</t>
  </si>
  <si>
    <t>(3.25 1.4)</t>
  </si>
  <si>
    <t>R19</t>
  </si>
  <si>
    <t>(3 1.3)</t>
  </si>
  <si>
    <t>R20</t>
  </si>
  <si>
    <t>(2.65 1.1)</t>
  </si>
  <si>
    <t>R21</t>
  </si>
  <si>
    <t>(2.725 2.15)</t>
  </si>
  <si>
    <t>R22</t>
  </si>
  <si>
    <t>3k</t>
  </si>
  <si>
    <t>M1206</t>
  </si>
  <si>
    <t>(0.55 2.85)</t>
  </si>
  <si>
    <t>R23</t>
  </si>
  <si>
    <t>2k</t>
  </si>
  <si>
    <t>(0.55 3)</t>
  </si>
  <si>
    <t>R24</t>
  </si>
  <si>
    <t>(0.725 2.95)</t>
  </si>
  <si>
    <t>R25</t>
  </si>
  <si>
    <t>(3.35 2.65)</t>
  </si>
  <si>
    <t>R26</t>
  </si>
  <si>
    <t>(3.65 2.8)</t>
  </si>
  <si>
    <t>R27</t>
  </si>
  <si>
    <t>(3.85 2.8)</t>
  </si>
  <si>
    <t>R28</t>
  </si>
  <si>
    <t>20k</t>
  </si>
  <si>
    <t>(0.65 1.9)</t>
  </si>
  <si>
    <t>R29</t>
  </si>
  <si>
    <t>(0.8 1.9)</t>
  </si>
  <si>
    <t>R30</t>
  </si>
  <si>
    <t>40k</t>
  </si>
  <si>
    <t>(0.9 1.65)</t>
  </si>
  <si>
    <t>R31</t>
  </si>
  <si>
    <t>(0.65 1.6)</t>
  </si>
  <si>
    <t>R32</t>
  </si>
  <si>
    <t>(1.05 1.9)</t>
  </si>
  <si>
    <t>R33</t>
  </si>
  <si>
    <t>(1.2 1.9)</t>
  </si>
  <si>
    <t>R34</t>
  </si>
  <si>
    <t>(1 1.45)</t>
  </si>
  <si>
    <t>R35</t>
  </si>
  <si>
    <t>(1.25 1.65)</t>
  </si>
  <si>
    <t>R36</t>
  </si>
  <si>
    <t>(1.1 2.7)</t>
  </si>
  <si>
    <t>R37</t>
  </si>
  <si>
    <t>56k</t>
  </si>
  <si>
    <t>(0.9 2.8)</t>
  </si>
  <si>
    <t>R38</t>
  </si>
  <si>
    <t>4k7</t>
  </si>
  <si>
    <t>(0.9 3)</t>
  </si>
  <si>
    <t>R39</t>
  </si>
  <si>
    <t>9k1</t>
  </si>
  <si>
    <t>(0.9 2.55)</t>
  </si>
  <si>
    <t>S1</t>
  </si>
  <si>
    <t>LOGIC POWER</t>
  </si>
  <si>
    <t>(1.2 0.225)</t>
  </si>
  <si>
    <t>TEENSY</t>
  </si>
  <si>
    <t>TEENSY31DEV</t>
  </si>
  <si>
    <t>TEENSY31PAC</t>
  </si>
  <si>
    <t>(2.05 0.8)</t>
  </si>
  <si>
    <t>TPSTOECU</t>
  </si>
  <si>
    <t>W237-133</t>
  </si>
  <si>
    <t>(0.25 2.8)</t>
  </si>
  <si>
    <t>U$1</t>
  </si>
  <si>
    <t>LNBTVS</t>
  </si>
  <si>
    <t>JEDECDO-214AB</t>
  </si>
  <si>
    <t>(3.8 1.25)</t>
  </si>
  <si>
    <t>U$3</t>
  </si>
  <si>
    <t>NPN_TRAN</t>
  </si>
  <si>
    <t>SOT23-3</t>
  </si>
  <si>
    <t>(2.85 0.85)</t>
  </si>
  <si>
    <t>U$4</t>
  </si>
  <si>
    <t>PNP_TRAN</t>
  </si>
  <si>
    <t>(3.15 0.75)</t>
  </si>
  <si>
    <t>U$6</t>
  </si>
  <si>
    <t>(2.65 2.825)</t>
  </si>
  <si>
    <t>U$7</t>
  </si>
  <si>
    <t>(2.85 2.6)</t>
  </si>
  <si>
    <t>U$8</t>
  </si>
  <si>
    <t>DISP_CONN</t>
  </si>
  <si>
    <t>(0.85 0.35)</t>
  </si>
  <si>
    <t>U$9</t>
  </si>
  <si>
    <t>(3 0.95)</t>
  </si>
  <si>
    <t>U$10</t>
  </si>
  <si>
    <t>(3.15 1.05)</t>
  </si>
  <si>
    <t>U$11</t>
  </si>
  <si>
    <t>(2.85 1.05)</t>
  </si>
  <si>
    <t>U$12</t>
  </si>
  <si>
    <t>(2.85 1.25)</t>
  </si>
  <si>
    <t>U$13</t>
  </si>
  <si>
    <t>(3 1.15)</t>
  </si>
  <si>
    <t>U$14</t>
  </si>
  <si>
    <t>(3.15 1.25)</t>
  </si>
  <si>
    <t>U$15</t>
  </si>
  <si>
    <t>ACPLC87BT</t>
  </si>
  <si>
    <t>SO8STRETCH</t>
  </si>
  <si>
    <t>(1.1 2.3)</t>
  </si>
  <si>
    <t>U$16</t>
  </si>
  <si>
    <t>(0.7 2.3)</t>
  </si>
  <si>
    <t>U$17</t>
  </si>
  <si>
    <t>OPTOISOLATOR-2SOIC8</t>
  </si>
  <si>
    <t>SO08-2</t>
  </si>
  <si>
    <t>(3 1.9)</t>
  </si>
  <si>
    <t>U$18</t>
  </si>
  <si>
    <t>(2.65 1.9)</t>
  </si>
  <si>
    <t>U$19</t>
  </si>
  <si>
    <t>(2.2 1.9)</t>
  </si>
  <si>
    <t>U1</t>
  </si>
  <si>
    <t>V_REG_317SMD</t>
  </si>
  <si>
    <t>SOT223</t>
  </si>
  <si>
    <t>SparkFun-PowerIC</t>
  </si>
  <si>
    <t>(3.6 2.6)</t>
  </si>
  <si>
    <t>X1</t>
  </si>
  <si>
    <t>W237-12P</t>
  </si>
  <si>
    <t>(0.25 1.25)</t>
  </si>
  <si>
    <t>(blank)</t>
  </si>
  <si>
    <t>Grand Total</t>
  </si>
  <si>
    <t>Total</t>
  </si>
  <si>
    <t>Count of Part</t>
  </si>
  <si>
    <t>Row Labels</t>
  </si>
  <si>
    <t>6 WEEKS TO PAY</t>
  </si>
  <si>
    <t>100 per week</t>
  </si>
  <si>
    <t>TEENSY PINS</t>
  </si>
  <si>
    <t>uC PINS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</si>
  <si>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</si>
  <si>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</si>
  <si>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</si>
  <si>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</si>
  <si>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</si>
  <si>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</si>
  <si>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</si>
  <si>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</si>
  <si>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</si>
  <si>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</si>
  <si>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</si>
  <si>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</si>
  <si>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</si>
  <si>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</si>
  <si>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</si>
  <si>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</si>
  <si>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</si>
  <si>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</si>
  <si>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</si>
  <si>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</si>
  <si>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</si>
  <si>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</si>
  <si>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</si>
  <si>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</si>
  <si>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LABELLED</t>
  </si>
  <si>
    <t>SW PIN</t>
  </si>
  <si>
    <t>IN1</t>
  </si>
  <si>
    <t>IN2</t>
  </si>
  <si>
    <t>CURR_SENS</t>
  </si>
  <si>
    <t>I2C_CLK</t>
  </si>
  <si>
    <t>I2C_DAT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</si>
</sst>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onroy" refreshedDate="42248.405470370373" createdVersion="4" refreshedVersion="4" minRefreshableVersion="3" recordCount="104">
  <cacheSource type="worksheet">
    <worksheetSource ref="A9:F113" sheet="BOM"/>
  </cacheSource>
  <cacheFields count="6">
    <cacheField name="Part" numFmtId="0">
      <sharedItems containsBlank="1" count="104">
        <m/>
        <s v="10VZENER"/>
        <s v="ACTUALLYACS722"/>
        <s v="BAT_CONN"/>
        <s v="C1"/>
        <s v="C3"/>
        <s v="C4"/>
        <s v="C5"/>
        <s v="C6"/>
        <s v="C7"/>
        <s v="C8"/>
        <s v="C9"/>
        <s v="C10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ANCONN"/>
        <s v="D1"/>
        <s v="D3"/>
        <s v="DIRTSW"/>
        <s v="IC1"/>
        <s v="ISOPOW"/>
        <s v="JP1"/>
        <s v="JP3"/>
        <s v="LED1"/>
        <s v="MOTDRV"/>
        <s v="MOTOR"/>
        <s v="P12-23"/>
        <s v="Q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S1"/>
        <s v="TEENSY"/>
        <s v="TPSTOECU"/>
        <s v="U$1"/>
        <s v="U$3"/>
        <s v="U$4"/>
        <s v="U$6"/>
        <s v="U$7"/>
        <s v="U$8"/>
        <s v="U$9"/>
        <s v="U$10"/>
        <s v="U$11"/>
        <s v="U$12"/>
        <s v="U$13"/>
        <s v="U$14"/>
        <s v="U$15"/>
        <s v="U$16"/>
        <s v="U$17"/>
        <s v="U$18"/>
        <s v="U$19"/>
        <s v="U1"/>
        <s v="X1"/>
      </sharedItems>
    </cacheField>
    <cacheField name="Value" numFmtId="0">
      <sharedItems containsBlank="1" containsMixedTypes="1" containsNumber="1" containsInteger="1" minValue="33" maxValue="680" count="43">
        <m/>
        <s v="ACS722"/>
        <s v="0.1uF"/>
        <s v="10n"/>
        <s v="0.1 uF"/>
        <s v="1nF"/>
        <s v="1uF"/>
        <s v="47uF"/>
        <s v="1N4004"/>
        <s v="7.5V"/>
        <s v="DIRTY 5V"/>
        <s v="LM358"/>
        <s v="TRACOTMR2WIN"/>
        <s v="P0-11"/>
        <s v="SER"/>
        <s v="FUSE HERE"/>
        <s v="TB6559FG"/>
        <s v="P12-23"/>
        <s v="MOSFET-PCHANNELFQP27P06"/>
        <n v="270"/>
        <s v="10k"/>
        <s v="4.7k"/>
        <s v="1k"/>
        <s v="3k"/>
        <s v="2k"/>
        <n v="39"/>
        <n v="240"/>
        <n v="680"/>
        <n v="33"/>
        <s v="20k"/>
        <s v="40k"/>
        <s v="56k"/>
        <s v="4k7"/>
        <s v="9k1"/>
        <s v="LOGIC POWER"/>
        <s v="TEENSY31DEV"/>
        <s v="LNBTVS"/>
        <s v="NPN_TRAN"/>
        <s v="PNP_TRAN"/>
        <s v="DISP_CONN"/>
        <s v="ACPLC87BT"/>
        <s v="OPTOISOLATOR-2SOIC8"/>
        <s v="V_REG_317SMD"/>
      </sharedItems>
    </cacheField>
    <cacheField name="Package" numFmtId="0">
      <sharedItems containsBlank="1" count="27">
        <m/>
        <s v="DO214BA"/>
        <s v="SO08"/>
        <s v="W237-132"/>
        <s v="C1206"/>
        <s v="E5-8,5"/>
        <s v="DO41-10"/>
        <s v="ZDIO-7.5"/>
        <s v="SWITCH-SPDT_KIT"/>
        <s v="DIP08"/>
        <s v="TRACOPOWERDC-DCTRM2WIN"/>
        <s v="1X12_LOCK"/>
        <s v="MOLEX-1X3_LOCK"/>
        <s v="LED-1206"/>
        <s v="HSOP16-P-300-1.00"/>
        <s v="TO220V"/>
        <s v="R1206"/>
        <s v="M1206"/>
        <s v="TEENSY31PAC"/>
        <s v="W237-133"/>
        <s v="JEDECDO-214AB"/>
        <s v="SOT23-3"/>
        <s v="DISP_CONN"/>
        <s v="SO8STRETCH"/>
        <s v="SO08-2"/>
        <s v="SOT223"/>
        <s v="W237-12P"/>
      </sharedItems>
    </cacheField>
    <cacheField name="Library" numFmtId="0">
      <sharedItems containsBlank="1"/>
    </cacheField>
    <cacheField name="Position (inch)" numFmtId="0">
      <sharedItems containsBlank="1"/>
    </cacheField>
    <cacheField name="Orien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  <m/>
    <m/>
    <m/>
  </r>
  <r>
    <x v="1"/>
    <x v="0"/>
    <x v="1"/>
    <s v="diode"/>
    <s v="(3.55 2.1)"/>
    <s v="R90"/>
  </r>
  <r>
    <x v="2"/>
    <x v="1"/>
    <x v="2"/>
    <s v="SparkFun-AnalogIC"/>
    <s v="(1.55 1.95)"/>
    <s v="R180"/>
  </r>
  <r>
    <x v="3"/>
    <x v="0"/>
    <x v="3"/>
    <s v="con-wago-508"/>
    <s v="(3.725 1.7)"/>
    <s v="R90"/>
  </r>
  <r>
    <x v="4"/>
    <x v="2"/>
    <x v="4"/>
    <s v="resistor"/>
    <s v="(1.525 0.15)"/>
    <s v="MR0"/>
  </r>
  <r>
    <x v="5"/>
    <x v="2"/>
    <x v="4"/>
    <s v="resistor"/>
    <s v="(2.425 1.875)"/>
    <s v="MR270"/>
  </r>
  <r>
    <x v="6"/>
    <x v="2"/>
    <x v="4"/>
    <s v="rcl"/>
    <s v="(0.675 0.25)"/>
    <s v="MR180"/>
  </r>
  <r>
    <x v="7"/>
    <x v="2"/>
    <x v="4"/>
    <s v="rcl"/>
    <s v="(1.025 0.125)"/>
    <s v="MR0"/>
  </r>
  <r>
    <x v="8"/>
    <x v="3"/>
    <x v="4"/>
    <s v="rcl"/>
    <s v="(0.7 2.7)"/>
    <s v="R180"/>
  </r>
  <r>
    <x v="9"/>
    <x v="2"/>
    <x v="4"/>
    <s v="rcl"/>
    <s v="(0.5 1.05)"/>
    <s v="R90"/>
  </r>
  <r>
    <x v="10"/>
    <x v="4"/>
    <x v="4"/>
    <s v="rcl"/>
    <s v="(0.5 0.45)"/>
    <s v="R270"/>
  </r>
  <r>
    <x v="11"/>
    <x v="2"/>
    <x v="4"/>
    <s v="rcl"/>
    <s v="(0.5 1.65)"/>
    <s v="R270"/>
  </r>
  <r>
    <x v="12"/>
    <x v="4"/>
    <x v="4"/>
    <s v="rcl"/>
    <s v="(2.2 2.75)"/>
    <s v="MR270"/>
  </r>
  <r>
    <x v="13"/>
    <x v="2"/>
    <x v="4"/>
    <s v="resistor"/>
    <s v="(2.825 1.925)"/>
    <s v="MR90"/>
  </r>
  <r>
    <x v="14"/>
    <x v="4"/>
    <x v="4"/>
    <s v="rcl"/>
    <s v="(1.575 1.7)"/>
    <s v="R180"/>
  </r>
  <r>
    <x v="15"/>
    <x v="5"/>
    <x v="4"/>
    <s v="rcl"/>
    <s v="(1.75 1.95)"/>
    <s v="R0"/>
  </r>
  <r>
    <x v="16"/>
    <x v="2"/>
    <x v="4"/>
    <s v="rcl"/>
    <s v="(0.5 2.65)"/>
    <s v="R90"/>
  </r>
  <r>
    <x v="17"/>
    <x v="2"/>
    <x v="4"/>
    <s v="rcl"/>
    <s v="(0.7 2.2)"/>
    <s v="MR180"/>
  </r>
  <r>
    <x v="18"/>
    <x v="2"/>
    <x v="4"/>
    <s v="rcl"/>
    <s v="(3.6 2.4)"/>
    <s v="R0"/>
  </r>
  <r>
    <x v="19"/>
    <x v="6"/>
    <x v="4"/>
    <s v="rcl"/>
    <s v="(3.225 2.5)"/>
    <s v="R180"/>
  </r>
  <r>
    <x v="20"/>
    <x v="5"/>
    <x v="4"/>
    <s v="rcl"/>
    <s v="(1 1.65)"/>
    <s v="MR270"/>
  </r>
  <r>
    <x v="21"/>
    <x v="5"/>
    <x v="4"/>
    <s v="rcl"/>
    <s v="(0.65 1.5)"/>
    <s v="MR0"/>
  </r>
  <r>
    <x v="22"/>
    <x v="5"/>
    <x v="4"/>
    <s v="rcl"/>
    <s v="(0.9 1.45)"/>
    <s v="MR270"/>
  </r>
  <r>
    <x v="23"/>
    <x v="5"/>
    <x v="4"/>
    <s v="rcl"/>
    <s v="(1.4 1.65)"/>
    <s v="R270"/>
  </r>
  <r>
    <x v="24"/>
    <x v="2"/>
    <x v="4"/>
    <s v="rcl"/>
    <s v="(1.1 2.05)"/>
    <s v="MR180"/>
  </r>
  <r>
    <x v="25"/>
    <x v="2"/>
    <x v="4"/>
    <s v="rcl"/>
    <s v="(1.3 2.45)"/>
    <s v="R90"/>
  </r>
  <r>
    <x v="26"/>
    <x v="2"/>
    <x v="4"/>
    <s v="resistor"/>
    <s v="(3.4 2.85)"/>
    <s v="R0"/>
  </r>
  <r>
    <x v="27"/>
    <x v="6"/>
    <x v="4"/>
    <s v="rcl"/>
    <s v="(2.1375 2.475)"/>
    <s v="MR180"/>
  </r>
  <r>
    <x v="28"/>
    <x v="7"/>
    <x v="5"/>
    <s v="rcl"/>
    <s v="(2.275 2.995)"/>
    <s v="R270"/>
  </r>
  <r>
    <x v="29"/>
    <x v="3"/>
    <x v="4"/>
    <s v="rcl"/>
    <s v="(1.1 2.845)"/>
    <s v="R180"/>
  </r>
  <r>
    <x v="30"/>
    <x v="0"/>
    <x v="3"/>
    <s v="con-wago-508"/>
    <s v="(2.8 0.35)"/>
    <s v="R0"/>
  </r>
  <r>
    <x v="31"/>
    <x v="8"/>
    <x v="6"/>
    <s v="diode"/>
    <s v="(3.3 2.2)"/>
    <s v="R90"/>
  </r>
  <r>
    <x v="32"/>
    <x v="9"/>
    <x v="7"/>
    <s v="diode"/>
    <s v="(3.6 3.05)"/>
    <s v="R0"/>
  </r>
  <r>
    <x v="33"/>
    <x v="10"/>
    <x v="8"/>
    <s v="SparkFun-Electromechanical"/>
    <s v="(3.175 3.025)"/>
    <s v="R270"/>
  </r>
  <r>
    <x v="34"/>
    <x v="11"/>
    <x v="9"/>
    <s v="SparkFun-AnalogIC"/>
    <s v="(0.95 1.55)"/>
    <s v="R270"/>
  </r>
  <r>
    <x v="35"/>
    <x v="12"/>
    <x v="10"/>
    <s v="custom"/>
    <s v="(3.6 0.5)"/>
    <s v="R270"/>
  </r>
  <r>
    <x v="36"/>
    <x v="13"/>
    <x v="11"/>
    <s v="SparkFun-Connectors"/>
    <s v="(2.45 0.2)"/>
    <s v="R90"/>
  </r>
  <r>
    <x v="37"/>
    <x v="14"/>
    <x v="12"/>
    <s v="SparkFun-Connectors"/>
    <s v="(3.15 0.15)"/>
    <s v="R90"/>
  </r>
  <r>
    <x v="38"/>
    <x v="15"/>
    <x v="13"/>
    <s v="LilyPad-Wearables"/>
    <s v="(3.25 2.8)"/>
    <s v="R90"/>
  </r>
  <r>
    <x v="39"/>
    <x v="16"/>
    <x v="14"/>
    <s v="custom"/>
    <s v="(1.95 2.75)"/>
    <s v="R270"/>
  </r>
  <r>
    <x v="40"/>
    <x v="0"/>
    <x v="3"/>
    <s v="con-wago-508"/>
    <s v="(1.5 2.95)"/>
    <s v="R180"/>
  </r>
  <r>
    <x v="41"/>
    <x v="17"/>
    <x v="11"/>
    <s v="SparkFun-Connectors"/>
    <s v="(1.55 0.45)"/>
    <s v="R90"/>
  </r>
  <r>
    <x v="42"/>
    <x v="18"/>
    <x v="15"/>
    <s v="SparkFun-DiscreteSemi"/>
    <s v="(3.775 2.15)"/>
    <s v="R270"/>
  </r>
  <r>
    <x v="43"/>
    <x v="19"/>
    <x v="16"/>
    <s v="resistor"/>
    <s v="(3.4 0.85)"/>
    <s v="R270"/>
  </r>
  <r>
    <x v="44"/>
    <x v="20"/>
    <x v="16"/>
    <s v="resistor"/>
    <s v="(2.975 0.725)"/>
    <s v="R90"/>
  </r>
  <r>
    <x v="45"/>
    <x v="21"/>
    <x v="16"/>
    <s v="resistor"/>
    <s v="(2.65 0.8)"/>
    <s v="R180"/>
  </r>
  <r>
    <x v="46"/>
    <x v="22"/>
    <x v="16"/>
    <s v="resistor"/>
    <s v="(2.925 2.15)"/>
    <s v="R90"/>
  </r>
  <r>
    <x v="47"/>
    <x v="22"/>
    <x v="16"/>
    <s v="rcl"/>
    <s v="(3.825 2.425)"/>
    <s v="R180"/>
  </r>
  <r>
    <x v="48"/>
    <x v="19"/>
    <x v="16"/>
    <s v="resistor"/>
    <s v="(2.8 2.45)"/>
    <s v="R0"/>
  </r>
  <r>
    <x v="49"/>
    <x v="20"/>
    <x v="16"/>
    <s v="resistor"/>
    <s v="(2.85 2.85)"/>
    <s v="R180"/>
  </r>
  <r>
    <x v="50"/>
    <x v="21"/>
    <x v="16"/>
    <s v="resistor"/>
    <s v="(2.7 2.65)"/>
    <s v="R270"/>
  </r>
  <r>
    <x v="51"/>
    <x v="22"/>
    <x v="16"/>
    <s v="resistor"/>
    <s v="(2.25 1.675)"/>
    <s v="R0"/>
  </r>
  <r>
    <x v="52"/>
    <x v="19"/>
    <x v="16"/>
    <s v="resistor"/>
    <s v="(3.4 1.2)"/>
    <s v="R270"/>
  </r>
  <r>
    <x v="53"/>
    <x v="20"/>
    <x v="16"/>
    <s v="resistor"/>
    <s v="(3.2 0.9)"/>
    <s v="R180"/>
  </r>
  <r>
    <x v="54"/>
    <x v="21"/>
    <x v="16"/>
    <s v="resistor"/>
    <s v="(2.65 0.9)"/>
    <s v="R180"/>
  </r>
  <r>
    <x v="55"/>
    <x v="22"/>
    <x v="16"/>
    <s v="resistor"/>
    <s v="(3.05 2.15)"/>
    <s v="R90"/>
  </r>
  <r>
    <x v="56"/>
    <x v="19"/>
    <x v="16"/>
    <s v="resistor"/>
    <s v="(2.85 1.45)"/>
    <s v="R270"/>
  </r>
  <r>
    <x v="57"/>
    <x v="20"/>
    <x v="16"/>
    <s v="resistor"/>
    <s v="(2.7 1.25)"/>
    <s v="R270"/>
  </r>
  <r>
    <x v="58"/>
    <x v="21"/>
    <x v="16"/>
    <s v="resistor"/>
    <s v="(2.65 1)"/>
    <s v="R180"/>
  </r>
  <r>
    <x v="59"/>
    <x v="22"/>
    <x v="16"/>
    <s v="resistor"/>
    <s v="(2.575 2.15)"/>
    <s v="R90"/>
  </r>
  <r>
    <x v="60"/>
    <x v="19"/>
    <x v="16"/>
    <s v="resistor"/>
    <s v="(3.25 1.4)"/>
    <s v="R270"/>
  </r>
  <r>
    <x v="61"/>
    <x v="20"/>
    <x v="16"/>
    <s v="resistor"/>
    <s v="(3 1.3)"/>
    <s v="R0"/>
  </r>
  <r>
    <x v="62"/>
    <x v="21"/>
    <x v="16"/>
    <s v="resistor"/>
    <s v="(2.65 1.1)"/>
    <s v="R180"/>
  </r>
  <r>
    <x v="63"/>
    <x v="22"/>
    <x v="16"/>
    <s v="resistor"/>
    <s v="(2.725 2.15)"/>
    <s v="R90"/>
  </r>
  <r>
    <x v="64"/>
    <x v="23"/>
    <x v="17"/>
    <s v="rcl"/>
    <s v="(0.55 2.85)"/>
    <s v="R180"/>
  </r>
  <r>
    <x v="65"/>
    <x v="24"/>
    <x v="17"/>
    <s v="rcl"/>
    <s v="(0.55 3)"/>
    <s v="R0"/>
  </r>
  <r>
    <x v="66"/>
    <x v="25"/>
    <x v="16"/>
    <s v="rcl"/>
    <s v="(0.725 2.95)"/>
    <s v="R90"/>
  </r>
  <r>
    <x v="67"/>
    <x v="26"/>
    <x v="16"/>
    <s v="rcl"/>
    <s v="(3.35 2.65)"/>
    <s v="R270"/>
  </r>
  <r>
    <x v="68"/>
    <x v="27"/>
    <x v="16"/>
    <s v="rcl"/>
    <s v="(3.65 2.8)"/>
    <s v="R180"/>
  </r>
  <r>
    <x v="69"/>
    <x v="28"/>
    <x v="16"/>
    <s v="rcl"/>
    <s v="(3.85 2.8)"/>
    <s v="R270"/>
  </r>
  <r>
    <x v="70"/>
    <x v="29"/>
    <x v="16"/>
    <s v="rcl"/>
    <s v="(0.65 1.9)"/>
    <s v="R90"/>
  </r>
  <r>
    <x v="71"/>
    <x v="29"/>
    <x v="16"/>
    <s v="rcl"/>
    <s v="(0.8 1.9)"/>
    <s v="R90"/>
  </r>
  <r>
    <x v="72"/>
    <x v="30"/>
    <x v="16"/>
    <s v="rcl"/>
    <s v="(0.9 1.65)"/>
    <s v="MR270"/>
  </r>
  <r>
    <x v="73"/>
    <x v="29"/>
    <x v="16"/>
    <s v="rcl"/>
    <s v="(0.65 1.6)"/>
    <s v="MR0"/>
  </r>
  <r>
    <x v="74"/>
    <x v="29"/>
    <x v="16"/>
    <s v="rcl"/>
    <s v="(1.05 1.9)"/>
    <s v="R90"/>
  </r>
  <r>
    <x v="75"/>
    <x v="29"/>
    <x v="16"/>
    <s v="rcl"/>
    <s v="(1.2 1.9)"/>
    <s v="R90"/>
  </r>
  <r>
    <x v="76"/>
    <x v="30"/>
    <x v="16"/>
    <s v="rcl"/>
    <s v="(1 1.45)"/>
    <s v="MR270"/>
  </r>
  <r>
    <x v="77"/>
    <x v="29"/>
    <x v="16"/>
    <s v="rcl"/>
    <s v="(1.25 1.65)"/>
    <s v="R270"/>
  </r>
  <r>
    <x v="78"/>
    <x v="25"/>
    <x v="16"/>
    <s v="rcl"/>
    <s v="(1.1 2.7)"/>
    <s v="R180"/>
  </r>
  <r>
    <x v="79"/>
    <x v="31"/>
    <x v="16"/>
    <s v="rcl"/>
    <s v="(0.9 2.8)"/>
    <s v="R90"/>
  </r>
  <r>
    <x v="80"/>
    <x v="32"/>
    <x v="16"/>
    <s v="rcl"/>
    <s v="(0.9 3)"/>
    <s v="R90"/>
  </r>
  <r>
    <x v="81"/>
    <x v="33"/>
    <x v="16"/>
    <s v="rcl"/>
    <s v="(0.9 2.55)"/>
    <s v="R90"/>
  </r>
  <r>
    <x v="82"/>
    <x v="34"/>
    <x v="8"/>
    <s v="SparkFun-Electromechanical"/>
    <s v="(1.2 0.225)"/>
    <s v="R270"/>
  </r>
  <r>
    <x v="83"/>
    <x v="35"/>
    <x v="18"/>
    <s v="custom"/>
    <s v="(2.05 0.8)"/>
    <s v="R90"/>
  </r>
  <r>
    <x v="84"/>
    <x v="0"/>
    <x v="19"/>
    <s v="con-wago-508"/>
    <s v="(0.25 2.8)"/>
    <s v="R270"/>
  </r>
  <r>
    <x v="85"/>
    <x v="36"/>
    <x v="20"/>
    <s v="custom"/>
    <s v="(3.8 1.25)"/>
    <s v="MR270"/>
  </r>
  <r>
    <x v="86"/>
    <x v="37"/>
    <x v="21"/>
    <s v="custom"/>
    <s v="(2.85 0.85)"/>
    <s v="R0"/>
  </r>
  <r>
    <x v="87"/>
    <x v="38"/>
    <x v="21"/>
    <s v="custom"/>
    <s v="(3.15 0.75)"/>
    <s v="R270"/>
  </r>
  <r>
    <x v="88"/>
    <x v="37"/>
    <x v="21"/>
    <s v="custom"/>
    <s v="(2.65 2.825)"/>
    <s v="R0"/>
  </r>
  <r>
    <x v="89"/>
    <x v="38"/>
    <x v="21"/>
    <s v="custom"/>
    <s v="(2.85 2.6)"/>
    <s v="R0"/>
  </r>
  <r>
    <x v="90"/>
    <x v="39"/>
    <x v="22"/>
    <s v="custom"/>
    <s v="(0.85 0.35)"/>
    <s v="R270"/>
  </r>
  <r>
    <x v="91"/>
    <x v="37"/>
    <x v="21"/>
    <s v="custom"/>
    <s v="(3 0.95)"/>
    <s v="R0"/>
  </r>
  <r>
    <x v="92"/>
    <x v="38"/>
    <x v="21"/>
    <s v="custom"/>
    <s v="(3.15 1.05)"/>
    <s v="R0"/>
  </r>
  <r>
    <x v="93"/>
    <x v="37"/>
    <x v="21"/>
    <s v="custom"/>
    <s v="(2.85 1.05)"/>
    <s v="R0"/>
  </r>
  <r>
    <x v="94"/>
    <x v="38"/>
    <x v="21"/>
    <s v="custom"/>
    <s v="(2.85 1.25)"/>
    <s v="R0"/>
  </r>
  <r>
    <x v="95"/>
    <x v="37"/>
    <x v="21"/>
    <s v="custom"/>
    <s v="(3 1.15)"/>
    <s v="R0"/>
  </r>
  <r>
    <x v="96"/>
    <x v="38"/>
    <x v="21"/>
    <s v="custom"/>
    <s v="(3.15 1.25)"/>
    <s v="R0"/>
  </r>
  <r>
    <x v="97"/>
    <x v="40"/>
    <x v="23"/>
    <s v="custom"/>
    <s v="(1.1 2.3)"/>
    <s v="R180"/>
  </r>
  <r>
    <x v="98"/>
    <x v="40"/>
    <x v="23"/>
    <s v="custom"/>
    <s v="(0.7 2.3)"/>
    <s v="R180"/>
  </r>
  <r>
    <x v="99"/>
    <x v="41"/>
    <x v="24"/>
    <s v="SparkFun-DiscreteSemi"/>
    <s v="(3 1.9)"/>
    <s v="R0"/>
  </r>
  <r>
    <x v="100"/>
    <x v="41"/>
    <x v="24"/>
    <s v="SparkFun-DiscreteSemi"/>
    <s v="(2.65 1.9)"/>
    <s v="R0"/>
  </r>
  <r>
    <x v="101"/>
    <x v="41"/>
    <x v="24"/>
    <s v="SparkFun-DiscreteSemi"/>
    <s v="(2.2 1.9)"/>
    <s v="R180"/>
  </r>
  <r>
    <x v="102"/>
    <x v="42"/>
    <x v="25"/>
    <s v="SparkFun-PowerIC"/>
    <s v="(3.6 2.6)"/>
    <s v="R270"/>
  </r>
  <r>
    <x v="103"/>
    <x v="0"/>
    <x v="26"/>
    <s v="con-wago-508"/>
    <s v="(0.25 1.25)"/>
    <s v="R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52" firstHeaderRow="2" firstDataRow="2" firstDataCol="2"/>
  <pivotFields count="6">
    <pivotField dataField="1" compact="0" outline="0" showAll="0">
      <items count="105">
        <item x="1"/>
        <item x="2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5"/>
        <item x="6"/>
        <item x="7"/>
        <item x="8"/>
        <item x="9"/>
        <item x="10"/>
        <item x="1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2"/>
        <item x="53"/>
        <item x="54"/>
        <item x="55"/>
        <item x="56"/>
        <item x="57"/>
        <item x="58"/>
        <item x="59"/>
        <item x="60"/>
        <item x="61"/>
        <item x="44"/>
        <item x="62"/>
        <item x="63"/>
        <item x="64"/>
        <item x="65"/>
        <item x="66"/>
        <item x="67"/>
        <item x="68"/>
        <item x="69"/>
        <item x="70"/>
        <item x="71"/>
        <item x="45"/>
        <item x="72"/>
        <item x="73"/>
        <item x="74"/>
        <item x="75"/>
        <item x="76"/>
        <item x="77"/>
        <item x="78"/>
        <item x="79"/>
        <item x="80"/>
        <item x="81"/>
        <item x="46"/>
        <item x="47"/>
        <item x="48"/>
        <item x="49"/>
        <item x="50"/>
        <item x="51"/>
        <item x="82"/>
        <item x="83"/>
        <item x="84"/>
        <item x="85"/>
        <item x="92"/>
        <item x="93"/>
        <item x="94"/>
        <item x="95"/>
        <item x="96"/>
        <item x="97"/>
        <item x="98"/>
        <item x="99"/>
        <item x="100"/>
        <item x="101"/>
        <item x="86"/>
        <item x="87"/>
        <item x="88"/>
        <item x="89"/>
        <item x="90"/>
        <item x="91"/>
        <item x="102"/>
        <item x="103"/>
        <item x="0"/>
        <item t="default"/>
      </items>
    </pivotField>
    <pivotField axis="axisRow" compact="0" outline="0" showAll="0" defaultSubtotal="0">
      <items count="43">
        <item x="28"/>
        <item x="25"/>
        <item x="26"/>
        <item x="19"/>
        <item x="27"/>
        <item x="4"/>
        <item x="2"/>
        <item x="20"/>
        <item x="3"/>
        <item x="22"/>
        <item x="8"/>
        <item x="5"/>
        <item x="6"/>
        <item x="29"/>
        <item x="24"/>
        <item x="23"/>
        <item x="21"/>
        <item x="30"/>
        <item x="7"/>
        <item x="32"/>
        <item x="31"/>
        <item x="9"/>
        <item x="33"/>
        <item x="40"/>
        <item x="1"/>
        <item x="10"/>
        <item x="39"/>
        <item x="15"/>
        <item x="11"/>
        <item x="36"/>
        <item x="34"/>
        <item x="18"/>
        <item x="37"/>
        <item x="41"/>
        <item x="13"/>
        <item x="17"/>
        <item x="38"/>
        <item x="14"/>
        <item x="16"/>
        <item x="35"/>
        <item x="12"/>
        <item x="42"/>
        <item x="0"/>
      </items>
    </pivotField>
    <pivotField axis="axisRow" compact="0" outline="0" showAll="0">
      <items count="28">
        <item x="11"/>
        <item x="4"/>
        <item x="9"/>
        <item x="22"/>
        <item x="1"/>
        <item x="6"/>
        <item x="5"/>
        <item x="14"/>
        <item x="20"/>
        <item x="13"/>
        <item x="17"/>
        <item x="12"/>
        <item x="16"/>
        <item x="2"/>
        <item x="24"/>
        <item x="23"/>
        <item x="25"/>
        <item x="21"/>
        <item x="8"/>
        <item x="18"/>
        <item x="15"/>
        <item x="10"/>
        <item x="26"/>
        <item x="3"/>
        <item x="19"/>
        <item x="7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"/>
    <field x="2"/>
  </rowFields>
  <rowItems count="48">
    <i>
      <x/>
      <x v="12"/>
    </i>
    <i>
      <x v="1"/>
      <x v="12"/>
    </i>
    <i>
      <x v="2"/>
      <x v="12"/>
    </i>
    <i>
      <x v="3"/>
      <x v="12"/>
    </i>
    <i>
      <x v="4"/>
      <x v="12"/>
    </i>
    <i>
      <x v="5"/>
      <x v="1"/>
    </i>
    <i>
      <x v="6"/>
      <x v="1"/>
    </i>
    <i>
      <x v="7"/>
      <x v="12"/>
    </i>
    <i>
      <x v="8"/>
      <x v="1"/>
    </i>
    <i>
      <x v="9"/>
      <x v="12"/>
    </i>
    <i>
      <x v="10"/>
      <x v="5"/>
    </i>
    <i>
      <x v="11"/>
      <x v="1"/>
    </i>
    <i>
      <x v="12"/>
      <x v="1"/>
    </i>
    <i>
      <x v="13"/>
      <x v="12"/>
    </i>
    <i>
      <x v="14"/>
      <x v="10"/>
    </i>
    <i>
      <x v="15"/>
      <x v="10"/>
    </i>
    <i>
      <x v="16"/>
      <x v="12"/>
    </i>
    <i>
      <x v="17"/>
      <x v="12"/>
    </i>
    <i>
      <x v="18"/>
      <x v="6"/>
    </i>
    <i>
      <x v="19"/>
      <x v="12"/>
    </i>
    <i>
      <x v="20"/>
      <x v="12"/>
    </i>
    <i>
      <x v="21"/>
      <x v="25"/>
    </i>
    <i>
      <x v="22"/>
      <x v="12"/>
    </i>
    <i>
      <x v="23"/>
      <x v="15"/>
    </i>
    <i>
      <x v="24"/>
      <x v="13"/>
    </i>
    <i>
      <x v="25"/>
      <x v="18"/>
    </i>
    <i>
      <x v="26"/>
      <x v="3"/>
    </i>
    <i>
      <x v="27"/>
      <x v="9"/>
    </i>
    <i>
      <x v="28"/>
      <x v="2"/>
    </i>
    <i>
      <x v="29"/>
      <x v="8"/>
    </i>
    <i>
      <x v="30"/>
      <x v="18"/>
    </i>
    <i>
      <x v="31"/>
      <x v="20"/>
    </i>
    <i>
      <x v="32"/>
      <x v="17"/>
    </i>
    <i>
      <x v="33"/>
      <x v="14"/>
    </i>
    <i>
      <x v="34"/>
      <x/>
    </i>
    <i>
      <x v="35"/>
      <x/>
    </i>
    <i>
      <x v="36"/>
      <x v="17"/>
    </i>
    <i>
      <x v="37"/>
      <x v="11"/>
    </i>
    <i>
      <x v="38"/>
      <x v="7"/>
    </i>
    <i>
      <x v="39"/>
      <x v="19"/>
    </i>
    <i>
      <x v="40"/>
      <x v="21"/>
    </i>
    <i>
      <x v="41"/>
      <x v="16"/>
    </i>
    <i>
      <x v="42"/>
      <x v="4"/>
    </i>
    <i r="1">
      <x v="22"/>
    </i>
    <i r="1">
      <x v="23"/>
    </i>
    <i r="1">
      <x v="24"/>
    </i>
    <i r="1">
      <x v="26"/>
    </i>
    <i t="grand">
      <x/>
    </i>
  </rowItems>
  <colItems count="1">
    <i/>
  </colItems>
  <dataFields count="1">
    <dataField name="Count of Par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52" firstHeaderRow="2" firstDataRow="2" firstDataCol="1"/>
  <pivotFields count="6">
    <pivotField axis="axisRow" showAll="0">
      <items count="105">
        <item x="1"/>
        <item x="2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5"/>
        <item x="6"/>
        <item x="7"/>
        <item x="8"/>
        <item x="9"/>
        <item x="10"/>
        <item x="1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2"/>
        <item x="53"/>
        <item x="54"/>
        <item x="55"/>
        <item x="56"/>
        <item x="57"/>
        <item x="58"/>
        <item x="59"/>
        <item x="60"/>
        <item x="61"/>
        <item x="44"/>
        <item x="62"/>
        <item x="63"/>
        <item x="64"/>
        <item x="65"/>
        <item x="66"/>
        <item x="67"/>
        <item x="68"/>
        <item x="69"/>
        <item x="70"/>
        <item x="71"/>
        <item x="45"/>
        <item x="72"/>
        <item x="73"/>
        <item x="74"/>
        <item x="75"/>
        <item x="76"/>
        <item x="77"/>
        <item x="78"/>
        <item x="79"/>
        <item x="80"/>
        <item x="81"/>
        <item x="46"/>
        <item x="47"/>
        <item x="48"/>
        <item x="49"/>
        <item x="50"/>
        <item x="51"/>
        <item x="82"/>
        <item x="83"/>
        <item x="84"/>
        <item x="85"/>
        <item x="92"/>
        <item x="93"/>
        <item x="94"/>
        <item x="95"/>
        <item x="96"/>
        <item x="97"/>
        <item x="98"/>
        <item x="99"/>
        <item x="100"/>
        <item x="101"/>
        <item x="86"/>
        <item x="87"/>
        <item x="88"/>
        <item x="89"/>
        <item x="90"/>
        <item x="91"/>
        <item x="102"/>
        <item x="103"/>
        <item x="0"/>
        <item t="default"/>
      </items>
    </pivotField>
    <pivotField axis="axisRow" showAll="0">
      <items count="44">
        <item x="28"/>
        <item x="25"/>
        <item x="26"/>
        <item x="19"/>
        <item x="27"/>
        <item x="4"/>
        <item x="2"/>
        <item x="20"/>
        <item x="3"/>
        <item x="22"/>
        <item x="8"/>
        <item x="5"/>
        <item x="6"/>
        <item x="29"/>
        <item x="24"/>
        <item x="23"/>
        <item x="21"/>
        <item x="30"/>
        <item x="7"/>
        <item x="32"/>
        <item x="31"/>
        <item x="9"/>
        <item x="33"/>
        <item x="40"/>
        <item x="1"/>
        <item x="10"/>
        <item x="39"/>
        <item x="15"/>
        <item x="11"/>
        <item x="36"/>
        <item x="34"/>
        <item x="18"/>
        <item x="37"/>
        <item x="41"/>
        <item x="13"/>
        <item x="17"/>
        <item x="38"/>
        <item x="14"/>
        <item x="16"/>
        <item x="35"/>
        <item x="12"/>
        <item x="42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0"/>
  </rowFields>
  <rowItems count="148">
    <i>
      <x/>
    </i>
    <i r="1">
      <x v="61"/>
    </i>
    <i>
      <x v="1"/>
    </i>
    <i r="1">
      <x v="58"/>
    </i>
    <i r="1">
      <x v="71"/>
    </i>
    <i>
      <x v="2"/>
    </i>
    <i r="1">
      <x v="59"/>
    </i>
    <i>
      <x v="3"/>
    </i>
    <i r="1">
      <x v="42"/>
    </i>
    <i r="1">
      <x v="43"/>
    </i>
    <i r="1">
      <x v="47"/>
    </i>
    <i r="1">
      <x v="51"/>
    </i>
    <i r="1">
      <x v="77"/>
    </i>
    <i>
      <x v="4"/>
    </i>
    <i r="1">
      <x v="60"/>
    </i>
    <i>
      <x v="5"/>
    </i>
    <i r="1">
      <x v="4"/>
    </i>
    <i r="1">
      <x v="6"/>
    </i>
    <i r="1">
      <x v="27"/>
    </i>
    <i>
      <x v="6"/>
    </i>
    <i r="1">
      <x v="3"/>
    </i>
    <i r="1">
      <x v="5"/>
    </i>
    <i r="1">
      <x v="8"/>
    </i>
    <i r="1">
      <x v="9"/>
    </i>
    <i r="1">
      <x v="10"/>
    </i>
    <i r="1">
      <x v="16"/>
    </i>
    <i r="1">
      <x v="17"/>
    </i>
    <i r="1">
      <x v="18"/>
    </i>
    <i r="1">
      <x v="22"/>
    </i>
    <i r="1">
      <x v="23"/>
    </i>
    <i r="1">
      <x v="24"/>
    </i>
    <i r="1">
      <x v="26"/>
    </i>
    <i r="1">
      <x v="28"/>
    </i>
    <i>
      <x v="7"/>
    </i>
    <i r="1">
      <x v="44"/>
    </i>
    <i r="1">
      <x v="48"/>
    </i>
    <i r="1">
      <x v="52"/>
    </i>
    <i r="1">
      <x v="53"/>
    </i>
    <i r="1">
      <x v="78"/>
    </i>
    <i>
      <x v="8"/>
    </i>
    <i r="1">
      <x v="21"/>
    </i>
    <i r="1">
      <x v="25"/>
    </i>
    <i>
      <x v="9"/>
    </i>
    <i r="1">
      <x v="46"/>
    </i>
    <i r="1">
      <x v="50"/>
    </i>
    <i r="1">
      <x v="55"/>
    </i>
    <i r="1">
      <x v="75"/>
    </i>
    <i r="1">
      <x v="76"/>
    </i>
    <i r="1">
      <x v="80"/>
    </i>
    <i>
      <x v="10"/>
    </i>
    <i r="1">
      <x v="30"/>
    </i>
    <i>
      <x v="11"/>
    </i>
    <i r="1">
      <x v="7"/>
    </i>
    <i r="1">
      <x v="12"/>
    </i>
    <i r="1">
      <x v="13"/>
    </i>
    <i r="1">
      <x v="14"/>
    </i>
    <i r="1">
      <x v="15"/>
    </i>
    <i>
      <x v="12"/>
    </i>
    <i r="1">
      <x v="11"/>
    </i>
    <i r="1">
      <x v="19"/>
    </i>
    <i>
      <x v="13"/>
    </i>
    <i r="1">
      <x v="62"/>
    </i>
    <i r="1">
      <x v="63"/>
    </i>
    <i r="1">
      <x v="66"/>
    </i>
    <i r="1">
      <x v="67"/>
    </i>
    <i r="1">
      <x v="68"/>
    </i>
    <i r="1">
      <x v="70"/>
    </i>
    <i>
      <x v="14"/>
    </i>
    <i r="1">
      <x v="57"/>
    </i>
    <i>
      <x v="15"/>
    </i>
    <i r="1">
      <x v="56"/>
    </i>
    <i>
      <x v="16"/>
    </i>
    <i r="1">
      <x v="45"/>
    </i>
    <i r="1">
      <x v="49"/>
    </i>
    <i r="1">
      <x v="54"/>
    </i>
    <i r="1">
      <x v="64"/>
    </i>
    <i r="1">
      <x v="79"/>
    </i>
    <i>
      <x v="17"/>
    </i>
    <i r="1">
      <x v="65"/>
    </i>
    <i r="1">
      <x v="69"/>
    </i>
    <i>
      <x v="18"/>
    </i>
    <i r="1">
      <x v="20"/>
    </i>
    <i>
      <x v="19"/>
    </i>
    <i r="1">
      <x v="73"/>
    </i>
    <i>
      <x v="20"/>
    </i>
    <i r="1">
      <x v="72"/>
    </i>
    <i>
      <x v="21"/>
    </i>
    <i r="1">
      <x v="31"/>
    </i>
    <i>
      <x v="22"/>
    </i>
    <i r="1">
      <x v="74"/>
    </i>
    <i>
      <x v="23"/>
    </i>
    <i r="1">
      <x v="90"/>
    </i>
    <i r="1">
      <x v="91"/>
    </i>
    <i>
      <x v="24"/>
    </i>
    <i r="1">
      <x v="1"/>
    </i>
    <i>
      <x v="25"/>
    </i>
    <i r="1">
      <x v="32"/>
    </i>
    <i>
      <x v="26"/>
    </i>
    <i r="1">
      <x v="99"/>
    </i>
    <i>
      <x v="27"/>
    </i>
    <i r="1">
      <x v="37"/>
    </i>
    <i>
      <x v="28"/>
    </i>
    <i r="1">
      <x v="33"/>
    </i>
    <i>
      <x v="29"/>
    </i>
    <i r="1">
      <x v="84"/>
    </i>
    <i>
      <x v="30"/>
    </i>
    <i r="1">
      <x v="81"/>
    </i>
    <i>
      <x v="31"/>
    </i>
    <i r="1">
      <x v="41"/>
    </i>
    <i>
      <x v="32"/>
    </i>
    <i r="1">
      <x v="86"/>
    </i>
    <i r="1">
      <x v="88"/>
    </i>
    <i r="1">
      <x v="95"/>
    </i>
    <i r="1">
      <x v="97"/>
    </i>
    <i r="1">
      <x v="100"/>
    </i>
    <i>
      <x v="33"/>
    </i>
    <i r="1">
      <x v="92"/>
    </i>
    <i r="1">
      <x v="93"/>
    </i>
    <i r="1">
      <x v="94"/>
    </i>
    <i>
      <x v="34"/>
    </i>
    <i r="1">
      <x v="35"/>
    </i>
    <i>
      <x v="35"/>
    </i>
    <i r="1">
      <x v="40"/>
    </i>
    <i>
      <x v="36"/>
    </i>
    <i r="1">
      <x v="85"/>
    </i>
    <i r="1">
      <x v="87"/>
    </i>
    <i r="1">
      <x v="89"/>
    </i>
    <i r="1">
      <x v="96"/>
    </i>
    <i r="1">
      <x v="98"/>
    </i>
    <i>
      <x v="37"/>
    </i>
    <i r="1">
      <x v="36"/>
    </i>
    <i>
      <x v="38"/>
    </i>
    <i r="1">
      <x v="38"/>
    </i>
    <i>
      <x v="39"/>
    </i>
    <i r="1">
      <x v="82"/>
    </i>
    <i>
      <x v="40"/>
    </i>
    <i r="1">
      <x v="34"/>
    </i>
    <i>
      <x v="41"/>
    </i>
    <i r="1">
      <x v="101"/>
    </i>
    <i>
      <x v="42"/>
    </i>
    <i r="1">
      <x/>
    </i>
    <i r="1">
      <x v="2"/>
    </i>
    <i r="1">
      <x v="29"/>
    </i>
    <i r="1">
      <x v="39"/>
    </i>
    <i r="1">
      <x v="83"/>
    </i>
    <i r="1">
      <x v="102"/>
    </i>
    <i r="1">
      <x v="103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TC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5"/>
  <sheetViews>
    <sheetView tabSelected="1" workbookViewId="0">
      <selection activeCell="B17" sqref="B17"/>
    </sheetView>
  </sheetViews>
  <sheetFormatPr baseColWidth="10" defaultRowHeight="16" x14ac:dyDescent="0.2"/>
  <cols>
    <col min="3" max="3" width="14.5" bestFit="1" customWidth="1"/>
  </cols>
  <sheetData>
    <row r="1" spans="1:4" x14ac:dyDescent="0.2">
      <c r="A1" s="7" t="s">
        <v>351</v>
      </c>
      <c r="B1" s="7" t="s">
        <v>352</v>
      </c>
      <c r="C1" s="7"/>
      <c r="D1" s="7"/>
    </row>
    <row r="2" spans="1:4" x14ac:dyDescent="0.2">
      <c r="A2" s="7">
        <v>0</v>
      </c>
      <c r="B2" s="7" t="str">
        <f>VLOOKUP(A2,pin_mapping!$A$2:$B$25,2,0)</f>
        <v>PTB16</v>
      </c>
      <c r="C2" s="7" t="s">
        <v>4</v>
      </c>
      <c r="D2" s="7" t="s">
        <v>14</v>
      </c>
    </row>
    <row r="3" spans="1:4" x14ac:dyDescent="0.2">
      <c r="A3" s="7">
        <v>1</v>
      </c>
      <c r="B3" s="7" t="str">
        <f>VLOOKUP(A3,pin_mapping!$A$2:$B$25,2,0)</f>
        <v>PTB17</v>
      </c>
      <c r="C3" s="7" t="s">
        <v>5</v>
      </c>
      <c r="D3" s="7" t="s">
        <v>14</v>
      </c>
    </row>
    <row r="4" spans="1:4" x14ac:dyDescent="0.2">
      <c r="A4" s="7">
        <v>2</v>
      </c>
      <c r="B4" s="7" t="str">
        <f>VLOOKUP(A4,pin_mapping!$A$2:$B$25,2,0)</f>
        <v>PTD0</v>
      </c>
      <c r="C4" s="7"/>
      <c r="D4" s="7"/>
    </row>
    <row r="5" spans="1:4" x14ac:dyDescent="0.2">
      <c r="A5" s="7">
        <v>3</v>
      </c>
      <c r="B5" s="7" t="str">
        <f>VLOOKUP(A5,pin_mapping!$A$2:$B$25,2,0)</f>
        <v>PTA12</v>
      </c>
      <c r="C5" s="7" t="s">
        <v>6</v>
      </c>
      <c r="D5" s="7" t="s">
        <v>15</v>
      </c>
    </row>
    <row r="6" spans="1:4" x14ac:dyDescent="0.2">
      <c r="A6" s="7">
        <v>4</v>
      </c>
      <c r="B6" s="7" t="str">
        <f>VLOOKUP(A6,pin_mapping!$A$2:$B$25,2,0)</f>
        <v>PTA13</v>
      </c>
      <c r="C6" s="7" t="s">
        <v>7</v>
      </c>
      <c r="D6" s="7" t="s">
        <v>15</v>
      </c>
    </row>
    <row r="7" spans="1:4" x14ac:dyDescent="0.2">
      <c r="A7" s="7">
        <v>5</v>
      </c>
      <c r="B7" s="7" t="str">
        <f>VLOOKUP(A7,pin_mapping!$A$2:$B$25,2,0)</f>
        <v>PTD7</v>
      </c>
      <c r="C7" s="7" t="s">
        <v>10</v>
      </c>
      <c r="D7" s="7" t="s">
        <v>9</v>
      </c>
    </row>
    <row r="8" spans="1:4" x14ac:dyDescent="0.2">
      <c r="A8" s="7">
        <v>6</v>
      </c>
      <c r="B8" s="7" t="str">
        <f>VLOOKUP(A8,pin_mapping!$A$2:$B$25,2,0)</f>
        <v>PTD4</v>
      </c>
      <c r="C8" s="7" t="s">
        <v>8</v>
      </c>
      <c r="D8" s="7" t="s">
        <v>9</v>
      </c>
    </row>
    <row r="9" spans="1:4" x14ac:dyDescent="0.2">
      <c r="A9" s="7">
        <v>7</v>
      </c>
      <c r="B9" s="7" t="str">
        <f>VLOOKUP(A9,pin_mapping!$A$2:$B$25,2,0)</f>
        <v>PTD2</v>
      </c>
      <c r="C9" s="7" t="s">
        <v>353</v>
      </c>
      <c r="D9" s="7" t="s">
        <v>9</v>
      </c>
    </row>
    <row r="10" spans="1:4" x14ac:dyDescent="0.2">
      <c r="A10" s="7">
        <v>8</v>
      </c>
      <c r="B10" s="7" t="str">
        <f>VLOOKUP(A10,pin_mapping!$A$2:$B$25,2,0)</f>
        <v>PTD3</v>
      </c>
      <c r="C10" s="7" t="s">
        <v>354</v>
      </c>
      <c r="D10" s="7" t="s">
        <v>9</v>
      </c>
    </row>
    <row r="11" spans="1:4" x14ac:dyDescent="0.2">
      <c r="A11" s="7">
        <v>9</v>
      </c>
      <c r="B11" s="7" t="str">
        <f>VLOOKUP(A11,pin_mapping!$A$2:$B$25,2,0)</f>
        <v>PTC3</v>
      </c>
      <c r="C11" s="7" t="s">
        <v>11</v>
      </c>
      <c r="D11" s="7" t="s">
        <v>9</v>
      </c>
    </row>
    <row r="12" spans="1:4" x14ac:dyDescent="0.2">
      <c r="A12" s="7">
        <v>10</v>
      </c>
      <c r="B12" s="7" t="str">
        <f>VLOOKUP(A12,pin_mapping!$A$2:$B$25,2,0)</f>
        <v>PTC4</v>
      </c>
      <c r="C12" s="8"/>
      <c r="D12" s="7"/>
    </row>
    <row r="13" spans="1:4" x14ac:dyDescent="0.2">
      <c r="A13" s="7">
        <v>11</v>
      </c>
      <c r="B13" s="7" t="str">
        <f>VLOOKUP(A13,pin_mapping!$A$2:$B$25,2,0)</f>
        <v>PTC6</v>
      </c>
      <c r="C13" s="8"/>
      <c r="D13" s="7"/>
    </row>
    <row r="14" spans="1:4" x14ac:dyDescent="0.2">
      <c r="A14" s="7">
        <v>12</v>
      </c>
      <c r="B14" s="7" t="str">
        <f>VLOOKUP(A14,pin_mapping!$A$2:$B$25,2,0)</f>
        <v>PTC7</v>
      </c>
      <c r="C14" s="8"/>
      <c r="D14" s="7"/>
    </row>
    <row r="15" spans="1:4" x14ac:dyDescent="0.2">
      <c r="A15" s="7">
        <v>13</v>
      </c>
      <c r="B15" s="7" t="str">
        <f>VLOOKUP(A15,pin_mapping!$A$2:$B$25,2,0)</f>
        <v>PTC5</v>
      </c>
      <c r="C15" s="8"/>
      <c r="D15" s="7"/>
    </row>
    <row r="16" spans="1:4" x14ac:dyDescent="0.2">
      <c r="A16" s="9">
        <v>14</v>
      </c>
      <c r="B16" s="7" t="str">
        <f>VLOOKUP(A16,pin_mapping!$A$2:$B$25,2,0)</f>
        <v>PTD1</v>
      </c>
      <c r="C16" s="7" t="s">
        <v>0</v>
      </c>
      <c r="D16" s="7" t="s">
        <v>13</v>
      </c>
    </row>
    <row r="17" spans="1:4" x14ac:dyDescent="0.2">
      <c r="A17" s="9">
        <v>15</v>
      </c>
      <c r="B17" s="7" t="str">
        <f>VLOOKUP(A17,pin_mapping!$A$2:$B$25,2,0)</f>
        <v>PTC0</v>
      </c>
      <c r="C17" s="7" t="s">
        <v>1</v>
      </c>
      <c r="D17" s="7" t="s">
        <v>13</v>
      </c>
    </row>
    <row r="18" spans="1:4" x14ac:dyDescent="0.2">
      <c r="A18" s="9">
        <v>16</v>
      </c>
      <c r="B18" s="7" t="str">
        <f>VLOOKUP(A18,pin_mapping!$A$2:$B$25,2,0)</f>
        <v>PTB0</v>
      </c>
      <c r="C18" s="7" t="s">
        <v>2</v>
      </c>
      <c r="D18" s="7" t="s">
        <v>13</v>
      </c>
    </row>
    <row r="19" spans="1:4" x14ac:dyDescent="0.2">
      <c r="A19" s="9">
        <v>17</v>
      </c>
      <c r="B19" s="7" t="str">
        <f>VLOOKUP(A19,pin_mapping!$A$2:$B$25,2,0)</f>
        <v>PTB1</v>
      </c>
      <c r="C19" s="7" t="s">
        <v>3</v>
      </c>
      <c r="D19" s="7" t="s">
        <v>13</v>
      </c>
    </row>
    <row r="20" spans="1:4" x14ac:dyDescent="0.2">
      <c r="A20" s="9">
        <v>18</v>
      </c>
      <c r="B20" s="7" t="str">
        <f>VLOOKUP(A20,pin_mapping!$A$2:$B$25,2,0)</f>
        <v>PTB3</v>
      </c>
      <c r="C20" s="7" t="s">
        <v>357</v>
      </c>
      <c r="D20" s="7" t="s">
        <v>12</v>
      </c>
    </row>
    <row r="21" spans="1:4" x14ac:dyDescent="0.2">
      <c r="A21" s="9">
        <v>19</v>
      </c>
      <c r="B21" s="7" t="str">
        <f>VLOOKUP(A21,pin_mapping!$A$2:$B$25,2,0)</f>
        <v>PTB2</v>
      </c>
      <c r="C21" s="7" t="s">
        <v>356</v>
      </c>
      <c r="D21" s="7" t="s">
        <v>12</v>
      </c>
    </row>
    <row r="22" spans="1:4" x14ac:dyDescent="0.2">
      <c r="A22" s="9">
        <v>20</v>
      </c>
      <c r="B22" s="7" t="str">
        <f>VLOOKUP(A22,pin_mapping!$A$2:$B$25,2,0)</f>
        <v>PTD5</v>
      </c>
      <c r="C22" s="7"/>
      <c r="D22" s="7"/>
    </row>
    <row r="23" spans="1:4" x14ac:dyDescent="0.2">
      <c r="A23" s="9">
        <v>21</v>
      </c>
      <c r="B23" s="7" t="str">
        <f>VLOOKUP(A23,pin_mapping!$A$2:$B$25,2,0)</f>
        <v>PTD6</v>
      </c>
      <c r="C23" s="7" t="s">
        <v>16</v>
      </c>
      <c r="D23" s="7" t="s">
        <v>13</v>
      </c>
    </row>
    <row r="24" spans="1:4" x14ac:dyDescent="0.2">
      <c r="A24" s="9">
        <v>22</v>
      </c>
      <c r="B24" s="7" t="str">
        <f>VLOOKUP(A24,pin_mapping!$A$2:$B$25,2,0)</f>
        <v>PTC1</v>
      </c>
      <c r="C24" s="7" t="s">
        <v>355</v>
      </c>
      <c r="D24" s="7" t="s">
        <v>9</v>
      </c>
    </row>
    <row r="25" spans="1:4" x14ac:dyDescent="0.2">
      <c r="A25" s="9">
        <v>23</v>
      </c>
      <c r="B25" s="7" t="str">
        <f>VLOOKUP(A25,pin_mapping!$A$2:$B$25,2,0)</f>
        <v>PTC2</v>
      </c>
      <c r="C25" s="7"/>
      <c r="D25" s="7"/>
    </row>
  </sheetData>
  <phoneticPr fontId="3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7" sqref="F27"/>
    </sheetView>
  </sheetViews>
  <sheetFormatPr baseColWidth="10" defaultRowHeight="16" x14ac:dyDescent="0.2"/>
  <sheetData>
    <row r="1" spans="1:2" x14ac:dyDescent="0.2">
      <c r="A1" t="s">
        <v>325</v>
      </c>
      <c r="B1" t="s">
        <v>326</v>
      </c>
    </row>
    <row r="2" spans="1:2" x14ac:dyDescent="0.2">
      <c r="A2">
        <v>0</v>
      </c>
      <c r="B2" t="s">
        <v>327</v>
      </c>
    </row>
    <row r="3" spans="1:2" x14ac:dyDescent="0.2">
      <c r="A3">
        <v>1</v>
      </c>
      <c r="B3" t="s">
        <v>328</v>
      </c>
    </row>
    <row r="4" spans="1:2" x14ac:dyDescent="0.2">
      <c r="A4">
        <v>2</v>
      </c>
      <c r="B4" t="s">
        <v>329</v>
      </c>
    </row>
    <row r="5" spans="1:2" x14ac:dyDescent="0.2">
      <c r="A5">
        <v>3</v>
      </c>
      <c r="B5" t="s">
        <v>330</v>
      </c>
    </row>
    <row r="6" spans="1:2" x14ac:dyDescent="0.2">
      <c r="A6">
        <v>4</v>
      </c>
      <c r="B6" t="s">
        <v>331</v>
      </c>
    </row>
    <row r="7" spans="1:2" x14ac:dyDescent="0.2">
      <c r="A7">
        <v>5</v>
      </c>
      <c r="B7" t="s">
        <v>332</v>
      </c>
    </row>
    <row r="8" spans="1:2" x14ac:dyDescent="0.2">
      <c r="A8">
        <v>6</v>
      </c>
      <c r="B8" t="s">
        <v>333</v>
      </c>
    </row>
    <row r="9" spans="1:2" x14ac:dyDescent="0.2">
      <c r="A9">
        <v>7</v>
      </c>
      <c r="B9" t="s">
        <v>334</v>
      </c>
    </row>
    <row r="10" spans="1:2" x14ac:dyDescent="0.2">
      <c r="A10">
        <v>8</v>
      </c>
      <c r="B10" t="s">
        <v>335</v>
      </c>
    </row>
    <row r="11" spans="1:2" x14ac:dyDescent="0.2">
      <c r="A11">
        <v>9</v>
      </c>
      <c r="B11" t="s">
        <v>336</v>
      </c>
    </row>
    <row r="12" spans="1:2" x14ac:dyDescent="0.2">
      <c r="A12">
        <v>10</v>
      </c>
      <c r="B12" t="s">
        <v>337</v>
      </c>
    </row>
    <row r="13" spans="1:2" x14ac:dyDescent="0.2">
      <c r="A13">
        <v>11</v>
      </c>
      <c r="B13" t="s">
        <v>338</v>
      </c>
    </row>
    <row r="14" spans="1:2" x14ac:dyDescent="0.2">
      <c r="A14">
        <v>12</v>
      </c>
      <c r="B14" t="s">
        <v>339</v>
      </c>
    </row>
    <row r="15" spans="1:2" x14ac:dyDescent="0.2">
      <c r="A15">
        <v>13</v>
      </c>
      <c r="B15" t="s">
        <v>340</v>
      </c>
    </row>
    <row r="16" spans="1:2" x14ac:dyDescent="0.2">
      <c r="A16">
        <v>14</v>
      </c>
      <c r="B16" t="s">
        <v>341</v>
      </c>
    </row>
    <row r="17" spans="1:2" x14ac:dyDescent="0.2">
      <c r="A17">
        <v>15</v>
      </c>
      <c r="B17" t="s">
        <v>342</v>
      </c>
    </row>
    <row r="18" spans="1:2" x14ac:dyDescent="0.2">
      <c r="A18">
        <v>16</v>
      </c>
      <c r="B18" t="s">
        <v>343</v>
      </c>
    </row>
    <row r="19" spans="1:2" x14ac:dyDescent="0.2">
      <c r="A19">
        <v>17</v>
      </c>
      <c r="B19" t="s">
        <v>344</v>
      </c>
    </row>
    <row r="20" spans="1:2" x14ac:dyDescent="0.2">
      <c r="A20">
        <v>18</v>
      </c>
      <c r="B20" t="s">
        <v>345</v>
      </c>
    </row>
    <row r="21" spans="1:2" x14ac:dyDescent="0.2">
      <c r="A21">
        <v>19</v>
      </c>
      <c r="B21" t="s">
        <v>346</v>
      </c>
    </row>
    <row r="22" spans="1:2" x14ac:dyDescent="0.2">
      <c r="A22">
        <v>20</v>
      </c>
      <c r="B22" t="s">
        <v>347</v>
      </c>
    </row>
    <row r="23" spans="1:2" x14ac:dyDescent="0.2">
      <c r="A23">
        <v>21</v>
      </c>
      <c r="B23" t="s">
        <v>348</v>
      </c>
    </row>
    <row r="24" spans="1:2" x14ac:dyDescent="0.2">
      <c r="A24">
        <v>22</v>
      </c>
      <c r="B24" t="s">
        <v>349</v>
      </c>
    </row>
    <row r="25" spans="1:2" x14ac:dyDescent="0.2">
      <c r="A25">
        <v>23</v>
      </c>
      <c r="B25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B33" sqref="B33"/>
    </sheetView>
  </sheetViews>
  <sheetFormatPr baseColWidth="10" defaultRowHeight="16" x14ac:dyDescent="0.2"/>
  <cols>
    <col min="1" max="1" width="15.66406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3" bestFit="1" customWidth="1"/>
    <col min="6" max="6" width="10.6640625" bestFit="1" customWidth="1"/>
  </cols>
  <sheetData>
    <row r="1" spans="1:6" x14ac:dyDescent="0.2">
      <c r="A1" s="1" t="s">
        <v>17</v>
      </c>
    </row>
    <row r="3" spans="1:6" x14ac:dyDescent="0.2">
      <c r="A3" s="1" t="s">
        <v>18</v>
      </c>
      <c r="B3" t="s">
        <v>19</v>
      </c>
      <c r="C3" t="s">
        <v>20</v>
      </c>
    </row>
    <row r="5" spans="1:6" x14ac:dyDescent="0.2">
      <c r="A5" s="1" t="s">
        <v>21</v>
      </c>
      <c r="B5" t="s">
        <v>22</v>
      </c>
      <c r="C5" t="s">
        <v>23</v>
      </c>
    </row>
    <row r="7" spans="1:6" x14ac:dyDescent="0.2">
      <c r="A7" s="1" t="s">
        <v>24</v>
      </c>
      <c r="B7" t="s">
        <v>25</v>
      </c>
    </row>
    <row r="9" spans="1:6" x14ac:dyDescent="0.2">
      <c r="A9" s="1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</row>
    <row r="11" spans="1:6" x14ac:dyDescent="0.2">
      <c r="A11" s="1" t="s">
        <v>32</v>
      </c>
      <c r="C11" t="s">
        <v>33</v>
      </c>
      <c r="D11" t="s">
        <v>34</v>
      </c>
      <c r="E11" t="s">
        <v>35</v>
      </c>
      <c r="F11" t="s">
        <v>36</v>
      </c>
    </row>
    <row r="12" spans="1:6" x14ac:dyDescent="0.2">
      <c r="A12" s="1" t="s">
        <v>37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</row>
    <row r="13" spans="1:6" x14ac:dyDescent="0.2">
      <c r="A13" s="1" t="s">
        <v>43</v>
      </c>
      <c r="C13" t="s">
        <v>44</v>
      </c>
      <c r="D13" t="s">
        <v>45</v>
      </c>
      <c r="E13" t="s">
        <v>46</v>
      </c>
      <c r="F13" t="s">
        <v>36</v>
      </c>
    </row>
    <row r="14" spans="1:6" x14ac:dyDescent="0.2">
      <c r="A14" s="1" t="s">
        <v>47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 x14ac:dyDescent="0.2">
      <c r="A15" s="1" t="s">
        <v>53</v>
      </c>
      <c r="B15" t="s">
        <v>48</v>
      </c>
      <c r="C15" t="s">
        <v>49</v>
      </c>
      <c r="D15" t="s">
        <v>50</v>
      </c>
      <c r="E15" t="s">
        <v>54</v>
      </c>
      <c r="F15" t="s">
        <v>55</v>
      </c>
    </row>
    <row r="16" spans="1:6" x14ac:dyDescent="0.2">
      <c r="A16" s="1" t="s">
        <v>56</v>
      </c>
      <c r="B16" t="s">
        <v>48</v>
      </c>
      <c r="C16" t="s">
        <v>49</v>
      </c>
      <c r="D16" t="s">
        <v>57</v>
      </c>
      <c r="E16" t="s">
        <v>58</v>
      </c>
      <c r="F16" t="s">
        <v>59</v>
      </c>
    </row>
    <row r="17" spans="1:6" x14ac:dyDescent="0.2">
      <c r="A17" s="1" t="s">
        <v>60</v>
      </c>
      <c r="B17" t="s">
        <v>48</v>
      </c>
      <c r="C17" t="s">
        <v>49</v>
      </c>
      <c r="D17" t="s">
        <v>57</v>
      </c>
      <c r="E17" t="s">
        <v>61</v>
      </c>
      <c r="F17" t="s">
        <v>52</v>
      </c>
    </row>
    <row r="18" spans="1:6" x14ac:dyDescent="0.2">
      <c r="A18" s="1" t="s">
        <v>62</v>
      </c>
      <c r="B18" t="s">
        <v>63</v>
      </c>
      <c r="C18" t="s">
        <v>49</v>
      </c>
      <c r="D18" t="s">
        <v>57</v>
      </c>
      <c r="E18" t="s">
        <v>64</v>
      </c>
      <c r="F18" t="s">
        <v>42</v>
      </c>
    </row>
    <row r="19" spans="1:6" x14ac:dyDescent="0.2">
      <c r="A19" s="1" t="s">
        <v>65</v>
      </c>
      <c r="B19" t="s">
        <v>48</v>
      </c>
      <c r="C19" t="s">
        <v>49</v>
      </c>
      <c r="D19" t="s">
        <v>57</v>
      </c>
      <c r="E19" t="s">
        <v>66</v>
      </c>
      <c r="F19" t="s">
        <v>36</v>
      </c>
    </row>
    <row r="20" spans="1:6" x14ac:dyDescent="0.2">
      <c r="A20" s="1" t="s">
        <v>67</v>
      </c>
      <c r="B20" t="s">
        <v>68</v>
      </c>
      <c r="C20" t="s">
        <v>49</v>
      </c>
      <c r="D20" t="s">
        <v>57</v>
      </c>
      <c r="E20" t="s">
        <v>69</v>
      </c>
      <c r="F20" t="s">
        <v>70</v>
      </c>
    </row>
    <row r="21" spans="1:6" x14ac:dyDescent="0.2">
      <c r="A21" s="1" t="s">
        <v>71</v>
      </c>
      <c r="B21" t="s">
        <v>48</v>
      </c>
      <c r="C21" t="s">
        <v>49</v>
      </c>
      <c r="D21" t="s">
        <v>57</v>
      </c>
      <c r="E21" t="s">
        <v>72</v>
      </c>
      <c r="F21" t="s">
        <v>70</v>
      </c>
    </row>
    <row r="22" spans="1:6" x14ac:dyDescent="0.2">
      <c r="A22" s="1" t="s">
        <v>73</v>
      </c>
      <c r="B22" t="s">
        <v>68</v>
      </c>
      <c r="C22" t="s">
        <v>49</v>
      </c>
      <c r="D22" t="s">
        <v>57</v>
      </c>
      <c r="E22" t="s">
        <v>74</v>
      </c>
      <c r="F22" t="s">
        <v>55</v>
      </c>
    </row>
    <row r="23" spans="1:6" x14ac:dyDescent="0.2">
      <c r="A23" s="1" t="s">
        <v>75</v>
      </c>
      <c r="B23" t="s">
        <v>48</v>
      </c>
      <c r="C23" t="s">
        <v>49</v>
      </c>
      <c r="D23" t="s">
        <v>50</v>
      </c>
      <c r="E23" t="s">
        <v>76</v>
      </c>
      <c r="F23" t="s">
        <v>77</v>
      </c>
    </row>
    <row r="24" spans="1:6" x14ac:dyDescent="0.2">
      <c r="A24" s="1" t="s">
        <v>78</v>
      </c>
      <c r="B24" t="s">
        <v>68</v>
      </c>
      <c r="C24" t="s">
        <v>49</v>
      </c>
      <c r="D24" t="s">
        <v>57</v>
      </c>
      <c r="E24" t="s">
        <v>79</v>
      </c>
      <c r="F24" t="s">
        <v>42</v>
      </c>
    </row>
    <row r="25" spans="1:6" x14ac:dyDescent="0.2">
      <c r="A25" s="1" t="s">
        <v>80</v>
      </c>
      <c r="B25" t="s">
        <v>81</v>
      </c>
      <c r="C25" t="s">
        <v>49</v>
      </c>
      <c r="D25" t="s">
        <v>57</v>
      </c>
      <c r="E25" t="s">
        <v>82</v>
      </c>
      <c r="F25" t="s">
        <v>83</v>
      </c>
    </row>
    <row r="26" spans="1:6" x14ac:dyDescent="0.2">
      <c r="A26" s="1" t="s">
        <v>84</v>
      </c>
      <c r="B26" t="s">
        <v>48</v>
      </c>
      <c r="C26" t="s">
        <v>49</v>
      </c>
      <c r="D26" t="s">
        <v>57</v>
      </c>
      <c r="E26" t="s">
        <v>85</v>
      </c>
      <c r="F26" t="s">
        <v>36</v>
      </c>
    </row>
    <row r="27" spans="1:6" x14ac:dyDescent="0.2">
      <c r="A27" s="1" t="s">
        <v>86</v>
      </c>
      <c r="B27" t="s">
        <v>48</v>
      </c>
      <c r="C27" t="s">
        <v>49</v>
      </c>
      <c r="D27" t="s">
        <v>57</v>
      </c>
      <c r="E27" t="s">
        <v>87</v>
      </c>
      <c r="F27" t="s">
        <v>59</v>
      </c>
    </row>
    <row r="28" spans="1:6" x14ac:dyDescent="0.2">
      <c r="A28" s="1" t="s">
        <v>88</v>
      </c>
      <c r="B28" t="s">
        <v>48</v>
      </c>
      <c r="C28" t="s">
        <v>49</v>
      </c>
      <c r="D28" t="s">
        <v>57</v>
      </c>
      <c r="E28" t="s">
        <v>89</v>
      </c>
      <c r="F28" t="s">
        <v>83</v>
      </c>
    </row>
    <row r="29" spans="1:6" x14ac:dyDescent="0.2">
      <c r="A29" s="1" t="s">
        <v>90</v>
      </c>
      <c r="B29" t="s">
        <v>91</v>
      </c>
      <c r="C29" t="s">
        <v>49</v>
      </c>
      <c r="D29" t="s">
        <v>57</v>
      </c>
      <c r="E29" t="s">
        <v>92</v>
      </c>
      <c r="F29" t="s">
        <v>42</v>
      </c>
    </row>
    <row r="30" spans="1:6" x14ac:dyDescent="0.2">
      <c r="A30" s="1" t="s">
        <v>93</v>
      </c>
      <c r="B30" t="s">
        <v>81</v>
      </c>
      <c r="C30" t="s">
        <v>49</v>
      </c>
      <c r="D30" t="s">
        <v>57</v>
      </c>
      <c r="E30" t="s">
        <v>94</v>
      </c>
      <c r="F30" t="s">
        <v>55</v>
      </c>
    </row>
    <row r="31" spans="1:6" x14ac:dyDescent="0.2">
      <c r="A31" s="1" t="s">
        <v>95</v>
      </c>
      <c r="B31" t="s">
        <v>81</v>
      </c>
      <c r="C31" t="s">
        <v>49</v>
      </c>
      <c r="D31" t="s">
        <v>57</v>
      </c>
      <c r="E31" t="s">
        <v>96</v>
      </c>
      <c r="F31" t="s">
        <v>52</v>
      </c>
    </row>
    <row r="32" spans="1:6" x14ac:dyDescent="0.2">
      <c r="A32" s="1" t="s">
        <v>97</v>
      </c>
      <c r="B32" t="s">
        <v>81</v>
      </c>
      <c r="C32" t="s">
        <v>49</v>
      </c>
      <c r="D32" t="s">
        <v>57</v>
      </c>
      <c r="E32" t="s">
        <v>98</v>
      </c>
      <c r="F32" t="s">
        <v>55</v>
      </c>
    </row>
    <row r="33" spans="1:6" x14ac:dyDescent="0.2">
      <c r="A33" s="1" t="s">
        <v>99</v>
      </c>
      <c r="B33" t="s">
        <v>81</v>
      </c>
      <c r="C33" t="s">
        <v>49</v>
      </c>
      <c r="D33" t="s">
        <v>57</v>
      </c>
      <c r="E33" t="s">
        <v>100</v>
      </c>
      <c r="F33" t="s">
        <v>70</v>
      </c>
    </row>
    <row r="34" spans="1:6" x14ac:dyDescent="0.2">
      <c r="A34" s="1" t="s">
        <v>101</v>
      </c>
      <c r="B34" t="s">
        <v>48</v>
      </c>
      <c r="C34" t="s">
        <v>49</v>
      </c>
      <c r="D34" t="s">
        <v>57</v>
      </c>
      <c r="E34" t="s">
        <v>102</v>
      </c>
      <c r="F34" t="s">
        <v>59</v>
      </c>
    </row>
    <row r="35" spans="1:6" x14ac:dyDescent="0.2">
      <c r="A35" s="1" t="s">
        <v>103</v>
      </c>
      <c r="B35" t="s">
        <v>48</v>
      </c>
      <c r="C35" t="s">
        <v>49</v>
      </c>
      <c r="D35" t="s">
        <v>57</v>
      </c>
      <c r="E35" t="s">
        <v>104</v>
      </c>
      <c r="F35" t="s">
        <v>36</v>
      </c>
    </row>
    <row r="36" spans="1:6" x14ac:dyDescent="0.2">
      <c r="A36" s="1" t="s">
        <v>105</v>
      </c>
      <c r="B36" t="s">
        <v>48</v>
      </c>
      <c r="C36" t="s">
        <v>49</v>
      </c>
      <c r="D36" t="s">
        <v>50</v>
      </c>
      <c r="E36" t="s">
        <v>106</v>
      </c>
      <c r="F36" t="s">
        <v>83</v>
      </c>
    </row>
    <row r="37" spans="1:6" x14ac:dyDescent="0.2">
      <c r="A37" s="1" t="s">
        <v>107</v>
      </c>
      <c r="B37" t="s">
        <v>91</v>
      </c>
      <c r="C37" t="s">
        <v>49</v>
      </c>
      <c r="D37" t="s">
        <v>57</v>
      </c>
      <c r="E37" t="s">
        <v>108</v>
      </c>
      <c r="F37" t="s">
        <v>59</v>
      </c>
    </row>
    <row r="38" spans="1:6" x14ac:dyDescent="0.2">
      <c r="A38" s="1" t="s">
        <v>109</v>
      </c>
      <c r="B38" t="s">
        <v>110</v>
      </c>
      <c r="C38" t="s">
        <v>111</v>
      </c>
      <c r="D38" t="s">
        <v>57</v>
      </c>
      <c r="E38" t="s">
        <v>112</v>
      </c>
      <c r="F38" t="s">
        <v>70</v>
      </c>
    </row>
    <row r="39" spans="1:6" x14ac:dyDescent="0.2">
      <c r="A39" s="1" t="s">
        <v>113</v>
      </c>
      <c r="B39" t="s">
        <v>63</v>
      </c>
      <c r="C39" t="s">
        <v>49</v>
      </c>
      <c r="D39" t="s">
        <v>57</v>
      </c>
      <c r="E39" t="s">
        <v>114</v>
      </c>
      <c r="F39" t="s">
        <v>42</v>
      </c>
    </row>
    <row r="40" spans="1:6" x14ac:dyDescent="0.2">
      <c r="A40" s="1" t="s">
        <v>115</v>
      </c>
      <c r="C40" t="s">
        <v>44</v>
      </c>
      <c r="D40" t="s">
        <v>45</v>
      </c>
      <c r="E40" t="s">
        <v>116</v>
      </c>
      <c r="F40" t="s">
        <v>83</v>
      </c>
    </row>
    <row r="41" spans="1:6" x14ac:dyDescent="0.2">
      <c r="A41" s="1" t="s">
        <v>117</v>
      </c>
      <c r="B41" t="s">
        <v>118</v>
      </c>
      <c r="C41" t="s">
        <v>119</v>
      </c>
      <c r="D41" t="s">
        <v>34</v>
      </c>
      <c r="E41" t="s">
        <v>120</v>
      </c>
      <c r="F41" t="s">
        <v>36</v>
      </c>
    </row>
    <row r="42" spans="1:6" x14ac:dyDescent="0.2">
      <c r="A42" s="1" t="s">
        <v>121</v>
      </c>
      <c r="B42" t="s">
        <v>122</v>
      </c>
      <c r="C42" t="s">
        <v>123</v>
      </c>
      <c r="D42" t="s">
        <v>34</v>
      </c>
      <c r="E42" t="s">
        <v>124</v>
      </c>
      <c r="F42" t="s">
        <v>83</v>
      </c>
    </row>
    <row r="43" spans="1:6" x14ac:dyDescent="0.2">
      <c r="A43" s="1" t="s">
        <v>125</v>
      </c>
      <c r="B43" t="s">
        <v>126</v>
      </c>
      <c r="C43" t="s">
        <v>127</v>
      </c>
      <c r="D43" t="s">
        <v>128</v>
      </c>
      <c r="E43" t="s">
        <v>129</v>
      </c>
      <c r="F43" t="s">
        <v>70</v>
      </c>
    </row>
    <row r="44" spans="1:6" x14ac:dyDescent="0.2">
      <c r="A44" s="1" t="s">
        <v>130</v>
      </c>
      <c r="B44" t="s">
        <v>131</v>
      </c>
      <c r="C44" t="s">
        <v>132</v>
      </c>
      <c r="D44" t="s">
        <v>40</v>
      </c>
      <c r="E44" t="s">
        <v>133</v>
      </c>
      <c r="F44" t="s">
        <v>70</v>
      </c>
    </row>
    <row r="45" spans="1:6" x14ac:dyDescent="0.2">
      <c r="A45" s="1" t="s">
        <v>134</v>
      </c>
      <c r="B45" t="s">
        <v>135</v>
      </c>
      <c r="C45" t="s">
        <v>136</v>
      </c>
      <c r="D45" t="s">
        <v>137</v>
      </c>
      <c r="E45" t="s">
        <v>138</v>
      </c>
      <c r="F45" t="s">
        <v>70</v>
      </c>
    </row>
    <row r="46" spans="1:6" x14ac:dyDescent="0.2">
      <c r="A46" s="1" t="s">
        <v>139</v>
      </c>
      <c r="B46" t="s">
        <v>140</v>
      </c>
      <c r="C46" t="s">
        <v>141</v>
      </c>
      <c r="D46" t="s">
        <v>142</v>
      </c>
      <c r="E46" t="s">
        <v>143</v>
      </c>
      <c r="F46" t="s">
        <v>36</v>
      </c>
    </row>
    <row r="47" spans="1:6" x14ac:dyDescent="0.2">
      <c r="A47" s="1" t="s">
        <v>144</v>
      </c>
      <c r="B47" t="s">
        <v>145</v>
      </c>
      <c r="C47" t="s">
        <v>146</v>
      </c>
      <c r="D47" t="s">
        <v>142</v>
      </c>
      <c r="E47" t="s">
        <v>147</v>
      </c>
      <c r="F47" t="s">
        <v>36</v>
      </c>
    </row>
    <row r="48" spans="1:6" x14ac:dyDescent="0.2">
      <c r="A48" s="1" t="s">
        <v>148</v>
      </c>
      <c r="B48" t="s">
        <v>149</v>
      </c>
      <c r="C48" t="s">
        <v>150</v>
      </c>
      <c r="D48" t="s">
        <v>151</v>
      </c>
      <c r="E48" t="s">
        <v>152</v>
      </c>
      <c r="F48" t="s">
        <v>36</v>
      </c>
    </row>
    <row r="49" spans="1:6" x14ac:dyDescent="0.2">
      <c r="A49" s="1" t="s">
        <v>153</v>
      </c>
      <c r="B49" t="s">
        <v>154</v>
      </c>
      <c r="C49" t="s">
        <v>155</v>
      </c>
      <c r="D49" t="s">
        <v>137</v>
      </c>
      <c r="E49" t="s">
        <v>156</v>
      </c>
      <c r="F49" t="s">
        <v>70</v>
      </c>
    </row>
    <row r="50" spans="1:6" x14ac:dyDescent="0.2">
      <c r="A50" s="1" t="s">
        <v>157</v>
      </c>
      <c r="C50" t="s">
        <v>44</v>
      </c>
      <c r="D50" t="s">
        <v>45</v>
      </c>
      <c r="E50" t="s">
        <v>158</v>
      </c>
      <c r="F50" t="s">
        <v>42</v>
      </c>
    </row>
    <row r="51" spans="1:6" x14ac:dyDescent="0.2">
      <c r="A51" s="1" t="s">
        <v>159</v>
      </c>
      <c r="B51" t="s">
        <v>159</v>
      </c>
      <c r="C51" t="s">
        <v>141</v>
      </c>
      <c r="D51" t="s">
        <v>142</v>
      </c>
      <c r="E51" t="s">
        <v>160</v>
      </c>
      <c r="F51" t="s">
        <v>36</v>
      </c>
    </row>
    <row r="52" spans="1:6" x14ac:dyDescent="0.2">
      <c r="A52" s="1" t="s">
        <v>161</v>
      </c>
      <c r="B52" t="s">
        <v>162</v>
      </c>
      <c r="C52" t="s">
        <v>163</v>
      </c>
      <c r="D52" t="s">
        <v>164</v>
      </c>
      <c r="E52" t="s">
        <v>165</v>
      </c>
      <c r="F52" t="s">
        <v>70</v>
      </c>
    </row>
    <row r="53" spans="1:6" x14ac:dyDescent="0.2">
      <c r="A53" s="1" t="s">
        <v>166</v>
      </c>
      <c r="B53">
        <v>270</v>
      </c>
      <c r="C53" t="s">
        <v>167</v>
      </c>
      <c r="D53" t="s">
        <v>50</v>
      </c>
      <c r="E53" t="s">
        <v>168</v>
      </c>
      <c r="F53" t="s">
        <v>70</v>
      </c>
    </row>
    <row r="54" spans="1:6" x14ac:dyDescent="0.2">
      <c r="A54" s="1" t="s">
        <v>169</v>
      </c>
      <c r="B54" t="s">
        <v>170</v>
      </c>
      <c r="C54" t="s">
        <v>167</v>
      </c>
      <c r="D54" t="s">
        <v>50</v>
      </c>
      <c r="E54" t="s">
        <v>171</v>
      </c>
      <c r="F54" t="s">
        <v>36</v>
      </c>
    </row>
    <row r="55" spans="1:6" x14ac:dyDescent="0.2">
      <c r="A55" s="1" t="s">
        <v>172</v>
      </c>
      <c r="B55" t="s">
        <v>173</v>
      </c>
      <c r="C55" t="s">
        <v>167</v>
      </c>
      <c r="D55" t="s">
        <v>50</v>
      </c>
      <c r="E55" t="s">
        <v>174</v>
      </c>
      <c r="F55" t="s">
        <v>42</v>
      </c>
    </row>
    <row r="56" spans="1:6" x14ac:dyDescent="0.2">
      <c r="A56" s="1" t="s">
        <v>175</v>
      </c>
      <c r="B56" t="s">
        <v>176</v>
      </c>
      <c r="C56" t="s">
        <v>167</v>
      </c>
      <c r="D56" t="s">
        <v>50</v>
      </c>
      <c r="E56" t="s">
        <v>177</v>
      </c>
      <c r="F56" t="s">
        <v>36</v>
      </c>
    </row>
    <row r="57" spans="1:6" x14ac:dyDescent="0.2">
      <c r="A57" s="1" t="s">
        <v>178</v>
      </c>
      <c r="B57" t="s">
        <v>176</v>
      </c>
      <c r="C57" t="s">
        <v>167</v>
      </c>
      <c r="D57" t="s">
        <v>57</v>
      </c>
      <c r="E57" t="s">
        <v>179</v>
      </c>
      <c r="F57" t="s">
        <v>42</v>
      </c>
    </row>
    <row r="58" spans="1:6" x14ac:dyDescent="0.2">
      <c r="A58" s="1" t="s">
        <v>180</v>
      </c>
      <c r="B58">
        <v>270</v>
      </c>
      <c r="C58" t="s">
        <v>167</v>
      </c>
      <c r="D58" t="s">
        <v>50</v>
      </c>
      <c r="E58" t="s">
        <v>181</v>
      </c>
      <c r="F58" t="s">
        <v>83</v>
      </c>
    </row>
    <row r="59" spans="1:6" x14ac:dyDescent="0.2">
      <c r="A59" s="1" t="s">
        <v>182</v>
      </c>
      <c r="B59" t="s">
        <v>170</v>
      </c>
      <c r="C59" t="s">
        <v>167</v>
      </c>
      <c r="D59" t="s">
        <v>50</v>
      </c>
      <c r="E59" t="s">
        <v>183</v>
      </c>
      <c r="F59" t="s">
        <v>42</v>
      </c>
    </row>
    <row r="60" spans="1:6" x14ac:dyDescent="0.2">
      <c r="A60" s="1" t="s">
        <v>184</v>
      </c>
      <c r="B60" t="s">
        <v>173</v>
      </c>
      <c r="C60" t="s">
        <v>167</v>
      </c>
      <c r="D60" t="s">
        <v>50</v>
      </c>
      <c r="E60" t="s">
        <v>185</v>
      </c>
      <c r="F60" t="s">
        <v>70</v>
      </c>
    </row>
    <row r="61" spans="1:6" x14ac:dyDescent="0.2">
      <c r="A61" s="1" t="s">
        <v>186</v>
      </c>
      <c r="B61" t="s">
        <v>176</v>
      </c>
      <c r="C61" t="s">
        <v>167</v>
      </c>
      <c r="D61" t="s">
        <v>50</v>
      </c>
      <c r="E61" t="s">
        <v>187</v>
      </c>
      <c r="F61" t="s">
        <v>83</v>
      </c>
    </row>
    <row r="62" spans="1:6" x14ac:dyDescent="0.2">
      <c r="A62" s="1" t="s">
        <v>188</v>
      </c>
      <c r="B62">
        <v>270</v>
      </c>
      <c r="C62" t="s">
        <v>167</v>
      </c>
      <c r="D62" t="s">
        <v>50</v>
      </c>
      <c r="E62" t="s">
        <v>189</v>
      </c>
      <c r="F62" t="s">
        <v>70</v>
      </c>
    </row>
    <row r="63" spans="1:6" x14ac:dyDescent="0.2">
      <c r="A63" s="1" t="s">
        <v>190</v>
      </c>
      <c r="B63" t="s">
        <v>170</v>
      </c>
      <c r="C63" t="s">
        <v>167</v>
      </c>
      <c r="D63" t="s">
        <v>50</v>
      </c>
      <c r="E63" t="s">
        <v>191</v>
      </c>
      <c r="F63" t="s">
        <v>42</v>
      </c>
    </row>
    <row r="64" spans="1:6" x14ac:dyDescent="0.2">
      <c r="A64" s="1" t="s">
        <v>192</v>
      </c>
      <c r="B64" t="s">
        <v>173</v>
      </c>
      <c r="C64" t="s">
        <v>167</v>
      </c>
      <c r="D64" t="s">
        <v>50</v>
      </c>
      <c r="E64" t="s">
        <v>193</v>
      </c>
      <c r="F64" t="s">
        <v>42</v>
      </c>
    </row>
    <row r="65" spans="1:6" x14ac:dyDescent="0.2">
      <c r="A65" s="1" t="s">
        <v>194</v>
      </c>
      <c r="B65" t="s">
        <v>176</v>
      </c>
      <c r="C65" t="s">
        <v>167</v>
      </c>
      <c r="D65" t="s">
        <v>50</v>
      </c>
      <c r="E65" t="s">
        <v>195</v>
      </c>
      <c r="F65" t="s">
        <v>36</v>
      </c>
    </row>
    <row r="66" spans="1:6" x14ac:dyDescent="0.2">
      <c r="A66" s="1" t="s">
        <v>196</v>
      </c>
      <c r="B66">
        <v>270</v>
      </c>
      <c r="C66" t="s">
        <v>167</v>
      </c>
      <c r="D66" t="s">
        <v>50</v>
      </c>
      <c r="E66" t="s">
        <v>197</v>
      </c>
      <c r="F66" t="s">
        <v>70</v>
      </c>
    </row>
    <row r="67" spans="1:6" x14ac:dyDescent="0.2">
      <c r="A67" s="1" t="s">
        <v>198</v>
      </c>
      <c r="B67" t="s">
        <v>170</v>
      </c>
      <c r="C67" t="s">
        <v>167</v>
      </c>
      <c r="D67" t="s">
        <v>50</v>
      </c>
      <c r="E67" t="s">
        <v>199</v>
      </c>
      <c r="F67" t="s">
        <v>70</v>
      </c>
    </row>
    <row r="68" spans="1:6" x14ac:dyDescent="0.2">
      <c r="A68" s="1" t="s">
        <v>200</v>
      </c>
      <c r="B68" t="s">
        <v>173</v>
      </c>
      <c r="C68" t="s">
        <v>167</v>
      </c>
      <c r="D68" t="s">
        <v>50</v>
      </c>
      <c r="E68" t="s">
        <v>201</v>
      </c>
      <c r="F68" t="s">
        <v>42</v>
      </c>
    </row>
    <row r="69" spans="1:6" x14ac:dyDescent="0.2">
      <c r="A69" s="1" t="s">
        <v>202</v>
      </c>
      <c r="B69" t="s">
        <v>176</v>
      </c>
      <c r="C69" t="s">
        <v>167</v>
      </c>
      <c r="D69" t="s">
        <v>50</v>
      </c>
      <c r="E69" t="s">
        <v>203</v>
      </c>
      <c r="F69" t="s">
        <v>36</v>
      </c>
    </row>
    <row r="70" spans="1:6" x14ac:dyDescent="0.2">
      <c r="A70" s="1" t="s">
        <v>204</v>
      </c>
      <c r="B70">
        <v>270</v>
      </c>
      <c r="C70" t="s">
        <v>167</v>
      </c>
      <c r="D70" t="s">
        <v>50</v>
      </c>
      <c r="E70" t="s">
        <v>205</v>
      </c>
      <c r="F70" t="s">
        <v>70</v>
      </c>
    </row>
    <row r="71" spans="1:6" x14ac:dyDescent="0.2">
      <c r="A71" s="1" t="s">
        <v>206</v>
      </c>
      <c r="B71" t="s">
        <v>170</v>
      </c>
      <c r="C71" t="s">
        <v>167</v>
      </c>
      <c r="D71" t="s">
        <v>50</v>
      </c>
      <c r="E71" t="s">
        <v>207</v>
      </c>
      <c r="F71" t="s">
        <v>83</v>
      </c>
    </row>
    <row r="72" spans="1:6" x14ac:dyDescent="0.2">
      <c r="A72" s="1" t="s">
        <v>208</v>
      </c>
      <c r="B72" t="s">
        <v>173</v>
      </c>
      <c r="C72" t="s">
        <v>167</v>
      </c>
      <c r="D72" t="s">
        <v>50</v>
      </c>
      <c r="E72" t="s">
        <v>209</v>
      </c>
      <c r="F72" t="s">
        <v>42</v>
      </c>
    </row>
    <row r="73" spans="1:6" x14ac:dyDescent="0.2">
      <c r="A73" s="1" t="s">
        <v>210</v>
      </c>
      <c r="B73" t="s">
        <v>176</v>
      </c>
      <c r="C73" t="s">
        <v>167</v>
      </c>
      <c r="D73" t="s">
        <v>50</v>
      </c>
      <c r="E73" t="s">
        <v>211</v>
      </c>
      <c r="F73" t="s">
        <v>36</v>
      </c>
    </row>
    <row r="74" spans="1:6" x14ac:dyDescent="0.2">
      <c r="A74" s="1" t="s">
        <v>212</v>
      </c>
      <c r="B74" t="s">
        <v>213</v>
      </c>
      <c r="C74" t="s">
        <v>214</v>
      </c>
      <c r="D74" t="s">
        <v>57</v>
      </c>
      <c r="E74" t="s">
        <v>215</v>
      </c>
      <c r="F74" t="s">
        <v>42</v>
      </c>
    </row>
    <row r="75" spans="1:6" x14ac:dyDescent="0.2">
      <c r="A75" s="1" t="s">
        <v>216</v>
      </c>
      <c r="B75" t="s">
        <v>217</v>
      </c>
      <c r="C75" t="s">
        <v>214</v>
      </c>
      <c r="D75" t="s">
        <v>57</v>
      </c>
      <c r="E75" t="s">
        <v>218</v>
      </c>
      <c r="F75" t="s">
        <v>83</v>
      </c>
    </row>
    <row r="76" spans="1:6" x14ac:dyDescent="0.2">
      <c r="A76" s="1" t="s">
        <v>219</v>
      </c>
      <c r="B76">
        <v>39</v>
      </c>
      <c r="C76" t="s">
        <v>167</v>
      </c>
      <c r="D76" t="s">
        <v>57</v>
      </c>
      <c r="E76" t="s">
        <v>220</v>
      </c>
      <c r="F76" t="s">
        <v>36</v>
      </c>
    </row>
    <row r="77" spans="1:6" x14ac:dyDescent="0.2">
      <c r="A77" s="1" t="s">
        <v>221</v>
      </c>
      <c r="B77">
        <v>240</v>
      </c>
      <c r="C77" t="s">
        <v>167</v>
      </c>
      <c r="D77" t="s">
        <v>57</v>
      </c>
      <c r="E77" t="s">
        <v>222</v>
      </c>
      <c r="F77" t="s">
        <v>70</v>
      </c>
    </row>
    <row r="78" spans="1:6" x14ac:dyDescent="0.2">
      <c r="A78" s="1" t="s">
        <v>223</v>
      </c>
      <c r="B78">
        <v>680</v>
      </c>
      <c r="C78" t="s">
        <v>167</v>
      </c>
      <c r="D78" t="s">
        <v>57</v>
      </c>
      <c r="E78" t="s">
        <v>224</v>
      </c>
      <c r="F78" t="s">
        <v>42</v>
      </c>
    </row>
    <row r="79" spans="1:6" x14ac:dyDescent="0.2">
      <c r="A79" s="1" t="s">
        <v>225</v>
      </c>
      <c r="B79">
        <v>33</v>
      </c>
      <c r="C79" t="s">
        <v>167</v>
      </c>
      <c r="D79" t="s">
        <v>57</v>
      </c>
      <c r="E79" t="s">
        <v>226</v>
      </c>
      <c r="F79" t="s">
        <v>70</v>
      </c>
    </row>
    <row r="80" spans="1:6" x14ac:dyDescent="0.2">
      <c r="A80" s="1" t="s">
        <v>227</v>
      </c>
      <c r="B80" t="s">
        <v>228</v>
      </c>
      <c r="C80" t="s">
        <v>167</v>
      </c>
      <c r="D80" t="s">
        <v>57</v>
      </c>
      <c r="E80" t="s">
        <v>229</v>
      </c>
      <c r="F80" t="s">
        <v>36</v>
      </c>
    </row>
    <row r="81" spans="1:6" x14ac:dyDescent="0.2">
      <c r="A81" s="1" t="s">
        <v>230</v>
      </c>
      <c r="B81" t="s">
        <v>228</v>
      </c>
      <c r="C81" t="s">
        <v>167</v>
      </c>
      <c r="D81" t="s">
        <v>57</v>
      </c>
      <c r="E81" t="s">
        <v>231</v>
      </c>
      <c r="F81" t="s">
        <v>36</v>
      </c>
    </row>
    <row r="82" spans="1:6" x14ac:dyDescent="0.2">
      <c r="A82" s="1" t="s">
        <v>232</v>
      </c>
      <c r="B82" t="s">
        <v>233</v>
      </c>
      <c r="C82" t="s">
        <v>167</v>
      </c>
      <c r="D82" t="s">
        <v>57</v>
      </c>
      <c r="E82" t="s">
        <v>234</v>
      </c>
      <c r="F82" t="s">
        <v>55</v>
      </c>
    </row>
    <row r="83" spans="1:6" x14ac:dyDescent="0.2">
      <c r="A83" s="1" t="s">
        <v>235</v>
      </c>
      <c r="B83" t="s">
        <v>228</v>
      </c>
      <c r="C83" t="s">
        <v>167</v>
      </c>
      <c r="D83" t="s">
        <v>57</v>
      </c>
      <c r="E83" t="s">
        <v>236</v>
      </c>
      <c r="F83" t="s">
        <v>52</v>
      </c>
    </row>
    <row r="84" spans="1:6" x14ac:dyDescent="0.2">
      <c r="A84" s="1" t="s">
        <v>237</v>
      </c>
      <c r="B84" t="s">
        <v>228</v>
      </c>
      <c r="C84" t="s">
        <v>167</v>
      </c>
      <c r="D84" t="s">
        <v>57</v>
      </c>
      <c r="E84" t="s">
        <v>238</v>
      </c>
      <c r="F84" t="s">
        <v>36</v>
      </c>
    </row>
    <row r="85" spans="1:6" x14ac:dyDescent="0.2">
      <c r="A85" s="1" t="s">
        <v>239</v>
      </c>
      <c r="B85" t="s">
        <v>228</v>
      </c>
      <c r="C85" t="s">
        <v>167</v>
      </c>
      <c r="D85" t="s">
        <v>57</v>
      </c>
      <c r="E85" t="s">
        <v>240</v>
      </c>
      <c r="F85" t="s">
        <v>36</v>
      </c>
    </row>
    <row r="86" spans="1:6" x14ac:dyDescent="0.2">
      <c r="A86" s="1" t="s">
        <v>241</v>
      </c>
      <c r="B86" t="s">
        <v>233</v>
      </c>
      <c r="C86" t="s">
        <v>167</v>
      </c>
      <c r="D86" t="s">
        <v>57</v>
      </c>
      <c r="E86" t="s">
        <v>242</v>
      </c>
      <c r="F86" t="s">
        <v>55</v>
      </c>
    </row>
    <row r="87" spans="1:6" x14ac:dyDescent="0.2">
      <c r="A87" s="1" t="s">
        <v>243</v>
      </c>
      <c r="B87" t="s">
        <v>228</v>
      </c>
      <c r="C87" t="s">
        <v>167</v>
      </c>
      <c r="D87" t="s">
        <v>57</v>
      </c>
      <c r="E87" t="s">
        <v>244</v>
      </c>
      <c r="F87" t="s">
        <v>70</v>
      </c>
    </row>
    <row r="88" spans="1:6" x14ac:dyDescent="0.2">
      <c r="A88" s="1" t="s">
        <v>245</v>
      </c>
      <c r="B88">
        <v>39</v>
      </c>
      <c r="C88" t="s">
        <v>167</v>
      </c>
      <c r="D88" t="s">
        <v>57</v>
      </c>
      <c r="E88" t="s">
        <v>246</v>
      </c>
      <c r="F88" t="s">
        <v>42</v>
      </c>
    </row>
    <row r="89" spans="1:6" x14ac:dyDescent="0.2">
      <c r="A89" s="1" t="s">
        <v>247</v>
      </c>
      <c r="B89" t="s">
        <v>248</v>
      </c>
      <c r="C89" t="s">
        <v>167</v>
      </c>
      <c r="D89" t="s">
        <v>57</v>
      </c>
      <c r="E89" t="s">
        <v>249</v>
      </c>
      <c r="F89" t="s">
        <v>36</v>
      </c>
    </row>
    <row r="90" spans="1:6" x14ac:dyDescent="0.2">
      <c r="A90" s="1" t="s">
        <v>250</v>
      </c>
      <c r="B90" t="s">
        <v>251</v>
      </c>
      <c r="C90" t="s">
        <v>167</v>
      </c>
      <c r="D90" t="s">
        <v>57</v>
      </c>
      <c r="E90" t="s">
        <v>252</v>
      </c>
      <c r="F90" t="s">
        <v>36</v>
      </c>
    </row>
    <row r="91" spans="1:6" x14ac:dyDescent="0.2">
      <c r="A91" s="1" t="s">
        <v>253</v>
      </c>
      <c r="B91" t="s">
        <v>254</v>
      </c>
      <c r="C91" t="s">
        <v>167</v>
      </c>
      <c r="D91" t="s">
        <v>57</v>
      </c>
      <c r="E91" t="s">
        <v>255</v>
      </c>
      <c r="F91" t="s">
        <v>36</v>
      </c>
    </row>
    <row r="92" spans="1:6" x14ac:dyDescent="0.2">
      <c r="A92" s="1" t="s">
        <v>256</v>
      </c>
      <c r="B92" t="s">
        <v>257</v>
      </c>
      <c r="C92" t="s">
        <v>127</v>
      </c>
      <c r="D92" t="s">
        <v>128</v>
      </c>
      <c r="E92" t="s">
        <v>258</v>
      </c>
      <c r="F92" t="s">
        <v>70</v>
      </c>
    </row>
    <row r="93" spans="1:6" x14ac:dyDescent="0.2">
      <c r="A93" s="1" t="s">
        <v>259</v>
      </c>
      <c r="B93" t="s">
        <v>260</v>
      </c>
      <c r="C93" t="s">
        <v>261</v>
      </c>
      <c r="D93" t="s">
        <v>137</v>
      </c>
      <c r="E93" t="s">
        <v>262</v>
      </c>
      <c r="F93" t="s">
        <v>36</v>
      </c>
    </row>
    <row r="94" spans="1:6" x14ac:dyDescent="0.2">
      <c r="A94" s="1" t="s">
        <v>263</v>
      </c>
      <c r="C94" t="s">
        <v>264</v>
      </c>
      <c r="D94" t="s">
        <v>45</v>
      </c>
      <c r="E94" t="s">
        <v>265</v>
      </c>
      <c r="F94" t="s">
        <v>70</v>
      </c>
    </row>
    <row r="95" spans="1:6" x14ac:dyDescent="0.2">
      <c r="A95" s="1" t="s">
        <v>266</v>
      </c>
      <c r="B95" t="s">
        <v>267</v>
      </c>
      <c r="C95" t="s">
        <v>268</v>
      </c>
      <c r="D95" t="s">
        <v>137</v>
      </c>
      <c r="E95" t="s">
        <v>269</v>
      </c>
      <c r="F95" t="s">
        <v>55</v>
      </c>
    </row>
    <row r="96" spans="1:6" x14ac:dyDescent="0.2">
      <c r="A96" s="1" t="s">
        <v>270</v>
      </c>
      <c r="B96" t="s">
        <v>271</v>
      </c>
      <c r="C96" t="s">
        <v>272</v>
      </c>
      <c r="D96" t="s">
        <v>137</v>
      </c>
      <c r="E96" t="s">
        <v>273</v>
      </c>
      <c r="F96" t="s">
        <v>83</v>
      </c>
    </row>
    <row r="97" spans="1:6" x14ac:dyDescent="0.2">
      <c r="A97" s="1" t="s">
        <v>274</v>
      </c>
      <c r="B97" t="s">
        <v>275</v>
      </c>
      <c r="C97" t="s">
        <v>272</v>
      </c>
      <c r="D97" t="s">
        <v>137</v>
      </c>
      <c r="E97" t="s">
        <v>276</v>
      </c>
      <c r="F97" t="s">
        <v>70</v>
      </c>
    </row>
    <row r="98" spans="1:6" x14ac:dyDescent="0.2">
      <c r="A98" s="1" t="s">
        <v>277</v>
      </c>
      <c r="B98" t="s">
        <v>271</v>
      </c>
      <c r="C98" t="s">
        <v>272</v>
      </c>
      <c r="D98" t="s">
        <v>137</v>
      </c>
      <c r="E98" t="s">
        <v>278</v>
      </c>
      <c r="F98" t="s">
        <v>83</v>
      </c>
    </row>
    <row r="99" spans="1:6" x14ac:dyDescent="0.2">
      <c r="A99" s="1" t="s">
        <v>279</v>
      </c>
      <c r="B99" t="s">
        <v>275</v>
      </c>
      <c r="C99" t="s">
        <v>272</v>
      </c>
      <c r="D99" t="s">
        <v>137</v>
      </c>
      <c r="E99" t="s">
        <v>280</v>
      </c>
      <c r="F99" t="s">
        <v>83</v>
      </c>
    </row>
    <row r="100" spans="1:6" x14ac:dyDescent="0.2">
      <c r="A100" s="1" t="s">
        <v>281</v>
      </c>
      <c r="B100" t="s">
        <v>282</v>
      </c>
      <c r="C100" t="s">
        <v>282</v>
      </c>
      <c r="D100" t="s">
        <v>137</v>
      </c>
      <c r="E100" t="s">
        <v>283</v>
      </c>
      <c r="F100" t="s">
        <v>70</v>
      </c>
    </row>
    <row r="101" spans="1:6" x14ac:dyDescent="0.2">
      <c r="A101" s="1" t="s">
        <v>284</v>
      </c>
      <c r="B101" t="s">
        <v>271</v>
      </c>
      <c r="C101" t="s">
        <v>272</v>
      </c>
      <c r="D101" t="s">
        <v>137</v>
      </c>
      <c r="E101" t="s">
        <v>285</v>
      </c>
      <c r="F101" t="s">
        <v>83</v>
      </c>
    </row>
    <row r="102" spans="1:6" x14ac:dyDescent="0.2">
      <c r="A102" s="1" t="s">
        <v>286</v>
      </c>
      <c r="B102" t="s">
        <v>275</v>
      </c>
      <c r="C102" t="s">
        <v>272</v>
      </c>
      <c r="D102" t="s">
        <v>137</v>
      </c>
      <c r="E102" t="s">
        <v>287</v>
      </c>
      <c r="F102" t="s">
        <v>83</v>
      </c>
    </row>
    <row r="103" spans="1:6" x14ac:dyDescent="0.2">
      <c r="A103" s="1" t="s">
        <v>288</v>
      </c>
      <c r="B103" t="s">
        <v>271</v>
      </c>
      <c r="C103" t="s">
        <v>272</v>
      </c>
      <c r="D103" t="s">
        <v>137</v>
      </c>
      <c r="E103" t="s">
        <v>289</v>
      </c>
      <c r="F103" t="s">
        <v>83</v>
      </c>
    </row>
    <row r="104" spans="1:6" x14ac:dyDescent="0.2">
      <c r="A104" s="1" t="s">
        <v>290</v>
      </c>
      <c r="B104" t="s">
        <v>275</v>
      </c>
      <c r="C104" t="s">
        <v>272</v>
      </c>
      <c r="D104" t="s">
        <v>137</v>
      </c>
      <c r="E104" t="s">
        <v>291</v>
      </c>
      <c r="F104" t="s">
        <v>83</v>
      </c>
    </row>
    <row r="105" spans="1:6" x14ac:dyDescent="0.2">
      <c r="A105" s="1" t="s">
        <v>292</v>
      </c>
      <c r="B105" t="s">
        <v>271</v>
      </c>
      <c r="C105" t="s">
        <v>272</v>
      </c>
      <c r="D105" t="s">
        <v>137</v>
      </c>
      <c r="E105" t="s">
        <v>293</v>
      </c>
      <c r="F105" t="s">
        <v>83</v>
      </c>
    </row>
    <row r="106" spans="1:6" x14ac:dyDescent="0.2">
      <c r="A106" s="1" t="s">
        <v>294</v>
      </c>
      <c r="B106" t="s">
        <v>275</v>
      </c>
      <c r="C106" t="s">
        <v>272</v>
      </c>
      <c r="D106" t="s">
        <v>137</v>
      </c>
      <c r="E106" t="s">
        <v>295</v>
      </c>
      <c r="F106" t="s">
        <v>83</v>
      </c>
    </row>
    <row r="107" spans="1:6" x14ac:dyDescent="0.2">
      <c r="A107" s="1" t="s">
        <v>296</v>
      </c>
      <c r="B107" t="s">
        <v>297</v>
      </c>
      <c r="C107" t="s">
        <v>298</v>
      </c>
      <c r="D107" t="s">
        <v>137</v>
      </c>
      <c r="E107" t="s">
        <v>299</v>
      </c>
      <c r="F107" t="s">
        <v>42</v>
      </c>
    </row>
    <row r="108" spans="1:6" x14ac:dyDescent="0.2">
      <c r="A108" s="1" t="s">
        <v>300</v>
      </c>
      <c r="B108" t="s">
        <v>297</v>
      </c>
      <c r="C108" t="s">
        <v>298</v>
      </c>
      <c r="D108" t="s">
        <v>137</v>
      </c>
      <c r="E108" t="s">
        <v>301</v>
      </c>
      <c r="F108" t="s">
        <v>42</v>
      </c>
    </row>
    <row r="109" spans="1:6" x14ac:dyDescent="0.2">
      <c r="A109" s="1" t="s">
        <v>302</v>
      </c>
      <c r="B109" t="s">
        <v>303</v>
      </c>
      <c r="C109" t="s">
        <v>304</v>
      </c>
      <c r="D109" t="s">
        <v>164</v>
      </c>
      <c r="E109" t="s">
        <v>305</v>
      </c>
      <c r="F109" t="s">
        <v>83</v>
      </c>
    </row>
    <row r="110" spans="1:6" x14ac:dyDescent="0.2">
      <c r="A110" s="1" t="s">
        <v>306</v>
      </c>
      <c r="B110" t="s">
        <v>303</v>
      </c>
      <c r="C110" t="s">
        <v>304</v>
      </c>
      <c r="D110" t="s">
        <v>164</v>
      </c>
      <c r="E110" t="s">
        <v>307</v>
      </c>
      <c r="F110" t="s">
        <v>83</v>
      </c>
    </row>
    <row r="111" spans="1:6" x14ac:dyDescent="0.2">
      <c r="A111" s="1" t="s">
        <v>308</v>
      </c>
      <c r="B111" t="s">
        <v>303</v>
      </c>
      <c r="C111" t="s">
        <v>304</v>
      </c>
      <c r="D111" t="s">
        <v>164</v>
      </c>
      <c r="E111" t="s">
        <v>309</v>
      </c>
      <c r="F111" t="s">
        <v>42</v>
      </c>
    </row>
    <row r="112" spans="1:6" x14ac:dyDescent="0.2">
      <c r="A112" s="1" t="s">
        <v>310</v>
      </c>
      <c r="B112" t="s">
        <v>311</v>
      </c>
      <c r="C112" t="s">
        <v>312</v>
      </c>
      <c r="D112" t="s">
        <v>313</v>
      </c>
      <c r="E112" t="s">
        <v>314</v>
      </c>
      <c r="F112" t="s">
        <v>70</v>
      </c>
    </row>
    <row r="113" spans="1:6" x14ac:dyDescent="0.2">
      <c r="A113" s="1" t="s">
        <v>315</v>
      </c>
      <c r="C113" t="s">
        <v>316</v>
      </c>
      <c r="D113" t="s">
        <v>45</v>
      </c>
      <c r="E113" t="s">
        <v>317</v>
      </c>
      <c r="F113" t="s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2"/>
  <sheetViews>
    <sheetView workbookViewId="0">
      <selection activeCell="B14" sqref="B14"/>
    </sheetView>
  </sheetViews>
  <sheetFormatPr baseColWidth="10" defaultRowHeight="16" x14ac:dyDescent="0.2"/>
  <cols>
    <col min="1" max="1" width="31.5" customWidth="1"/>
    <col min="2" max="2" width="26.6640625" bestFit="1" customWidth="1"/>
    <col min="3" max="3" width="5.33203125" customWidth="1"/>
    <col min="4" max="4" width="12.1640625" bestFit="1" customWidth="1"/>
  </cols>
  <sheetData>
    <row r="3" spans="1:3" x14ac:dyDescent="0.2">
      <c r="A3" s="2" t="s">
        <v>321</v>
      </c>
    </row>
    <row r="4" spans="1:3" x14ac:dyDescent="0.2">
      <c r="A4" s="2" t="s">
        <v>27</v>
      </c>
      <c r="B4" s="2" t="s">
        <v>28</v>
      </c>
      <c r="C4" t="s">
        <v>320</v>
      </c>
    </row>
    <row r="5" spans="1:3" x14ac:dyDescent="0.2">
      <c r="A5">
        <v>33</v>
      </c>
      <c r="B5" t="s">
        <v>167</v>
      </c>
      <c r="C5" s="3">
        <v>1</v>
      </c>
    </row>
    <row r="6" spans="1:3" x14ac:dyDescent="0.2">
      <c r="A6">
        <v>39</v>
      </c>
      <c r="B6" t="s">
        <v>167</v>
      </c>
      <c r="C6" s="3">
        <v>2</v>
      </c>
    </row>
    <row r="7" spans="1:3" x14ac:dyDescent="0.2">
      <c r="A7">
        <v>240</v>
      </c>
      <c r="B7" t="s">
        <v>167</v>
      </c>
      <c r="C7" s="3">
        <v>1</v>
      </c>
    </row>
    <row r="8" spans="1:3" x14ac:dyDescent="0.2">
      <c r="A8">
        <v>270</v>
      </c>
      <c r="B8" t="s">
        <v>167</v>
      </c>
      <c r="C8" s="3">
        <v>5</v>
      </c>
    </row>
    <row r="9" spans="1:3" x14ac:dyDescent="0.2">
      <c r="A9">
        <v>680</v>
      </c>
      <c r="B9" t="s">
        <v>167</v>
      </c>
      <c r="C9" s="3">
        <v>1</v>
      </c>
    </row>
    <row r="10" spans="1:3" x14ac:dyDescent="0.2">
      <c r="A10" t="s">
        <v>68</v>
      </c>
      <c r="B10" t="s">
        <v>49</v>
      </c>
      <c r="C10" s="3">
        <v>3</v>
      </c>
    </row>
    <row r="11" spans="1:3" x14ac:dyDescent="0.2">
      <c r="A11" t="s">
        <v>48</v>
      </c>
      <c r="B11" t="s">
        <v>49</v>
      </c>
      <c r="C11" s="3">
        <v>13</v>
      </c>
    </row>
    <row r="12" spans="1:3" x14ac:dyDescent="0.2">
      <c r="A12" t="s">
        <v>170</v>
      </c>
      <c r="B12" t="s">
        <v>167</v>
      </c>
      <c r="C12" s="3">
        <v>5</v>
      </c>
    </row>
    <row r="13" spans="1:3" x14ac:dyDescent="0.2">
      <c r="A13" t="s">
        <v>63</v>
      </c>
      <c r="B13" t="s">
        <v>49</v>
      </c>
      <c r="C13" s="3">
        <v>2</v>
      </c>
    </row>
    <row r="14" spans="1:3" x14ac:dyDescent="0.2">
      <c r="A14" t="s">
        <v>176</v>
      </c>
      <c r="B14" t="s">
        <v>167</v>
      </c>
      <c r="C14" s="3">
        <v>6</v>
      </c>
    </row>
    <row r="15" spans="1:3" x14ac:dyDescent="0.2">
      <c r="A15" t="s">
        <v>118</v>
      </c>
      <c r="B15" t="s">
        <v>119</v>
      </c>
      <c r="C15" s="3">
        <v>1</v>
      </c>
    </row>
    <row r="16" spans="1:3" x14ac:dyDescent="0.2">
      <c r="A16" t="s">
        <v>81</v>
      </c>
      <c r="B16" t="s">
        <v>49</v>
      </c>
      <c r="C16" s="3">
        <v>5</v>
      </c>
    </row>
    <row r="17" spans="1:3" x14ac:dyDescent="0.2">
      <c r="A17" t="s">
        <v>91</v>
      </c>
      <c r="B17" t="s">
        <v>49</v>
      </c>
      <c r="C17" s="3">
        <v>2</v>
      </c>
    </row>
    <row r="18" spans="1:3" x14ac:dyDescent="0.2">
      <c r="A18" t="s">
        <v>228</v>
      </c>
      <c r="B18" t="s">
        <v>167</v>
      </c>
      <c r="C18" s="3">
        <v>6</v>
      </c>
    </row>
    <row r="19" spans="1:3" x14ac:dyDescent="0.2">
      <c r="A19" t="s">
        <v>217</v>
      </c>
      <c r="B19" t="s">
        <v>214</v>
      </c>
      <c r="C19" s="3">
        <v>1</v>
      </c>
    </row>
    <row r="20" spans="1:3" x14ac:dyDescent="0.2">
      <c r="A20" t="s">
        <v>213</v>
      </c>
      <c r="B20" t="s">
        <v>214</v>
      </c>
      <c r="C20" s="3">
        <v>1</v>
      </c>
    </row>
    <row r="21" spans="1:3" x14ac:dyDescent="0.2">
      <c r="A21" t="s">
        <v>173</v>
      </c>
      <c r="B21" t="s">
        <v>167</v>
      </c>
      <c r="C21" s="3">
        <v>5</v>
      </c>
    </row>
    <row r="22" spans="1:3" x14ac:dyDescent="0.2">
      <c r="A22" t="s">
        <v>233</v>
      </c>
      <c r="B22" t="s">
        <v>167</v>
      </c>
      <c r="C22" s="3">
        <v>2</v>
      </c>
    </row>
    <row r="23" spans="1:3" x14ac:dyDescent="0.2">
      <c r="A23" t="s">
        <v>110</v>
      </c>
      <c r="B23" t="s">
        <v>111</v>
      </c>
      <c r="C23" s="3">
        <v>1</v>
      </c>
    </row>
    <row r="24" spans="1:3" x14ac:dyDescent="0.2">
      <c r="A24" t="s">
        <v>251</v>
      </c>
      <c r="B24" t="s">
        <v>167</v>
      </c>
      <c r="C24" s="3">
        <v>1</v>
      </c>
    </row>
    <row r="25" spans="1:3" x14ac:dyDescent="0.2">
      <c r="A25" t="s">
        <v>248</v>
      </c>
      <c r="B25" t="s">
        <v>167</v>
      </c>
      <c r="C25" s="3">
        <v>1</v>
      </c>
    </row>
    <row r="26" spans="1:3" x14ac:dyDescent="0.2">
      <c r="A26" t="s">
        <v>122</v>
      </c>
      <c r="B26" t="s">
        <v>123</v>
      </c>
      <c r="C26" s="3">
        <v>1</v>
      </c>
    </row>
    <row r="27" spans="1:3" x14ac:dyDescent="0.2">
      <c r="A27" t="s">
        <v>254</v>
      </c>
      <c r="B27" t="s">
        <v>167</v>
      </c>
      <c r="C27" s="3">
        <v>1</v>
      </c>
    </row>
    <row r="28" spans="1:3" x14ac:dyDescent="0.2">
      <c r="A28" t="s">
        <v>297</v>
      </c>
      <c r="B28" t="s">
        <v>298</v>
      </c>
      <c r="C28" s="3">
        <v>2</v>
      </c>
    </row>
    <row r="29" spans="1:3" x14ac:dyDescent="0.2">
      <c r="A29" t="s">
        <v>38</v>
      </c>
      <c r="B29" t="s">
        <v>39</v>
      </c>
      <c r="C29" s="3">
        <v>1</v>
      </c>
    </row>
    <row r="30" spans="1:3" x14ac:dyDescent="0.2">
      <c r="A30" t="s">
        <v>126</v>
      </c>
      <c r="B30" t="s">
        <v>127</v>
      </c>
      <c r="C30" s="3">
        <v>1</v>
      </c>
    </row>
    <row r="31" spans="1:3" x14ac:dyDescent="0.2">
      <c r="A31" t="s">
        <v>282</v>
      </c>
      <c r="B31" t="s">
        <v>282</v>
      </c>
      <c r="C31" s="3">
        <v>1</v>
      </c>
    </row>
    <row r="32" spans="1:3" x14ac:dyDescent="0.2">
      <c r="A32" t="s">
        <v>149</v>
      </c>
      <c r="B32" t="s">
        <v>150</v>
      </c>
      <c r="C32" s="3">
        <v>1</v>
      </c>
    </row>
    <row r="33" spans="1:3" x14ac:dyDescent="0.2">
      <c r="A33" t="s">
        <v>131</v>
      </c>
      <c r="B33" t="s">
        <v>132</v>
      </c>
      <c r="C33" s="3">
        <v>1</v>
      </c>
    </row>
    <row r="34" spans="1:3" x14ac:dyDescent="0.2">
      <c r="A34" t="s">
        <v>267</v>
      </c>
      <c r="B34" t="s">
        <v>268</v>
      </c>
      <c r="C34" s="3">
        <v>1</v>
      </c>
    </row>
    <row r="35" spans="1:3" x14ac:dyDescent="0.2">
      <c r="A35" t="s">
        <v>257</v>
      </c>
      <c r="B35" t="s">
        <v>127</v>
      </c>
      <c r="C35" s="3">
        <v>1</v>
      </c>
    </row>
    <row r="36" spans="1:3" x14ac:dyDescent="0.2">
      <c r="A36" t="s">
        <v>162</v>
      </c>
      <c r="B36" t="s">
        <v>163</v>
      </c>
      <c r="C36" s="3">
        <v>1</v>
      </c>
    </row>
    <row r="37" spans="1:3" x14ac:dyDescent="0.2">
      <c r="A37" t="s">
        <v>271</v>
      </c>
      <c r="B37" t="s">
        <v>272</v>
      </c>
      <c r="C37" s="3">
        <v>5</v>
      </c>
    </row>
    <row r="38" spans="1:3" x14ac:dyDescent="0.2">
      <c r="A38" t="s">
        <v>303</v>
      </c>
      <c r="B38" t="s">
        <v>304</v>
      </c>
      <c r="C38" s="3">
        <v>3</v>
      </c>
    </row>
    <row r="39" spans="1:3" x14ac:dyDescent="0.2">
      <c r="A39" t="s">
        <v>140</v>
      </c>
      <c r="B39" t="s">
        <v>141</v>
      </c>
      <c r="C39" s="3">
        <v>1</v>
      </c>
    </row>
    <row r="40" spans="1:3" x14ac:dyDescent="0.2">
      <c r="A40" t="s">
        <v>159</v>
      </c>
      <c r="B40" t="s">
        <v>141</v>
      </c>
      <c r="C40" s="3">
        <v>1</v>
      </c>
    </row>
    <row r="41" spans="1:3" x14ac:dyDescent="0.2">
      <c r="A41" t="s">
        <v>275</v>
      </c>
      <c r="B41" t="s">
        <v>272</v>
      </c>
      <c r="C41" s="3">
        <v>5</v>
      </c>
    </row>
    <row r="42" spans="1:3" x14ac:dyDescent="0.2">
      <c r="A42" t="s">
        <v>145</v>
      </c>
      <c r="B42" t="s">
        <v>146</v>
      </c>
      <c r="C42" s="3">
        <v>1</v>
      </c>
    </row>
    <row r="43" spans="1:3" x14ac:dyDescent="0.2">
      <c r="A43" t="s">
        <v>154</v>
      </c>
      <c r="B43" t="s">
        <v>155</v>
      </c>
      <c r="C43" s="3">
        <v>1</v>
      </c>
    </row>
    <row r="44" spans="1:3" x14ac:dyDescent="0.2">
      <c r="A44" t="s">
        <v>260</v>
      </c>
      <c r="B44" t="s">
        <v>261</v>
      </c>
      <c r="C44" s="3">
        <v>1</v>
      </c>
    </row>
    <row r="45" spans="1:3" x14ac:dyDescent="0.2">
      <c r="A45" t="s">
        <v>135</v>
      </c>
      <c r="B45" t="s">
        <v>136</v>
      </c>
      <c r="C45" s="3">
        <v>1</v>
      </c>
    </row>
    <row r="46" spans="1:3" x14ac:dyDescent="0.2">
      <c r="A46" t="s">
        <v>311</v>
      </c>
      <c r="B46" t="s">
        <v>312</v>
      </c>
      <c r="C46" s="3">
        <v>1</v>
      </c>
    </row>
    <row r="47" spans="1:3" x14ac:dyDescent="0.2">
      <c r="A47" t="s">
        <v>318</v>
      </c>
      <c r="B47" t="s">
        <v>33</v>
      </c>
      <c r="C47" s="3">
        <v>1</v>
      </c>
    </row>
    <row r="48" spans="1:3" x14ac:dyDescent="0.2">
      <c r="B48" t="s">
        <v>316</v>
      </c>
      <c r="C48" s="3">
        <v>1</v>
      </c>
    </row>
    <row r="49" spans="1:3" x14ac:dyDescent="0.2">
      <c r="B49" t="s">
        <v>44</v>
      </c>
      <c r="C49" s="3">
        <v>3</v>
      </c>
    </row>
    <row r="50" spans="1:3" x14ac:dyDescent="0.2">
      <c r="B50" t="s">
        <v>264</v>
      </c>
      <c r="C50" s="3">
        <v>1</v>
      </c>
    </row>
    <row r="51" spans="1:3" x14ac:dyDescent="0.2">
      <c r="B51" t="s">
        <v>318</v>
      </c>
      <c r="C51" s="3"/>
    </row>
    <row r="52" spans="1:3" x14ac:dyDescent="0.2">
      <c r="A52" t="s">
        <v>319</v>
      </c>
      <c r="C52" s="3">
        <v>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2"/>
  <sheetViews>
    <sheetView topLeftCell="A5" workbookViewId="0">
      <selection activeCell="A48" activeCellId="9" sqref="A6 A8:A9 A11 A13:A17 A19 A21:A23 A25:A37 A39:A43 A45:A46 A48:A53 A55 A57:A61 A63:A64 A66:A71 A73 A75 A77:A81 A83:A84 A86 A88 A90 A92 A94 A96:A97 A99 A101 A103 A105 A107 A109 A111 A113 A115:A119 A121:A123 A125 A127 A129:A133 A135 A137 A139 A141 A143 A145:A151"/>
    </sheetView>
  </sheetViews>
  <sheetFormatPr baseColWidth="10" defaultRowHeight="16" x14ac:dyDescent="0.2"/>
  <cols>
    <col min="1" max="1" width="28.1640625" customWidth="1"/>
  </cols>
  <sheetData>
    <row r="4" spans="1:1" x14ac:dyDescent="0.2">
      <c r="A4" s="2" t="s">
        <v>322</v>
      </c>
    </row>
    <row r="5" spans="1:1" x14ac:dyDescent="0.2">
      <c r="A5" s="4">
        <v>33</v>
      </c>
    </row>
    <row r="6" spans="1:1" x14ac:dyDescent="0.2">
      <c r="A6" s="5" t="s">
        <v>225</v>
      </c>
    </row>
    <row r="7" spans="1:1" x14ac:dyDescent="0.2">
      <c r="A7" s="4">
        <v>39</v>
      </c>
    </row>
    <row r="8" spans="1:1" x14ac:dyDescent="0.2">
      <c r="A8" s="5" t="s">
        <v>219</v>
      </c>
    </row>
    <row r="9" spans="1:1" x14ac:dyDescent="0.2">
      <c r="A9" s="5" t="s">
        <v>245</v>
      </c>
    </row>
    <row r="10" spans="1:1" x14ac:dyDescent="0.2">
      <c r="A10" s="4">
        <v>240</v>
      </c>
    </row>
    <row r="11" spans="1:1" x14ac:dyDescent="0.2">
      <c r="A11" s="5" t="s">
        <v>221</v>
      </c>
    </row>
    <row r="12" spans="1:1" x14ac:dyDescent="0.2">
      <c r="A12" s="4">
        <v>270</v>
      </c>
    </row>
    <row r="13" spans="1:1" x14ac:dyDescent="0.2">
      <c r="A13" s="5" t="s">
        <v>166</v>
      </c>
    </row>
    <row r="14" spans="1:1" x14ac:dyDescent="0.2">
      <c r="A14" s="5" t="s">
        <v>188</v>
      </c>
    </row>
    <row r="15" spans="1:1" x14ac:dyDescent="0.2">
      <c r="A15" s="5" t="s">
        <v>196</v>
      </c>
    </row>
    <row r="16" spans="1:1" x14ac:dyDescent="0.2">
      <c r="A16" s="5" t="s">
        <v>204</v>
      </c>
    </row>
    <row r="17" spans="1:1" x14ac:dyDescent="0.2">
      <c r="A17" s="5" t="s">
        <v>180</v>
      </c>
    </row>
    <row r="18" spans="1:1" x14ac:dyDescent="0.2">
      <c r="A18" s="4">
        <v>680</v>
      </c>
    </row>
    <row r="19" spans="1:1" x14ac:dyDescent="0.2">
      <c r="A19" s="5" t="s">
        <v>223</v>
      </c>
    </row>
    <row r="20" spans="1:1" x14ac:dyDescent="0.2">
      <c r="A20" s="4" t="s">
        <v>68</v>
      </c>
    </row>
    <row r="21" spans="1:1" x14ac:dyDescent="0.2">
      <c r="A21" s="5" t="s">
        <v>73</v>
      </c>
    </row>
    <row r="22" spans="1:1" x14ac:dyDescent="0.2">
      <c r="A22" s="5" t="s">
        <v>78</v>
      </c>
    </row>
    <row r="23" spans="1:1" x14ac:dyDescent="0.2">
      <c r="A23" s="5" t="s">
        <v>67</v>
      </c>
    </row>
    <row r="24" spans="1:1" x14ac:dyDescent="0.2">
      <c r="A24" s="4" t="s">
        <v>48</v>
      </c>
    </row>
    <row r="25" spans="1:1" x14ac:dyDescent="0.2">
      <c r="A25" s="5" t="s">
        <v>47</v>
      </c>
    </row>
    <row r="26" spans="1:1" x14ac:dyDescent="0.2">
      <c r="A26" s="5" t="s">
        <v>75</v>
      </c>
    </row>
    <row r="27" spans="1:1" x14ac:dyDescent="0.2">
      <c r="A27" s="5" t="s">
        <v>84</v>
      </c>
    </row>
    <row r="28" spans="1:1" x14ac:dyDescent="0.2">
      <c r="A28" s="5" t="s">
        <v>86</v>
      </c>
    </row>
    <row r="29" spans="1:1" x14ac:dyDescent="0.2">
      <c r="A29" s="5" t="s">
        <v>88</v>
      </c>
    </row>
    <row r="30" spans="1:1" x14ac:dyDescent="0.2">
      <c r="A30" s="5" t="s">
        <v>101</v>
      </c>
    </row>
    <row r="31" spans="1:1" x14ac:dyDescent="0.2">
      <c r="A31" s="5" t="s">
        <v>103</v>
      </c>
    </row>
    <row r="32" spans="1:1" x14ac:dyDescent="0.2">
      <c r="A32" s="5" t="s">
        <v>105</v>
      </c>
    </row>
    <row r="33" spans="1:1" x14ac:dyDescent="0.2">
      <c r="A33" s="5" t="s">
        <v>53</v>
      </c>
    </row>
    <row r="34" spans="1:1" x14ac:dyDescent="0.2">
      <c r="A34" s="5" t="s">
        <v>56</v>
      </c>
    </row>
    <row r="35" spans="1:1" x14ac:dyDescent="0.2">
      <c r="A35" s="5" t="s">
        <v>60</v>
      </c>
    </row>
    <row r="36" spans="1:1" x14ac:dyDescent="0.2">
      <c r="A36" s="5" t="s">
        <v>65</v>
      </c>
    </row>
    <row r="37" spans="1:1" x14ac:dyDescent="0.2">
      <c r="A37" s="5" t="s">
        <v>71</v>
      </c>
    </row>
    <row r="38" spans="1:1" x14ac:dyDescent="0.2">
      <c r="A38" s="4" t="s">
        <v>170</v>
      </c>
    </row>
    <row r="39" spans="1:1" x14ac:dyDescent="0.2">
      <c r="A39" s="5" t="s">
        <v>190</v>
      </c>
    </row>
    <row r="40" spans="1:1" x14ac:dyDescent="0.2">
      <c r="A40" s="5" t="s">
        <v>198</v>
      </c>
    </row>
    <row r="41" spans="1:1" x14ac:dyDescent="0.2">
      <c r="A41" s="5" t="s">
        <v>206</v>
      </c>
    </row>
    <row r="42" spans="1:1" x14ac:dyDescent="0.2">
      <c r="A42" s="5" t="s">
        <v>169</v>
      </c>
    </row>
    <row r="43" spans="1:1" x14ac:dyDescent="0.2">
      <c r="A43" s="5" t="s">
        <v>182</v>
      </c>
    </row>
    <row r="44" spans="1:1" x14ac:dyDescent="0.2">
      <c r="A44" s="4" t="s">
        <v>63</v>
      </c>
    </row>
    <row r="45" spans="1:1" x14ac:dyDescent="0.2">
      <c r="A45" s="5" t="s">
        <v>113</v>
      </c>
    </row>
    <row r="46" spans="1:1" x14ac:dyDescent="0.2">
      <c r="A46" s="5" t="s">
        <v>62</v>
      </c>
    </row>
    <row r="47" spans="1:1" x14ac:dyDescent="0.2">
      <c r="A47" s="4" t="s">
        <v>176</v>
      </c>
    </row>
    <row r="48" spans="1:1" x14ac:dyDescent="0.2">
      <c r="A48" s="5" t="s">
        <v>194</v>
      </c>
    </row>
    <row r="49" spans="1:1" x14ac:dyDescent="0.2">
      <c r="A49" s="5" t="s">
        <v>202</v>
      </c>
    </row>
    <row r="50" spans="1:1" x14ac:dyDescent="0.2">
      <c r="A50" s="5" t="s">
        <v>210</v>
      </c>
    </row>
    <row r="51" spans="1:1" x14ac:dyDescent="0.2">
      <c r="A51" s="5" t="s">
        <v>175</v>
      </c>
    </row>
    <row r="52" spans="1:1" x14ac:dyDescent="0.2">
      <c r="A52" s="5" t="s">
        <v>178</v>
      </c>
    </row>
    <row r="53" spans="1:1" x14ac:dyDescent="0.2">
      <c r="A53" s="5" t="s">
        <v>186</v>
      </c>
    </row>
    <row r="54" spans="1:1" x14ac:dyDescent="0.2">
      <c r="A54" s="4" t="s">
        <v>118</v>
      </c>
    </row>
    <row r="55" spans="1:1" x14ac:dyDescent="0.2">
      <c r="A55" s="5" t="s">
        <v>117</v>
      </c>
    </row>
    <row r="56" spans="1:1" x14ac:dyDescent="0.2">
      <c r="A56" s="4" t="s">
        <v>81</v>
      </c>
    </row>
    <row r="57" spans="1:1" x14ac:dyDescent="0.2">
      <c r="A57" s="5" t="s">
        <v>80</v>
      </c>
    </row>
    <row r="58" spans="1:1" x14ac:dyDescent="0.2">
      <c r="A58" s="5" t="s">
        <v>93</v>
      </c>
    </row>
    <row r="59" spans="1:1" x14ac:dyDescent="0.2">
      <c r="A59" s="5" t="s">
        <v>95</v>
      </c>
    </row>
    <row r="60" spans="1:1" x14ac:dyDescent="0.2">
      <c r="A60" s="5" t="s">
        <v>97</v>
      </c>
    </row>
    <row r="61" spans="1:1" x14ac:dyDescent="0.2">
      <c r="A61" s="5" t="s">
        <v>99</v>
      </c>
    </row>
    <row r="62" spans="1:1" x14ac:dyDescent="0.2">
      <c r="A62" s="4" t="s">
        <v>91</v>
      </c>
    </row>
    <row r="63" spans="1:1" x14ac:dyDescent="0.2">
      <c r="A63" s="5" t="s">
        <v>90</v>
      </c>
    </row>
    <row r="64" spans="1:1" x14ac:dyDescent="0.2">
      <c r="A64" s="5" t="s">
        <v>107</v>
      </c>
    </row>
    <row r="65" spans="1:1" x14ac:dyDescent="0.2">
      <c r="A65" s="4" t="s">
        <v>228</v>
      </c>
    </row>
    <row r="66" spans="1:1" x14ac:dyDescent="0.2">
      <c r="A66" s="5" t="s">
        <v>227</v>
      </c>
    </row>
    <row r="67" spans="1:1" x14ac:dyDescent="0.2">
      <c r="A67" s="5" t="s">
        <v>230</v>
      </c>
    </row>
    <row r="68" spans="1:1" x14ac:dyDescent="0.2">
      <c r="A68" s="5" t="s">
        <v>235</v>
      </c>
    </row>
    <row r="69" spans="1:1" x14ac:dyDescent="0.2">
      <c r="A69" s="5" t="s">
        <v>237</v>
      </c>
    </row>
    <row r="70" spans="1:1" x14ac:dyDescent="0.2">
      <c r="A70" s="5" t="s">
        <v>239</v>
      </c>
    </row>
    <row r="71" spans="1:1" x14ac:dyDescent="0.2">
      <c r="A71" s="5" t="s">
        <v>243</v>
      </c>
    </row>
    <row r="72" spans="1:1" x14ac:dyDescent="0.2">
      <c r="A72" s="4" t="s">
        <v>217</v>
      </c>
    </row>
    <row r="73" spans="1:1" x14ac:dyDescent="0.2">
      <c r="A73" s="5" t="s">
        <v>216</v>
      </c>
    </row>
    <row r="74" spans="1:1" x14ac:dyDescent="0.2">
      <c r="A74" s="4" t="s">
        <v>213</v>
      </c>
    </row>
    <row r="75" spans="1:1" x14ac:dyDescent="0.2">
      <c r="A75" s="5" t="s">
        <v>212</v>
      </c>
    </row>
    <row r="76" spans="1:1" x14ac:dyDescent="0.2">
      <c r="A76" s="4" t="s">
        <v>173</v>
      </c>
    </row>
    <row r="77" spans="1:1" x14ac:dyDescent="0.2">
      <c r="A77" s="5" t="s">
        <v>192</v>
      </c>
    </row>
    <row r="78" spans="1:1" x14ac:dyDescent="0.2">
      <c r="A78" s="5" t="s">
        <v>200</v>
      </c>
    </row>
    <row r="79" spans="1:1" x14ac:dyDescent="0.2">
      <c r="A79" s="5" t="s">
        <v>208</v>
      </c>
    </row>
    <row r="80" spans="1:1" x14ac:dyDescent="0.2">
      <c r="A80" s="5" t="s">
        <v>172</v>
      </c>
    </row>
    <row r="81" spans="1:1" x14ac:dyDescent="0.2">
      <c r="A81" s="5" t="s">
        <v>184</v>
      </c>
    </row>
    <row r="82" spans="1:1" x14ac:dyDescent="0.2">
      <c r="A82" s="4" t="s">
        <v>233</v>
      </c>
    </row>
    <row r="83" spans="1:1" x14ac:dyDescent="0.2">
      <c r="A83" s="5" t="s">
        <v>232</v>
      </c>
    </row>
    <row r="84" spans="1:1" x14ac:dyDescent="0.2">
      <c r="A84" s="5" t="s">
        <v>241</v>
      </c>
    </row>
    <row r="85" spans="1:1" x14ac:dyDescent="0.2">
      <c r="A85" s="4" t="s">
        <v>110</v>
      </c>
    </row>
    <row r="86" spans="1:1" x14ac:dyDescent="0.2">
      <c r="A86" s="5" t="s">
        <v>109</v>
      </c>
    </row>
    <row r="87" spans="1:1" x14ac:dyDescent="0.2">
      <c r="A87" s="4" t="s">
        <v>251</v>
      </c>
    </row>
    <row r="88" spans="1:1" x14ac:dyDescent="0.2">
      <c r="A88" s="5" t="s">
        <v>250</v>
      </c>
    </row>
    <row r="89" spans="1:1" x14ac:dyDescent="0.2">
      <c r="A89" s="4" t="s">
        <v>248</v>
      </c>
    </row>
    <row r="90" spans="1:1" x14ac:dyDescent="0.2">
      <c r="A90" s="5" t="s">
        <v>247</v>
      </c>
    </row>
    <row r="91" spans="1:1" x14ac:dyDescent="0.2">
      <c r="A91" s="4" t="s">
        <v>122</v>
      </c>
    </row>
    <row r="92" spans="1:1" x14ac:dyDescent="0.2">
      <c r="A92" s="5" t="s">
        <v>121</v>
      </c>
    </row>
    <row r="93" spans="1:1" x14ac:dyDescent="0.2">
      <c r="A93" s="4" t="s">
        <v>254</v>
      </c>
    </row>
    <row r="94" spans="1:1" x14ac:dyDescent="0.2">
      <c r="A94" s="5" t="s">
        <v>253</v>
      </c>
    </row>
    <row r="95" spans="1:1" x14ac:dyDescent="0.2">
      <c r="A95" s="4" t="s">
        <v>297</v>
      </c>
    </row>
    <row r="96" spans="1:1" x14ac:dyDescent="0.2">
      <c r="A96" s="5" t="s">
        <v>296</v>
      </c>
    </row>
    <row r="97" spans="1:1" x14ac:dyDescent="0.2">
      <c r="A97" s="5" t="s">
        <v>300</v>
      </c>
    </row>
    <row r="98" spans="1:1" x14ac:dyDescent="0.2">
      <c r="A98" s="4" t="s">
        <v>38</v>
      </c>
    </row>
    <row r="99" spans="1:1" x14ac:dyDescent="0.2">
      <c r="A99" s="5" t="s">
        <v>37</v>
      </c>
    </row>
    <row r="100" spans="1:1" x14ac:dyDescent="0.2">
      <c r="A100" s="4" t="s">
        <v>126</v>
      </c>
    </row>
    <row r="101" spans="1:1" x14ac:dyDescent="0.2">
      <c r="A101" s="5" t="s">
        <v>125</v>
      </c>
    </row>
    <row r="102" spans="1:1" x14ac:dyDescent="0.2">
      <c r="A102" s="4" t="s">
        <v>282</v>
      </c>
    </row>
    <row r="103" spans="1:1" x14ac:dyDescent="0.2">
      <c r="A103" s="5" t="s">
        <v>281</v>
      </c>
    </row>
    <row r="104" spans="1:1" x14ac:dyDescent="0.2">
      <c r="A104" s="4" t="s">
        <v>149</v>
      </c>
    </row>
    <row r="105" spans="1:1" x14ac:dyDescent="0.2">
      <c r="A105" s="5" t="s">
        <v>148</v>
      </c>
    </row>
    <row r="106" spans="1:1" x14ac:dyDescent="0.2">
      <c r="A106" s="4" t="s">
        <v>131</v>
      </c>
    </row>
    <row r="107" spans="1:1" x14ac:dyDescent="0.2">
      <c r="A107" s="5" t="s">
        <v>130</v>
      </c>
    </row>
    <row r="108" spans="1:1" x14ac:dyDescent="0.2">
      <c r="A108" s="4" t="s">
        <v>267</v>
      </c>
    </row>
    <row r="109" spans="1:1" x14ac:dyDescent="0.2">
      <c r="A109" s="5" t="s">
        <v>266</v>
      </c>
    </row>
    <row r="110" spans="1:1" x14ac:dyDescent="0.2">
      <c r="A110" s="4" t="s">
        <v>257</v>
      </c>
    </row>
    <row r="111" spans="1:1" x14ac:dyDescent="0.2">
      <c r="A111" s="5" t="s">
        <v>256</v>
      </c>
    </row>
    <row r="112" spans="1:1" x14ac:dyDescent="0.2">
      <c r="A112" s="4" t="s">
        <v>162</v>
      </c>
    </row>
    <row r="113" spans="1:1" x14ac:dyDescent="0.2">
      <c r="A113" s="5" t="s">
        <v>161</v>
      </c>
    </row>
    <row r="114" spans="1:1" x14ac:dyDescent="0.2">
      <c r="A114" s="4" t="s">
        <v>271</v>
      </c>
    </row>
    <row r="115" spans="1:1" x14ac:dyDescent="0.2">
      <c r="A115" s="5" t="s">
        <v>288</v>
      </c>
    </row>
    <row r="116" spans="1:1" x14ac:dyDescent="0.2">
      <c r="A116" s="5" t="s">
        <v>292</v>
      </c>
    </row>
    <row r="117" spans="1:1" x14ac:dyDescent="0.2">
      <c r="A117" s="5" t="s">
        <v>270</v>
      </c>
    </row>
    <row r="118" spans="1:1" x14ac:dyDescent="0.2">
      <c r="A118" s="5" t="s">
        <v>277</v>
      </c>
    </row>
    <row r="119" spans="1:1" x14ac:dyDescent="0.2">
      <c r="A119" s="5" t="s">
        <v>284</v>
      </c>
    </row>
    <row r="120" spans="1:1" x14ac:dyDescent="0.2">
      <c r="A120" s="4" t="s">
        <v>303</v>
      </c>
    </row>
    <row r="121" spans="1:1" x14ac:dyDescent="0.2">
      <c r="A121" s="5" t="s">
        <v>302</v>
      </c>
    </row>
    <row r="122" spans="1:1" x14ac:dyDescent="0.2">
      <c r="A122" s="5" t="s">
        <v>306</v>
      </c>
    </row>
    <row r="123" spans="1:1" x14ac:dyDescent="0.2">
      <c r="A123" s="5" t="s">
        <v>308</v>
      </c>
    </row>
    <row r="124" spans="1:1" x14ac:dyDescent="0.2">
      <c r="A124" s="4" t="s">
        <v>140</v>
      </c>
    </row>
    <row r="125" spans="1:1" x14ac:dyDescent="0.2">
      <c r="A125" s="5" t="s">
        <v>139</v>
      </c>
    </row>
    <row r="126" spans="1:1" x14ac:dyDescent="0.2">
      <c r="A126" s="4" t="s">
        <v>159</v>
      </c>
    </row>
    <row r="127" spans="1:1" x14ac:dyDescent="0.2">
      <c r="A127" s="5" t="s">
        <v>159</v>
      </c>
    </row>
    <row r="128" spans="1:1" x14ac:dyDescent="0.2">
      <c r="A128" s="4" t="s">
        <v>275</v>
      </c>
    </row>
    <row r="129" spans="1:1" x14ac:dyDescent="0.2">
      <c r="A129" s="5" t="s">
        <v>286</v>
      </c>
    </row>
    <row r="130" spans="1:1" x14ac:dyDescent="0.2">
      <c r="A130" s="5" t="s">
        <v>290</v>
      </c>
    </row>
    <row r="131" spans="1:1" x14ac:dyDescent="0.2">
      <c r="A131" s="5" t="s">
        <v>294</v>
      </c>
    </row>
    <row r="132" spans="1:1" x14ac:dyDescent="0.2">
      <c r="A132" s="5" t="s">
        <v>274</v>
      </c>
    </row>
    <row r="133" spans="1:1" x14ac:dyDescent="0.2">
      <c r="A133" s="5" t="s">
        <v>279</v>
      </c>
    </row>
    <row r="134" spans="1:1" x14ac:dyDescent="0.2">
      <c r="A134" s="4" t="s">
        <v>145</v>
      </c>
    </row>
    <row r="135" spans="1:1" x14ac:dyDescent="0.2">
      <c r="A135" s="5" t="s">
        <v>144</v>
      </c>
    </row>
    <row r="136" spans="1:1" x14ac:dyDescent="0.2">
      <c r="A136" s="4" t="s">
        <v>154</v>
      </c>
    </row>
    <row r="137" spans="1:1" x14ac:dyDescent="0.2">
      <c r="A137" s="5" t="s">
        <v>153</v>
      </c>
    </row>
    <row r="138" spans="1:1" x14ac:dyDescent="0.2">
      <c r="A138" s="4" t="s">
        <v>260</v>
      </c>
    </row>
    <row r="139" spans="1:1" x14ac:dyDescent="0.2">
      <c r="A139" s="5" t="s">
        <v>259</v>
      </c>
    </row>
    <row r="140" spans="1:1" x14ac:dyDescent="0.2">
      <c r="A140" s="4" t="s">
        <v>135</v>
      </c>
    </row>
    <row r="141" spans="1:1" x14ac:dyDescent="0.2">
      <c r="A141" s="5" t="s">
        <v>134</v>
      </c>
    </row>
    <row r="142" spans="1:1" x14ac:dyDescent="0.2">
      <c r="A142" s="4" t="s">
        <v>311</v>
      </c>
    </row>
    <row r="143" spans="1:1" x14ac:dyDescent="0.2">
      <c r="A143" s="5" t="s">
        <v>310</v>
      </c>
    </row>
    <row r="144" spans="1:1" x14ac:dyDescent="0.2">
      <c r="A144" s="4" t="s">
        <v>318</v>
      </c>
    </row>
    <row r="145" spans="1:1" x14ac:dyDescent="0.2">
      <c r="A145" s="5" t="s">
        <v>32</v>
      </c>
    </row>
    <row r="146" spans="1:1" x14ac:dyDescent="0.2">
      <c r="A146" s="5" t="s">
        <v>43</v>
      </c>
    </row>
    <row r="147" spans="1:1" x14ac:dyDescent="0.2">
      <c r="A147" s="5" t="s">
        <v>115</v>
      </c>
    </row>
    <row r="148" spans="1:1" x14ac:dyDescent="0.2">
      <c r="A148" s="5" t="s">
        <v>157</v>
      </c>
    </row>
    <row r="149" spans="1:1" x14ac:dyDescent="0.2">
      <c r="A149" s="5" t="s">
        <v>263</v>
      </c>
    </row>
    <row r="150" spans="1:1" x14ac:dyDescent="0.2">
      <c r="A150" s="5" t="s">
        <v>315</v>
      </c>
    </row>
    <row r="151" spans="1:1" x14ac:dyDescent="0.2">
      <c r="A151" s="5" t="s">
        <v>318</v>
      </c>
    </row>
    <row r="152" spans="1:1" x14ac:dyDescent="0.2">
      <c r="A152" s="4" t="s">
        <v>319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9"/>
  <sheetViews>
    <sheetView workbookViewId="0">
      <selection activeCell="D23" sqref="D23"/>
    </sheetView>
  </sheetViews>
  <sheetFormatPr baseColWidth="10" defaultRowHeight="16" x14ac:dyDescent="0.2"/>
  <sheetData>
    <row r="6" spans="3:4" x14ac:dyDescent="0.2">
      <c r="C6" s="6">
        <v>42387</v>
      </c>
      <c r="D6" s="6">
        <f>C6-10*7</f>
        <v>42317</v>
      </c>
    </row>
    <row r="7" spans="3:4" x14ac:dyDescent="0.2">
      <c r="C7" s="6">
        <f ca="1">TODAY()</f>
        <v>42330</v>
      </c>
    </row>
    <row r="10" spans="3:4" x14ac:dyDescent="0.2">
      <c r="D10">
        <f ca="1">D6-C7</f>
        <v>-13</v>
      </c>
    </row>
    <row r="16" spans="3:4" x14ac:dyDescent="0.2">
      <c r="D16">
        <f ca="1">D10/7</f>
        <v>-1.8571428571428572</v>
      </c>
    </row>
    <row r="18" spans="3:3" x14ac:dyDescent="0.2">
      <c r="C18" t="s">
        <v>323</v>
      </c>
    </row>
    <row r="19" spans="3:3" x14ac:dyDescent="0.2">
      <c r="C19" t="s">
        <v>324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PINS</vt:lpstr>
      <vt:lpstr>pin_mapping</vt:lpstr>
      <vt:lpstr>BOM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Microsoft Office User</cp:lastModifiedBy>
  <cp:lastPrinted>2015-11-15T03:19:11Z</cp:lastPrinted>
  <dcterms:created xsi:type="dcterms:W3CDTF">2015-08-08T11:39:26Z</dcterms:created>
  <dcterms:modified xsi:type="dcterms:W3CDTF">2015-11-25T02:51:30Z</dcterms:modified>
</cp:coreProperties>
</file>