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221"/>
  <workbookPr autoCompressPictures="0"/>
  <bookViews>
    <workbookView xWindow="560" yWindow="560" windowWidth="23940" windowHeight="15060" activeTab="1"/>
  </bookViews>
  <sheets>
    <sheet name="conns" sheetId="1" r:id="rId1"/>
    <sheet name="connectors" sheetId="2" r:id="rId2"/>
    <sheet name="LOOKUP" sheetId="3" r:id="rId3"/>
  </sheets>
  <definedNames>
    <definedName name="_xlnm.Print_Area" localSheetId="1">connectors!$A$1:$H$49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2" l="1"/>
  <c r="J34" i="2"/>
  <c r="J35" i="2"/>
  <c r="J36" i="2"/>
  <c r="J37" i="2"/>
  <c r="J38" i="2"/>
  <c r="J39" i="2"/>
  <c r="J41" i="2"/>
  <c r="J42" i="2"/>
  <c r="J43" i="2"/>
  <c r="J46" i="2"/>
  <c r="J47" i="2"/>
  <c r="J18" i="2"/>
  <c r="J19" i="2"/>
  <c r="J20" i="2"/>
  <c r="J21" i="2"/>
  <c r="J22" i="2"/>
  <c r="J23" i="2"/>
  <c r="J24" i="2"/>
  <c r="J25" i="2"/>
  <c r="J26" i="2"/>
  <c r="J28" i="2"/>
  <c r="J29" i="2"/>
  <c r="J30" i="2"/>
</calcChain>
</file>

<file path=xl/sharedStrings.xml><?xml version="1.0" encoding="utf-8"?>
<sst xmlns="http://schemas.openxmlformats.org/spreadsheetml/2006/main" count="379" uniqueCount="98">
  <si>
    <t>GS MODULE</t>
  </si>
  <si>
    <t>ETC MODULE</t>
  </si>
  <si>
    <t>TPS A ECU - GROUND</t>
  </si>
  <si>
    <t>TPS A ECU - POWER (5V)</t>
  </si>
  <si>
    <t>NOTES</t>
  </si>
  <si>
    <t>THIS SIGNAL PASSES THROUGH ETC MODULE</t>
  </si>
  <si>
    <t>TERMINATION (MODULE)</t>
  </si>
  <si>
    <t>TERMINATION (OTHER END)</t>
  </si>
  <si>
    <t>SCREW TERMINAL</t>
  </si>
  <si>
    <t>ECU CONNECTOR</t>
  </si>
  <si>
    <t>TPS A SIGNAL - TO TPS</t>
  </si>
  <si>
    <t>TPS A SIGNAL - TO ECU</t>
  </si>
  <si>
    <t>BOSCH TPS CONNECTOR</t>
  </si>
  <si>
    <t>BATTERY GROUND</t>
  </si>
  <si>
    <t>BATTERY POSITIVE</t>
  </si>
  <si>
    <t>unspec</t>
  </si>
  <si>
    <t>BATTERY GND</t>
  </si>
  <si>
    <t>BATTERY POS</t>
  </si>
  <si>
    <t>LO CURRENT, FOR 5V</t>
  </si>
  <si>
    <t>SOLENOID DRIVER 1</t>
  </si>
  <si>
    <t>SOLENOID DRIVER 2</t>
  </si>
  <si>
    <t>45A FUSE</t>
  </si>
  <si>
    <t xml:space="preserve">SOLENOID POW </t>
  </si>
  <si>
    <t>SOLENOID GND</t>
  </si>
  <si>
    <t>MOTEC SENSOR 0V</t>
  </si>
  <si>
    <t>MOTEC AUX OUTPUT</t>
  </si>
  <si>
    <t>MOTEC SENSOR 5V</t>
  </si>
  <si>
    <t>DOES NOT NEED TO BE 12V Exactly - 2A</t>
  </si>
  <si>
    <t>HIGH CURRENT! - OUT TO SOLENOID</t>
  </si>
  <si>
    <t>HIGH CURRENT! - FROM BATT</t>
  </si>
  <si>
    <t>Gear signal</t>
  </si>
  <si>
    <t>CONNECTORS</t>
  </si>
  <si>
    <t>TYPE</t>
  </si>
  <si>
    <t>DEST</t>
  </si>
  <si>
    <t>DTM</t>
  </si>
  <si>
    <t>VALVE</t>
  </si>
  <si>
    <t>AGND</t>
  </si>
  <si>
    <t>TPSA</t>
  </si>
  <si>
    <t>TPSB</t>
  </si>
  <si>
    <t>3.3V</t>
  </si>
  <si>
    <t>ECU</t>
  </si>
  <si>
    <t>DTHD</t>
  </si>
  <si>
    <t>SOLEN A</t>
  </si>
  <si>
    <t>HI CURR</t>
  </si>
  <si>
    <t>SOLEN GND</t>
  </si>
  <si>
    <t>SOLEN B</t>
  </si>
  <si>
    <t>D</t>
  </si>
  <si>
    <t>BATTV+</t>
  </si>
  <si>
    <t>BATTV-</t>
  </si>
  <si>
    <t>ECU 5V</t>
  </si>
  <si>
    <t>ECU GND</t>
  </si>
  <si>
    <t>BATT GND</t>
  </si>
  <si>
    <t>BATT POS</t>
  </si>
  <si>
    <t>Motec</t>
  </si>
  <si>
    <t>EXT??</t>
  </si>
  <si>
    <t>CLUTCHSW</t>
  </si>
  <si>
    <t>SW</t>
  </si>
  <si>
    <t>GND</t>
  </si>
  <si>
    <t>SHIFT</t>
  </si>
  <si>
    <t>UP</t>
  </si>
  <si>
    <t>DN</t>
  </si>
  <si>
    <t>MODE_KN</t>
  </si>
  <si>
    <t>MODULE</t>
  </si>
  <si>
    <t>ETC</t>
  </si>
  <si>
    <t>GS</t>
  </si>
  <si>
    <t>ETC/GS</t>
  </si>
  <si>
    <t>APPSA</t>
  </si>
  <si>
    <t>PEDAL</t>
  </si>
  <si>
    <t>MOT A</t>
  </si>
  <si>
    <t>MOT B</t>
  </si>
  <si>
    <t>APPSB</t>
  </si>
  <si>
    <t>POWER</t>
  </si>
  <si>
    <t>SOLEN</t>
  </si>
  <si>
    <t>MODE_SET</t>
  </si>
  <si>
    <t>SOLEN_ANG</t>
  </si>
  <si>
    <t>CAN</t>
  </si>
  <si>
    <t xml:space="preserve">CAN H </t>
  </si>
  <si>
    <t>CAN L</t>
  </si>
  <si>
    <t>NEUT</t>
  </si>
  <si>
    <t>DEUTSCH CONTACT SIZE</t>
  </si>
  <si>
    <t>Size 20</t>
  </si>
  <si>
    <t>Size 8</t>
  </si>
  <si>
    <t>POSS CONS</t>
  </si>
  <si>
    <t>L</t>
  </si>
  <si>
    <t>c</t>
  </si>
  <si>
    <t>b</t>
  </si>
  <si>
    <t>a</t>
  </si>
  <si>
    <t>Split</t>
  </si>
  <si>
    <t>Additional DS button on clutch post</t>
  </si>
  <si>
    <t>GE</t>
  </si>
  <si>
    <t>ET</t>
  </si>
  <si>
    <t>PH</t>
  </si>
  <si>
    <t>GREY</t>
  </si>
  <si>
    <t>BLK</t>
  </si>
  <si>
    <t>RED</t>
  </si>
  <si>
    <t>BRN</t>
  </si>
  <si>
    <t>GRN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</si>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</sst>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C12" sqref="C12"/>
    </sheetView>
  </sheetViews>
  <sheetFormatPr baseColWidth="10" defaultColWidth="8.83203125" defaultRowHeight="14" x14ac:dyDescent="0"/>
  <cols>
    <col min="1" max="1" width="22.5" bestFit="1" customWidth="1"/>
    <col min="2" max="2" width="6.1640625" bestFit="1" customWidth="1"/>
    <col min="3" max="3" width="40.33203125" bestFit="1" customWidth="1"/>
    <col min="4" max="4" width="16.6640625" bestFit="1" customWidth="1"/>
    <col min="5" max="5" width="22.5" bestFit="1" customWidth="1"/>
  </cols>
  <sheetData>
    <row r="1" spans="1:5" ht="51.75" customHeight="1">
      <c r="B1" t="s">
        <v>54</v>
      </c>
      <c r="C1" t="s">
        <v>4</v>
      </c>
      <c r="D1" s="2" t="s">
        <v>6</v>
      </c>
      <c r="E1" s="2" t="s">
        <v>7</v>
      </c>
    </row>
    <row r="2" spans="1:5">
      <c r="A2" s="1" t="s">
        <v>0</v>
      </c>
      <c r="B2" s="1"/>
    </row>
    <row r="3" spans="1:5">
      <c r="A3" t="s">
        <v>16</v>
      </c>
      <c r="B3">
        <v>1</v>
      </c>
      <c r="C3" t="s">
        <v>18</v>
      </c>
      <c r="D3" s="3"/>
    </row>
    <row r="4" spans="1:5">
      <c r="A4" t="s">
        <v>17</v>
      </c>
      <c r="B4">
        <v>1</v>
      </c>
      <c r="C4" t="s">
        <v>18</v>
      </c>
      <c r="D4" s="3"/>
    </row>
    <row r="5" spans="1:5">
      <c r="A5" t="s">
        <v>26</v>
      </c>
      <c r="B5">
        <v>1</v>
      </c>
      <c r="C5" t="s">
        <v>30</v>
      </c>
      <c r="D5" s="5"/>
    </row>
    <row r="6" spans="1:5">
      <c r="A6" t="s">
        <v>24</v>
      </c>
      <c r="B6">
        <v>1</v>
      </c>
      <c r="C6" t="s">
        <v>30</v>
      </c>
      <c r="D6" s="5"/>
    </row>
    <row r="7" spans="1:5">
      <c r="A7" t="s">
        <v>25</v>
      </c>
      <c r="B7">
        <v>1</v>
      </c>
      <c r="C7" t="s">
        <v>30</v>
      </c>
      <c r="D7" s="5"/>
    </row>
    <row r="8" spans="1:5">
      <c r="D8" s="5"/>
    </row>
    <row r="9" spans="1:5">
      <c r="D9" s="5"/>
    </row>
    <row r="10" spans="1:5">
      <c r="D10" s="5"/>
    </row>
    <row r="11" spans="1:5">
      <c r="D11" s="5"/>
    </row>
    <row r="12" spans="1:5">
      <c r="D12" s="5"/>
    </row>
    <row r="13" spans="1:5">
      <c r="D13" s="5"/>
    </row>
    <row r="14" spans="1:5">
      <c r="D14" s="5"/>
    </row>
    <row r="15" spans="1:5">
      <c r="D15" s="5"/>
    </row>
    <row r="17" spans="1:5">
      <c r="A17" s="1" t="s">
        <v>19</v>
      </c>
      <c r="B17" s="1"/>
    </row>
    <row r="18" spans="1:5">
      <c r="A18" t="s">
        <v>16</v>
      </c>
      <c r="B18">
        <v>1</v>
      </c>
      <c r="C18" t="s">
        <v>29</v>
      </c>
      <c r="D18" s="3"/>
    </row>
    <row r="19" spans="1:5">
      <c r="A19" t="s">
        <v>17</v>
      </c>
      <c r="B19">
        <v>1</v>
      </c>
      <c r="C19" t="s">
        <v>29</v>
      </c>
      <c r="D19" s="3"/>
    </row>
    <row r="20" spans="1:5">
      <c r="A20" t="s">
        <v>22</v>
      </c>
      <c r="B20">
        <v>1</v>
      </c>
      <c r="C20" t="s">
        <v>28</v>
      </c>
      <c r="D20" s="3"/>
      <c r="E20" t="s">
        <v>21</v>
      </c>
    </row>
    <row r="21" spans="1:5">
      <c r="A21" t="s">
        <v>23</v>
      </c>
      <c r="B21">
        <v>1</v>
      </c>
      <c r="C21" t="s">
        <v>28</v>
      </c>
      <c r="D21" s="3"/>
    </row>
    <row r="22" spans="1:5">
      <c r="A22" s="1" t="s">
        <v>20</v>
      </c>
      <c r="B22" s="1"/>
    </row>
    <row r="23" spans="1:5">
      <c r="A23" t="s">
        <v>16</v>
      </c>
      <c r="B23">
        <v>1</v>
      </c>
      <c r="C23" t="s">
        <v>29</v>
      </c>
      <c r="D23" s="3"/>
    </row>
    <row r="24" spans="1:5">
      <c r="A24" t="s">
        <v>17</v>
      </c>
      <c r="B24">
        <v>1</v>
      </c>
      <c r="C24" t="s">
        <v>29</v>
      </c>
      <c r="D24" s="3"/>
    </row>
    <row r="25" spans="1:5">
      <c r="A25" t="s">
        <v>22</v>
      </c>
      <c r="B25">
        <v>1</v>
      </c>
      <c r="C25" t="s">
        <v>28</v>
      </c>
      <c r="D25" s="3"/>
      <c r="E25" t="s">
        <v>21</v>
      </c>
    </row>
    <row r="26" spans="1:5">
      <c r="A26" t="s">
        <v>23</v>
      </c>
      <c r="B26">
        <v>1</v>
      </c>
      <c r="C26" t="s">
        <v>28</v>
      </c>
      <c r="D26" s="3"/>
    </row>
    <row r="27" spans="1:5">
      <c r="D27" s="3"/>
    </row>
    <row r="28" spans="1:5">
      <c r="A28" s="1" t="s">
        <v>1</v>
      </c>
      <c r="B28" s="1"/>
    </row>
    <row r="29" spans="1:5">
      <c r="A29" t="s">
        <v>11</v>
      </c>
      <c r="B29">
        <v>1</v>
      </c>
      <c r="C29" t="s">
        <v>5</v>
      </c>
      <c r="D29" s="3" t="s">
        <v>8</v>
      </c>
      <c r="E29" t="s">
        <v>9</v>
      </c>
    </row>
    <row r="30" spans="1:5">
      <c r="A30" t="s">
        <v>2</v>
      </c>
      <c r="B30">
        <v>1</v>
      </c>
      <c r="C30" t="s">
        <v>5</v>
      </c>
      <c r="D30" s="3" t="s">
        <v>8</v>
      </c>
      <c r="E30" t="s">
        <v>9</v>
      </c>
    </row>
    <row r="31" spans="1:5">
      <c r="A31" t="s">
        <v>3</v>
      </c>
      <c r="B31">
        <v>1</v>
      </c>
      <c r="C31" t="s">
        <v>5</v>
      </c>
      <c r="D31" s="3" t="s">
        <v>8</v>
      </c>
      <c r="E31" t="s">
        <v>9</v>
      </c>
    </row>
    <row r="32" spans="1:5">
      <c r="A32" t="s">
        <v>10</v>
      </c>
      <c r="B32">
        <v>1</v>
      </c>
      <c r="C32" t="s">
        <v>5</v>
      </c>
      <c r="D32" s="3" t="s">
        <v>8</v>
      </c>
      <c r="E32" t="s">
        <v>12</v>
      </c>
    </row>
    <row r="33" spans="1:5">
      <c r="A33" t="s">
        <v>2</v>
      </c>
      <c r="B33">
        <v>1</v>
      </c>
      <c r="C33" t="s">
        <v>5</v>
      </c>
      <c r="D33" s="3" t="s">
        <v>8</v>
      </c>
      <c r="E33" t="s">
        <v>12</v>
      </c>
    </row>
    <row r="34" spans="1:5">
      <c r="A34" t="s">
        <v>3</v>
      </c>
      <c r="B34">
        <v>1</v>
      </c>
      <c r="C34" t="s">
        <v>5</v>
      </c>
      <c r="D34" s="3" t="s">
        <v>8</v>
      </c>
      <c r="E34" t="s">
        <v>12</v>
      </c>
    </row>
    <row r="35" spans="1:5">
      <c r="A35" t="s">
        <v>13</v>
      </c>
      <c r="B35">
        <v>1</v>
      </c>
      <c r="D35" s="3" t="s">
        <v>8</v>
      </c>
      <c r="E35" t="s">
        <v>15</v>
      </c>
    </row>
    <row r="36" spans="1:5">
      <c r="A36" t="s">
        <v>14</v>
      </c>
      <c r="B36">
        <v>1</v>
      </c>
      <c r="C36" t="s">
        <v>27</v>
      </c>
      <c r="D36" s="3" t="s">
        <v>8</v>
      </c>
      <c r="E36" t="s">
        <v>15</v>
      </c>
    </row>
    <row r="40" spans="1:5">
      <c r="A40" s="1"/>
      <c r="B40" s="1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49"/>
  <sheetViews>
    <sheetView tabSelected="1" topLeftCell="A13" workbookViewId="0">
      <selection activeCell="K46" sqref="K46"/>
    </sheetView>
  </sheetViews>
  <sheetFormatPr baseColWidth="10" defaultColWidth="8.83203125" defaultRowHeight="14" x14ac:dyDescent="0"/>
  <cols>
    <col min="1" max="1" width="13.33203125" bestFit="1" customWidth="1"/>
    <col min="4" max="4" width="12.5" bestFit="1" customWidth="1"/>
    <col min="5" max="5" width="19.33203125" bestFit="1" customWidth="1"/>
    <col min="7" max="7" width="22.33203125" bestFit="1" customWidth="1"/>
  </cols>
  <sheetData>
    <row r="1" spans="1:9">
      <c r="A1" t="s">
        <v>31</v>
      </c>
      <c r="C1" t="s">
        <v>32</v>
      </c>
      <c r="D1" t="s">
        <v>33</v>
      </c>
      <c r="F1" t="s">
        <v>62</v>
      </c>
      <c r="G1" t="s">
        <v>79</v>
      </c>
      <c r="H1" t="s">
        <v>82</v>
      </c>
      <c r="I1" t="s">
        <v>83</v>
      </c>
    </row>
    <row r="2" spans="1:9">
      <c r="A2" t="s">
        <v>90</v>
      </c>
      <c r="B2">
        <v>1</v>
      </c>
      <c r="C2" t="s">
        <v>34</v>
      </c>
      <c r="D2" t="s">
        <v>35</v>
      </c>
      <c r="E2" s="7" t="s">
        <v>36</v>
      </c>
      <c r="F2" t="s">
        <v>63</v>
      </c>
      <c r="G2" t="s">
        <v>80</v>
      </c>
      <c r="H2" s="12"/>
    </row>
    <row r="3" spans="1:9">
      <c r="A3" t="s">
        <v>90</v>
      </c>
      <c r="B3">
        <v>2</v>
      </c>
      <c r="C3" t="s">
        <v>34</v>
      </c>
      <c r="D3" t="s">
        <v>35</v>
      </c>
      <c r="E3" s="7" t="s">
        <v>39</v>
      </c>
      <c r="F3" t="s">
        <v>63</v>
      </c>
      <c r="G3" t="s">
        <v>80</v>
      </c>
      <c r="H3" s="12"/>
    </row>
    <row r="4" spans="1:9">
      <c r="A4" t="s">
        <v>90</v>
      </c>
      <c r="B4">
        <v>3</v>
      </c>
      <c r="C4" t="s">
        <v>34</v>
      </c>
      <c r="D4" t="s">
        <v>35</v>
      </c>
      <c r="E4" s="7" t="s">
        <v>38</v>
      </c>
      <c r="F4" t="s">
        <v>63</v>
      </c>
      <c r="G4" t="s">
        <v>80</v>
      </c>
      <c r="H4" s="12"/>
    </row>
    <row r="5" spans="1:9">
      <c r="A5" t="s">
        <v>90</v>
      </c>
      <c r="B5">
        <v>4</v>
      </c>
      <c r="C5" t="s">
        <v>34</v>
      </c>
      <c r="D5" t="s">
        <v>35</v>
      </c>
      <c r="E5" s="6" t="s">
        <v>50</v>
      </c>
      <c r="F5" t="s">
        <v>63</v>
      </c>
      <c r="G5" t="s">
        <v>80</v>
      </c>
      <c r="H5" s="12"/>
    </row>
    <row r="6" spans="1:9">
      <c r="A6" t="s">
        <v>90</v>
      </c>
      <c r="B6">
        <v>5</v>
      </c>
      <c r="C6" t="s">
        <v>34</v>
      </c>
      <c r="D6" t="s">
        <v>35</v>
      </c>
      <c r="E6" s="6" t="s">
        <v>49</v>
      </c>
      <c r="F6" t="s">
        <v>63</v>
      </c>
      <c r="G6" t="s">
        <v>80</v>
      </c>
      <c r="H6" s="12"/>
    </row>
    <row r="7" spans="1:9">
      <c r="A7" t="s">
        <v>90</v>
      </c>
      <c r="B7">
        <v>6</v>
      </c>
      <c r="C7" t="s">
        <v>34</v>
      </c>
      <c r="D7" t="s">
        <v>35</v>
      </c>
      <c r="E7" s="6" t="s">
        <v>37</v>
      </c>
      <c r="F7" t="s">
        <v>63</v>
      </c>
      <c r="G7" t="s">
        <v>80</v>
      </c>
      <c r="H7" s="12"/>
    </row>
    <row r="8" spans="1:9">
      <c r="A8" t="s">
        <v>90</v>
      </c>
      <c r="B8">
        <v>7</v>
      </c>
      <c r="C8" t="s">
        <v>34</v>
      </c>
      <c r="D8" t="s">
        <v>35</v>
      </c>
      <c r="E8" s="9" t="s">
        <v>68</v>
      </c>
      <c r="F8" t="s">
        <v>63</v>
      </c>
      <c r="G8" t="s">
        <v>80</v>
      </c>
      <c r="H8" s="12"/>
    </row>
    <row r="9" spans="1:9">
      <c r="A9" t="s">
        <v>90</v>
      </c>
      <c r="B9">
        <v>8</v>
      </c>
      <c r="C9" t="s">
        <v>34</v>
      </c>
      <c r="D9" t="s">
        <v>35</v>
      </c>
      <c r="E9" s="9" t="s">
        <v>69</v>
      </c>
      <c r="F9" t="s">
        <v>63</v>
      </c>
      <c r="G9" t="s">
        <v>80</v>
      </c>
      <c r="H9" s="12"/>
    </row>
    <row r="10" spans="1:9">
      <c r="A10" t="s">
        <v>90</v>
      </c>
      <c r="B10">
        <v>9</v>
      </c>
      <c r="C10" t="s">
        <v>34</v>
      </c>
      <c r="D10" t="s">
        <v>40</v>
      </c>
      <c r="E10" s="6" t="s">
        <v>50</v>
      </c>
      <c r="F10" t="s">
        <v>63</v>
      </c>
      <c r="G10" t="s">
        <v>80</v>
      </c>
      <c r="H10" s="12"/>
    </row>
    <row r="11" spans="1:9">
      <c r="A11" t="s">
        <v>90</v>
      </c>
      <c r="B11">
        <v>10</v>
      </c>
      <c r="C11" t="s">
        <v>34</v>
      </c>
      <c r="D11" t="s">
        <v>40</v>
      </c>
      <c r="E11" s="6" t="s">
        <v>49</v>
      </c>
      <c r="F11" t="s">
        <v>63</v>
      </c>
      <c r="G11" t="s">
        <v>80</v>
      </c>
      <c r="H11" s="12"/>
    </row>
    <row r="12" spans="1:9">
      <c r="A12" t="s">
        <v>90</v>
      </c>
      <c r="B12">
        <v>11</v>
      </c>
      <c r="C12" t="s">
        <v>34</v>
      </c>
      <c r="D12" t="s">
        <v>40</v>
      </c>
      <c r="E12" s="6" t="s">
        <v>37</v>
      </c>
      <c r="F12" t="s">
        <v>63</v>
      </c>
      <c r="G12" t="s">
        <v>80</v>
      </c>
      <c r="H12" s="12"/>
    </row>
    <row r="13" spans="1:9">
      <c r="A13" t="s">
        <v>90</v>
      </c>
      <c r="B13">
        <v>12</v>
      </c>
      <c r="C13" t="s">
        <v>34</v>
      </c>
      <c r="D13" t="s">
        <v>67</v>
      </c>
      <c r="E13" s="6" t="s">
        <v>70</v>
      </c>
      <c r="F13" t="s">
        <v>63</v>
      </c>
      <c r="G13" t="s">
        <v>80</v>
      </c>
      <c r="H13" s="12"/>
    </row>
    <row r="15" spans="1:9">
      <c r="A15" t="s">
        <v>89</v>
      </c>
      <c r="B15">
        <v>1</v>
      </c>
      <c r="C15" t="s">
        <v>34</v>
      </c>
      <c r="D15" t="s">
        <v>67</v>
      </c>
      <c r="E15" s="7" t="s">
        <v>36</v>
      </c>
      <c r="F15" t="s">
        <v>63</v>
      </c>
      <c r="G15" t="s">
        <v>80</v>
      </c>
      <c r="H15" s="12"/>
    </row>
    <row r="16" spans="1:9">
      <c r="A16" t="s">
        <v>89</v>
      </c>
      <c r="B16">
        <v>2</v>
      </c>
      <c r="C16" t="s">
        <v>34</v>
      </c>
      <c r="D16" t="s">
        <v>67</v>
      </c>
      <c r="E16" s="7" t="s">
        <v>39</v>
      </c>
      <c r="F16" t="s">
        <v>63</v>
      </c>
      <c r="G16" t="s">
        <v>80</v>
      </c>
      <c r="H16" s="12"/>
    </row>
    <row r="17" spans="1:11">
      <c r="A17" t="s">
        <v>89</v>
      </c>
      <c r="B17">
        <v>3</v>
      </c>
      <c r="C17" t="s">
        <v>34</v>
      </c>
      <c r="D17" t="s">
        <v>67</v>
      </c>
      <c r="E17" s="7" t="s">
        <v>66</v>
      </c>
      <c r="F17" t="s">
        <v>63</v>
      </c>
      <c r="G17" t="s">
        <v>80</v>
      </c>
      <c r="H17" s="12"/>
    </row>
    <row r="18" spans="1:11">
      <c r="A18" t="s">
        <v>89</v>
      </c>
      <c r="B18">
        <v>4</v>
      </c>
      <c r="C18" t="s">
        <v>34</v>
      </c>
      <c r="D18" t="s">
        <v>75</v>
      </c>
      <c r="E18" s="4" t="s">
        <v>76</v>
      </c>
      <c r="F18" t="s">
        <v>63</v>
      </c>
      <c r="G18" t="s">
        <v>80</v>
      </c>
      <c r="I18" t="s">
        <v>84</v>
      </c>
      <c r="J18">
        <f>VLOOKUP(I18,LOOKUP!$A$1:$B$3,2,0)</f>
        <v>1500</v>
      </c>
      <c r="K18" t="s">
        <v>92</v>
      </c>
    </row>
    <row r="19" spans="1:11">
      <c r="A19" t="s">
        <v>89</v>
      </c>
      <c r="B19">
        <v>5</v>
      </c>
      <c r="C19" t="s">
        <v>34</v>
      </c>
      <c r="D19" t="s">
        <v>75</v>
      </c>
      <c r="E19" s="4" t="s">
        <v>77</v>
      </c>
      <c r="F19" t="s">
        <v>63</v>
      </c>
      <c r="G19" t="s">
        <v>80</v>
      </c>
      <c r="I19" t="s">
        <v>84</v>
      </c>
      <c r="J19">
        <f>VLOOKUP(I19,LOOKUP!$A$1:$B$3,2,0)</f>
        <v>1500</v>
      </c>
      <c r="K19" t="s">
        <v>92</v>
      </c>
    </row>
    <row r="20" spans="1:11">
      <c r="A20" t="s">
        <v>89</v>
      </c>
      <c r="B20">
        <v>6</v>
      </c>
      <c r="C20" t="s">
        <v>34</v>
      </c>
      <c r="D20" t="s">
        <v>71</v>
      </c>
      <c r="E20" s="9" t="s">
        <v>51</v>
      </c>
      <c r="F20" t="s">
        <v>65</v>
      </c>
      <c r="G20" t="s">
        <v>80</v>
      </c>
      <c r="I20" t="s">
        <v>84</v>
      </c>
      <c r="J20">
        <f>VLOOKUP(I20,LOOKUP!$A$1:$B$3,2,0)</f>
        <v>1500</v>
      </c>
      <c r="K20" t="s">
        <v>93</v>
      </c>
    </row>
    <row r="21" spans="1:11">
      <c r="A21" t="s">
        <v>89</v>
      </c>
      <c r="B21">
        <v>7</v>
      </c>
      <c r="C21" t="s">
        <v>34</v>
      </c>
      <c r="D21" t="s">
        <v>71</v>
      </c>
      <c r="E21" s="9" t="s">
        <v>52</v>
      </c>
      <c r="F21" t="s">
        <v>65</v>
      </c>
      <c r="G21" t="s">
        <v>80</v>
      </c>
      <c r="I21" t="s">
        <v>84</v>
      </c>
      <c r="J21">
        <f>VLOOKUP(I21,LOOKUP!$A$1:$B$3,2,0)</f>
        <v>1500</v>
      </c>
      <c r="K21" t="s">
        <v>94</v>
      </c>
    </row>
    <row r="22" spans="1:11">
      <c r="A22" t="s">
        <v>89</v>
      </c>
      <c r="B22">
        <v>8</v>
      </c>
      <c r="C22" t="s">
        <v>34</v>
      </c>
      <c r="D22" t="s">
        <v>74</v>
      </c>
      <c r="E22" s="7" t="s">
        <v>36</v>
      </c>
      <c r="F22" t="s">
        <v>64</v>
      </c>
      <c r="G22" t="s">
        <v>80</v>
      </c>
      <c r="H22" s="12"/>
      <c r="I22" t="s">
        <v>85</v>
      </c>
      <c r="J22">
        <f>VLOOKUP(I22,LOOKUP!$A$1:$B$3,2,0)</f>
        <v>1000</v>
      </c>
      <c r="K22" t="s">
        <v>95</v>
      </c>
    </row>
    <row r="23" spans="1:11">
      <c r="A23" t="s">
        <v>89</v>
      </c>
      <c r="B23">
        <v>9</v>
      </c>
      <c r="C23" t="s">
        <v>34</v>
      </c>
      <c r="D23" t="s">
        <v>74</v>
      </c>
      <c r="E23" s="7" t="s">
        <v>39</v>
      </c>
      <c r="F23" t="s">
        <v>64</v>
      </c>
      <c r="G23" t="s">
        <v>80</v>
      </c>
      <c r="H23" s="12"/>
      <c r="I23" t="s">
        <v>85</v>
      </c>
      <c r="J23">
        <f>VLOOKUP(I23,LOOKUP!$A$1:$B$3,2,0)</f>
        <v>1000</v>
      </c>
      <c r="K23" t="s">
        <v>96</v>
      </c>
    </row>
    <row r="24" spans="1:11">
      <c r="A24" t="s">
        <v>89</v>
      </c>
      <c r="B24">
        <v>10</v>
      </c>
      <c r="C24" t="s">
        <v>34</v>
      </c>
      <c r="D24" t="s">
        <v>74</v>
      </c>
      <c r="E24" s="7" t="s">
        <v>66</v>
      </c>
      <c r="F24" t="s">
        <v>64</v>
      </c>
      <c r="G24" t="s">
        <v>80</v>
      </c>
      <c r="H24" s="12"/>
      <c r="I24" t="s">
        <v>85</v>
      </c>
      <c r="J24">
        <f>VLOOKUP(I24,LOOKUP!$A$1:$B$3,2,0)</f>
        <v>1000</v>
      </c>
      <c r="K24" t="s">
        <v>92</v>
      </c>
    </row>
    <row r="25" spans="1:11">
      <c r="A25" t="s">
        <v>89</v>
      </c>
      <c r="B25">
        <v>11</v>
      </c>
      <c r="C25" t="s">
        <v>34</v>
      </c>
      <c r="D25" t="s">
        <v>61</v>
      </c>
      <c r="E25" s="10" t="s">
        <v>73</v>
      </c>
      <c r="F25" t="s">
        <v>64</v>
      </c>
      <c r="G25" t="s">
        <v>80</v>
      </c>
      <c r="I25" t="s">
        <v>86</v>
      </c>
      <c r="J25">
        <f>VLOOKUP(I25,LOOKUP!$A$1:$B$3,2,0)</f>
        <v>3000</v>
      </c>
      <c r="K25" t="s">
        <v>92</v>
      </c>
    </row>
    <row r="26" spans="1:11">
      <c r="A26" t="s">
        <v>89</v>
      </c>
      <c r="B26">
        <v>12</v>
      </c>
      <c r="C26" t="s">
        <v>34</v>
      </c>
      <c r="D26" t="s">
        <v>61</v>
      </c>
      <c r="E26" s="10">
        <v>1</v>
      </c>
      <c r="F26" t="s">
        <v>64</v>
      </c>
      <c r="G26" t="s">
        <v>80</v>
      </c>
      <c r="I26" t="s">
        <v>86</v>
      </c>
      <c r="J26">
        <f>VLOOKUP(I26,LOOKUP!$A$1:$B$3,2,0)</f>
        <v>3000</v>
      </c>
      <c r="K26" t="s">
        <v>92</v>
      </c>
    </row>
    <row r="28" spans="1:11">
      <c r="A28" t="s">
        <v>64</v>
      </c>
      <c r="B28">
        <v>1</v>
      </c>
      <c r="C28" t="s">
        <v>34</v>
      </c>
      <c r="D28" t="s">
        <v>61</v>
      </c>
      <c r="E28" s="10">
        <v>2</v>
      </c>
      <c r="F28" t="s">
        <v>64</v>
      </c>
      <c r="G28" t="s">
        <v>80</v>
      </c>
      <c r="I28" t="s">
        <v>86</v>
      </c>
      <c r="J28">
        <f>VLOOKUP(I28,LOOKUP!$A$1:$B$3,2,0)</f>
        <v>3000</v>
      </c>
      <c r="K28" t="s">
        <v>92</v>
      </c>
    </row>
    <row r="29" spans="1:11">
      <c r="A29" t="s">
        <v>64</v>
      </c>
      <c r="B29">
        <v>2</v>
      </c>
      <c r="C29" t="s">
        <v>34</v>
      </c>
      <c r="D29" t="s">
        <v>61</v>
      </c>
      <c r="E29" s="10">
        <v>3</v>
      </c>
      <c r="F29" t="s">
        <v>64</v>
      </c>
      <c r="G29" t="s">
        <v>80</v>
      </c>
      <c r="I29" t="s">
        <v>86</v>
      </c>
      <c r="J29">
        <f>VLOOKUP(I29,LOOKUP!$A$1:$B$3,2,0)</f>
        <v>3000</v>
      </c>
      <c r="K29" t="s">
        <v>92</v>
      </c>
    </row>
    <row r="30" spans="1:11">
      <c r="A30" t="s">
        <v>64</v>
      </c>
      <c r="B30">
        <v>3</v>
      </c>
      <c r="C30" t="s">
        <v>34</v>
      </c>
      <c r="D30" t="s">
        <v>61</v>
      </c>
      <c r="E30" s="10" t="s">
        <v>57</v>
      </c>
      <c r="F30" t="s">
        <v>64</v>
      </c>
      <c r="G30" t="s">
        <v>80</v>
      </c>
      <c r="I30" t="s">
        <v>86</v>
      </c>
      <c r="J30">
        <f>VLOOKUP(I30,LOOKUP!$A$1:$B$3,2,0)</f>
        <v>3000</v>
      </c>
      <c r="K30" t="s">
        <v>95</v>
      </c>
    </row>
    <row r="31" spans="1:11">
      <c r="A31" t="s">
        <v>64</v>
      </c>
      <c r="B31">
        <v>4</v>
      </c>
      <c r="C31" t="s">
        <v>34</v>
      </c>
      <c r="D31" t="s">
        <v>55</v>
      </c>
      <c r="E31" s="8" t="s">
        <v>56</v>
      </c>
      <c r="F31" t="s">
        <v>64</v>
      </c>
      <c r="G31" t="s">
        <v>80</v>
      </c>
      <c r="J31">
        <v>2000</v>
      </c>
      <c r="K31" t="s">
        <v>92</v>
      </c>
    </row>
    <row r="32" spans="1:11">
      <c r="A32" t="s">
        <v>64</v>
      </c>
      <c r="B32">
        <v>5</v>
      </c>
      <c r="C32" t="s">
        <v>34</v>
      </c>
      <c r="D32" t="s">
        <v>55</v>
      </c>
      <c r="E32" s="8" t="s">
        <v>57</v>
      </c>
      <c r="F32" t="s">
        <v>64</v>
      </c>
      <c r="G32" t="s">
        <v>80</v>
      </c>
      <c r="J32">
        <v>2000</v>
      </c>
      <c r="K32" t="s">
        <v>95</v>
      </c>
    </row>
    <row r="33" spans="1:13">
      <c r="A33" t="s">
        <v>64</v>
      </c>
      <c r="B33">
        <v>6</v>
      </c>
      <c r="C33" t="s">
        <v>34</v>
      </c>
      <c r="D33" t="s">
        <v>58</v>
      </c>
      <c r="E33" s="10" t="s">
        <v>57</v>
      </c>
      <c r="F33" t="s">
        <v>64</v>
      </c>
      <c r="G33" t="s">
        <v>80</v>
      </c>
      <c r="I33" t="s">
        <v>86</v>
      </c>
      <c r="J33">
        <f>VLOOKUP(I33,LOOKUP!$A$1:$B$3,2,0)</f>
        <v>3000</v>
      </c>
      <c r="K33" t="s">
        <v>95</v>
      </c>
    </row>
    <row r="34" spans="1:13">
      <c r="A34" t="s">
        <v>64</v>
      </c>
      <c r="B34">
        <v>7</v>
      </c>
      <c r="C34" t="s">
        <v>34</v>
      </c>
      <c r="D34" t="s">
        <v>58</v>
      </c>
      <c r="E34" s="11" t="s">
        <v>59</v>
      </c>
      <c r="F34" t="s">
        <v>64</v>
      </c>
      <c r="G34" t="s">
        <v>80</v>
      </c>
      <c r="I34" t="s">
        <v>86</v>
      </c>
      <c r="J34">
        <f>VLOOKUP(I34,LOOKUP!$A$1:$B$3,2,0)</f>
        <v>3000</v>
      </c>
      <c r="K34" t="s">
        <v>92</v>
      </c>
    </row>
    <row r="35" spans="1:13">
      <c r="A35" t="s">
        <v>64</v>
      </c>
      <c r="B35">
        <v>8</v>
      </c>
      <c r="C35" t="s">
        <v>34</v>
      </c>
      <c r="D35" t="s">
        <v>58</v>
      </c>
      <c r="E35" s="11" t="s">
        <v>78</v>
      </c>
      <c r="F35" t="s">
        <v>64</v>
      </c>
      <c r="G35" t="s">
        <v>80</v>
      </c>
      <c r="I35" t="s">
        <v>86</v>
      </c>
      <c r="J35">
        <f>VLOOKUP(I35,LOOKUP!$A$1:$B$3,2,0)</f>
        <v>3000</v>
      </c>
      <c r="K35" t="s">
        <v>87</v>
      </c>
      <c r="M35" t="s">
        <v>88</v>
      </c>
    </row>
    <row r="36" spans="1:13">
      <c r="A36" t="s">
        <v>64</v>
      </c>
      <c r="B36">
        <v>9</v>
      </c>
      <c r="C36" t="s">
        <v>34</v>
      </c>
      <c r="D36" t="s">
        <v>58</v>
      </c>
      <c r="E36" s="11" t="s">
        <v>60</v>
      </c>
      <c r="F36" t="s">
        <v>64</v>
      </c>
      <c r="G36" t="s">
        <v>80</v>
      </c>
      <c r="I36" t="s">
        <v>86</v>
      </c>
      <c r="J36">
        <f>VLOOKUP(I36,LOOKUP!$A$1:$B$3,2,0)</f>
        <v>3000</v>
      </c>
      <c r="K36" t="s">
        <v>87</v>
      </c>
      <c r="M36" t="s">
        <v>88</v>
      </c>
    </row>
    <row r="37" spans="1:13">
      <c r="A37" t="s">
        <v>64</v>
      </c>
      <c r="B37">
        <v>10</v>
      </c>
      <c r="C37" t="s">
        <v>34</v>
      </c>
      <c r="D37" t="s">
        <v>53</v>
      </c>
      <c r="E37" s="7" t="s">
        <v>26</v>
      </c>
      <c r="F37" t="s">
        <v>64</v>
      </c>
      <c r="G37" t="s">
        <v>80</v>
      </c>
      <c r="I37" t="s">
        <v>84</v>
      </c>
      <c r="J37">
        <f>VLOOKUP(I37,LOOKUP!$A$1:$B$3,2,0)</f>
        <v>1500</v>
      </c>
      <c r="K37" t="s">
        <v>97</v>
      </c>
    </row>
    <row r="38" spans="1:13">
      <c r="A38" t="s">
        <v>64</v>
      </c>
      <c r="B38">
        <v>11</v>
      </c>
      <c r="C38" t="s">
        <v>34</v>
      </c>
      <c r="D38" t="s">
        <v>53</v>
      </c>
      <c r="E38" s="7" t="s">
        <v>24</v>
      </c>
      <c r="F38" t="s">
        <v>64</v>
      </c>
      <c r="G38" t="s">
        <v>80</v>
      </c>
      <c r="I38" t="s">
        <v>84</v>
      </c>
      <c r="J38">
        <f>VLOOKUP(I38,LOOKUP!$A$1:$B$3,2,0)</f>
        <v>1500</v>
      </c>
      <c r="K38" t="s">
        <v>95</v>
      </c>
    </row>
    <row r="39" spans="1:13">
      <c r="A39" t="s">
        <v>64</v>
      </c>
      <c r="B39">
        <v>12</v>
      </c>
      <c r="C39" t="s">
        <v>34</v>
      </c>
      <c r="D39" t="s">
        <v>53</v>
      </c>
      <c r="E39" s="7" t="s">
        <v>25</v>
      </c>
      <c r="F39" t="s">
        <v>64</v>
      </c>
      <c r="G39" t="s">
        <v>80</v>
      </c>
      <c r="I39" t="s">
        <v>84</v>
      </c>
      <c r="J39">
        <f>VLOOKUP(I39,LOOKUP!$A$1:$B$3,2,0)</f>
        <v>1500</v>
      </c>
    </row>
    <row r="41" spans="1:13">
      <c r="A41" t="s">
        <v>91</v>
      </c>
      <c r="B41">
        <v>1</v>
      </c>
      <c r="C41" t="s">
        <v>41</v>
      </c>
      <c r="D41" t="s">
        <v>42</v>
      </c>
      <c r="E41" s="9" t="s">
        <v>43</v>
      </c>
      <c r="F41" t="s">
        <v>72</v>
      </c>
      <c r="G41" t="s">
        <v>81</v>
      </c>
      <c r="I41" t="s">
        <v>85</v>
      </c>
      <c r="J41" s="7">
        <f>VLOOKUP(I41,LOOKUP!$A$1:$B$3,2,0)</f>
        <v>1000</v>
      </c>
      <c r="K41" t="s">
        <v>94</v>
      </c>
    </row>
    <row r="42" spans="1:13">
      <c r="A42" t="s">
        <v>91</v>
      </c>
      <c r="B42">
        <v>2</v>
      </c>
      <c r="C42" t="s">
        <v>41</v>
      </c>
      <c r="D42" t="s">
        <v>44</v>
      </c>
      <c r="E42" s="9" t="s">
        <v>43</v>
      </c>
      <c r="F42" t="s">
        <v>72</v>
      </c>
      <c r="G42" t="s">
        <v>81</v>
      </c>
      <c r="I42" t="s">
        <v>85</v>
      </c>
      <c r="J42" s="7">
        <f>VLOOKUP(I42,LOOKUP!$A$1:$B$3,2,0)</f>
        <v>1000</v>
      </c>
      <c r="K42" t="s">
        <v>93</v>
      </c>
    </row>
    <row r="43" spans="1:13">
      <c r="A43" t="s">
        <v>91</v>
      </c>
      <c r="B43">
        <v>3</v>
      </c>
      <c r="C43" t="s">
        <v>41</v>
      </c>
      <c r="D43" t="s">
        <v>45</v>
      </c>
      <c r="E43" s="9" t="s">
        <v>43</v>
      </c>
      <c r="F43" t="s">
        <v>72</v>
      </c>
      <c r="G43" t="s">
        <v>81</v>
      </c>
      <c r="I43" t="s">
        <v>85</v>
      </c>
      <c r="J43" s="7">
        <f>VLOOKUP(I43,LOOKUP!$A$1:$B$3,2,0)</f>
        <v>1000</v>
      </c>
      <c r="K43" t="s">
        <v>94</v>
      </c>
    </row>
    <row r="44" spans="1:13">
      <c r="A44" t="s">
        <v>91</v>
      </c>
      <c r="B44">
        <v>4</v>
      </c>
      <c r="C44" t="s">
        <v>41</v>
      </c>
    </row>
    <row r="45" spans="1:13">
      <c r="A45" t="s">
        <v>91</v>
      </c>
      <c r="B45">
        <v>5</v>
      </c>
    </row>
    <row r="46" spans="1:13">
      <c r="A46" t="s">
        <v>91</v>
      </c>
      <c r="B46">
        <v>6</v>
      </c>
      <c r="C46" t="s">
        <v>41</v>
      </c>
      <c r="D46" t="s">
        <v>47</v>
      </c>
      <c r="E46" s="9" t="s">
        <v>43</v>
      </c>
      <c r="F46" t="s">
        <v>72</v>
      </c>
      <c r="G46" t="s">
        <v>81</v>
      </c>
      <c r="H46" t="s">
        <v>21</v>
      </c>
      <c r="I46" t="s">
        <v>85</v>
      </c>
      <c r="J46" s="7">
        <f>VLOOKUP(I46,LOOKUP!$A$1:$B$3,2,0)</f>
        <v>1000</v>
      </c>
      <c r="K46" t="s">
        <v>94</v>
      </c>
    </row>
    <row r="47" spans="1:13">
      <c r="A47" t="s">
        <v>91</v>
      </c>
      <c r="B47">
        <v>7</v>
      </c>
      <c r="C47" t="s">
        <v>41</v>
      </c>
      <c r="D47" t="s">
        <v>48</v>
      </c>
      <c r="E47" s="9" t="s">
        <v>43</v>
      </c>
      <c r="F47" t="s">
        <v>72</v>
      </c>
      <c r="G47" t="s">
        <v>81</v>
      </c>
      <c r="I47" t="s">
        <v>85</v>
      </c>
      <c r="J47" s="7">
        <f>VLOOKUP(I47,LOOKUP!$A$1:$B$3,2,0)</f>
        <v>1000</v>
      </c>
      <c r="K47" t="s">
        <v>93</v>
      </c>
    </row>
    <row r="48" spans="1:13">
      <c r="A48" t="s">
        <v>91</v>
      </c>
      <c r="B48">
        <v>8</v>
      </c>
      <c r="C48" t="s">
        <v>41</v>
      </c>
    </row>
    <row r="49" spans="1:3">
      <c r="A49" t="s">
        <v>46</v>
      </c>
      <c r="B49">
        <v>9</v>
      </c>
      <c r="C49" t="s">
        <v>41</v>
      </c>
    </row>
  </sheetData>
  <pageMargins left="0.70866141732283472" right="0.70866141732283472" top="0.74803149606299213" bottom="0.74803149606299213" header="0.31496062992125984" footer="0.31496062992125984"/>
  <pageSetup paperSize="9" scale="83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baseColWidth="10" defaultRowHeight="14" x14ac:dyDescent="0"/>
  <sheetData>
    <row r="1" spans="1:2">
      <c r="A1" t="s">
        <v>86</v>
      </c>
      <c r="B1">
        <v>3000</v>
      </c>
    </row>
    <row r="2" spans="1:2">
      <c r="A2" t="s">
        <v>85</v>
      </c>
      <c r="B2">
        <v>1000</v>
      </c>
    </row>
    <row r="3" spans="1:2">
      <c r="A3" t="s">
        <v>84</v>
      </c>
      <c r="B3">
        <v>1500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conns</vt:lpstr>
      <vt:lpstr>connectors</vt:lpstr>
      <vt:lpstr>LOOKUP</vt:lpstr>
    </vt:vector>
  </TitlesOfParts>
  <Company>The University of Newcastle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testuser1</dc:creator>
  <cp:lastModifiedBy>Francis Conroy</cp:lastModifiedBy>
  <cp:lastPrinted>2015-10-17T02:48:31Z</cp:lastPrinted>
  <dcterms:created xsi:type="dcterms:W3CDTF">2015-10-06T03:41:09Z</dcterms:created>
  <dcterms:modified xsi:type="dcterms:W3CDTF">2015-10-29T10:35:54Z</dcterms:modified>
</cp:coreProperties>
</file>