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GitHub\Prusa\"/>
    </mc:Choice>
  </mc:AlternateContent>
  <xr:revisionPtr revIDLastSave="0" documentId="13_ncr:1_{59C333FE-3F4F-4CBE-8B86-E33DF14406E5}" xr6:coauthVersionLast="40" xr6:coauthVersionMax="40" xr10:uidLastSave="{00000000-0000-0000-0000-000000000000}"/>
  <bookViews>
    <workbookView xWindow="0" yWindow="0" windowWidth="15345" windowHeight="4575" xr2:uid="{AE9EF232-B713-46EB-8C7C-A8B1241BBC5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3" i="1"/>
  <c r="H2" i="1"/>
  <c r="H4" i="1"/>
  <c r="H6" i="1" l="1"/>
  <c r="H5" i="1"/>
</calcChain>
</file>

<file path=xl/sharedStrings.xml><?xml version="1.0" encoding="utf-8"?>
<sst xmlns="http://schemas.openxmlformats.org/spreadsheetml/2006/main" count="105" uniqueCount="55">
  <si>
    <t>Peça</t>
  </si>
  <si>
    <t>Qt.</t>
  </si>
  <si>
    <t>Obtido</t>
  </si>
  <si>
    <t>Preço</t>
  </si>
  <si>
    <t>comprar</t>
  </si>
  <si>
    <t>imprimir</t>
  </si>
  <si>
    <t>sim</t>
  </si>
  <si>
    <t>não</t>
  </si>
  <si>
    <t>por fazer</t>
  </si>
  <si>
    <t>incompleto</t>
  </si>
  <si>
    <t>encomendado</t>
  </si>
  <si>
    <t>concluído</t>
  </si>
  <si>
    <t>stepper motor 17HS4401</t>
  </si>
  <si>
    <t>coupler 8mmx5mm</t>
  </si>
  <si>
    <t>Rolamento axial 8mm</t>
  </si>
  <si>
    <t>veio z liso 8mm</t>
  </si>
  <si>
    <t>circuitos</t>
  </si>
  <si>
    <t>extrusor</t>
  </si>
  <si>
    <t>cremalheira</t>
  </si>
  <si>
    <t>tubo de PVC (armação principal)</t>
  </si>
  <si>
    <t>transformador</t>
  </si>
  <si>
    <t>monitor</t>
  </si>
  <si>
    <t>cama quente</t>
  </si>
  <si>
    <t>vidro para a base</t>
  </si>
  <si>
    <t>cortiça para isolamento</t>
  </si>
  <si>
    <t>botões stopper</t>
  </si>
  <si>
    <t>fuso trapezoidal 8mm</t>
  </si>
  <si>
    <t>roldana para motor</t>
  </si>
  <si>
    <t>roldana para cremalheira</t>
  </si>
  <si>
    <t>parafuso CHC M3x</t>
  </si>
  <si>
    <t>para carro da cama quente</t>
  </si>
  <si>
    <t>parafuso CHC M4x40</t>
  </si>
  <si>
    <t>parafuso CHC M3x12</t>
  </si>
  <si>
    <t>parafuso CHC M5x50</t>
  </si>
  <si>
    <t>parafuso CHC M5x35</t>
  </si>
  <si>
    <t>parafuso CHC M4x20</t>
  </si>
  <si>
    <t>parafuso M3xl (l&lt;10)</t>
  </si>
  <si>
    <t>Loja</t>
  </si>
  <si>
    <t>Ebay UK</t>
  </si>
  <si>
    <t>Casa martelo</t>
  </si>
  <si>
    <t>AKI</t>
  </si>
  <si>
    <t>vem com circuitos</t>
  </si>
  <si>
    <t>reutilizar</t>
  </si>
  <si>
    <t>bq</t>
  </si>
  <si>
    <t>M3(ID)4mm(OD)6mm(L) brass inserts</t>
  </si>
  <si>
    <t>Pedro</t>
  </si>
  <si>
    <t>interruptor on/off</t>
  </si>
  <si>
    <t>Casa Martelo Total</t>
  </si>
  <si>
    <t>Ebay</t>
  </si>
  <si>
    <t>Total</t>
  </si>
  <si>
    <t>Notas</t>
  </si>
  <si>
    <t>Filamento</t>
  </si>
  <si>
    <t>porcas para parafusos</t>
  </si>
  <si>
    <t>SmartFill</t>
  </si>
  <si>
    <t>smartfill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</si>
</sst>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816]"/>
    <numFmt numFmtId="165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2" borderId="3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2" fontId="3" fillId="0" borderId="1" xfId="0" applyNumberFormat="1" applyFont="1" applyBorder="1"/>
    <xf numFmtId="0" fontId="0" fillId="3" borderId="1" xfId="0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1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3" fillId="4" borderId="5" xfId="0" applyFont="1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165" fontId="0" fillId="4" borderId="8" xfId="0" applyNumberFormat="1" applyFill="1" applyBorder="1"/>
    <xf numFmtId="164" fontId="0" fillId="4" borderId="6" xfId="0" applyNumberFormat="1" applyFill="1" applyBorder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42A1-F99D-40F7-B3FB-0F573F96FE29}">
  <dimension ref="A1:L29"/>
  <sheetViews>
    <sheetView tabSelected="1" workbookViewId="0">
      <selection activeCell="F11" sqref="F11"/>
    </sheetView>
  </sheetViews>
  <sheetFormatPr defaultRowHeight="15" x14ac:dyDescent="0.25"/>
  <cols>
    <col min="1" max="1" width="38.140625" style="1" customWidth="1"/>
    <col min="2" max="2" width="5.5703125" style="2" bestFit="1" customWidth="1"/>
    <col min="3" max="3" width="9.140625" style="3"/>
    <col min="4" max="4" width="12.42578125" style="3" bestFit="1" customWidth="1"/>
    <col min="5" max="5" width="13.85546875" style="1" bestFit="1" customWidth="1"/>
    <col min="6" max="6" width="30" style="1" bestFit="1" customWidth="1"/>
    <col min="7" max="7" width="30" style="21" customWidth="1"/>
    <col min="8" max="8" width="17.5703125" bestFit="1" customWidth="1"/>
    <col min="9" max="9" width="10.5703125" bestFit="1" customWidth="1"/>
    <col min="11" max="11" width="13.85546875" bestFit="1" customWidth="1"/>
    <col min="12" max="12" width="11.28515625" bestFit="1" customWidth="1"/>
  </cols>
  <sheetData>
    <row r="1" spans="1:12" ht="15.75" thickBot="1" x14ac:dyDescent="0.3">
      <c r="A1" s="7" t="s">
        <v>0</v>
      </c>
      <c r="B1" s="8" t="s">
        <v>1</v>
      </c>
      <c r="C1" s="10" t="s">
        <v>3</v>
      </c>
      <c r="D1" s="10" t="s">
        <v>37</v>
      </c>
      <c r="E1" s="9" t="s">
        <v>2</v>
      </c>
      <c r="F1" s="1" t="s">
        <v>50</v>
      </c>
      <c r="G1" s="23" t="s">
        <v>37</v>
      </c>
      <c r="H1" s="24" t="s">
        <v>3</v>
      </c>
      <c r="J1" t="s">
        <v>4</v>
      </c>
      <c r="K1" t="s">
        <v>6</v>
      </c>
      <c r="L1" t="s">
        <v>8</v>
      </c>
    </row>
    <row r="2" spans="1:12" ht="15.75" thickBot="1" x14ac:dyDescent="0.3">
      <c r="A2" s="4" t="s">
        <v>12</v>
      </c>
      <c r="B2" s="5">
        <v>4</v>
      </c>
      <c r="C2" s="6">
        <v>59.9</v>
      </c>
      <c r="D2" s="6" t="s">
        <v>43</v>
      </c>
      <c r="E2" s="1" t="s">
        <v>7</v>
      </c>
      <c r="G2" s="25" t="s">
        <v>49</v>
      </c>
      <c r="H2" s="28">
        <f>SUM(C:C)</f>
        <v>180.66</v>
      </c>
      <c r="J2" t="s">
        <v>5</v>
      </c>
      <c r="K2" t="s">
        <v>7</v>
      </c>
      <c r="L2" t="s">
        <v>9</v>
      </c>
    </row>
    <row r="3" spans="1:12" x14ac:dyDescent="0.25">
      <c r="A3" s="4" t="s">
        <v>26</v>
      </c>
      <c r="B3" s="5">
        <v>2</v>
      </c>
      <c r="C3" s="6">
        <v>11.99</v>
      </c>
      <c r="D3" s="6" t="s">
        <v>38</v>
      </c>
      <c r="E3" s="1" t="s">
        <v>6</v>
      </c>
      <c r="G3" s="26" t="s">
        <v>48</v>
      </c>
      <c r="H3" s="27">
        <f>SUMIF(D2:D27,"Ebay UK",C2:C27)</f>
        <v>64.100000000000009</v>
      </c>
      <c r="K3" t="s">
        <v>10</v>
      </c>
      <c r="L3" t="s">
        <v>11</v>
      </c>
    </row>
    <row r="4" spans="1:12" x14ac:dyDescent="0.25">
      <c r="A4" s="1" t="s">
        <v>13</v>
      </c>
      <c r="B4" s="2">
        <v>2</v>
      </c>
      <c r="C4" s="3">
        <v>1.91</v>
      </c>
      <c r="D4" s="6" t="s">
        <v>38</v>
      </c>
      <c r="E4" s="1" t="s">
        <v>6</v>
      </c>
      <c r="G4" s="26" t="s">
        <v>47</v>
      </c>
      <c r="H4" s="27">
        <f>SUMIF(D:D,"Casa martelo",C:C)</f>
        <v>2.16</v>
      </c>
    </row>
    <row r="5" spans="1:12" x14ac:dyDescent="0.25">
      <c r="A5" s="1" t="s">
        <v>14</v>
      </c>
      <c r="B5" s="13">
        <v>11</v>
      </c>
      <c r="C5" s="3">
        <v>10.029999999999999</v>
      </c>
      <c r="D5" s="6" t="s">
        <v>38</v>
      </c>
      <c r="E5" s="1" t="s">
        <v>6</v>
      </c>
      <c r="G5" s="26" t="s">
        <v>40</v>
      </c>
      <c r="H5" s="27">
        <f>SUMIF(D2:D27,"AKI",C2:C27)</f>
        <v>0</v>
      </c>
      <c r="I5" s="18"/>
      <c r="J5" s="18"/>
      <c r="K5" s="18"/>
    </row>
    <row r="6" spans="1:12" x14ac:dyDescent="0.25">
      <c r="A6" s="1" t="s">
        <v>15</v>
      </c>
      <c r="B6" s="2">
        <v>6</v>
      </c>
      <c r="D6" s="3" t="s">
        <v>39</v>
      </c>
      <c r="E6" s="1" t="s">
        <v>7</v>
      </c>
      <c r="G6" s="26" t="s">
        <v>43</v>
      </c>
      <c r="H6" s="27">
        <f>SUMIF(D2:D27,"bq",C2:C27)</f>
        <v>59.9</v>
      </c>
      <c r="I6" s="20"/>
      <c r="J6" s="20"/>
      <c r="K6" s="19"/>
    </row>
    <row r="7" spans="1:12" x14ac:dyDescent="0.25">
      <c r="A7" s="1" t="s">
        <v>16</v>
      </c>
      <c r="B7" s="2">
        <v>1</v>
      </c>
      <c r="C7" s="3">
        <v>22.64</v>
      </c>
      <c r="D7" s="3" t="s">
        <v>38</v>
      </c>
      <c r="E7" s="1" t="s">
        <v>6</v>
      </c>
      <c r="G7" s="26" t="s">
        <v>54</v>
      </c>
      <c r="H7" s="27">
        <f>SUMIF(D:D,"smartfill",C:C)</f>
        <v>54.5</v>
      </c>
      <c r="J7" s="19"/>
      <c r="K7" s="19"/>
    </row>
    <row r="8" spans="1:12" x14ac:dyDescent="0.25">
      <c r="A8" s="1" t="s">
        <v>17</v>
      </c>
      <c r="B8" s="2">
        <v>1</v>
      </c>
      <c r="E8" s="1" t="s">
        <v>7</v>
      </c>
    </row>
    <row r="9" spans="1:12" x14ac:dyDescent="0.25">
      <c r="A9" s="14" t="s">
        <v>18</v>
      </c>
      <c r="B9" s="15">
        <v>2</v>
      </c>
      <c r="C9" s="16"/>
      <c r="D9" s="16" t="s">
        <v>45</v>
      </c>
      <c r="E9" s="1" t="s">
        <v>7</v>
      </c>
    </row>
    <row r="10" spans="1:12" x14ac:dyDescent="0.25">
      <c r="A10" s="1" t="s">
        <v>19</v>
      </c>
      <c r="B10" s="2">
        <v>8</v>
      </c>
      <c r="D10" s="3" t="s">
        <v>40</v>
      </c>
      <c r="E10" s="1" t="s">
        <v>7</v>
      </c>
      <c r="J10" s="11"/>
    </row>
    <row r="11" spans="1:12" x14ac:dyDescent="0.25">
      <c r="A11" s="1" t="s">
        <v>28</v>
      </c>
      <c r="B11" s="2">
        <v>4</v>
      </c>
      <c r="C11" s="3">
        <v>2.1</v>
      </c>
      <c r="D11" s="3" t="s">
        <v>38</v>
      </c>
      <c r="E11" s="1" t="s">
        <v>6</v>
      </c>
    </row>
    <row r="12" spans="1:12" x14ac:dyDescent="0.25">
      <c r="A12" s="17" t="s">
        <v>20</v>
      </c>
      <c r="B12" s="15">
        <v>1</v>
      </c>
      <c r="C12" s="16"/>
      <c r="D12" s="16" t="s">
        <v>42</v>
      </c>
      <c r="E12" s="1" t="s">
        <v>6</v>
      </c>
      <c r="H12" s="21"/>
      <c r="I12" s="20"/>
    </row>
    <row r="13" spans="1:12" x14ac:dyDescent="0.25">
      <c r="A13" s="14" t="s">
        <v>21</v>
      </c>
      <c r="B13" s="15">
        <v>1</v>
      </c>
      <c r="C13" s="16"/>
      <c r="D13" s="16" t="s">
        <v>41</v>
      </c>
      <c r="E13" s="1" t="s">
        <v>6</v>
      </c>
      <c r="F13" s="4"/>
    </row>
    <row r="14" spans="1:12" x14ac:dyDescent="0.25">
      <c r="A14" s="1" t="s">
        <v>22</v>
      </c>
      <c r="B14" s="2">
        <v>1</v>
      </c>
      <c r="C14" s="3">
        <v>6.06</v>
      </c>
      <c r="D14" s="3" t="s">
        <v>38</v>
      </c>
      <c r="E14" s="1" t="s">
        <v>6</v>
      </c>
    </row>
    <row r="15" spans="1:12" x14ac:dyDescent="0.25">
      <c r="A15" s="1" t="s">
        <v>23</v>
      </c>
      <c r="B15" s="2">
        <v>1</v>
      </c>
      <c r="E15" s="1" t="s">
        <v>7</v>
      </c>
    </row>
    <row r="16" spans="1:12" x14ac:dyDescent="0.25">
      <c r="A16" s="1" t="s">
        <v>24</v>
      </c>
      <c r="B16" s="2">
        <v>1</v>
      </c>
      <c r="E16" s="1" t="s">
        <v>7</v>
      </c>
    </row>
    <row r="17" spans="1:7" x14ac:dyDescent="0.25">
      <c r="A17" s="1" t="s">
        <v>25</v>
      </c>
      <c r="B17" s="2">
        <v>3</v>
      </c>
      <c r="C17" s="3">
        <v>1.78</v>
      </c>
      <c r="D17" s="3" t="s">
        <v>38</v>
      </c>
      <c r="E17" s="1" t="s">
        <v>6</v>
      </c>
    </row>
    <row r="18" spans="1:7" x14ac:dyDescent="0.25">
      <c r="A18" s="1" t="s">
        <v>27</v>
      </c>
      <c r="B18" s="2">
        <v>2</v>
      </c>
      <c r="C18" s="3">
        <v>2.59</v>
      </c>
      <c r="D18" s="3" t="s">
        <v>38</v>
      </c>
      <c r="E18" s="1" t="s">
        <v>6</v>
      </c>
      <c r="F18" s="12"/>
      <c r="G18" s="22"/>
    </row>
    <row r="19" spans="1:7" x14ac:dyDescent="0.25">
      <c r="A19" s="1" t="s">
        <v>31</v>
      </c>
      <c r="B19" s="2">
        <v>28</v>
      </c>
      <c r="C19" s="3">
        <v>1.33</v>
      </c>
      <c r="D19" s="3" t="s">
        <v>39</v>
      </c>
      <c r="E19" s="1" t="s">
        <v>6</v>
      </c>
    </row>
    <row r="20" spans="1:7" x14ac:dyDescent="0.25">
      <c r="A20" s="1" t="s">
        <v>32</v>
      </c>
      <c r="B20" s="2">
        <v>8</v>
      </c>
      <c r="C20" s="3">
        <v>0.08</v>
      </c>
      <c r="D20" s="3" t="s">
        <v>39</v>
      </c>
      <c r="E20" s="1" t="s">
        <v>6</v>
      </c>
    </row>
    <row r="21" spans="1:7" x14ac:dyDescent="0.25">
      <c r="A21" s="1" t="s">
        <v>33</v>
      </c>
      <c r="B21" s="2">
        <v>4</v>
      </c>
      <c r="C21" s="3">
        <v>0.16</v>
      </c>
      <c r="D21" s="3" t="s">
        <v>39</v>
      </c>
      <c r="E21" s="1" t="s">
        <v>6</v>
      </c>
      <c r="F21" s="1" t="s">
        <v>30</v>
      </c>
    </row>
    <row r="22" spans="1:7" x14ac:dyDescent="0.25">
      <c r="A22" s="1" t="s">
        <v>29</v>
      </c>
      <c r="B22" s="2">
        <v>3</v>
      </c>
      <c r="D22" s="3" t="s">
        <v>39</v>
      </c>
      <c r="E22" s="1" t="s">
        <v>7</v>
      </c>
      <c r="F22" s="1" t="s">
        <v>30</v>
      </c>
    </row>
    <row r="23" spans="1:7" x14ac:dyDescent="0.25">
      <c r="A23" s="1" t="s">
        <v>34</v>
      </c>
      <c r="B23" s="2">
        <v>2</v>
      </c>
      <c r="C23" s="3">
        <v>0.19</v>
      </c>
      <c r="D23" s="3" t="s">
        <v>39</v>
      </c>
      <c r="E23" s="1" t="s">
        <v>6</v>
      </c>
    </row>
    <row r="24" spans="1:7" x14ac:dyDescent="0.25">
      <c r="A24" s="1" t="s">
        <v>35</v>
      </c>
      <c r="B24" s="2">
        <v>2</v>
      </c>
      <c r="C24" s="3">
        <v>0.05</v>
      </c>
      <c r="D24" s="3" t="s">
        <v>39</v>
      </c>
      <c r="E24" s="1" t="s">
        <v>6</v>
      </c>
    </row>
    <row r="25" spans="1:7" x14ac:dyDescent="0.25">
      <c r="A25" s="1" t="s">
        <v>36</v>
      </c>
      <c r="B25" s="2">
        <v>4</v>
      </c>
      <c r="C25" s="3">
        <v>0.04</v>
      </c>
      <c r="D25" s="3" t="s">
        <v>39</v>
      </c>
      <c r="E25" s="1" t="s">
        <v>6</v>
      </c>
    </row>
    <row r="26" spans="1:7" x14ac:dyDescent="0.25">
      <c r="A26" s="1" t="s">
        <v>44</v>
      </c>
      <c r="B26" s="2">
        <v>25</v>
      </c>
      <c r="C26" s="3">
        <v>1.89</v>
      </c>
      <c r="D26" s="3" t="s">
        <v>38</v>
      </c>
      <c r="E26" s="1" t="s">
        <v>6</v>
      </c>
    </row>
    <row r="27" spans="1:7" x14ac:dyDescent="0.25">
      <c r="A27" s="1" t="s">
        <v>46</v>
      </c>
      <c r="B27" s="2">
        <v>1</v>
      </c>
      <c r="C27" s="3">
        <v>3.11</v>
      </c>
      <c r="D27" s="3" t="s">
        <v>38</v>
      </c>
      <c r="E27" s="1" t="s">
        <v>6</v>
      </c>
    </row>
    <row r="28" spans="1:7" x14ac:dyDescent="0.25">
      <c r="A28" s="1" t="s">
        <v>51</v>
      </c>
      <c r="B28" s="2">
        <v>3</v>
      </c>
      <c r="C28" s="3">
        <v>54.5</v>
      </c>
      <c r="D28" s="3" t="s">
        <v>53</v>
      </c>
      <c r="E28" s="1" t="s">
        <v>6</v>
      </c>
    </row>
    <row r="29" spans="1:7" x14ac:dyDescent="0.25">
      <c r="A29" s="1" t="s">
        <v>52</v>
      </c>
      <c r="C29" s="3">
        <v>0.31</v>
      </c>
      <c r="D29" s="3" t="s">
        <v>39</v>
      </c>
      <c r="E29" s="1" t="s">
        <v>6</v>
      </c>
    </row>
  </sheetData>
  <conditionalFormatting sqref="E1:E1048576">
    <cfRule type="containsText" dxfId="2" priority="5" operator="containsText" text="encomendado">
      <formula>NOT(ISERROR(SEARCH("encomendado",E1)))</formula>
    </cfRule>
    <cfRule type="containsText" dxfId="1" priority="6" operator="containsText" text="não">
      <formula>NOT(ISERROR(SEARCH("não",E1)))</formula>
    </cfRule>
    <cfRule type="containsText" dxfId="0" priority="7" operator="containsText" text="sim">
      <formula>NOT(ISERROR(SEARCH("sim",E1)))</formula>
    </cfRule>
  </conditionalFormatting>
  <dataValidations count="1">
    <dataValidation type="list" allowBlank="1" showInputMessage="1" showErrorMessage="1" sqref="E2:E1048576" xr:uid="{09162BB5-5D03-4302-8217-3FA89116857E}">
      <formula1>$K$1:$K$4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Power</dc:creator>
  <cp:lastModifiedBy>Francisco Power</cp:lastModifiedBy>
  <dcterms:created xsi:type="dcterms:W3CDTF">2018-02-20T20:24:59Z</dcterms:created>
  <dcterms:modified xsi:type="dcterms:W3CDTF">2019-01-30T21:17:20Z</dcterms:modified>
</cp:coreProperties>
</file>