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simmarc/Box Sync/3_functions/0_matlab/RAVEN/tutorial/"/>
    </mc:Choice>
  </mc:AlternateContent>
  <bookViews>
    <workbookView xWindow="-28800" yWindow="0" windowWidth="28800" windowHeight="18000"/>
  </bookViews>
  <sheets>
    <sheet name="RXNS" sheetId="1" r:id="rId1"/>
    <sheet name="METS" sheetId="2" r:id="rId2"/>
    <sheet name="COMPS" sheetId="3" r:id="rId3"/>
    <sheet name="GENES" sheetId="4" r:id="rId4"/>
    <sheet name="MODEL" sheetId="5" r:id="rId5"/>
    <sheet name="Biomass composition" sheetId="6" r:id="rId6"/>
    <sheet name="Parameter fitting"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1" i="7" l="1"/>
  <c r="C26" i="7"/>
  <c r="E45" i="7"/>
  <c r="C22" i="7"/>
  <c r="C27" i="7"/>
  <c r="D45" i="7"/>
  <c r="C25" i="7"/>
  <c r="C45" i="7"/>
  <c r="C23" i="7"/>
  <c r="B45" i="7"/>
  <c r="E44" i="7"/>
  <c r="D44" i="7"/>
  <c r="C44" i="7"/>
  <c r="B44" i="7"/>
  <c r="E43" i="7"/>
  <c r="D43" i="7"/>
  <c r="C43" i="7"/>
  <c r="B43" i="7"/>
  <c r="E42" i="7"/>
  <c r="D42" i="7"/>
  <c r="C42" i="7"/>
  <c r="B42" i="7"/>
  <c r="E41" i="7"/>
  <c r="D41" i="7"/>
  <c r="C41" i="7"/>
  <c r="B41" i="7"/>
  <c r="E40" i="7"/>
  <c r="D40" i="7"/>
  <c r="C40" i="7"/>
  <c r="B40" i="7"/>
  <c r="E39" i="7"/>
  <c r="D39" i="7"/>
  <c r="C39" i="7"/>
  <c r="B39" i="7"/>
  <c r="E38" i="7"/>
  <c r="D38" i="7"/>
  <c r="C38" i="7"/>
  <c r="B38" i="7"/>
  <c r="E37" i="7"/>
  <c r="D37" i="7"/>
  <c r="C37" i="7"/>
  <c r="B37" i="7"/>
  <c r="E36" i="7"/>
  <c r="D36" i="7"/>
  <c r="C36" i="7"/>
  <c r="B36" i="7"/>
  <c r="E35" i="7"/>
  <c r="D35" i="7"/>
  <c r="C35" i="7"/>
  <c r="B35" i="7"/>
  <c r="E34" i="7"/>
  <c r="D34" i="7"/>
  <c r="C34" i="7"/>
  <c r="B34" i="7"/>
  <c r="E33" i="7"/>
  <c r="D33" i="7"/>
  <c r="C33" i="7"/>
  <c r="B33" i="7"/>
  <c r="E32" i="7"/>
  <c r="D32" i="7"/>
  <c r="C32" i="7"/>
  <c r="B32" i="7"/>
  <c r="D20" i="6"/>
  <c r="D22" i="6"/>
  <c r="D23" i="6"/>
  <c r="D24" i="6"/>
  <c r="D25" i="6"/>
  <c r="D26" i="6"/>
  <c r="D27" i="6"/>
  <c r="D28" i="6"/>
  <c r="D29" i="6"/>
  <c r="D30" i="6"/>
  <c r="D31" i="6"/>
  <c r="D32" i="6"/>
  <c r="D33" i="6"/>
  <c r="D34" i="6"/>
  <c r="D35" i="6"/>
  <c r="D36" i="6"/>
  <c r="D37" i="6"/>
  <c r="D38" i="6"/>
  <c r="D39" i="6"/>
  <c r="D40" i="6"/>
  <c r="D41" i="6"/>
  <c r="E20" i="6"/>
  <c r="E21" i="6"/>
  <c r="E22" i="6"/>
  <c r="E23" i="6"/>
  <c r="E24" i="6"/>
  <c r="E25" i="6"/>
  <c r="E26" i="6"/>
  <c r="E27" i="6"/>
  <c r="E28" i="6"/>
  <c r="E29" i="6"/>
  <c r="E30" i="6"/>
  <c r="E31" i="6"/>
  <c r="E32" i="6"/>
  <c r="E33" i="6"/>
  <c r="E34" i="6"/>
  <c r="E36" i="6"/>
  <c r="E37" i="6"/>
  <c r="E38" i="6"/>
  <c r="E39" i="6"/>
  <c r="E40" i="6"/>
  <c r="C43" i="6"/>
  <c r="F20" i="6"/>
  <c r="F21" i="6"/>
  <c r="F22" i="6"/>
  <c r="F23" i="6"/>
  <c r="F24" i="6"/>
  <c r="F25" i="6"/>
  <c r="F26" i="6"/>
  <c r="F27" i="6"/>
  <c r="F28" i="6"/>
  <c r="F29" i="6"/>
  <c r="F30" i="6"/>
  <c r="F31" i="6"/>
  <c r="F32" i="6"/>
  <c r="F33" i="6"/>
  <c r="F34" i="6"/>
  <c r="E35" i="6"/>
  <c r="F35" i="6"/>
  <c r="F36" i="6"/>
  <c r="F37" i="6"/>
  <c r="F38" i="6"/>
  <c r="F39" i="6"/>
  <c r="F40" i="6"/>
  <c r="C132" i="6"/>
  <c r="C131" i="6"/>
  <c r="C130" i="6"/>
  <c r="C116" i="6"/>
  <c r="D116" i="6"/>
  <c r="C117" i="6"/>
  <c r="D117" i="6"/>
  <c r="C118" i="6"/>
  <c r="D118" i="6"/>
  <c r="C119" i="6"/>
  <c r="D119" i="6"/>
  <c r="C120" i="6"/>
  <c r="D120" i="6"/>
  <c r="C122" i="6"/>
  <c r="E120" i="6"/>
  <c r="E119" i="6"/>
  <c r="E118" i="6"/>
  <c r="E117" i="6"/>
  <c r="E116" i="6"/>
  <c r="C92" i="6"/>
  <c r="C74" i="6"/>
  <c r="D81" i="6"/>
  <c r="E74" i="6"/>
  <c r="C75" i="6"/>
  <c r="E75" i="6"/>
  <c r="C76" i="6"/>
  <c r="E76" i="6"/>
  <c r="C77" i="6"/>
  <c r="E77" i="6"/>
  <c r="C78" i="6"/>
  <c r="E78" i="6"/>
  <c r="C79" i="6"/>
  <c r="E79" i="6"/>
  <c r="C80" i="6"/>
  <c r="E80" i="6"/>
  <c r="C84" i="6"/>
  <c r="C93" i="6"/>
  <c r="C105" i="6"/>
  <c r="C86" i="6"/>
  <c r="C87" i="6"/>
  <c r="C88" i="6"/>
  <c r="C85" i="6"/>
  <c r="C104" i="6"/>
  <c r="C89" i="6"/>
  <c r="C90" i="6"/>
  <c r="C91" i="6"/>
  <c r="C95" i="6"/>
  <c r="C101" i="6"/>
  <c r="C103" i="6"/>
  <c r="E101" i="6"/>
  <c r="C100" i="6"/>
  <c r="C99" i="6"/>
  <c r="C98" i="6"/>
  <c r="C97" i="6"/>
  <c r="C96" i="6"/>
  <c r="E95" i="6"/>
  <c r="C94" i="6"/>
  <c r="I93" i="6"/>
  <c r="I92" i="6"/>
  <c r="E91" i="6"/>
  <c r="E90" i="6"/>
  <c r="E89" i="6"/>
  <c r="G88" i="6"/>
  <c r="G87" i="6"/>
  <c r="G86" i="6"/>
  <c r="G85" i="6"/>
  <c r="E81" i="6"/>
  <c r="F80" i="6"/>
  <c r="F79" i="6"/>
  <c r="F78" i="6"/>
  <c r="F77" i="6"/>
  <c r="F76" i="6"/>
  <c r="F75" i="6"/>
  <c r="F74" i="6"/>
  <c r="E68" i="6"/>
  <c r="E67" i="6"/>
  <c r="E66" i="6"/>
  <c r="E65" i="6"/>
  <c r="I35" i="6"/>
  <c r="I41" i="6"/>
  <c r="J20" i="6"/>
  <c r="J21" i="6"/>
  <c r="J22" i="6"/>
  <c r="J23" i="6"/>
  <c r="J24" i="6"/>
  <c r="J25" i="6"/>
  <c r="J26" i="6"/>
  <c r="J27" i="6"/>
  <c r="J28" i="6"/>
  <c r="J29" i="6"/>
  <c r="J30" i="6"/>
  <c r="J31" i="6"/>
  <c r="J32" i="6"/>
  <c r="J33" i="6"/>
  <c r="J34" i="6"/>
  <c r="J35" i="6"/>
  <c r="J36" i="6"/>
  <c r="J37" i="6"/>
  <c r="J38" i="6"/>
  <c r="J39" i="6"/>
  <c r="J40" i="6"/>
  <c r="C44" i="6"/>
  <c r="J41" i="6"/>
  <c r="E41" i="6"/>
  <c r="K40" i="6"/>
  <c r="K39" i="6"/>
  <c r="K38" i="6"/>
  <c r="K37" i="6"/>
  <c r="K36" i="6"/>
  <c r="K35" i="6"/>
  <c r="K34" i="6"/>
  <c r="K33" i="6"/>
  <c r="K32" i="6"/>
  <c r="K31" i="6"/>
  <c r="K30" i="6"/>
  <c r="K29" i="6"/>
  <c r="K28" i="6"/>
  <c r="K27" i="6"/>
  <c r="K26" i="6"/>
  <c r="K25" i="6"/>
  <c r="K24" i="6"/>
  <c r="K23" i="6"/>
  <c r="K22" i="6"/>
  <c r="K21" i="6"/>
  <c r="K20" i="6"/>
</calcChain>
</file>

<file path=xl/sharedStrings.xml><?xml version="1.0" encoding="utf-8"?>
<sst xmlns="http://schemas.openxmlformats.org/spreadsheetml/2006/main" count="30519" uniqueCount="14618">
  <si>
    <t>#</t>
  </si>
  <si>
    <t>ID</t>
  </si>
  <si>
    <t>NAME</t>
  </si>
  <si>
    <t>EQUATION</t>
  </si>
  <si>
    <t>EC-NUMBER</t>
  </si>
  <si>
    <t>GENE ASSOCIATION</t>
  </si>
  <si>
    <t>LOWER BOUND</t>
  </si>
  <si>
    <t>UPPER BOUND</t>
  </si>
  <si>
    <t>OBJECTIVE</t>
  </si>
  <si>
    <t>COMPARTMENT</t>
  </si>
  <si>
    <t>MIRIAM</t>
  </si>
  <si>
    <t>SUBSYSTEM</t>
  </si>
  <si>
    <t>REPLACEMENT ID</t>
  </si>
  <si>
    <t>NOTE</t>
  </si>
  <si>
    <t>REFERENCE</t>
  </si>
  <si>
    <t>CONFIDENCE SCORE</t>
  </si>
  <si>
    <t>r0001</t>
  </si>
  <si>
    <t>spontaneous conversion</t>
  </si>
  <si>
    <t>3 D-glucose[e] &lt;=&gt; alpha-D-glucose[e] + 2 beta-D-glucose[e]</t>
  </si>
  <si>
    <t>e</t>
  </si>
  <si>
    <t>Glycolysis / Gluconeogenesis</t>
  </si>
  <si>
    <t>r0002</t>
  </si>
  <si>
    <t>3 D-glucose[c] &lt;=&gt; alpha-D-glucose[c] + 2 beta-D-glucose[c]</t>
  </si>
  <si>
    <t>c</t>
  </si>
  <si>
    <t>r0003</t>
  </si>
  <si>
    <t>D-glucose 1-epimerase</t>
  </si>
  <si>
    <t>alpha-D-glucose[c] &lt;=&gt; beta-D-glucose[c]</t>
  </si>
  <si>
    <t>5.1.3.3</t>
  </si>
  <si>
    <t>(Pc20g08410 or Pc20g09570 or Pc13g14400)</t>
  </si>
  <si>
    <t>r0004</t>
  </si>
  <si>
    <t>ATP:alpha-D-glucose 6-phosphotransferase</t>
  </si>
  <si>
    <t>alpha-D-glucose[c] + ATP[c] =&gt; ADP[c] + alpha-D-glucose 6-phosphate[c]</t>
  </si>
  <si>
    <t>2.7.1.1</t>
  </si>
  <si>
    <t>(Pc20g13040 or Pc22g08480 or Pc21g02550 or Pc21g20770)</t>
  </si>
  <si>
    <t>r0005</t>
  </si>
  <si>
    <t>ATP:beta-D-glucose 6-phosphotransferase</t>
  </si>
  <si>
    <t>ATP[c] + beta-D-glucose[c] =&gt; ADP[c] + beta-D-glucose 6-phosphate[c]</t>
  </si>
  <si>
    <t>2.7.1.2</t>
  </si>
  <si>
    <t>Pc22g23550</t>
  </si>
  <si>
    <t>r0006</t>
  </si>
  <si>
    <t>alpha-D-glucose 6-phosphate ketol-isomerase</t>
  </si>
  <si>
    <t>alpha-D-glucose 6-phosphate[c] &lt;=&gt; beta-D-fructofuranose 6-phosphate[c]</t>
  </si>
  <si>
    <t>5.3.1.9</t>
  </si>
  <si>
    <t>Pc22g19730</t>
  </si>
  <si>
    <t>r0007</t>
  </si>
  <si>
    <t>beta-D-glucose 6-phosphate ketol-isomerase</t>
  </si>
  <si>
    <t>beta-D-fructofuranose 6-phosphate[c] &lt;=&gt; beta-D-glucose 6-phosphate[c]</t>
  </si>
  <si>
    <t>r0008</t>
  </si>
  <si>
    <t>alpha-D-glucose 6-phosphate[c] &lt;=&gt; beta-D-glucose 6-phosphate[c]</t>
  </si>
  <si>
    <t>r0009</t>
  </si>
  <si>
    <t>phosphofructokinase</t>
  </si>
  <si>
    <t>ATP[c] + beta-D-fructofuranose 6-phosphate[c] =&gt; ADP[c] + beta-D-fructofuranose 1,6-bisphosphate[c]</t>
  </si>
  <si>
    <t>2.7.1.11</t>
  </si>
  <si>
    <t>Pc12g13500</t>
  </si>
  <si>
    <t>r0010</t>
  </si>
  <si>
    <t>fructose-bisphosphate aldolase</t>
  </si>
  <si>
    <t>beta-D-fructofuranose 1,6-bisphosphate[c] &lt;=&gt; D-glyceraldehyde 3-phosphate[c] + glycerone phosphate[c]</t>
  </si>
  <si>
    <t>4.1.2.13</t>
  </si>
  <si>
    <t>(Pc18g01220 or Pc20g09750 or Pc21g09930)</t>
  </si>
  <si>
    <t>r0011</t>
  </si>
  <si>
    <t>D-glyceraldehyde-3-phosphate aldose-ketose-isomerase</t>
  </si>
  <si>
    <t>D-glyceraldehyde 3-phosphate[c] &lt;=&gt; glycerone phosphate[c]</t>
  </si>
  <si>
    <t>5.3.1.1</t>
  </si>
  <si>
    <t>(Pc22g21430 or Pc21g03400)</t>
  </si>
  <si>
    <t>r0012</t>
  </si>
  <si>
    <t>glyceraldehyde-3-phosphate dehydrogenase</t>
  </si>
  <si>
    <t>D-glyceraldehyde 3-phosphate[c] + NAD(+)[c] + phosphate[c] &lt;=&gt; 3-phospho-D-glyceroyl phosphate[c] + NADH[c]</t>
  </si>
  <si>
    <t>1.2.1.12</t>
  </si>
  <si>
    <t>Pc21g14560</t>
  </si>
  <si>
    <t>r0013</t>
  </si>
  <si>
    <t>phosphoglycerate kinase</t>
  </si>
  <si>
    <t>3-phospho-D-glyceroyl phosphate[c] + ADP[c] &lt;=&gt; 3-phospho-D-glycerate[c] + ATP[c]</t>
  </si>
  <si>
    <t>2.7.2.3</t>
  </si>
  <si>
    <t>Pc16g04730</t>
  </si>
  <si>
    <t>r0014</t>
  </si>
  <si>
    <t>phosphoglycerate mutase</t>
  </si>
  <si>
    <t>3-phospho-D-glycerate[c] &lt;=&gt; 2-phospho-D-glycerate[c]</t>
  </si>
  <si>
    <t>5.4.2.1</t>
  </si>
  <si>
    <t>Pc12g16040</t>
  </si>
  <si>
    <t>r0015</t>
  </si>
  <si>
    <t>2-phospho-D-glycerate hydro-lyase (phosphoenolpyruvate-forming)</t>
  </si>
  <si>
    <t>2-phospho-D-glycerate[c] &lt;=&gt; H2O[c] + phosphoenolpyruvate[c]</t>
  </si>
  <si>
    <t>4.2.1.11</t>
  </si>
  <si>
    <t>Pc14g01740</t>
  </si>
  <si>
    <t>r0016</t>
  </si>
  <si>
    <t>pyruvate kinase</t>
  </si>
  <si>
    <t>ADP[c] + phosphoenolpyruvate[c] =&gt; ATP[c] + pyruvate[c]</t>
  </si>
  <si>
    <t>2.7.1.40</t>
  </si>
  <si>
    <t>Pc18g06000</t>
  </si>
  <si>
    <t>r0017</t>
  </si>
  <si>
    <t>fructose-1,6-bisphosphatase</t>
  </si>
  <si>
    <t>beta-D-fructofuranose 1,6-bisphosphate[c] + H2O[c] =&gt; beta-D-fructofuranose 6-phosphate[c] + phosphate[c]</t>
  </si>
  <si>
    <t>3.1.3.11</t>
  </si>
  <si>
    <t>Pc22g05750</t>
  </si>
  <si>
    <t>r0018</t>
  </si>
  <si>
    <t>phosphoenolpyruvate carboxykinase (ATP)</t>
  </si>
  <si>
    <t>ATP[c] + oxaloacetate[c] =&gt; ADP[c] + CO2[c] + phosphoenolpyruvate[c]</t>
  </si>
  <si>
    <t>4.1.1.49</t>
  </si>
  <si>
    <t>Pc12g09360</t>
  </si>
  <si>
    <t>r0019</t>
  </si>
  <si>
    <t>ethanol:NADP+ oxidoreductase</t>
  </si>
  <si>
    <t>ethanol[c] + NADP(+)[c] &lt;=&gt; acetaldehyde[c] + NADPH[c]</t>
  </si>
  <si>
    <t>1.1.1.2</t>
  </si>
  <si>
    <t>(Pc20g04010 or Pc16g00450 or Pc21g12260 or Pc18g00530)</t>
  </si>
  <si>
    <t>r0020</t>
  </si>
  <si>
    <t>ethanol:NAD+ oxidoreductase</t>
  </si>
  <si>
    <t>ethanol[c] + NAD(+)[c] &lt;=&gt; acetaldehyde[c] + NADH[c]</t>
  </si>
  <si>
    <t>1.1.1.1</t>
  </si>
  <si>
    <t>(Pc12g07100 or Pc21g22820 or Pc21g09020 or Pc12g13440 or Pc16g03140 or Pc22g24580 or Pc13g07960 or Pc12g10630 or Pc12g06930)</t>
  </si>
  <si>
    <t>r0021</t>
  </si>
  <si>
    <t>ethanol[m] + NAD(+)[m] &lt;=&gt; acetaldehyde[m] + NADH[m]</t>
  </si>
  <si>
    <t>Pc22g21400</t>
  </si>
  <si>
    <t>m</t>
  </si>
  <si>
    <t>r0022</t>
  </si>
  <si>
    <t>pyruvate:[dihydrolipoyllysine-residue acetyltransferase]-lipoyllysine 2-oxidoreductase (decarboxylating, acceptor-acetylating)</t>
  </si>
  <si>
    <t>lipoamide-[enzyme][m] + pyruvate[m] =&gt; CO2[m] + S-acetyldihydrolipoamide-[enzyme][m]</t>
  </si>
  <si>
    <t>1.2.4.1</t>
  </si>
  <si>
    <t>(Pc12g05620 or Pc22g11710)</t>
  </si>
  <si>
    <t>r0023</t>
  </si>
  <si>
    <t>acetyl-CoA:enzyme N6-(dihydrolipoyl)lysine S-acetyltransferase</t>
  </si>
  <si>
    <t>coenzyme A[m] + S-acetyldihydrolipoamide-[enzyme][m] =&gt; acetyl-CoA[m] + dihydrolipoamide-[enzyme][m]</t>
  </si>
  <si>
    <t>2.3.1.12</t>
  </si>
  <si>
    <t>(Pc14g00690 or Pc20g01630)</t>
  </si>
  <si>
    <t>r0024</t>
  </si>
  <si>
    <t>dihydrolipoamide:NAD+ oxidoreductase</t>
  </si>
  <si>
    <t>dihydrolipoamide-[enzyme][m] + NAD(+)[m] =&gt; lipoamide-[enzyme][m] + NADH[m]</t>
  </si>
  <si>
    <t>1.8.1.4</t>
  </si>
  <si>
    <t>Pc20g04720</t>
  </si>
  <si>
    <t>r0025</t>
  </si>
  <si>
    <t>acetate:CoA ligase (AMP-forming)</t>
  </si>
  <si>
    <t>acetate[c] + ATP[c] + coenzyme A[c] =&gt; acetyl-CoA[c] + AMP[c] + diphosphate[c]</t>
  </si>
  <si>
    <t>6.2.1.1</t>
  </si>
  <si>
    <t>Pc22g06680</t>
  </si>
  <si>
    <t>r0026</t>
  </si>
  <si>
    <t>acetate[m] + ATP[m] + coenzyme A[m] =&gt; acetyl-CoA[m] + AMP[m] + diphosphate[m]</t>
  </si>
  <si>
    <t>r0027</t>
  </si>
  <si>
    <t>glucose-6-phosphate 1-dehydrogenase</t>
  </si>
  <si>
    <t>alpha-D-glucose 6-phosphate[c] + NADP(+)[c] =&gt; 6-O-phosphono-D-glucono-1,5-lactone[c] + NADPH[c]</t>
  </si>
  <si>
    <t>1.1.1.49</t>
  </si>
  <si>
    <t>Pc20g03330</t>
  </si>
  <si>
    <t>Pentose phosphate pathway</t>
  </si>
  <si>
    <t>r0028</t>
  </si>
  <si>
    <t>6-phospho-D-glucono-1,5-lactone lactonohydrolase</t>
  </si>
  <si>
    <t>6-O-phosphono-D-glucono-1,5-lactone[c] + H2O[c] =&gt; 6-phospho-D-gluconate[c]</t>
  </si>
  <si>
    <t>3.1.1.31</t>
  </si>
  <si>
    <t>Pc22g25470</t>
  </si>
  <si>
    <t>r0029</t>
  </si>
  <si>
    <t>6-phospho-D-gluconate:NADP+ 2-oxidoreductase (decarboxylating)</t>
  </si>
  <si>
    <t>6-phospho-D-gluconate[c] + NADP(+)[c] =&gt; CO2[c] + D-ribulose 5-phosphate[c] + NADPH[c]</t>
  </si>
  <si>
    <t>1.1.1.44</t>
  </si>
  <si>
    <t>(Pc12g10940 or Pc19g00410 or Pc12g08920)</t>
  </si>
  <si>
    <t>r0030</t>
  </si>
  <si>
    <t>D-ribulose-5-phosphate 3-epimerase</t>
  </si>
  <si>
    <t>D-ribulose 5-phosphate[c] &lt;=&gt; D-xylulose 5-phosphate[c]</t>
  </si>
  <si>
    <t>5.1.3.1</t>
  </si>
  <si>
    <t>Pc12g00550</t>
  </si>
  <si>
    <t>r0031</t>
  </si>
  <si>
    <t>D-ribose-5-phosphate aldose-ketose-isomerase</t>
  </si>
  <si>
    <t>D-ribulose 5-phosphate[c] &lt;=&gt; D-ribose 5-phosphate[c]</t>
  </si>
  <si>
    <t>5.3.1.6</t>
  </si>
  <si>
    <t>Pc21g20440</t>
  </si>
  <si>
    <t>r0032</t>
  </si>
  <si>
    <t>sedoheptulose-7-phosphate:D-glyceraldehyde-3-phosphate glycolaldehyde transferase</t>
  </si>
  <si>
    <t>D-ribose 5-phosphate[c] + D-xylulose 5-phosphate[c] &lt;=&gt; D-glyceraldehyde 3-phosphate[c] + sedoheptulose 7-phosphate[c]</t>
  </si>
  <si>
    <t>2.2.1.1</t>
  </si>
  <si>
    <t>(Pc13g12450 or Pc13g02010)</t>
  </si>
  <si>
    <t>r0033</t>
  </si>
  <si>
    <t>transketolase</t>
  </si>
  <si>
    <t>D-erythrose 4-phosphate[c] + D-xylulose 5-phosphate[c] &lt;=&gt; beta-D-fructofuranose 6-phosphate[c] + D-glyceraldehyde 3-phosphate[c]</t>
  </si>
  <si>
    <t>r0034</t>
  </si>
  <si>
    <t>sedoheptulose-7-phosphate:D-glyceraldehyde-3-phosphate glyceronetransferase</t>
  </si>
  <si>
    <t>beta-D-fructofuranose 6-phosphate[c] + D-erythrose 4-phosphate[c] &lt;=&gt; D-glyceraldehyde 3-phosphate[c] + sedoheptulose 7-phosphate[c]</t>
  </si>
  <si>
    <t>2.2.1.2</t>
  </si>
  <si>
    <t>(Pc21g16950 or Pc22g14150)</t>
  </si>
  <si>
    <t>r0035</t>
  </si>
  <si>
    <t>D-xylulose 5-phosphate D-glyceraldehyde-3-phosphate-lyase (adding phosphate; acetyl-phosphate-forming)</t>
  </si>
  <si>
    <t>D-xylulose 5-phosphate[c] + phosphate[c] =&gt; acetyl phosphate[c] + D-glyceraldehyde 3-phosphate[c] + H2O[c]</t>
  </si>
  <si>
    <t>4.1.2.9</t>
  </si>
  <si>
    <t>Pc21g00560</t>
  </si>
  <si>
    <t>r0036</t>
  </si>
  <si>
    <t>2-deoxy-D-ribose-5-phosphate acetaldehyde-lyase (D-glyceraldehyde-3-phosphate-forming)</t>
  </si>
  <si>
    <t>2-deoxy-D-ribose 5-phosphate[c] &lt;=&gt; acetaldehyde[c] + D-glyceraldehyde 3-phosphate[c]</t>
  </si>
  <si>
    <t>4.1.2.4</t>
  </si>
  <si>
    <t>Pc20g03170</t>
  </si>
  <si>
    <t>r0037</t>
  </si>
  <si>
    <t>ATP:D-ribose 5-phosphotransferase</t>
  </si>
  <si>
    <t>ATP[c] + D-ribose[c] =&gt; ADP[c] + D-ribose 5-phosphate[c]</t>
  </si>
  <si>
    <t>2.7.1.15</t>
  </si>
  <si>
    <t>(Pc12g02790 or Pc21g15560)</t>
  </si>
  <si>
    <t>r0038</t>
  </si>
  <si>
    <t>ATP:D-gluconate 6-phosphotransferase</t>
  </si>
  <si>
    <t>ATP[c] + D-gluconate[c] =&gt; 6-phospho-D-gluconate[c] + ADP[c]</t>
  </si>
  <si>
    <t>2.7.1.12</t>
  </si>
  <si>
    <t>Pc22g05190</t>
  </si>
  <si>
    <t>r0039</t>
  </si>
  <si>
    <t>phosphoglucomutase</t>
  </si>
  <si>
    <t>D-ribose 1-phosphate[c] &lt;=&gt; D-ribose 5-phosphate[c]</t>
  </si>
  <si>
    <t>5.4.2.2</t>
  </si>
  <si>
    <t>(Pc18g01390 or Pc20g04410)</t>
  </si>
  <si>
    <t>r0040</t>
  </si>
  <si>
    <t xml:space="preserve"> D-fructose-6-phosphate D-erythrose-4-phosphate-lyase (adding phosphate; acetyl-phosphate-forming)</t>
  </si>
  <si>
    <t>beta-D-fructofuranose 6-phosphate[c] + phosphate[c] =&gt; acetyl phosphate[c] + D-erythrose 4-phosphate[c] + H2O[c]</t>
  </si>
  <si>
    <t>4.1.2.22</t>
  </si>
  <si>
    <t>Pc18g00660</t>
  </si>
  <si>
    <t>r0041</t>
  </si>
  <si>
    <t>acid phosphatase (aphA)</t>
  </si>
  <si>
    <t>6-phospho-D-gluconate[c] + H2O[c] =&gt; D-gluconate[c] + phosphate[c]</t>
  </si>
  <si>
    <t>3.1.3.2</t>
  </si>
  <si>
    <t>(Pc12g13590 or Pc16g07850 or Pc22g09580 or Pc21g14460)</t>
  </si>
  <si>
    <t>r0042</t>
  </si>
  <si>
    <t>beta-D-glucose:oxygen 1-oxidoreductase</t>
  </si>
  <si>
    <t>D-glucono-1,5-lactone[c] + H2O2[c] &lt;=&gt; beta-D-glucose[c] + O2[c]</t>
  </si>
  <si>
    <t>1.1.3.4</t>
  </si>
  <si>
    <t>Pc20g09560</t>
  </si>
  <si>
    <t>r0043</t>
  </si>
  <si>
    <t>D-glucono-1,5-lactone[e] + H2O2[e] &lt;=&gt; beta-D-glucose[e] + O2[e]</t>
  </si>
  <si>
    <t>Pc16g04630</t>
  </si>
  <si>
    <t>r0044</t>
  </si>
  <si>
    <t>D-glucono-1,5-lactone lactonohydrolase</t>
  </si>
  <si>
    <t>D-glucono-1,5-lactone[e] + H2O[e] =&gt; D-gluconate[e]</t>
  </si>
  <si>
    <t>3.1.1.17</t>
  </si>
  <si>
    <t>Pc16g12050</t>
  </si>
  <si>
    <t>r0045</t>
  </si>
  <si>
    <t>D-glucono-1,5-lactone[c] + H2O[c] =&gt; D-gluconate[c]</t>
  </si>
  <si>
    <t>r0046</t>
  </si>
  <si>
    <t>pyruvate carboxy-lyase (acetaldehyde-forming)</t>
  </si>
  <si>
    <t>pyruvate[c] =&gt; acetaldehyde[c] + CO2[c]</t>
  </si>
  <si>
    <t>4.1.1.1</t>
  </si>
  <si>
    <t>(Pc13g09300 or Pc16g13320 or Pc18g01490 or Pc13g12760)</t>
  </si>
  <si>
    <t>Pyruvate metabolism</t>
  </si>
  <si>
    <t>r0047</t>
  </si>
  <si>
    <t>(S)-lactaldehyde:NAD+ oxidoreductase</t>
  </si>
  <si>
    <t>H2O[c] + lactaldehyde[c] + NAD(+)[c] =&gt; (R)-lactate[c] + NADH[c]</t>
  </si>
  <si>
    <t>1.2.1.3</t>
  </si>
  <si>
    <t>(Pc06g00180 or Pc12g13660 or Pc14g01040 or Pc14g01080 or Pc16g05830 or Pc20g02350 or Pc21g22810)</t>
  </si>
  <si>
    <t>r0048</t>
  </si>
  <si>
    <t>glycolaldehyde:NAD+ oxidoreductase</t>
  </si>
  <si>
    <t>glycolaldehyde[c] + H2O[c] + NAD(+)[c] &lt;=&gt; glycolate[c] + NADH[c]</t>
  </si>
  <si>
    <t>r0049</t>
  </si>
  <si>
    <t>H2O[m] + lactaldehyde[m] + NAD(+)[m] =&gt; (R)-lactate[m] + NADH[m]</t>
  </si>
  <si>
    <t>(Pc06g00180 or Pc14g01040 or Pc14g01080 or Pc22g24860)</t>
  </si>
  <si>
    <t>r0050</t>
  </si>
  <si>
    <t>(R)-S-lactoylglutathione methylglyoxal-lyase (isomerizing)</t>
  </si>
  <si>
    <t>(R)-S-lactoylglutathione[c] &lt;=&gt; glutathione[c] + methylglyoxal[c]</t>
  </si>
  <si>
    <t>4.4.1.5</t>
  </si>
  <si>
    <t>Pc12g09820</t>
  </si>
  <si>
    <t>r0051</t>
  </si>
  <si>
    <t>(R)-S-lactoylglutathione hydrolase</t>
  </si>
  <si>
    <t>(R)-S-lactoylglutathione[c] + H2O[c] =&gt; (R)-lactate[c] + glutathione[c]</t>
  </si>
  <si>
    <t>3.1.2.6</t>
  </si>
  <si>
    <t>(Pc21g08590 or Pc16g05570)</t>
  </si>
  <si>
    <t>r0052</t>
  </si>
  <si>
    <t>acetaldehyde:NAD+ oxidoreductase</t>
  </si>
  <si>
    <t>acetaldehyde[c] + H2O[c] + NAD(+)[c] =&gt; acetate[c] + NADH[c]</t>
  </si>
  <si>
    <t>r0053</t>
  </si>
  <si>
    <t>acetaldehyde[m] + H2O[m] + NAD(+)[m] =&gt; acetate[m] + NADH[m]</t>
  </si>
  <si>
    <t>r0054</t>
  </si>
  <si>
    <t>acetaldehyde:NADP+ oxidoreductase</t>
  </si>
  <si>
    <t>acetaldehyde[c] + H2O[c] + NADP(+)[c] =&gt; acetate[c] + NADPH[c]</t>
  </si>
  <si>
    <t>1.2.1.5</t>
  </si>
  <si>
    <t>Pc22g03630</t>
  </si>
  <si>
    <t>r0055</t>
  </si>
  <si>
    <t>acetyl-CoA hydrolase</t>
  </si>
  <si>
    <t>acetyl-CoA[c] + H2O[c] =&gt; acetate[c] + coenzyme A[c]</t>
  </si>
  <si>
    <t>3.1.2.1</t>
  </si>
  <si>
    <t>Pc12g03130</t>
  </si>
  <si>
    <t>r0056</t>
  </si>
  <si>
    <t>acetyl-CoA[m] + H2O[m] =&gt; acetate[m] + coenzyme A[m]</t>
  </si>
  <si>
    <t>r0057</t>
  </si>
  <si>
    <t>NAD-dependent alcohol dehydrogenase</t>
  </si>
  <si>
    <t>methanol[c] + NAD(+)[c] &lt;=&gt; formaldehyde[c] + NADH[c]</t>
  </si>
  <si>
    <t>(Pc21g09020 or Pc12g07100 or Pc21g22820 or Pc12g13440 or Pc16g03140 or Pc22g24580 or Pc22g13390 or Pc13g07960 or Pc12g10630 or Pc12g06930)</t>
  </si>
  <si>
    <t>r0058</t>
  </si>
  <si>
    <t>(S)-malate:NADP+ oxidoreductase(oxaloacetate-decarboxylating)</t>
  </si>
  <si>
    <t>(S)-malate[m] + NADP(+)[m] =&gt; CO2[m] + NADPH[m] + pyruvate[m]</t>
  </si>
  <si>
    <t>1.1.1.40</t>
  </si>
  <si>
    <t>Pc13g04510</t>
  </si>
  <si>
    <t>r0059</t>
  </si>
  <si>
    <t>(S)-malate[c] + NADP(+)[c] =&gt; CO2[c] + NADPH[c] + pyruvate[c]</t>
  </si>
  <si>
    <t>Pc21g20250</t>
  </si>
  <si>
    <t>r0060</t>
  </si>
  <si>
    <t>(S)-malate:NAD+ oxidoreductase (decarboxylating)</t>
  </si>
  <si>
    <t>(S)-malate[c] + NAD(+)[c] =&gt; CO2[c] + NADH[c] + pyruvate[c]</t>
  </si>
  <si>
    <t>1.1.1.38</t>
  </si>
  <si>
    <t>r0061</t>
  </si>
  <si>
    <t>ATP:acetate phosphotransferase</t>
  </si>
  <si>
    <t>acetate[c] + ATP[c] =&gt; acetyl phosphate[c] + ADP[c]</t>
  </si>
  <si>
    <t>2.7.2.1</t>
  </si>
  <si>
    <t>Pc18g00650</t>
  </si>
  <si>
    <t>r0062</t>
  </si>
  <si>
    <t>(R)-lactate:NAD+ oxidoreductase</t>
  </si>
  <si>
    <t>NADH[c] + pyruvate[c] &lt;=&gt; (R)-lactate[c] + NAD(+)[c]</t>
  </si>
  <si>
    <t>1.1.1.28</t>
  </si>
  <si>
    <t>Pc21g23650</t>
  </si>
  <si>
    <t>r0063</t>
  </si>
  <si>
    <t>(R)-lactate[p] + NAD(+)[p] &lt;=&gt; NADH[p] + pyruvate[p]</t>
  </si>
  <si>
    <t>p</t>
  </si>
  <si>
    <t>r0064</t>
  </si>
  <si>
    <t>(S)-lactate:NAD+ oxidoreductase</t>
  </si>
  <si>
    <t>(S)-lactate[c] + NAD(+)[c] =&gt; NADH[c] + pyruvate[c]</t>
  </si>
  <si>
    <t>1.1.1.27</t>
  </si>
  <si>
    <t>Pc22g18220</t>
  </si>
  <si>
    <t>r0065</t>
  </si>
  <si>
    <t>(S)-lactate:ferricytochrome-c 2-oxidoreductase</t>
  </si>
  <si>
    <t>(S)-lactate[m] + 2 ferricytochrome c[m] =&gt; 2 ferrocytochrome c[m] + pyruvate[m]</t>
  </si>
  <si>
    <t>1.1.2.3</t>
  </si>
  <si>
    <t>(Pc12g14280 or Pc12g13290)</t>
  </si>
  <si>
    <t>r0066</t>
  </si>
  <si>
    <t>(R)-lactate:ferricytochrome-c 2-oxidoreductase</t>
  </si>
  <si>
    <t>(R)-lactate[m] + 2 ferricytochrome c[m] =&gt; 2 ferrocytochrome c[m] + pyruvate[m]</t>
  </si>
  <si>
    <t>1.1.2.4</t>
  </si>
  <si>
    <t>Pc21g11530</t>
  </si>
  <si>
    <t>r0067</t>
  </si>
  <si>
    <t>pyruvate:carbon-dioxide ligase (ADP-forming)</t>
  </si>
  <si>
    <t>ATP[c] + CO2[c] + H2O[c] + pyruvate[c] =&gt; ADP[c] + oxaloacetate[c] + phosphate[c]</t>
  </si>
  <si>
    <t>6.4.1.1</t>
  </si>
  <si>
    <t>Pc13g07230</t>
  </si>
  <si>
    <t>r0068</t>
  </si>
  <si>
    <t>glycerone-phosphate phosphate-lyase (methylglyoxal-forming) (or spontaneous conversion)</t>
  </si>
  <si>
    <t>glycerone phosphate[c] =&gt; methylglyoxal[c] + phosphate[c]</t>
  </si>
  <si>
    <t>4.2.3.3</t>
  </si>
  <si>
    <t>r0069</t>
  </si>
  <si>
    <t>lactaldehyde:NADP+ oxidoreductase</t>
  </si>
  <si>
    <t>methylglyoxal[c] + NADPH[c] =&gt; lactaldehyde[c] + NADP(+)[c]</t>
  </si>
  <si>
    <t>1.1.1.283</t>
  </si>
  <si>
    <t>(Pc21g20670 or Pc22g20490)</t>
  </si>
  <si>
    <t>r0070</t>
  </si>
  <si>
    <t>propanoate:CoA ligase (AMP-forming)</t>
  </si>
  <si>
    <t>ATP[m] + coenzyme A[m] + propionate[m] =&gt; AMP[m] + diphosphate[m] + propionyl-CoA[m]</t>
  </si>
  <si>
    <t>6.2.1.17</t>
  </si>
  <si>
    <t>Pc13g05130</t>
  </si>
  <si>
    <t>Propanoate metabolism</t>
  </si>
  <si>
    <t>r0071</t>
  </si>
  <si>
    <t>1-aminocyclopropane-1-carboxylate aminohydrolase (isomerizing)</t>
  </si>
  <si>
    <t>1-aminocyclopropanecarboxylate[c] + H2O[c] =&gt; 2-oxobutanoate[c] + NH3[c]</t>
  </si>
  <si>
    <t>3.5.99.7</t>
  </si>
  <si>
    <t>(Pc22g25060 or Pc21g15960)</t>
  </si>
  <si>
    <t>r0072</t>
  </si>
  <si>
    <t>2-oxobutanoate:[dihydrolipoyllysine-residue propionyltransferase]-lipoyllysine 2-oxidoreductase (decarboxylating, acceptor-propionylating)</t>
  </si>
  <si>
    <t>2-oxobutanoate[m] + lipoamide-[enzyme][m] =&gt; CO2[m] + S-propionyldihydrolipoamide-[enzyme][m]</t>
  </si>
  <si>
    <t>1.2.4.2</t>
  </si>
  <si>
    <t>Pc22g04770</t>
  </si>
  <si>
    <t>r0073</t>
  </si>
  <si>
    <t>propionyl-CoA:enzyme N6-(dihydrolipoyl)lysine S-propionyltransferase</t>
  </si>
  <si>
    <t>coenzyme A[m] + S-propionyldihydrolipoamide-[enzyme][m] =&gt; dihydrolipoamide-[enzyme][m] + propionyl-CoA[m]</t>
  </si>
  <si>
    <t>2.3.1.61</t>
  </si>
  <si>
    <t>Pc20g08570</t>
  </si>
  <si>
    <t>r0074</t>
  </si>
  <si>
    <t>propanoyl-CoA:oxaloacetate C-propanoyltransferase (thioester-hydrolysing, 1-carboxyethyl-forming)</t>
  </si>
  <si>
    <t>H2O[m] + oxaloacetate[m] + propionyl-CoA[m] =&gt; 2-methylcitrate[m] + coenzyme A[m]</t>
  </si>
  <si>
    <t>2.3.3.5</t>
  </si>
  <si>
    <t>Pc20g13510</t>
  </si>
  <si>
    <t>r0075</t>
  </si>
  <si>
    <t>2-hydroxybutane-1,2,3-tricarboxylate hydro-lyase</t>
  </si>
  <si>
    <t>(Z)-but-2-ene-1,2,3-tricarboxylate[m] + H2O[m] &lt;=&gt; 2-methylcitrate[m]</t>
  </si>
  <si>
    <t>4.2.1.79</t>
  </si>
  <si>
    <t>(Pc20g13350 or Pc12g11930)</t>
  </si>
  <si>
    <t>r0076</t>
  </si>
  <si>
    <t>(2S,3R)-3-hydroxybutane-1,2,3-tricarboxylate pyruvate-lyase (succinate-forming)</t>
  </si>
  <si>
    <t>methylisocitrate[m] &lt;=&gt; pyruvate[m] + succinate[m]</t>
  </si>
  <si>
    <t>4.1.3.30</t>
  </si>
  <si>
    <t>Pc22g23150</t>
  </si>
  <si>
    <t>r0077</t>
  </si>
  <si>
    <t>(S)-methylmalonyl-CoA carboxy-lyase (propanoyl-CoA-forming)</t>
  </si>
  <si>
    <t>(S)-methylmalonyl-CoA[c] =&gt; CO2[c] + propionyl-CoA[c]</t>
  </si>
  <si>
    <t>4.1.1.41</t>
  </si>
  <si>
    <t>Pc22g15170</t>
  </si>
  <si>
    <t>r0078</t>
  </si>
  <si>
    <t>propanoyl-CoA:carbon-dioxide ligase (ADP-forming)</t>
  </si>
  <si>
    <t>ATP[c] + CO2[c] + H2O[c] + propionyl-CoA[c] =&gt; (S)-methylmalonyl-CoA[c] + ADP[c] + phosphate[c]</t>
  </si>
  <si>
    <t>6.4.1.3</t>
  </si>
  <si>
    <t>r0079</t>
  </si>
  <si>
    <t>(2S,3R)-3-Hydroxybutane-1,2,3-tricarboxylate hydro-lyase</t>
  </si>
  <si>
    <t>methylisocitrate[m] &lt;=&gt; (Z)-but-2-ene-1,2,3-tricarboxylate[m] + H2O[m]</t>
  </si>
  <si>
    <t>4.2.1.99</t>
  </si>
  <si>
    <t>r0080</t>
  </si>
  <si>
    <t>acetoacetate:CoA ligase (AMP-forming)</t>
  </si>
  <si>
    <t>acetoacetate[c] + ATP[c] + coenzyme A[c] =&gt; acetoacetyl-CoA[c] + AMP[c] + diphosphate[c]</t>
  </si>
  <si>
    <t>6.2.1.16</t>
  </si>
  <si>
    <t>(Pc13g10810 or Pc22g00960)</t>
  </si>
  <si>
    <t>Butanoate metabolism</t>
  </si>
  <si>
    <t>r0081</t>
  </si>
  <si>
    <t>(S)-3-hydroxybutanoyl-CoA:NADP+ oxidoreductase</t>
  </si>
  <si>
    <t>3-hydroxybutyryl-CoA[m] + NADP(+)[m] &lt;=&gt; acetoacetyl-CoA[m] + NADPH[m]</t>
  </si>
  <si>
    <t>1.1.1.157</t>
  </si>
  <si>
    <t>Pc13g06830</t>
  </si>
  <si>
    <t>r0082</t>
  </si>
  <si>
    <t>succinate-semialdehyde:NAD+ oxidoreductase</t>
  </si>
  <si>
    <t>H2O[m] + NAD(+)[m] + succinate semialdehyde[m] =&gt; NADH[m] + succinate[m]</t>
  </si>
  <si>
    <t>1.2.1.24</t>
  </si>
  <si>
    <t>(Pc20g02410 or Pc13g03340 or Pc13g07790)</t>
  </si>
  <si>
    <t>Glutamate and glutamine metabolism</t>
  </si>
  <si>
    <t>r0083</t>
  </si>
  <si>
    <t>succinate-semialdehyde:NADP+ oxidoreductase</t>
  </si>
  <si>
    <t>H2O[m] + NADP(+)[m] + succinate semialdehyde[m] =&gt; NADPH[m] + succinate[m]</t>
  </si>
  <si>
    <t>1.2.1.16</t>
  </si>
  <si>
    <t>r0084</t>
  </si>
  <si>
    <t>succinate:ubiquinone oxidoreductase</t>
  </si>
  <si>
    <t>fumarate[m] + ubiquinol[m] &lt;=&gt; succinate[m] + ubiquinone[m]</t>
  </si>
  <si>
    <t>1.3.5.1</t>
  </si>
  <si>
    <t>(Pc22g14260 and Pc06g01810 and Pc21g09900 and Pc20g06030)</t>
  </si>
  <si>
    <t>Tricarboxylic acid cycle and glyoxylate/dicarboxylate metabolism</t>
  </si>
  <si>
    <t>r0085</t>
  </si>
  <si>
    <t>acetyl-CoA:oxaloacetate C-acetyltransferase (thioester-hydrolysing)</t>
  </si>
  <si>
    <t>acetyl-CoA[m] + H2O[m] + oxaloacetate[m] &lt;=&gt; citrate[m] + coenzyme A[m]</t>
  </si>
  <si>
    <t>2.3.3.1</t>
  </si>
  <si>
    <t>(Pc12g05400 or Pc20g13510)</t>
  </si>
  <si>
    <t>r0086</t>
  </si>
  <si>
    <t>citrate hydro-lyase (cis-aconitate-forming)</t>
  </si>
  <si>
    <t>cis-aconitate[m] + H2O[m] &lt;=&gt; citrate[m]</t>
  </si>
  <si>
    <t>4.2.1.3</t>
  </si>
  <si>
    <t>(Pc13g03110 or Pc22g02000)</t>
  </si>
  <si>
    <t>r0087</t>
  </si>
  <si>
    <t>isocitrate hydro-lyase (cis-aconitate-forming)</t>
  </si>
  <si>
    <t>cis-aconitate[m] + H2O[m] &lt;=&gt; isocitrate[m]</t>
  </si>
  <si>
    <t>r0088</t>
  </si>
  <si>
    <t>isocitrate:NAD+ oxidoreductase (decarboxylating)</t>
  </si>
  <si>
    <t>isocitrate[m] + NAD(+)[m] =&gt; 2-oxoglutarate[m] + CO2[m] + NADH[m]</t>
  </si>
  <si>
    <t>1.1.1.41</t>
  </si>
  <si>
    <t>(Pc13g11380 and Pc14g01170)</t>
  </si>
  <si>
    <t>r0089</t>
  </si>
  <si>
    <t>isocitrate:NADP+ oxidoreductase (decarboxylating)</t>
  </si>
  <si>
    <t>isocitrate[m] + NADP(+)[m] =&gt; 2-oxoglutarate[m] + CO2[m] + NADPH[m]</t>
  </si>
  <si>
    <t>1.1.1.42</t>
  </si>
  <si>
    <t>Pc20g03610</t>
  </si>
  <si>
    <t>r0090</t>
  </si>
  <si>
    <t>isocitrate[c] + NADP(+)[c] =&gt; 2-oxoglutarate[c] + CO2[c] + NADPH[c]</t>
  </si>
  <si>
    <t>r0091</t>
  </si>
  <si>
    <t>2-oxoglutarate:[dihydrolipoyllysine-residue succinyltransferase]-lipoyllysine 2-oxidoreductase (decarboxylating, acceptor-succinylating)</t>
  </si>
  <si>
    <t>2-oxoglutarate[m] + lipoamide-[enzyme][m] =&gt; CO2[m] + S-succinyldihydrolipoamide-[enzyme][m]</t>
  </si>
  <si>
    <t>r0092</t>
  </si>
  <si>
    <t>succinyl-CoA:enzyme N6-(dihydrolipoyl)lysine S-succinyltransferase</t>
  </si>
  <si>
    <t>coenzyme A[m] + S-succinyldihydrolipoamide-[enzyme][m] =&gt; dihydrolipoamide-[enzyme][m] + succinyl-CoA[m]</t>
  </si>
  <si>
    <t>r0093</t>
  </si>
  <si>
    <t>succinyl-CoA:acetoacetate CoA-transferase</t>
  </si>
  <si>
    <t>acetoacetate[m] + succinyl-CoA[m] =&gt; acetoacetyl-CoA[m] + succinate[m]</t>
  </si>
  <si>
    <t>2.8.3.5</t>
  </si>
  <si>
    <t>(Pc14g00590 and Pc22g03940)</t>
  </si>
  <si>
    <t>r0094</t>
  </si>
  <si>
    <t>succinate:CoA ligase (GDP-forming)</t>
  </si>
  <si>
    <t>GDP[m] + phosphate[m] + succinyl-CoA[m] &lt;=&gt; coenzyme A[m] + GTP[m] + succinate[m]</t>
  </si>
  <si>
    <t>6.2.1.4</t>
  </si>
  <si>
    <t>(Pc12g06870 and Pc13g13290 and Pc13g06650 and Pc20g10080)</t>
  </si>
  <si>
    <t>r0095</t>
  </si>
  <si>
    <t>succinate:CoA ligase (ADP-forming)</t>
  </si>
  <si>
    <t>ADP[m] + phosphate[m] + succinyl-CoA[m] &lt;=&gt; ATP[m] + coenzyme A[m] + succinate[m]</t>
  </si>
  <si>
    <t>6.2.1.5</t>
  </si>
  <si>
    <t>r0096</t>
  </si>
  <si>
    <t>succinate:(acceptor) oxidoreductase</t>
  </si>
  <si>
    <t>FADH2[m] + fumarate[m] =&gt; FAD[m] + succinate[m]</t>
  </si>
  <si>
    <t>1.3.99.1</t>
  </si>
  <si>
    <t>(Pc12g03090 or Pc12g12200)</t>
  </si>
  <si>
    <t>r0097</t>
  </si>
  <si>
    <t>(S)-malate hydro-lyase (fumarate-forming)</t>
  </si>
  <si>
    <t>fumarate[m] + H2O[m] &lt;=&gt; (S)-malate[m]</t>
  </si>
  <si>
    <t>4.2.1.2</t>
  </si>
  <si>
    <t>Pc22g23810</t>
  </si>
  <si>
    <t>r0098</t>
  </si>
  <si>
    <t>(S)-malate:NAD+ oxidoreductase</t>
  </si>
  <si>
    <t>(S)-malate[m] + NAD(+)[m] &lt;=&gt; NADH[m] + oxaloacetate[m]</t>
  </si>
  <si>
    <t>1.1.1.37</t>
  </si>
  <si>
    <t>Pc20g01610</t>
  </si>
  <si>
    <t>r0099</t>
  </si>
  <si>
    <t>(S)-malate[c] + NAD(+)[c] &lt;=&gt; NADH[c] + oxaloacetate[c]</t>
  </si>
  <si>
    <t>Pc21g22090</t>
  </si>
  <si>
    <t>r0100</t>
  </si>
  <si>
    <t>citrate oxaloacetate-lyase (forming acetate from the pro-S carboxymethyl group of citrate)</t>
  </si>
  <si>
    <t>citrate[c] =&gt; acetate[c] + oxaloacetate[c]</t>
  </si>
  <si>
    <t>4.1.3.6</t>
  </si>
  <si>
    <t>(Pc22g02980 and Pc21g20480)</t>
  </si>
  <si>
    <t>r0101</t>
  </si>
  <si>
    <t>acetyl-CoA:oxaloacetate C-acetyltransferase [(pro-S)-carboxymethyl-forming, ADP-phosphorylating]</t>
  </si>
  <si>
    <t>ATP[c] + citrate[c] + coenzyme A[c] =&gt; acetyl-CoA[c] + ADP[c] + oxaloacetate[c] + phosphate[c]</t>
  </si>
  <si>
    <t>2.3.3.8</t>
  </si>
  <si>
    <t>(Pc21g20490 and Pc21g20480)</t>
  </si>
  <si>
    <t>r0102</t>
  </si>
  <si>
    <t xml:space="preserve"> acetyl-CoA:glyoxylate C-acetyltransferase (thioester-hydrolysing, carboxymethyl-forming)</t>
  </si>
  <si>
    <t>acetyl-CoA[p] + glyoxylate[p] + H2O[p] =&gt; (S)-malate[p] + coenzyme A[p]</t>
  </si>
  <si>
    <t>2.3.3.9</t>
  </si>
  <si>
    <t>Pc20g13550</t>
  </si>
  <si>
    <t>r0103</t>
  </si>
  <si>
    <t>isocitrate glyoxylate-lyase (succinate-forming)</t>
  </si>
  <si>
    <t>isocitrate[p] =&gt; glyoxylate[p] + succinate[p]</t>
  </si>
  <si>
    <t>4.1.3.1</t>
  </si>
  <si>
    <t>Pc22g03660</t>
  </si>
  <si>
    <t>r0104</t>
  </si>
  <si>
    <t>oxaloacetate acetylhydrolase</t>
  </si>
  <si>
    <t>H2O[c] + oxaloacetate[c] =&gt; acetate[c] + oxalate[c]</t>
  </si>
  <si>
    <t>3.7.1.1</t>
  </si>
  <si>
    <t>Pc22g24830</t>
  </si>
  <si>
    <t>r0105</t>
  </si>
  <si>
    <t>oxalate carboxy-lyase</t>
  </si>
  <si>
    <t>oxalate[c] =&gt; CO2[c] + formate[c]</t>
  </si>
  <si>
    <t>4.1.1.2</t>
  </si>
  <si>
    <t>(Pc12g00920 or Pc12g01820)</t>
  </si>
  <si>
    <t>r0106</t>
  </si>
  <si>
    <t>glycolate:NAD+ oxidoreductase</t>
  </si>
  <si>
    <t>glycolate[p] + NAD(+)[p] =&gt; glyoxylate[p] + NADH[p]</t>
  </si>
  <si>
    <t>1.1.1.26;1.1.1.29</t>
  </si>
  <si>
    <t>Pc21g22080</t>
  </si>
  <si>
    <t>r0107</t>
  </si>
  <si>
    <t>glycolate:oxygen 2-oxidoreductase</t>
  </si>
  <si>
    <t>glycolate[p] + O2[p] =&gt; glyoxylate[p] + H2O2[p]</t>
  </si>
  <si>
    <t>1.1.3.15</t>
  </si>
  <si>
    <t>Pc18g01590</t>
  </si>
  <si>
    <t>r0108</t>
  </si>
  <si>
    <t>tartrate dehydrogenase</t>
  </si>
  <si>
    <t>2-hydroxy-3-oxosuccinic acid[c] + NADH[c] &lt;=&gt; NAD(+)[c] + tartrate[c]</t>
  </si>
  <si>
    <t>1.1.1.93</t>
  </si>
  <si>
    <t>(Pc16g09060 or Pc22g21480)</t>
  </si>
  <si>
    <t>r0109</t>
  </si>
  <si>
    <t>D-glycerate:NADP+ 2-oxidoreductase</t>
  </si>
  <si>
    <t>3-hydroxypyruvate[c] + NADPH[c] &lt;=&gt; D-glycerate[c] + NADP(+)[c]</t>
  </si>
  <si>
    <t>1.1.1.81</t>
  </si>
  <si>
    <t>Pc21g03190</t>
  </si>
  <si>
    <t>r0110</t>
  </si>
  <si>
    <t>formate:NAD+ oxidoreductase</t>
  </si>
  <si>
    <t>formate[m] + NAD(+)[m] =&gt; CO2[m] + NADH[m]</t>
  </si>
  <si>
    <t>1.2.1.2</t>
  </si>
  <si>
    <t>(Pc12g04310 or Pc12g04310)</t>
  </si>
  <si>
    <t>r0111</t>
  </si>
  <si>
    <t>ATP[m] + CO2[m] + H2O[m] + pyruvate[m] =&gt; ADP[m] + oxaloacetate[m] + phosphate[m]</t>
  </si>
  <si>
    <t>Pc22g15180</t>
  </si>
  <si>
    <t>r0112</t>
  </si>
  <si>
    <t>fumarate[c] + FADH2[m] =&gt; succinate[c] + FAD[m]</t>
  </si>
  <si>
    <t>r0113</t>
  </si>
  <si>
    <t>NADH:ubiquinone oxidoreductase</t>
  </si>
  <si>
    <t>NADH[m] + ubiquinone[m] =&gt; NAD(+)[m] + ubiquinol[m]</t>
  </si>
  <si>
    <t>1.6.5.3</t>
  </si>
  <si>
    <t>(Pc12g15240 and Pc22g09110 and Pc16g10510 and Pc22g09150 and Pc24g03050 and Pc12g08820 and Pc22g11120 and Pc22g01610 and Pc22g06720 and Pc20g00390 and Pc21g14680 and Pc12g12260 and Pc22g20850)</t>
  </si>
  <si>
    <t>Oxidative phosphorylation</t>
  </si>
  <si>
    <t>r0114</t>
  </si>
  <si>
    <t>diphosphate phosphohydrolase</t>
  </si>
  <si>
    <t>diphosphate[c] + H2O[c] =&gt; 2 phosphate[c]</t>
  </si>
  <si>
    <t>3.6.1.1</t>
  </si>
  <si>
    <t>Pc20g07230</t>
  </si>
  <si>
    <t>r0115</t>
  </si>
  <si>
    <t>diphosphate[m] + H2O[m] =&gt; 2 phosphate[m]</t>
  </si>
  <si>
    <t>r0116</t>
  </si>
  <si>
    <t>ubiquinol oxidase (mitochondrial alternative oxidase (aox))</t>
  </si>
  <si>
    <t>0.5 O2[m] + ubiquinol[m] =&gt; H2O[m] + ubiquinone[m]</t>
  </si>
  <si>
    <t>1.-.-.-</t>
  </si>
  <si>
    <t>(Pc12g10440 or Pc18g06440)</t>
  </si>
  <si>
    <t>r0117</t>
  </si>
  <si>
    <t>NADH[c] + 4 H(+) (energy metabolism)[m] + ubiquinone[m] =&gt; 4 H(+) (energy metabolism)[c] + NAD(+)[c] + ubiquinol[m]</t>
  </si>
  <si>
    <t>(Pc22g09110 and Pc16g10510 and Pc22g09150 and Pc24g03050 and Pc12g08820 and Pc22g11120 and Pc22g01610 and Pc22g06720 and Pc20g00390 and Pc21g14680 and Pc12g12260 and Pc22g20850)</t>
  </si>
  <si>
    <t>r0118</t>
  </si>
  <si>
    <t>ferrocytochrome-c:oxygen oxidoreductase</t>
  </si>
  <si>
    <t>4 ferrocytochrome c[m] + 8 H(+) (energy metabolism)[m] + O2[m] =&gt; 8 H(+) (energy metabolism)[c] + 4 ferricytochrome c[m] + 2 H2O[m]</t>
  </si>
  <si>
    <t>1.9.3.1</t>
  </si>
  <si>
    <t>r0119</t>
  </si>
  <si>
    <t>4 H(+) (energy metabolism)[m] + NADH[m] + ubiquinone[m] =&gt; 4 H(+) (energy metabolism)[c] + NAD(+)[m] + ubiquinol[m]</t>
  </si>
  <si>
    <t>r0120</t>
  </si>
  <si>
    <t>NADH[c] + ubiquinone[m] =&gt; NAD(+)[c] + ubiquinol[m]</t>
  </si>
  <si>
    <t>r0121</t>
  </si>
  <si>
    <t>NADPH:ferricytochrome oxidoreductase</t>
  </si>
  <si>
    <t>NADPH[c] + 2 ferricytochrome c[m] =&gt; NADP(+)[c] + 2 ferrocytochrome c[m]</t>
  </si>
  <si>
    <t>1.6.2.4</t>
  </si>
  <si>
    <t>Pc21g13280</t>
  </si>
  <si>
    <t>r0122</t>
  </si>
  <si>
    <t>H+-exporting ATPase</t>
  </si>
  <si>
    <t>ATP[m] + 3.88 H(+) (energy metabolism)[m] + H2O[m] =&gt; 3.88 H(+) (energy metabolism)[c] + ADP[m] + phosphate[m]</t>
  </si>
  <si>
    <t>3.6.3.6</t>
  </si>
  <si>
    <t>(Pc15g00440 and Pc13g01570 and Pc21g15100 and Pc16g04460 and Pc15g01800 and Pc24g02900 and Pc22g21730 and Pc22g13480 and Pc18g01630)</t>
  </si>
  <si>
    <t>r0123</t>
  </si>
  <si>
    <t>phospholipid-translocating ATPase</t>
  </si>
  <si>
    <t>ATP[c] + H2O[c] + phospholipids[c] =&gt; ADP[c] + phosphate[c] + phospholipids[e]</t>
  </si>
  <si>
    <t>3.6.3.1</t>
  </si>
  <si>
    <t>((Pc13g03700) or (Pc22g12730 and Pc22g24380 and Pc13g03700) or (Pc22g12730 and Pc20g13010))</t>
  </si>
  <si>
    <t>r0124</t>
  </si>
  <si>
    <t>NADPH:oxygen oxidoreductase</t>
  </si>
  <si>
    <t>NADPH[c] + O2[c] =&gt; H2O2[c] + NADP(+)[c]</t>
  </si>
  <si>
    <t>1.6.3.1</t>
  </si>
  <si>
    <t>Pc22g01190</t>
  </si>
  <si>
    <t>r0125</t>
  </si>
  <si>
    <t>NADPH dehydrogenase (quinone)</t>
  </si>
  <si>
    <t>NADPH[c] + ubiquinone[m] =&gt; NADP(+)[c] + ubiquinol[m]</t>
  </si>
  <si>
    <t>1.6.99.6</t>
  </si>
  <si>
    <t>r0126</t>
  </si>
  <si>
    <t>electron-transferring-flavoprotein dehydrogenase</t>
  </si>
  <si>
    <t>FADH2[m] + ubiquinone[m] =&gt; FAD[m] + ubiquinol[m]</t>
  </si>
  <si>
    <t>1.5.5.1</t>
  </si>
  <si>
    <t>Pc13g10690</t>
  </si>
  <si>
    <t>r0127</t>
  </si>
  <si>
    <t>ubiquinol:ferricytochrome-c oxidoreductase</t>
  </si>
  <si>
    <t>2 ferricytochrome c[m] + 4 H(+) (energy metabolism)[m] + ubiquinol[m] =&gt; 4 H(+) (energy metabolism)[c] + 2 ferrocytochrome c[m] + ubiquinone[m]</t>
  </si>
  <si>
    <t>1.10.2.2</t>
  </si>
  <si>
    <t>(Pc21g10160 and Pc12g05480 and Pc22g05840 and Pc22g17890 and Pc13g12390)</t>
  </si>
  <si>
    <t>r0128</t>
  </si>
  <si>
    <t>H+-transporting two-sector ATPase</t>
  </si>
  <si>
    <t>3.88 H(+) (energy metabolism)[c] + ADP[m] + phosphate[m] =&gt; ATP[m] + 3.88 H(+) (energy metabolism)[m] + H2O[m]</t>
  </si>
  <si>
    <t>3.6.3.14</t>
  </si>
  <si>
    <t>(Pc21g10070 and Pc12g03370 and Pc20g14720 and Pc13g03260 and Pc12g03240 and Pc13g06270 and Pc21g19380)</t>
  </si>
  <si>
    <t>r0129</t>
  </si>
  <si>
    <t>5,10-methylenetetrahydrofolate:NAD+ oxidoreductase</t>
  </si>
  <si>
    <t>5,10-methylenetetrahydrofolate[c] + NAD(+)[c] =&gt; 5,10-methenyltetrahydrofolate[c] + NADH[c]</t>
  </si>
  <si>
    <t>1.5.1.15</t>
  </si>
  <si>
    <t>Pc12g03360</t>
  </si>
  <si>
    <t>Folate biosynthesis</t>
  </si>
  <si>
    <t>r0130</t>
  </si>
  <si>
    <t>5,10-methylenetetrahydrofolate:NADP+ oxidoreductase</t>
  </si>
  <si>
    <t>5,10-methylenetetrahydrofolate[m] + NADP(+)[m] =&gt; 5,10-methenyltetrahydrofolate[m] + NADPH[m]</t>
  </si>
  <si>
    <t>1.5.1.5</t>
  </si>
  <si>
    <t>Pc20g03600</t>
  </si>
  <si>
    <t>r0131</t>
  </si>
  <si>
    <t>5-methyltetrahydrofolate:NADP+ oxidoreductase</t>
  </si>
  <si>
    <t>5,10-methylenetetrahydrofolate[m] + NADPH[m] =&gt; 5-methyltetrahydrofolate[m] + NADP(+)[m]</t>
  </si>
  <si>
    <t>1.5.1.20</t>
  </si>
  <si>
    <t>(Pc15g00480 or Pc21g15910)</t>
  </si>
  <si>
    <t>r0132</t>
  </si>
  <si>
    <t>5,10-methenyltetrahydrofolate 5-hydrolase (decyclizing)</t>
  </si>
  <si>
    <t>10-formyltetrahydrofolate[m] =&gt; 5,10-methenyltetrahydrofolate[m] + H2O[m]</t>
  </si>
  <si>
    <t>3.5.4.9</t>
  </si>
  <si>
    <t>r0133</t>
  </si>
  <si>
    <t>formate:tetrahydrofolate ligase (ADP-forming)</t>
  </si>
  <si>
    <t>ATP[m] + formate[m] + tetrahydrofolate[m] =&gt; 10-formyltetrahydrofolate[m] + ADP[m] + phosphate[m]</t>
  </si>
  <si>
    <t>6.3.4.3</t>
  </si>
  <si>
    <t>r0134</t>
  </si>
  <si>
    <t>5-formyltetrahydrofolate cyclo-ligase</t>
  </si>
  <si>
    <t>10-formyltetrahydrofolate[m] + ATP[m] =&gt; 5-methyltetrahydrofolate[m] + ADP[m] + phosphate[m]</t>
  </si>
  <si>
    <t>6.3.3.2</t>
  </si>
  <si>
    <t>Pc20g01330</t>
  </si>
  <si>
    <t>r0135</t>
  </si>
  <si>
    <t>folylpolyglutamate synthetase</t>
  </si>
  <si>
    <t>ATP[c] + L-glutamate[c] + tetrahydrofolate[c] =&gt; ADP[c] + phosphate[c] + tetrahydrofolyl-(Glu)n[c]</t>
  </si>
  <si>
    <t>6.3.2.17</t>
  </si>
  <si>
    <t>Pc13g07660</t>
  </si>
  <si>
    <t>r0136</t>
  </si>
  <si>
    <t>GTP 7,8-8,9-dihydrolase</t>
  </si>
  <si>
    <t>GTP[c] + H2O[c] =&gt; 7,8-dihydroneopterin 3'-triphosphate[c] + formate[c]</t>
  </si>
  <si>
    <t>3.5.4.16</t>
  </si>
  <si>
    <t>(Pc20g04620 or Pc21g16300)</t>
  </si>
  <si>
    <t>r0137</t>
  </si>
  <si>
    <t>2-amino-4-hydroxy-6-(erythro-1,2,3-trihydroxypropyl)dihydropteridine triphosphate phosphohydrolase (alkaline optimum)</t>
  </si>
  <si>
    <t>7,8-dihydroneopterin 3'-triphosphate[c] =&gt; 7,8-dihydroneopterin[c] + 3 phosphate[c]</t>
  </si>
  <si>
    <t>3.1.3.1</t>
  </si>
  <si>
    <t>(Pc22g06490 or Pc18g04190)</t>
  </si>
  <si>
    <t>r0138</t>
  </si>
  <si>
    <t>2-amino-4-hydroxy-6-(D-erythro-1,2,3-trihydroxypropyl)-7,8-dihydropteridine glycolaldehyde-lyase</t>
  </si>
  <si>
    <t>7,8-dihydroneopterin[c] =&gt; 2-amino-6-(hydroxymethyl)-7,8-dihydropteridin-4-ol[c] + glycolaldehyde[c]</t>
  </si>
  <si>
    <t>4.1.2.25</t>
  </si>
  <si>
    <t>Pc22g19630</t>
  </si>
  <si>
    <t>r0139</t>
  </si>
  <si>
    <t>ATP:2-amino-4-hydroxy-6-hydroxymethyl-7,8-dihydropteridine 6'-pyrophosphotransferase</t>
  </si>
  <si>
    <t>2-amino-6-(hydroxymethyl)-7,8-dihydropteridin-4-ol[c] + ATP[c] =&gt; (2-amino-4-hydroxy-7,8-dihydropteridin-6-yl)methyl trihydrogen diphosphate[c] + AMP[c]</t>
  </si>
  <si>
    <t>2.7.6.3</t>
  </si>
  <si>
    <t>r0140</t>
  </si>
  <si>
    <t>2-amino-4-hydroxy-6-hydroxymethyl-7,8-dihydropteridine-diphosphate:4-aminobenzoate-2-amino-4-hydroxydihydropteridine-6-methenyltransferase</t>
  </si>
  <si>
    <t>(2-amino-4-hydroxy-7,8-dihydropteridin-6-yl)methyl trihydrogen diphosphate[c] + 4-aminobenzoate[c] =&gt; dihydropteroate[c] + diphosphate[c]</t>
  </si>
  <si>
    <t>2.5.1.15</t>
  </si>
  <si>
    <t>r0141</t>
  </si>
  <si>
    <t>2-amino-4-hydroxy-6-hydroxymethyl-7,8-dihydropteridine:4-aminobenzoate-2-amino-4-hydroxydihydropteridine-6-methenyltransferase</t>
  </si>
  <si>
    <t>2-amino-6-(hydroxymethyl)-7,8-dihydropteridin-4-ol[c] + 4-aminobenzoate[c] =&gt; dihydropteroate[c] + H2O[c]</t>
  </si>
  <si>
    <t>r0142</t>
  </si>
  <si>
    <t>7,8-dihydropteroate:L-glutamate ligase (ADP-forming)</t>
  </si>
  <si>
    <t>ATP[c] + dihydropteroate[c] + L-glutamate[c] =&gt; ADP[c] + dihydrofolate[c] + phosphate[c]</t>
  </si>
  <si>
    <t>6.3.2.12</t>
  </si>
  <si>
    <t>Pc22g17760</t>
  </si>
  <si>
    <t>r0143</t>
  </si>
  <si>
    <t>5,6,7,8-tetrahydrofolate:NADP+ oxidoreductase</t>
  </si>
  <si>
    <t>dihydrofolate[m] + NADPH[m] &lt;=&gt; NADP(+)[m] + tetrahydrofolate[m]</t>
  </si>
  <si>
    <t>1.5.1.3</t>
  </si>
  <si>
    <t>(Pc13g03650 or Pc20g03140)</t>
  </si>
  <si>
    <t>r0144</t>
  </si>
  <si>
    <t>dihydrofolate[m] + NADP(+)[m] &lt;=&gt; folates[m] + NADPH[m]</t>
  </si>
  <si>
    <t>r0145</t>
  </si>
  <si>
    <t>chorismate:L-glutamine aminotransferase</t>
  </si>
  <si>
    <t>chorismate[c] + L-glutamine[c] =&gt; 4-amino-4-deoxychorismate[c] + L-glutamate[c]</t>
  </si>
  <si>
    <t>2.6.1.85</t>
  </si>
  <si>
    <t>Pc20g11550</t>
  </si>
  <si>
    <t>r0146</t>
  </si>
  <si>
    <t>4-amino-4-deoxychorismate pyruvate-lyase</t>
  </si>
  <si>
    <t>4-amino-4-deoxychorismate[c] =&gt; 4-aminobenzoate[c] + pyruvate[c]</t>
  </si>
  <si>
    <t>4.1.3.38</t>
  </si>
  <si>
    <t>r0147</t>
  </si>
  <si>
    <t>10-formyltetrahydrofolate amidohydrolase</t>
  </si>
  <si>
    <t>10-formyltetrahydrofolate[c] + H2O[c] =&gt; formate[c] + tetrahydrofolate[c]</t>
  </si>
  <si>
    <t>3.5.1.10</t>
  </si>
  <si>
    <t>Pc20g01960</t>
  </si>
  <si>
    <t>r0148</t>
  </si>
  <si>
    <t>10-formyltetrahydrofolate:L-methionyl-tRNA N-formyltransferase</t>
  </si>
  <si>
    <t>10-formyltetrahydrofolate[m] + L-methionyl-tRNA(Met)[m] =&gt; N-formylmethionyl-tRNA(fMet)[m] + tetrahydrofolate[m]</t>
  </si>
  <si>
    <t>2.1.2.9</t>
  </si>
  <si>
    <t>Pc14g01950</t>
  </si>
  <si>
    <t>r0149</t>
  </si>
  <si>
    <t>5,10-methylenetetrahydrofolate:glycine hydroxymethyltransferase</t>
  </si>
  <si>
    <t>5,10-methylenetetrahydrofolate[m] + glycine[m] + H2O[m] &lt;=&gt; L-serine[m] + tetrahydrofolate[m]</t>
  </si>
  <si>
    <t>2.1.2.1</t>
  </si>
  <si>
    <t>Pc13g05010</t>
  </si>
  <si>
    <t>r0150</t>
  </si>
  <si>
    <t>5,10-methylenetetrahydrofolate[c] + glycine[c] + H2O[c] &lt;=&gt; L-serine[c] + tetrahydrofolate[c]</t>
  </si>
  <si>
    <t>Pc12g16020</t>
  </si>
  <si>
    <t>r0151</t>
  </si>
  <si>
    <t>10-formyltetrahydrofolate:5'-phosphoribosylglycinamide formyltransferase</t>
  </si>
  <si>
    <t>10-formyltetrahydrofolate[c] + N(1)-(5-phospho-D-ribosyl)glycinamide[c] =&gt; N(2)-formyl-N(1)-(5-phospho-D-ribosyl)glycinamide[c] + tetrahydrofolate[c]</t>
  </si>
  <si>
    <t>2.1.2.2</t>
  </si>
  <si>
    <t>Pc22g21160</t>
  </si>
  <si>
    <t>r0152</t>
  </si>
  <si>
    <t>5,10-methenyltetrahydrofolate[c] + H2O[c] + N(1)-(5-phospho-D-ribosyl)glycinamide[c] =&gt; N(2)-formyl-N(1)-(5-phospho-D-ribosyl)glycinamide[c] + tetrahydrofolate[c]</t>
  </si>
  <si>
    <t>r0153</t>
  </si>
  <si>
    <t>formaldehyde:NAD+ oxidoreductase</t>
  </si>
  <si>
    <t>formaldehyde[c] + H2O[c] + NAD(+)[c] &lt;=&gt; formate[c] + NADH[c]</t>
  </si>
  <si>
    <t>1.2.1.46</t>
  </si>
  <si>
    <t>Pc21g08510</t>
  </si>
  <si>
    <t>Methane metabolism</t>
  </si>
  <si>
    <t>r0154</t>
  </si>
  <si>
    <t>formaldehyde[c] + glutathione[c] &lt;=&gt; S-(hydroxymethyl)glutathione[c]</t>
  </si>
  <si>
    <t>r0155</t>
  </si>
  <si>
    <t>S-(hydroxymethyl)glutathione dehydrogenase</t>
  </si>
  <si>
    <t>NAD(+)[c] + S-(hydroxymethyl)glutathione[c] =&gt; NADH[c] + S-formylglutathione[c]</t>
  </si>
  <si>
    <t>1.1.1.284</t>
  </si>
  <si>
    <t>Pc22g25070</t>
  </si>
  <si>
    <t>r0156</t>
  </si>
  <si>
    <t>S-formylglutathione hydrolase</t>
  </si>
  <si>
    <t>H2O[c] + S-formylglutathione[c] &lt;=&gt; formate[c] + glutathione[c]</t>
  </si>
  <si>
    <t>3.1.2.12</t>
  </si>
  <si>
    <t>Pc12g05820</t>
  </si>
  <si>
    <t>r0157</t>
  </si>
  <si>
    <t>formate[c] + NAD(+)[c] =&gt; CO2[c] + NADH[c]</t>
  </si>
  <si>
    <t>r0158</t>
  </si>
  <si>
    <t>D-xylulose-5-phosphate:formaldehyde glycolaldehydetransferase</t>
  </si>
  <si>
    <t>D-glyceraldehyde 3-phosphate[c] + glycerone[c] &lt;=&gt; D-xylulose 5-phosphate[c] + formaldehyde[c]</t>
  </si>
  <si>
    <t>2.2.1.3</t>
  </si>
  <si>
    <t>(Pc14g00180 or Pc15g01110)</t>
  </si>
  <si>
    <t>r0159</t>
  </si>
  <si>
    <t>D-arabinitol:NAD 4-oxidoreductase</t>
  </si>
  <si>
    <t>D-arabinitol[c] + NAD(+)[c] =&gt; D-xylulose[c] + NADH[c]</t>
  </si>
  <si>
    <t>1.1.1.11</t>
  </si>
  <si>
    <t>Pc21g23190</t>
  </si>
  <si>
    <t>Pentose and glucuronate interconversions</t>
  </si>
  <si>
    <t>r0160</t>
  </si>
  <si>
    <t>D-arabitol dehydrogenase</t>
  </si>
  <si>
    <t>D-arabinitol[c] + NADP(+)[c] =&gt; D-xylulose[c] + NADPH[c]</t>
  </si>
  <si>
    <t>r0161</t>
  </si>
  <si>
    <t>beta-glucuronidase</t>
  </si>
  <si>
    <t>beta-D-glucosiduronic acids[c] =&gt; D-glucuronate[c]</t>
  </si>
  <si>
    <t>3.2.1.31</t>
  </si>
  <si>
    <t>Pc16g06900</t>
  </si>
  <si>
    <t>r0162</t>
  </si>
  <si>
    <t>2-deoxy-D-gluconate:NAD+ 3-oxidoreductase</t>
  </si>
  <si>
    <t>2-deoxy-D-gluconic acid[c] + NAD(+)[c] &lt;=&gt; 3-dehydro-2-deoxy-D-gluconate[c] + NADH[c]</t>
  </si>
  <si>
    <t>1.1.1.125</t>
  </si>
  <si>
    <t>Pc16g12940</t>
  </si>
  <si>
    <t>r0163</t>
  </si>
  <si>
    <t>xylitol:NADP+ 4-oxidoreductase (L-xylulose-forming)</t>
  </si>
  <si>
    <t>L-xylulose[c] + NADPH[c] &lt;=&gt; NADP(+)[c] + xylitol[c]</t>
  </si>
  <si>
    <t>1.1.1.10</t>
  </si>
  <si>
    <t>(Pc12g00830 or Pc16g10970 or Pc22g01350)</t>
  </si>
  <si>
    <t>r0164</t>
  </si>
  <si>
    <t>xylitol:NAD+ 2-oxidoreductase (D-xylulose-forming)</t>
  </si>
  <si>
    <t>D-xylulose[c] + NADH[c] &lt;=&gt; NAD(+)[c] + xylitol[c]</t>
  </si>
  <si>
    <t>1.1.1.9</t>
  </si>
  <si>
    <t>(Pc21g11540 or Pc21g19650)</t>
  </si>
  <si>
    <t>r0165</t>
  </si>
  <si>
    <t>xylitol:NADP+ oxidoreductase</t>
  </si>
  <si>
    <t>D-xylose[c] + NADPH[c] &lt;=&gt; NADP(+)[c] + xylitol[c]</t>
  </si>
  <si>
    <t>1.1.1.21</t>
  </si>
  <si>
    <t>(Pc16g09600 or Pc12g04240 or Pc16g06340 or Pc21g01220 or Pc21g22660)</t>
  </si>
  <si>
    <t>r0166</t>
  </si>
  <si>
    <t>L-arabinitol:NAD+ 4-oxidoreductase (L-xylulose-forming)</t>
  </si>
  <si>
    <t>L-arabinitol[c] + NAD(+)[c] &lt;=&gt; L-xylulose[c] + NADH[c]</t>
  </si>
  <si>
    <t>1.1.1.12</t>
  </si>
  <si>
    <t>(Pc14g00190 or Pc21g23190)</t>
  </si>
  <si>
    <t>r0167</t>
  </si>
  <si>
    <t>aldehyde reductase</t>
  </si>
  <si>
    <t>D-arabinose[c] + NADPH[c] =&gt; D-arabinitol[c] + NADP(+)[c]</t>
  </si>
  <si>
    <t>r0168</t>
  </si>
  <si>
    <t>L-arabitol:NADP+ 1-oxidoreductase</t>
  </si>
  <si>
    <t>L-arabinose[c] + NADPH[c] =&gt; L-arabinitol[c] + NADP(+)[c]</t>
  </si>
  <si>
    <t>r0169</t>
  </si>
  <si>
    <t>D-arabinose:NAD+ 1-oxidoreductase</t>
  </si>
  <si>
    <t>D-arabinose[c] + NAD(+)[c] =&gt; D-arabinono-1,4-lactone[c] + NADH[c]</t>
  </si>
  <si>
    <t>1.1.1.116</t>
  </si>
  <si>
    <t>(Pc16g05650 or Pc12g04240)</t>
  </si>
  <si>
    <t>r0170</t>
  </si>
  <si>
    <t>D-arabinose:NADP+ 1-oxidoreductase</t>
  </si>
  <si>
    <t>D-arabinose[c] + NADP(+)[c] =&gt; D-arabinono-1,4-lactone[c] + NADPH[c]</t>
  </si>
  <si>
    <t>1.1.1.117</t>
  </si>
  <si>
    <t>(Pc12g04240 or Pc22g04850 or Pc22g20340)</t>
  </si>
  <si>
    <t>r0171</t>
  </si>
  <si>
    <t>ATP:D-xylulose 5-phosphotransferase</t>
  </si>
  <si>
    <t>ATP[c] + D-xylulose[c] =&gt; ADP[c] + D-xylulose 5-phosphate[c]</t>
  </si>
  <si>
    <t>2.7.1.17</t>
  </si>
  <si>
    <t>Pc12g05750</t>
  </si>
  <si>
    <t>r0172</t>
  </si>
  <si>
    <t>ATP:L-ribulose 5-phosphotransferase</t>
  </si>
  <si>
    <t>ATP[c] + L-ribulose[c] =&gt; ADP[c] + L-ribulose 5-phosphate[c]</t>
  </si>
  <si>
    <t>2.7.1.16</t>
  </si>
  <si>
    <t>(Pc13g05740 or Pc16g10220)</t>
  </si>
  <si>
    <t>r0173</t>
  </si>
  <si>
    <t>L-ribulose-5-phosphate 4-epimerase</t>
  </si>
  <si>
    <t>D-xylulose 5-phosphate[c] &lt;=&gt; L-ribulose 5-phosphate[c]</t>
  </si>
  <si>
    <t>5.1.3.4</t>
  </si>
  <si>
    <t>(Pc12g15730 or Pc16g11350)</t>
  </si>
  <si>
    <t>r0174</t>
  </si>
  <si>
    <t>UDP-glucuronosyltransferase</t>
  </si>
  <si>
    <t>UDP-D-glucuronate[c] =&gt; beta-D-glucosiduronic acids[c] + UDP[c]</t>
  </si>
  <si>
    <t>2.4.1.17</t>
  </si>
  <si>
    <t>Pc20g06700</t>
  </si>
  <si>
    <t>r0175</t>
  </si>
  <si>
    <t>D-mannitol:NADP+ 2-oxidoreductase</t>
  </si>
  <si>
    <t>D-fructose[c] + NADPH[c] &lt;=&gt; D-mannitol[c] + NADP(+)[c]</t>
  </si>
  <si>
    <t>1.1.1.138</t>
  </si>
  <si>
    <t>(Pc20g06320 or Pc24g02140)</t>
  </si>
  <si>
    <t>Fructose and mannose metabolism</t>
  </si>
  <si>
    <t>r0176</t>
  </si>
  <si>
    <t>L-iditol:NAD+ 2-oxidoreductase</t>
  </si>
  <si>
    <t>L-iditol[c] + NAD(+)[c] =&gt; L-sorbose[c] + NADH[c]</t>
  </si>
  <si>
    <t>1.1.1.14</t>
  </si>
  <si>
    <t>Pc16g12970</t>
  </si>
  <si>
    <t>r0177</t>
  </si>
  <si>
    <t>D-sorbitol dehydrogenase (acceptor)</t>
  </si>
  <si>
    <t>L-sorbose[c] + NADH[c] =&gt; D-sorbitol[c] + NAD(+)[c]</t>
  </si>
  <si>
    <t>1.1.99.21</t>
  </si>
  <si>
    <t>r0178</t>
  </si>
  <si>
    <t>D-mannose-6-phosphate aldose-ketose-isomerase</t>
  </si>
  <si>
    <t>beta-D-fructofuranose 6-phosphate[c] &lt;=&gt; D-mannose 6-phosphate[c]</t>
  </si>
  <si>
    <t>5.3.1.8</t>
  </si>
  <si>
    <t>(Pc13g12020 or Pc13g08170)</t>
  </si>
  <si>
    <t>r0179</t>
  </si>
  <si>
    <t>ATP:D-fructose 6-phosphotransferase</t>
  </si>
  <si>
    <t>ATP[c] + D-fructose[c] =&gt; ADP[c] + beta-D-fructofuranose 6-phosphate[c]</t>
  </si>
  <si>
    <t>r0180</t>
  </si>
  <si>
    <t>D-mannitol-1-phosphate:NAD+ 5-oxidoreductase</t>
  </si>
  <si>
    <t>D-mannitol 1-phosphate[c] + NAD(+)[c] &lt;=&gt; beta-D-fructofuranose 6-phosphate[c] + NADH[c]</t>
  </si>
  <si>
    <t>1.1.1.17</t>
  </si>
  <si>
    <t>Pc22g20800</t>
  </si>
  <si>
    <t>r0181</t>
  </si>
  <si>
    <t>D-mannitol:NAD+ 2-oxidoreductase</t>
  </si>
  <si>
    <t>D-fructose[c] + NADH[c] &lt;=&gt; D-mannitol[c] + NAD(+)[c]</t>
  </si>
  <si>
    <t>1.1.1.67</t>
  </si>
  <si>
    <t>Pc22g09390</t>
  </si>
  <si>
    <t>r0182</t>
  </si>
  <si>
    <t>ATP:D-fructose-6-phosphate 2-phosphotransferase</t>
  </si>
  <si>
    <t>ATP[c] + beta-D-fructofuranose 6-phosphate[c] =&gt; ADP[c] + D-fructose 2,6-bisphosphate[c]</t>
  </si>
  <si>
    <t>2.7.1.105</t>
  </si>
  <si>
    <t>(Pc22g11450 or Pc12g04520)</t>
  </si>
  <si>
    <t>r0183</t>
  </si>
  <si>
    <t>beta-D-fructose-2,6-bisphosphate 2-phosphohydrolase</t>
  </si>
  <si>
    <t>D-fructose 2,6-bisphosphate[c] + H2O[c] =&gt; beta-D-fructofuranose 6-phosphate[c] + phosphate[c]</t>
  </si>
  <si>
    <t>3.1.3.46</t>
  </si>
  <si>
    <t>Pc20g01550</t>
  </si>
  <si>
    <t>r0184</t>
  </si>
  <si>
    <t>D-mannose 6-phosphate 1,6-phosphomutase</t>
  </si>
  <si>
    <t>D-mannose 1-phosphate[c] &lt;=&gt; D-mannose 6-phosphate[c]</t>
  </si>
  <si>
    <t>5.4.2.8</t>
  </si>
  <si>
    <t>Pc14g01430</t>
  </si>
  <si>
    <t>r0185</t>
  </si>
  <si>
    <t>GTP:alpha-D-mannose-1-phosphate guanylyltransferase</t>
  </si>
  <si>
    <t>D-mannose 1-phosphate[c] + GTP[c] =&gt; diphosphate[c] + GDP-mannose[c]</t>
  </si>
  <si>
    <t>2.7.7.13</t>
  </si>
  <si>
    <t>Pc12g09190</t>
  </si>
  <si>
    <t>r0186</t>
  </si>
  <si>
    <t>GDP:D-mannose-1-phosphate guanylyltransferase</t>
  </si>
  <si>
    <t>D-mannose 1-phosphate[c] + GDP[c] &lt;=&gt; GDP-mannose[c] + phosphate[c]</t>
  </si>
  <si>
    <t>2.7.7.22</t>
  </si>
  <si>
    <t>Pc22g06040</t>
  </si>
  <si>
    <t>r0187</t>
  </si>
  <si>
    <t>UDP-glucose glycoprotein glucosyltransferase</t>
  </si>
  <si>
    <t>GDP-mannose[c] =&gt; GDP[c] + mannans[c]</t>
  </si>
  <si>
    <t>2.4.1.-</t>
  </si>
  <si>
    <t>Pc12g16320</t>
  </si>
  <si>
    <t>r0188</t>
  </si>
  <si>
    <t>D-glucitol:NAD+ 2-oxidoreductase</t>
  </si>
  <si>
    <t>D-sorbitol[c] + NAD(+)[c] =&gt; D-fructose[c] + NADH[c]</t>
  </si>
  <si>
    <t>(Pc12g02470 or Pc16g10230 or Pc16g10990 or Pc21g11540 or Pc21g19650)</t>
  </si>
  <si>
    <t>r0189</t>
  </si>
  <si>
    <t>beta-D-mannan hydrolases</t>
  </si>
  <si>
    <t>H2O[c] + mannans[c] =&gt; D-mannose[c]</t>
  </si>
  <si>
    <t>3.2.1.78</t>
  </si>
  <si>
    <t>(Pc12g07900 or Pc21g05470 or Pc21g14050)</t>
  </si>
  <si>
    <t>r0190</t>
  </si>
  <si>
    <t>ATP:D-mannose 6-phosphotransferase</t>
  </si>
  <si>
    <t>ATP[c] + D-mannose[c] =&gt; ADP[c] + D-mannose 6-phosphate[c]</t>
  </si>
  <si>
    <t>r0191</t>
  </si>
  <si>
    <t>D-mannitol-1-phosphate phosphohydrolase</t>
  </si>
  <si>
    <t>D-mannitol 1-phosphate[c] + H2O[c] =&gt; D-mannitol[c] + phosphate[c]</t>
  </si>
  <si>
    <t>3.1.3.22</t>
  </si>
  <si>
    <t>r0192</t>
  </si>
  <si>
    <t>sucrose alpha-glucohydrolase</t>
  </si>
  <si>
    <t>H2O[e] + sucrose[e] =&gt; alpha-D-glucose[e] + D-fructose[e]</t>
  </si>
  <si>
    <t>3.2.1.26</t>
  </si>
  <si>
    <t>(Pc16g10410 or Pc21g14720)</t>
  </si>
  <si>
    <t>Starch and sucrose metabolism</t>
  </si>
  <si>
    <t>r0193</t>
  </si>
  <si>
    <t>UDP-glucose:D-glucose-6-phosphate 1-alpha-D-glucosyltransferase</t>
  </si>
  <si>
    <t>alpha-D-glucose 6-phosphate[c] + UDP-glucose[c] =&gt; alpha,alpha'-trehalose 6-phosphate[c] + UDP[c]</t>
  </si>
  <si>
    <t>2.4.1.15</t>
  </si>
  <si>
    <t>(Pc21g04930 and Pc18g06330 and Pc20g06250 and Pc20g06250 and Pc21g01370 and Pc24g00740 and Pc12g14360 and Pc19g00140 and Pc20g08480 and Pc22g02020)</t>
  </si>
  <si>
    <t>r0194</t>
  </si>
  <si>
    <t>trehalose-6-phosphate phosphohydrolase</t>
  </si>
  <si>
    <t>alpha,alpha'-trehalose 6-phosphate[c] + H2O[c] =&gt; alpha,alpha-trehalose[c] + phosphate[c]</t>
  </si>
  <si>
    <t>3.1.3.12</t>
  </si>
  <si>
    <t>Pc20g08480</t>
  </si>
  <si>
    <t>r0195</t>
  </si>
  <si>
    <t>alpha,alpha-trehalose glucohydrolase</t>
  </si>
  <si>
    <t>alpha,alpha-trehalose[c] + H2O[c] =&gt; 2 D-glucose[c]</t>
  </si>
  <si>
    <t>3.2.1.28</t>
  </si>
  <si>
    <t>Pc22g03670</t>
  </si>
  <si>
    <t>r0196</t>
  </si>
  <si>
    <t>alpha,alpha-trehalose[e] + H2O[e] =&gt; 2 D-glucose[e]</t>
  </si>
  <si>
    <t>Pc16g11870</t>
  </si>
  <si>
    <t>r0197</t>
  </si>
  <si>
    <t>maltose glucohydrolase</t>
  </si>
  <si>
    <t>H2O[c] + maltose[c] =&gt; 2 alpha-D-glucose[c]</t>
  </si>
  <si>
    <t>3.2.1.20</t>
  </si>
  <si>
    <t>(Pc22g07880 or Pc20g12650 or Pc21g22730 or Pc12g07810 or Pc21g23200)</t>
  </si>
  <si>
    <t>r0198</t>
  </si>
  <si>
    <t>H2O[e] + maltose[e] =&gt; 2 alpha-D-glucose[e]</t>
  </si>
  <si>
    <t>(Pc12g00950 or Pc20g09580 or Pc22g12350 or Pc21g13670)</t>
  </si>
  <si>
    <t>r0199</t>
  </si>
  <si>
    <t>UDP-glucose:1,3-beta-D-glucan 3-beta-D-glucosyltransferase</t>
  </si>
  <si>
    <t>UDP-glucose[c] =&gt; 1,3-beta-D-glucan[c] + UDP[c]</t>
  </si>
  <si>
    <t>2.4.1.34</t>
  </si>
  <si>
    <t>(Pc22g04100 and Pc20g00810)</t>
  </si>
  <si>
    <t>r0200</t>
  </si>
  <si>
    <t>endoglucanase</t>
  </si>
  <si>
    <t>cellulose[e] =&gt; 1,3-beta-D-glucan[e]</t>
  </si>
  <si>
    <t>3.2.1.4</t>
  </si>
  <si>
    <t>(Pc13g13110 or Pc16g06060 or Pc13g07400 or Pc12g13610 or Pc22g19230 or Pc20g01940 or Pc18g06080)</t>
  </si>
  <si>
    <t>r0201</t>
  </si>
  <si>
    <t>cellobiose[e] =&gt; 2 1,3-beta-D-glucan[e] + H2O[e]</t>
  </si>
  <si>
    <t>r0202</t>
  </si>
  <si>
    <t>cellulose 1,4-beta-cellobiosidase</t>
  </si>
  <si>
    <t>6 cellulose[e] =&gt; 2 cellobiose[e] + 2 D-glucose[e]</t>
  </si>
  <si>
    <t>3.2.1.91</t>
  </si>
  <si>
    <t>(Pc20g01970 or Pc18g05490 or Pc16g05630)</t>
  </si>
  <si>
    <t>r0203</t>
  </si>
  <si>
    <t>beta-glucosidase</t>
  </si>
  <si>
    <t>cellobiose[c] + H2O[c] =&gt; 2 beta-D-glucose[c]</t>
  </si>
  <si>
    <t>3.2.1.21</t>
  </si>
  <si>
    <t>(Pc22g24240 or Pc22g15340 or Pc22g14710 or Pc21g18230 or Pc20g13530 or Pc16g13830 or Pc12g11110 or Pc13g09130 or Pc16g03090)</t>
  </si>
  <si>
    <t>r0204</t>
  </si>
  <si>
    <t>cellobiose[e] + H2O[e] =&gt; 2 beta-D-glucose[e]</t>
  </si>
  <si>
    <t>(Pc20g10170 or Pc18g01940 or Pc12g03630 or Pc12g13450)</t>
  </si>
  <si>
    <t>r0205</t>
  </si>
  <si>
    <t>cellobiose dehydrogenase</t>
  </si>
  <si>
    <t>cellobiono-1,5-lactone[c] &lt;=&gt; cellobiose[c] + O2[c]</t>
  </si>
  <si>
    <t>1.1.99.18</t>
  </si>
  <si>
    <t>Pc20g15200</t>
  </si>
  <si>
    <t>r0206</t>
  </si>
  <si>
    <t>1,4-alpha-D-glucan glucohydrolase</t>
  </si>
  <si>
    <t>glycogen[e] + H2O[e] =&gt; alpha-D-glucose[e]</t>
  </si>
  <si>
    <t>3.2.1.3</t>
  </si>
  <si>
    <t>(Pc16g00620 or Pc22g01850 or Pc16g00630 or Pc16g06140 or Pc21g10550)</t>
  </si>
  <si>
    <t>r0207</t>
  </si>
  <si>
    <t>H2O[e] + starch[e] =&gt; alpha-D-glucose[e]</t>
  </si>
  <si>
    <t>r0208</t>
  </si>
  <si>
    <t>glycogen synthase</t>
  </si>
  <si>
    <t>glycogenin[c] + UDP-glucose[c] =&gt; alpha-D-glucosylglycogenin[c] + UDP[c]</t>
  </si>
  <si>
    <t>2.4.1.11</t>
  </si>
  <si>
    <t>(Pc21g15690 and Pc18g02120)</t>
  </si>
  <si>
    <t>r0209</t>
  </si>
  <si>
    <t>1,4-alpha-glucan branching enzyme</t>
  </si>
  <si>
    <t>alpha-D-glucosylglycogenin[c] =&gt; glycogen[c] + glycogenin[c]</t>
  </si>
  <si>
    <t>2.4.1.18</t>
  </si>
  <si>
    <t>Pc21g10060</t>
  </si>
  <si>
    <t>r0210</t>
  </si>
  <si>
    <t>glycogen phosphorylase</t>
  </si>
  <si>
    <t>maltotetraose[c] + phosphate[c] =&gt; alpha-D-glucose 1-phosphate[c] + maltotriose[c]</t>
  </si>
  <si>
    <t>2.4.1.1</t>
  </si>
  <si>
    <t>Pc13g11660</t>
  </si>
  <si>
    <t>r0211</t>
  </si>
  <si>
    <t>H2O[c] + maltotriose[c] =&gt; alpha-D-glucose[c] + maltose[c]</t>
  </si>
  <si>
    <t>r0212</t>
  </si>
  <si>
    <t>amylo-1,6-glucosidase</t>
  </si>
  <si>
    <t>maltose[c] + maltotriose[c] =&gt; beta-D-glucose[c] + maltotetraose[c]</t>
  </si>
  <si>
    <t>2.4.1.25</t>
  </si>
  <si>
    <t>Pc22g22120</t>
  </si>
  <si>
    <t>r0213</t>
  </si>
  <si>
    <t>poly(1,4-alpha-D-galacturonide) galacturonohydrolase</t>
  </si>
  <si>
    <t>pectate[e] =&gt; D-galacturonate[e]</t>
  </si>
  <si>
    <t>3.2.1.67</t>
  </si>
  <si>
    <t>(Pc18g05470 or Pc22g20290)</t>
  </si>
  <si>
    <t>r0214</t>
  </si>
  <si>
    <t>1,3-beta-glucan glucohydrolase</t>
  </si>
  <si>
    <t>1,3-beta-D-glucan[c] + H2O[c] =&gt; alpha-D-glucose[c]</t>
  </si>
  <si>
    <t>3.2.1.58</t>
  </si>
  <si>
    <t>Pc18g02600</t>
  </si>
  <si>
    <t>r0215</t>
  </si>
  <si>
    <t>1,3-beta-D-glucan[e] + H2O[e] =&gt; alpha-D-glucose[e]</t>
  </si>
  <si>
    <t>Pc12g07940</t>
  </si>
  <si>
    <t>r0216</t>
  </si>
  <si>
    <t>1,4-alpha-D-glucan glucanohydrolase</t>
  </si>
  <si>
    <t>H2O[c] + starch[c] =&gt; alpha-D-glucose[c]</t>
  </si>
  <si>
    <t>3.2.1.1</t>
  </si>
  <si>
    <t>(Pc06g01090 or Pc22g12340 or Pc21g10550 or Pc16g06140 or Pc16g06150 or Pc12g06430 or Pc16g00630)</t>
  </si>
  <si>
    <t>r0217</t>
  </si>
  <si>
    <t>alpha-amylase</t>
  </si>
  <si>
    <t>glycogen[c] + H2O[c] =&gt; alpha-D-glucose[c]</t>
  </si>
  <si>
    <t>r0218</t>
  </si>
  <si>
    <t>mannosyl-oligosaccharide 1,2-alpha-mannosidase</t>
  </si>
  <si>
    <t>3.2.1.113</t>
  </si>
  <si>
    <t>(Pc16g14170 or Pc14g01760)</t>
  </si>
  <si>
    <t>r0219</t>
  </si>
  <si>
    <t>beta-mannosidase</t>
  </si>
  <si>
    <t>H2O[e] + mannans[e] =&gt; D-mannose[e]</t>
  </si>
  <si>
    <t>3.2.1.25</t>
  </si>
  <si>
    <t>(Pc06g00600 or Pc22g14540)</t>
  </si>
  <si>
    <t>r0220</t>
  </si>
  <si>
    <t>D-xylose xylohydrolase</t>
  </si>
  <si>
    <t>H2O[e] + xylans[e] =&gt; D-xylose[e]</t>
  </si>
  <si>
    <t>3.2.1.37</t>
  </si>
  <si>
    <t>(Pc21g23540 or Pc22g00820 or Pc20g07020 or Pc12g01520)</t>
  </si>
  <si>
    <t>r0221</t>
  </si>
  <si>
    <t>H2O[c] + xylans[c] =&gt; D-xylose[c]</t>
  </si>
  <si>
    <t>Pc20g09380</t>
  </si>
  <si>
    <t>r0222</t>
  </si>
  <si>
    <t>maltose alpha-D-glucosylmutase</t>
  </si>
  <si>
    <t>alpha,alpha-trehalose[c] &lt;=&gt; maltose[c]</t>
  </si>
  <si>
    <t>5.4.99.16</t>
  </si>
  <si>
    <t>Pc18g00270</t>
  </si>
  <si>
    <t>r0223</t>
  </si>
  <si>
    <t>cellobiono-1,5-lactone[e] &lt;=&gt; cellobiose[e] + O2[e]</t>
  </si>
  <si>
    <t>Pc20g04990</t>
  </si>
  <si>
    <t>r0224</t>
  </si>
  <si>
    <t>galactitol:NADP+ 1-oxidoreductase</t>
  </si>
  <si>
    <t>D-galactose[c] + NADPH[c] &lt;=&gt; galactitol[c] + NADP(+)[c]</t>
  </si>
  <si>
    <t>Galactose metabolism</t>
  </si>
  <si>
    <t>r0225</t>
  </si>
  <si>
    <t>ATP:D-galactose 1-phosphotransferase</t>
  </si>
  <si>
    <t>ATP[c] + D-galactose[c] =&gt; ADP[c] + alpha-D-galactose 1-phosphate[c]</t>
  </si>
  <si>
    <t>2.7.1.6</t>
  </si>
  <si>
    <t>Pc13g10140</t>
  </si>
  <si>
    <t>r0226</t>
  </si>
  <si>
    <t>UTP:alpha-D-galactose-1-phosphate uridylyltransferase</t>
  </si>
  <si>
    <t>diphosphate[c] + UDP-D-galactose[c] &lt;=&gt; alpha-D-galactose 1-phosphate[c] + UTP[c]</t>
  </si>
  <si>
    <t>2.7.7.10</t>
  </si>
  <si>
    <t>Pc15g00140</t>
  </si>
  <si>
    <t>r0227</t>
  </si>
  <si>
    <t>UDP-glucose 4-epimerase</t>
  </si>
  <si>
    <t>UDP-D-galactose[c] &lt;=&gt; UDP-glucose[c]</t>
  </si>
  <si>
    <t>5.1.3.2</t>
  </si>
  <si>
    <t>(Pc20g06140 or Pc21g10370)</t>
  </si>
  <si>
    <t>r0228</t>
  </si>
  <si>
    <t>UTP:alpha-D-glucose-1-phosphate uridylyltransferase</t>
  </si>
  <si>
    <t>diphosphate[c] + UDP-glucose[c] &lt;=&gt; alpha-D-glucose 1-phosphate[c] + UTP[c]</t>
  </si>
  <si>
    <t>2.7.7.9</t>
  </si>
  <si>
    <t>Pc21g12790</t>
  </si>
  <si>
    <t>r0229</t>
  </si>
  <si>
    <t>alpha-D-glucose 1-phosphate 1,6-phosphomutase</t>
  </si>
  <si>
    <t>alpha-D-glucose 1-phosphate[c] &lt;=&gt; alpha-D-glucose 6-phosphate[c]</t>
  </si>
  <si>
    <t>r0230</t>
  </si>
  <si>
    <t>UDP-glucose:alpha-D-galactose-1-phosphate uridylyltransferase</t>
  </si>
  <si>
    <t>alpha-D-glucose 1-phosphate[c] + UDP-D-galactose[c] &lt;=&gt; alpha-D-galactose 1-phosphate[c] + UDP-glucose[c]</t>
  </si>
  <si>
    <t>2.7.7.12</t>
  </si>
  <si>
    <t>r0231</t>
  </si>
  <si>
    <t>melibiose galactohydrolase</t>
  </si>
  <si>
    <t>H2O[c] + melibiose[c] =&gt; alpha-D-glucose[c] + D-galactose[c]</t>
  </si>
  <si>
    <t>3.2.1.22</t>
  </si>
  <si>
    <t>Pc21g20400</t>
  </si>
  <si>
    <t>r0232</t>
  </si>
  <si>
    <t>H2O[e] + melibiose[e] =&gt; alpha-D-glucose[e] + D-galactose[e]</t>
  </si>
  <si>
    <t>Pc21g14820</t>
  </si>
  <si>
    <t>r0233</t>
  </si>
  <si>
    <t>D-galactose:oxygen 6-oxidoreductase</t>
  </si>
  <si>
    <t>D-galactose[c] + H2O[c] + O2[c] =&gt; D-galactonate[c] + H2O2[c]</t>
  </si>
  <si>
    <t>1.1.3.9</t>
  </si>
  <si>
    <t>(Pc21g18600 or Pc21g23150)</t>
  </si>
  <si>
    <t>r0234</t>
  </si>
  <si>
    <t>D-tagatose 1,6-bisphosphate D-glyceraldehyde-3-phosphate-lyase (glycerone-phosphate-forming)</t>
  </si>
  <si>
    <t>D-glyceraldehyde 3-phosphate[c] + glycerone phosphate[c] &lt;=&gt; D-tagatofuranose 1,6-bisphosphate[c]</t>
  </si>
  <si>
    <t>4.1.2.40</t>
  </si>
  <si>
    <t>(Pc21g09930 or Pc20g09750)</t>
  </si>
  <si>
    <t>r0235</t>
  </si>
  <si>
    <t>ATP:D-tagatose-6-phosphate 1-phosphotransferase</t>
  </si>
  <si>
    <t>ADP[c] + D-tagatofuranose 1,6-bisphosphate[c] &lt;=&gt; ATP[c] + tagatose 6-phosphate[c]</t>
  </si>
  <si>
    <t>r0236</t>
  </si>
  <si>
    <t>D-galactose:NAD+ 1-oxidoreductase</t>
  </si>
  <si>
    <t>D-galactose[c] + NAD(+)[c] &lt;=&gt; D-galactono-1,4-lactone[c] + NADH[c]</t>
  </si>
  <si>
    <t>1.1.1.48</t>
  </si>
  <si>
    <t>r0237</t>
  </si>
  <si>
    <t>D-galactono-1,4-lactone hydroxyacylhydrolase</t>
  </si>
  <si>
    <t>D-galactono-1,4-lactone[c] + H2O[c] &lt;=&gt; D-galactonate[c]</t>
  </si>
  <si>
    <t>3.1.1.25</t>
  </si>
  <si>
    <t>r0238</t>
  </si>
  <si>
    <t>D-galactonate hydro-lyase</t>
  </si>
  <si>
    <t>2-dehydro-3-deoxy-D-galactonate[c] + H2O[c] &lt;=&gt; D-galactonate[c]</t>
  </si>
  <si>
    <t>4.2.1.6</t>
  </si>
  <si>
    <t>Pc12g13310</t>
  </si>
  <si>
    <t>r0239</t>
  </si>
  <si>
    <t>lactose galactohydrolase</t>
  </si>
  <si>
    <t>H2O[e] + lactose[e] =&gt; alpha-D-glucose[e] + D-galactose[e]</t>
  </si>
  <si>
    <t>3.2.1.23</t>
  </si>
  <si>
    <t>(Pc14g01510 or Pc06g00600 or Pc22g14540)</t>
  </si>
  <si>
    <t>r0240</t>
  </si>
  <si>
    <t>H2O[c] + lactose[c] =&gt; alpha-D-glucose[c] + D-galactose[c]</t>
  </si>
  <si>
    <t>r0241</t>
  </si>
  <si>
    <t>raffinose fructohydrolase</t>
  </si>
  <si>
    <t>H2O[e] + raffinose[e] =&gt; D-fructose[e] + melibiose[e]</t>
  </si>
  <si>
    <t>r0242</t>
  </si>
  <si>
    <t>sn-glycerol-3-phosphate phosphohydrolase</t>
  </si>
  <si>
    <t>glycerol monophosphate[c] + H2O[c] =&gt; glycerol[c] + phosphate[c]</t>
  </si>
  <si>
    <t>3.1.3.21</t>
  </si>
  <si>
    <t>Pc16g04170</t>
  </si>
  <si>
    <t>Glycerolipid metabolism</t>
  </si>
  <si>
    <t>r0243</t>
  </si>
  <si>
    <t>1,2-diacyl-sn-glycerol 3-phosphate phosphohydrolase</t>
  </si>
  <si>
    <t>H2O[c] + phosphatidate[c] =&gt; diglycerides[c] + phosphate[c]</t>
  </si>
  <si>
    <t>3.1.3.4</t>
  </si>
  <si>
    <t>Pc20g15370</t>
  </si>
  <si>
    <t>r0244</t>
  </si>
  <si>
    <t>1-acylglycerol acylhydrolase</t>
  </si>
  <si>
    <t>H2O[c] + monoglycerides[c] =&gt; free fatty acids[c] + glycerol[c]</t>
  </si>
  <si>
    <t>3.1.1.23</t>
  </si>
  <si>
    <t>r0245</t>
  </si>
  <si>
    <t>phosphatidate phosphatase</t>
  </si>
  <si>
    <t>H2O[c] + monoacylglycerol phosphates[c] =&gt; monoglycerides[c] + phosphate[c]</t>
  </si>
  <si>
    <t>r0246</t>
  </si>
  <si>
    <t>1-acylglycerol-3-phosphate acyltransferase</t>
  </si>
  <si>
    <t>acyl-[acp][c] + diglycerides[c] =&gt; acyl-carrier protein[c] + triglycerides[c]</t>
  </si>
  <si>
    <t>2.3.1.20</t>
  </si>
  <si>
    <t>(Pc20g09020 or Pc13g04040)</t>
  </si>
  <si>
    <t>r0247</t>
  </si>
  <si>
    <t>triacylglycerol acylhydrolase</t>
  </si>
  <si>
    <t>H2O[c] + triglycerides[c] =&gt; diglycerides[c] + free fatty acids[c]</t>
  </si>
  <si>
    <t>3.1.1.3</t>
  </si>
  <si>
    <t>(Pc21g17340 or Pc16g00680 or Pc21g06680 or Pc21g14620 or Pc22g13790 or Pc22g21620 or Pc20g14830 or Pc22g24120)</t>
  </si>
  <si>
    <t>r0248</t>
  </si>
  <si>
    <t>1,2-diacyl-sn-glycerol acylhydrolase</t>
  </si>
  <si>
    <t>diglycerides[c] + H2O[c] =&gt; free fatty acids[c] + monoglycerides[c]</t>
  </si>
  <si>
    <t>r0249</t>
  </si>
  <si>
    <t>UDPgalactose:1,2-diacylglycerol 3-beta-D-galactosyltransferase</t>
  </si>
  <si>
    <t>D-galactosyldiacylglycerol[c] + UDP[c] &lt;=&gt; diglycerides[c] + UDP-D-galactose[c]</t>
  </si>
  <si>
    <t>2.4.1.46</t>
  </si>
  <si>
    <t>r0250</t>
  </si>
  <si>
    <t>galactolipid galactosyltransferase</t>
  </si>
  <si>
    <t>D-galactosyldiacylglycerol[c] + UDP-D-galactose[c] &lt;=&gt; digalactosyl-diacylglycerol[c] + UDP[c]</t>
  </si>
  <si>
    <t>2.4.1.241</t>
  </si>
  <si>
    <t>r0251</t>
  </si>
  <si>
    <t>glycerol:NAD+ 2-oxidoreductase</t>
  </si>
  <si>
    <t>glycerol[c] + NAD(+)[c] =&gt; glycerone[c] + NADH[c]</t>
  </si>
  <si>
    <t>1.1.1.6</t>
  </si>
  <si>
    <t>r0252</t>
  </si>
  <si>
    <t>glycerol dehydrogenase (NADP)</t>
  </si>
  <si>
    <t>glycerone[c] + NADPH[c] =&gt; glycerol[c] + NADP(+)[c]</t>
  </si>
  <si>
    <t>1.1.1.72</t>
  </si>
  <si>
    <t>(Pc22g04850 or Pc22g20340)</t>
  </si>
  <si>
    <t>r0253</t>
  </si>
  <si>
    <t>alcohol oxidase</t>
  </si>
  <si>
    <t>glycerol[c] + O2[c] =&gt; D-glyceraldehyde[c] + H2O2[c]</t>
  </si>
  <si>
    <t>1.1.3.13</t>
  </si>
  <si>
    <t>Pc12g09950</t>
  </si>
  <si>
    <t>r0254</t>
  </si>
  <si>
    <t>glycerol[c] + O2[c] =&gt; glycerone[c] + H2O2[c]</t>
  </si>
  <si>
    <t>r0255</t>
  </si>
  <si>
    <t>D-glyceraldehyde[c] + NADH[c] =&gt; glycerol[c] + NAD(+)[c]</t>
  </si>
  <si>
    <t>(Pc21g09020 or Pc12g07100 or Pc21g22820 or Pc12g13440)</t>
  </si>
  <si>
    <t>r0256</t>
  </si>
  <si>
    <t>glycerol:NADP+ oxidoreductase</t>
  </si>
  <si>
    <t>D-glyceraldehyde[c] + NADPH[c] =&gt; glycerol[c] + NADP(+)[c]</t>
  </si>
  <si>
    <t>r0257</t>
  </si>
  <si>
    <t>ATP:glycerol 3-phosphotransferase</t>
  </si>
  <si>
    <t>ATP[c] + glycerol[c] =&gt; ADP[c] + glycerol monophosphate[c]</t>
  </si>
  <si>
    <t>2.7.1.30</t>
  </si>
  <si>
    <t>(Pc22g06070 or Pc22g13330)</t>
  </si>
  <si>
    <t>r0258</t>
  </si>
  <si>
    <t>CDP-diacylglycerol:myo-inositol 3-phosphatidyltransferase</t>
  </si>
  <si>
    <t>CDP-diacylglycerols[c] + myo-inositol[c] =&gt; 1-phosphatidyl-1D-myo-inositols[c] + CMP[c]</t>
  </si>
  <si>
    <t>2.7.8.11</t>
  </si>
  <si>
    <t>Sphingolipid metabolism</t>
  </si>
  <si>
    <t>r0259</t>
  </si>
  <si>
    <t>palmitoyl-CoA:L-serine C-palmitoyltransferase (decarboxylating)</t>
  </si>
  <si>
    <t>L-serine[c] + palmitoyl-CoA[c] =&gt; 3-dehydrosphinganine (C18)[c] + CO2[c] + coenzyme A[c]</t>
  </si>
  <si>
    <t>2.3.1.50</t>
  </si>
  <si>
    <t>(Pc13g10800 or Pc22g04090)</t>
  </si>
  <si>
    <t>r0260</t>
  </si>
  <si>
    <t>sphinganine:NADP+ 3-oxidoreductase</t>
  </si>
  <si>
    <t>3-dehydrosphinganine (C18)[c] + NADPH[c] =&gt; NADP(+)[c] + sphinganine (C18)[c]</t>
  </si>
  <si>
    <t>1.1.1.102</t>
  </si>
  <si>
    <t>Pc13g08860</t>
  </si>
  <si>
    <t>r0261</t>
  </si>
  <si>
    <t>sphingosine hydroxylase/ syringomycin response protein 2</t>
  </si>
  <si>
    <t>NADPH[c] + O2[c] + sphinganine (C18)[c] =&gt; NADP(+)[c] + phytosphingosine (C18)[c]</t>
  </si>
  <si>
    <t>Pc21g23490</t>
  </si>
  <si>
    <t>r0262</t>
  </si>
  <si>
    <t>serine C-palmitoyltransferase</t>
  </si>
  <si>
    <t>L-serine[c] + stearoyl-CoA[c] =&gt; 3-dehydrosphinganine (C20)[c] + CO2[c] + coenzyme A[c]</t>
  </si>
  <si>
    <t>r0263</t>
  </si>
  <si>
    <t>3-dehydrosphinganine (C20)[c] + NADPH[c] =&gt; NADP(+)[c] + sphinganine (C20)[c]</t>
  </si>
  <si>
    <t>r0264</t>
  </si>
  <si>
    <t>NADPH[c] + O2[c] + sphinganine (C20)[c] =&gt; NADP(+)[c] + phytosphingosine (C20)[c]</t>
  </si>
  <si>
    <t>r0265</t>
  </si>
  <si>
    <t>heptadecenoyl-CoA[c] + L-serine[c] =&gt; 3-dehydrosphinganine (C19:1)[c] + CO2[c] + coenzyme A[c]</t>
  </si>
  <si>
    <t>r0266</t>
  </si>
  <si>
    <t>3-dehydrosphinganine (C19:1)[c] + NADPH[c] =&gt; NADP(+)[c] + sphinganine (C19:1)[c]</t>
  </si>
  <si>
    <t>r0267</t>
  </si>
  <si>
    <t>ceramide synthase</t>
  </si>
  <si>
    <t>phytosphingosine (C18)[c] + stearoyl-CoA[c] =&gt; cerebrin 1 (comp. A)[c] + coenzyme A[c]</t>
  </si>
  <si>
    <t>2.3.1.24</t>
  </si>
  <si>
    <t>(Pc21g19760 or Pc22g17110)</t>
  </si>
  <si>
    <t>r0268</t>
  </si>
  <si>
    <t>octadecenoyl-CoA[c] + phytosphingosine (C18)[c] =&gt; cerebrin 1 (comp. B)[c] + coenzyme A[c]</t>
  </si>
  <si>
    <t>r0269</t>
  </si>
  <si>
    <t>phytosphingosine (C20)[c] + stearoyl-CoA[c] =&gt; cerebrin 1 (comp. C)[c] + coenzyme A[c]</t>
  </si>
  <si>
    <t>r0270</t>
  </si>
  <si>
    <t>octadecenoyl-CoA[c] + phytosphingosine (C20)[c] =&gt; cerebrin 1 (comp. D)[c] + coenzyme A[c]</t>
  </si>
  <si>
    <t>r0271</t>
  </si>
  <si>
    <t>artificial reaction</t>
  </si>
  <si>
    <t>0.25 cerebrin 1 (comp. A)[c] + 0.25 cerebrin 1 (comp. B)[c] + 0.25 cerebrin 1 (comp. C)[c] + 0.25 cerebrin 1 (comp. D)[c] =&gt; cerebrin 1[c]</t>
  </si>
  <si>
    <t>r0272</t>
  </si>
  <si>
    <t>sphinganine (C18)[c] + stearoyl-CoA[c] =&gt; cerebrin 2 (comp. A)[c] + coenzyme A[c]</t>
  </si>
  <si>
    <t>r0273</t>
  </si>
  <si>
    <t>octadecenoyl-CoA[c] + sphinganine (C18)[c] =&gt; cerebrin 2 (comp. B)[c] + coenzyme A[c]</t>
  </si>
  <si>
    <t>r0274</t>
  </si>
  <si>
    <t>sphinganine (C20)[c] + stearoyl-CoA[c] =&gt; cerebrin 2 (comp. C)[c] + coenzyme A[c]</t>
  </si>
  <si>
    <t>r0275</t>
  </si>
  <si>
    <t>octadecenoyl-CoA[c] + sphinganine (C20)[c] =&gt; cerebrin 2 (comp. D)[c] + coenzyme A[c]</t>
  </si>
  <si>
    <t>r0276</t>
  </si>
  <si>
    <t>0.25 cerebrin 2 (comp. A)[c] + 0.25 cerebrin 2 (comp. B)[c] + 0.25 cerebrin 2 (comp. C)[c] + 0.25 cerebrin 2 (comp. D)[c] =&gt; cerebrin 2[c]</t>
  </si>
  <si>
    <t>r0277</t>
  </si>
  <si>
    <t>2-hydroxyacylsphingosine 1-beta-galactosyltransferase</t>
  </si>
  <si>
    <t>cerebrin 2 (comp. A)[c] + UDP-D-galactose[c] =&gt; galactosylceramide (comp. A)[c] + UDP[c]</t>
  </si>
  <si>
    <t>2.4.1.45</t>
  </si>
  <si>
    <t>r0278</t>
  </si>
  <si>
    <t>cerebrin 2 (comp. B)[c] + UDP-D-galactose[c] =&gt; galactosylceramide (comp. B)[c] + UDP[c]</t>
  </si>
  <si>
    <t>r0279</t>
  </si>
  <si>
    <t>artifical reaction</t>
  </si>
  <si>
    <t>0.5 galactosylceramide (comp. A)[c] + 0.5 galactosylceramide (comp. B)[c] =&gt; galactosylceramides[c]</t>
  </si>
  <si>
    <t>r0280</t>
  </si>
  <si>
    <t>sphinganine (C19:1)[c] + stearoyl-CoA[c] =&gt; cerebroside 1[c] + coenzyme A[c]</t>
  </si>
  <si>
    <t>r0281</t>
  </si>
  <si>
    <t>2-hydroxyacylsphingosine 1-beta-glucosyltransferase</t>
  </si>
  <si>
    <t>cerebroside 1[c] + UDP-glucose[c] =&gt; glucocerebroside 1[c] + UDP[c]</t>
  </si>
  <si>
    <t>2.4.1.80</t>
  </si>
  <si>
    <t>Pc22g14340</t>
  </si>
  <si>
    <t>r0282</t>
  </si>
  <si>
    <t>octadecenoyl-CoA[c] + sphinganine (C19:1)[c] =&gt; cerebroside 2[c] + coenzyme A[c]</t>
  </si>
  <si>
    <t>r0283</t>
  </si>
  <si>
    <t>cerebroside 2[c] + UDP-glucose[c] =&gt; glucocerebroside 2[c] + UDP[c]</t>
  </si>
  <si>
    <t>r0284</t>
  </si>
  <si>
    <t>IPC synthase, mannosyl diphosphorylinositol ceramide synthase</t>
  </si>
  <si>
    <t>1-phosphatidyl-1D-myo-inositols[c] + cerebrin 2[c] =&gt; inositol phosphorylceramide[c]</t>
  </si>
  <si>
    <t>2.-.-.-</t>
  </si>
  <si>
    <t>Pc12g15520</t>
  </si>
  <si>
    <t>r0285</t>
  </si>
  <si>
    <t>mannosylinositol phosphorylceramide (MIPC) synthase</t>
  </si>
  <si>
    <t>GDP-mannose[c] + inositol phosphorylceramide[c] =&gt; GDP[c] + mannose-inositol-P-ceramide[c]</t>
  </si>
  <si>
    <t>(Pc12g06590 and Pc20g11710)</t>
  </si>
  <si>
    <t>r0286</t>
  </si>
  <si>
    <t>GDP-mannose[c] + mannose-inositol-P-ceramide[c] =&gt; di-mannosyl-inositol-P-ceramide[c] + GDP[c]</t>
  </si>
  <si>
    <t>r0287</t>
  </si>
  <si>
    <t>galactosyltransferase</t>
  </si>
  <si>
    <t>di-mannosyl-inositol-P-ceramide[c] + UDP-D-galactose[c] =&gt; galactosyl-dimannosyl-inositol-P-ceramide[c] + UDP[c]</t>
  </si>
  <si>
    <t>Pc20g07350</t>
  </si>
  <si>
    <t>r0288</t>
  </si>
  <si>
    <t>galactosyl-dimannosyl-inositol-P-ceramide[c] + UDP-D-galactose[c] =&gt; digalactosyl-dimannosyl-inositol-P-ceramide[c] + UDP[c]</t>
  </si>
  <si>
    <t>r0289</t>
  </si>
  <si>
    <t>digalactosyl-dimannosyl-inositol-P-ceramide[c] + UDP-D-galactose[c] =&gt; trigalactosyldimannosylinositol-P-ceramide[c] + UDP[c]</t>
  </si>
  <si>
    <t>r0290</t>
  </si>
  <si>
    <t>glycerol-3-phosphate acyltransferase</t>
  </si>
  <si>
    <t>acyl-[acp][c] + glycerol monophosphate[c] =&gt; acyl-carrier protein[c] + monoacylglycerol phosphates[c]</t>
  </si>
  <si>
    <t>2.3.1.15</t>
  </si>
  <si>
    <t>Pc22g05820</t>
  </si>
  <si>
    <t>Glycerophospholipid metabolism</t>
  </si>
  <si>
    <t>r0291</t>
  </si>
  <si>
    <t>acyl-[acp][c] + glycerone phosphate[c] =&gt; 1-acylglycerone 3-phosphates[c] + acyl-carrier protein[c]</t>
  </si>
  <si>
    <t>r0292</t>
  </si>
  <si>
    <t>1-acylglycerone phosphate reductase</t>
  </si>
  <si>
    <t>1-acylglycerone 3-phosphates[c] + NADPH[c] =&gt; monoacylglycerol phosphates[c] + NADP(+)[c]</t>
  </si>
  <si>
    <t>1.1.1.101</t>
  </si>
  <si>
    <t>Pc06g00270</t>
  </si>
  <si>
    <t>r0293</t>
  </si>
  <si>
    <t>CTP:phosphatidate cytidyltransferase</t>
  </si>
  <si>
    <t>CDP-diacylglycerols[c] + diphosphate[c] &lt;=&gt; CTP[c] + phosphatidate[c]</t>
  </si>
  <si>
    <t>2.7.7.41</t>
  </si>
  <si>
    <t>(Pc22g11670 or Pc18g03500)</t>
  </si>
  <si>
    <t>r0294</t>
  </si>
  <si>
    <t>CDP-diacylglycerol:L-serine 3-phosphatidyltransferase</t>
  </si>
  <si>
    <t>CDP-diacylglycerols[c] + L-serine[c] &lt;=&gt; CMP[c] + phosphatidylserine[c]</t>
  </si>
  <si>
    <t>2.7.8.8</t>
  </si>
  <si>
    <t>Pc22g03810</t>
  </si>
  <si>
    <t>r0295</t>
  </si>
  <si>
    <t>phosphatidyl-L-serine carboxy-lyase</t>
  </si>
  <si>
    <t>phosphatidylserine[c] =&gt; CO2[c] + phosphatidylethanolamines[c]</t>
  </si>
  <si>
    <t>4.1.1.65</t>
  </si>
  <si>
    <t>(Pc16g14710 or Pc13g15440 or Pc21g13070)</t>
  </si>
  <si>
    <t>r0296</t>
  </si>
  <si>
    <t>S-adenosyl-L-methionine:phosphatidylethanolamine N-methyltransferase</t>
  </si>
  <si>
    <t>phosphatidylethanolamines[c] + S-adenosyl-L-methionine[c] =&gt; phosphatidyl-N-methylethanolamines[c] + S-adenosyl-L-homocysteine[c]</t>
  </si>
  <si>
    <t>2.1.1.17</t>
  </si>
  <si>
    <t>Pc21g02080</t>
  </si>
  <si>
    <t>r0297</t>
  </si>
  <si>
    <t>S-adenosyl-L-methionine:phosphatidyl-N-methylethanolamine N-methyltransferase</t>
  </si>
  <si>
    <t>phosphatidyl-N-methylethanolamines[c] + S-adenosyl-L-methionine[c] =&gt; phosphatidyl-N-dimethylethanolamine[c] + S-adenosyl-L-homocysteine[c]</t>
  </si>
  <si>
    <t>2.1.1.71</t>
  </si>
  <si>
    <t>Pc16g02100</t>
  </si>
  <si>
    <t>r0298</t>
  </si>
  <si>
    <t>S-adenosyl-L-methionine:phosphatidyl-N-dimethylethanolamine N-methyltransferase</t>
  </si>
  <si>
    <t>phosphatidyl-N-dimethylethanolamine[c] + S-adenosyl-L-methionine[c] =&gt; phosphatidylcholines[c] + S-adenosyl-L-homocysteine[c]</t>
  </si>
  <si>
    <t>r0299</t>
  </si>
  <si>
    <t>CDP-diacylglycerol:sn-glycerol-3-phosphate 3-phosphatidyltransferase</t>
  </si>
  <si>
    <t>CDP-diacylglycerols[c] + glycerol monophosphate[c] =&gt; CMP[c] + phosphatidylglycerophosphate[c]</t>
  </si>
  <si>
    <t>2.7.8.5</t>
  </si>
  <si>
    <t>Pc21g17630</t>
  </si>
  <si>
    <t>r0300</t>
  </si>
  <si>
    <t>phosphatidylglycerophosphate phosphohydrolase</t>
  </si>
  <si>
    <t>H2O[c] + phosphatidylglycerophosphate[c] =&gt; phosphate[c] + phosphatidylglycerol[c]</t>
  </si>
  <si>
    <t>3.1.3.27</t>
  </si>
  <si>
    <t>r0301</t>
  </si>
  <si>
    <t>CDP-diacylglycerol:phosphatidylglycerol 3-phosphatidyltransferase</t>
  </si>
  <si>
    <t>CDP-diacylglycerols[c] + phosphatidylglycerol[c] =&gt; cardiolipin[c] + CMP[c]</t>
  </si>
  <si>
    <t>2.7.8.-</t>
  </si>
  <si>
    <t>r0302</t>
  </si>
  <si>
    <t>phospholipase A2/lecithinase a/phosphatidase/phosphatidolipase/phospholipase A</t>
  </si>
  <si>
    <t>phosphatidylcholines[c] =&gt; free fatty acids[c] + lysophosphatidylcholine[c]</t>
  </si>
  <si>
    <t>3.1.1.4</t>
  </si>
  <si>
    <t>Pc20g14260</t>
  </si>
  <si>
    <t>r0303</t>
  </si>
  <si>
    <t>phosphatidylethanolamine 2-acylhydrolase</t>
  </si>
  <si>
    <t>H2O[c] + phosphatidylethanolamines[c] =&gt; free fatty acids[c] + L-lysophosphatidylethanolamine[c]</t>
  </si>
  <si>
    <t>r0304</t>
  </si>
  <si>
    <t>1-acyl-sn-glycero-3-phosphoethanolamine aldehydohydrolase</t>
  </si>
  <si>
    <t>H2O[c] + L-lysophosphatidylethanolamine[c] =&gt; free fatty acids[c] + glycerophosphatidylethanolamine[c]</t>
  </si>
  <si>
    <t>3.1.1.5</t>
  </si>
  <si>
    <t>Pc22g23000</t>
  </si>
  <si>
    <t>r0305</t>
  </si>
  <si>
    <t>sn-glycero-3-phosphoethanolamine glycerophosphohydrolase</t>
  </si>
  <si>
    <t>glycerophosphatidylethanolamine[c] + H2O[c] =&gt; ethanolamine[c] + glycerol monophosphate[c]</t>
  </si>
  <si>
    <t>3.1.4.2;3.1.4.46</t>
  </si>
  <si>
    <t>Pc22g25010</t>
  </si>
  <si>
    <t>r0306</t>
  </si>
  <si>
    <t>1-acylglycerol-3-phosphate O-acyltransferase</t>
  </si>
  <si>
    <t>acyl-[acp][c] + monoacylglycerol phosphates[c] =&gt; acyl-carrier protein[c] + phosphatidate[c]</t>
  </si>
  <si>
    <t>2.3.1.51</t>
  </si>
  <si>
    <t>r0307</t>
  </si>
  <si>
    <t>sn-glycerol-3-phosphate:(acceptor) 2-oxidoreductase</t>
  </si>
  <si>
    <t>glycerol monophosphate[c] + FAD[m] =&gt; glycerone phosphate[c] + FADH2[m]</t>
  </si>
  <si>
    <t>1.1.5.3</t>
  </si>
  <si>
    <t>Pc16g01790</t>
  </si>
  <si>
    <t>r0308</t>
  </si>
  <si>
    <t>sn-glycerol-3-phosphate:NAD+ 2-oxidoreductase</t>
  </si>
  <si>
    <t>glycerone phosphate[c] + NADH[c] =&gt; glycerol monophosphate[c] + NAD(+)[c]</t>
  </si>
  <si>
    <t>1.1.1.8</t>
  </si>
  <si>
    <t>(Pc20g06370 or Pc22g22110)</t>
  </si>
  <si>
    <t>r0309</t>
  </si>
  <si>
    <t>ethanolamine oxidase</t>
  </si>
  <si>
    <t>ethanolamine[c] + H2O[c] + O2[c] =&gt; glycolaldehyde[c] + H2O2[c] + NH3[c]</t>
  </si>
  <si>
    <t>1.4.3.21</t>
  </si>
  <si>
    <t>Pc21g04560</t>
  </si>
  <si>
    <t>r0310</t>
  </si>
  <si>
    <t>phosphatidylglycerol cholinephosphohydrolase</t>
  </si>
  <si>
    <t>H2O[c] + phosphatidylglycerol[c] =&gt; diglycerides[c] + glycerol monophosphate[c]</t>
  </si>
  <si>
    <t>3.1.4.3</t>
  </si>
  <si>
    <t>(Pc14g00170 or Pc13g04700 or Pc15g01880 or Pc12g15500)</t>
  </si>
  <si>
    <t>r0311</t>
  </si>
  <si>
    <t>1-phosphatidyl-D-myo-inositol inositolphosphohydrolase</t>
  </si>
  <si>
    <t>1-phosphatidyl-1D-myo-inositols[c] + H2O[c] =&gt; 1D-myo-inositol 1-phosphate[c] + diglycerides[c]</t>
  </si>
  <si>
    <t>3.1.4.3;4.6.1.13</t>
  </si>
  <si>
    <t>(Pc14g00170 or Pc13g04700 or Pc15g01880 or Pc12g15500 or Pc22g05150)</t>
  </si>
  <si>
    <t>r0312</t>
  </si>
  <si>
    <t>lysophospholipase/phospholipase B</t>
  </si>
  <si>
    <t>lysophosphatidylcholine[c] =&gt; free fatty acids[c] + glycerophosphocholine[c]</t>
  </si>
  <si>
    <t>Pc18g02900</t>
  </si>
  <si>
    <t>r0313</t>
  </si>
  <si>
    <t>phosphatidylcholines[c] =&gt; 2 free fatty acids[c] + glycerophosphocholine[c]</t>
  </si>
  <si>
    <t>r0314</t>
  </si>
  <si>
    <t>sn-glycero-3-phosphocholine glycerophosphohydrolase</t>
  </si>
  <si>
    <t>glycerophosphocholine[c] + H2O[c] =&gt; choline[c] + glycerol monophosphate[c]</t>
  </si>
  <si>
    <t>3.1.4.46</t>
  </si>
  <si>
    <t>Pc21g06470</t>
  </si>
  <si>
    <t>r0315</t>
  </si>
  <si>
    <t>UTP:N-acetyl-alpha-D-glucosamine-1-phosphate uridylyltransferase</t>
  </si>
  <si>
    <t>N-acetyl-D-glucosamine 1-phosphate[c] + UTP[c] &lt;=&gt; diphosphate[c] + UDP-N-acetyl-D-glucosamine[c]</t>
  </si>
  <si>
    <t>2.7.7.23</t>
  </si>
  <si>
    <t>Pc21g11950</t>
  </si>
  <si>
    <t>Amino sugar and nucleotide sugar metabolism</t>
  </si>
  <si>
    <t>r0316</t>
  </si>
  <si>
    <t>chitobiose N-acetylglucosaminohydrolase</t>
  </si>
  <si>
    <t>chitobiose[c] + H2O[c] =&gt; 2 N-acetyl-D-glucosamine[c]</t>
  </si>
  <si>
    <t>3.2.1.52</t>
  </si>
  <si>
    <t>Pc22g10060</t>
  </si>
  <si>
    <t>r0317</t>
  </si>
  <si>
    <t>chitobiose[e] + H2O[e] =&gt; 2 N-acetyl-D-glucosamine[e]</t>
  </si>
  <si>
    <t>Pc20g10360</t>
  </si>
  <si>
    <t>r0318</t>
  </si>
  <si>
    <t>chitinase</t>
  </si>
  <si>
    <t>2 chitin[c] + H2O[c] =&gt; chitobiose[c]</t>
  </si>
  <si>
    <t>3.2.1.14</t>
  </si>
  <si>
    <t>r0319</t>
  </si>
  <si>
    <t>2 chitin[e] + H2O[e] =&gt; chitobiose[e]</t>
  </si>
  <si>
    <t>(Pc13g00130 or Pc13g09520)</t>
  </si>
  <si>
    <t>r0320</t>
  </si>
  <si>
    <t>[1,4-(N-Acetyl-beta-D-glucosaminyl)]n glycanohydrolase</t>
  </si>
  <si>
    <t>chitin[c] + H2O[c] =&gt; N-acetyl-D-glucosamine[c]</t>
  </si>
  <si>
    <t>r0321</t>
  </si>
  <si>
    <t>chitin[e] + H2O[e] =&gt; N-acetyl-D-glucosamine[e]</t>
  </si>
  <si>
    <t>r0322</t>
  </si>
  <si>
    <t>N-acetyl-D-glucosamine-6-phosphate amidohydrolase</t>
  </si>
  <si>
    <t>H2O[c] + N-acetyl-D-glucosamine 6-phosphate[c] =&gt; acetate[c] + D-glucosamine 6-phosphate[c]</t>
  </si>
  <si>
    <t>3.5.1.25</t>
  </si>
  <si>
    <t>Pc22g10010</t>
  </si>
  <si>
    <t>r0323</t>
  </si>
  <si>
    <t>D-glucosamine-6-phosphate aminohydrolase (ketol isomerizing)</t>
  </si>
  <si>
    <t>D-glucosamine 6-phosphate[c] + H2O[c] =&gt; beta-D-fructofuranose 6-phosphate[c] + NH3[c]</t>
  </si>
  <si>
    <t>3.5.99.6</t>
  </si>
  <si>
    <t>Pc22g10040</t>
  </si>
  <si>
    <t>r0324</t>
  </si>
  <si>
    <t>ATP:D-glucosamine 6-phosphotransferase</t>
  </si>
  <si>
    <t>ATP[c] + D-glucosamine[c] =&gt; ADP[c] + D-glucosamine 6-phosphate[c]</t>
  </si>
  <si>
    <t>r0325</t>
  </si>
  <si>
    <t>UDP-N-acetyl-D-glucosamine:chitin-4-beta-N-acetylglucosaminyl-transferase</t>
  </si>
  <si>
    <t>UDP-N-acetyl-D-glucosamine[c] =&gt; chitin[c] + UDP[c]</t>
  </si>
  <si>
    <t>2.4.1.16</t>
  </si>
  <si>
    <t>r0326</t>
  </si>
  <si>
    <t>chitin amidohydrolase</t>
  </si>
  <si>
    <t>chitin[e] + H2O[e] =&gt; acetate[e] + chitosan[e]</t>
  </si>
  <si>
    <t>3.5.1.41</t>
  </si>
  <si>
    <t>Pc20g02200</t>
  </si>
  <si>
    <t>r0327</t>
  </si>
  <si>
    <t>chitin[c] + H2O[c] =&gt; acetate[c] + chitosan[c]</t>
  </si>
  <si>
    <t>r0328</t>
  </si>
  <si>
    <t>alpha-L-arabinan arabinofuranohydrolase</t>
  </si>
  <si>
    <t>alpha-L-arabinan[e] + H2O[e] =&gt; L-arabinose[e]</t>
  </si>
  <si>
    <t>3.2.1.55</t>
  </si>
  <si>
    <t>r0329</t>
  </si>
  <si>
    <t>N-acetyl-D-glucosamine 1-phosphate 1,6-phosphomutase</t>
  </si>
  <si>
    <t>N-acetyl-D-glucosamine 1-phosphate[c] &lt;=&gt; N-acetyl-D-glucosamine 6-phosphate[c]</t>
  </si>
  <si>
    <t>5.4.2.3</t>
  </si>
  <si>
    <t>r0330</t>
  </si>
  <si>
    <t>N-acetyl-D-glucosamine amidohydrolase</t>
  </si>
  <si>
    <t>H2O[c] + N-acetyl-D-glucosamine[c] =&gt; acetate[c] + D-glucosamine[c]</t>
  </si>
  <si>
    <t>3.5.1.33</t>
  </si>
  <si>
    <t>Pc21g23600</t>
  </si>
  <si>
    <t>r0331</t>
  </si>
  <si>
    <t>acetyl-CoA:D-glucosamine-6-phosphate N-acetyltransferase</t>
  </si>
  <si>
    <t>acetyl-CoA[c] + D-glucosamine 6-phosphate[c] &lt;=&gt; coenzyme A[c] + N-acetyl-D-glucosamine 6-phosphate[c]</t>
  </si>
  <si>
    <t>2.3.1.4</t>
  </si>
  <si>
    <t>Pc22g23800</t>
  </si>
  <si>
    <t>r0332</t>
  </si>
  <si>
    <t>chitosan N-acetylglucosaminohydrolase</t>
  </si>
  <si>
    <t>chitosan[e] + H2O[e] =&gt; D-glucosamine[e]</t>
  </si>
  <si>
    <t>3.2.1.132</t>
  </si>
  <si>
    <t>Pc12g07820</t>
  </si>
  <si>
    <t>r0333</t>
  </si>
  <si>
    <t>ATP:N-acetyl-D-glucosamine 6-phosphotransferase</t>
  </si>
  <si>
    <t>ATP[c] + N-acetyl-D-glucosamine[c] =&gt; ADP[c] + N-acetyl-D-glucosamine 6-phosphate[c]</t>
  </si>
  <si>
    <t>2.7.1.59</t>
  </si>
  <si>
    <t>Pc12g13200</t>
  </si>
  <si>
    <t>r0334</t>
  </si>
  <si>
    <t>allantoin amidohydrolase</t>
  </si>
  <si>
    <t>allantoin[p] + H2O[p] =&gt; allantoate[p]</t>
  </si>
  <si>
    <t>3.5.2.5</t>
  </si>
  <si>
    <t>(Pc12g16220 or Pc20g11190)</t>
  </si>
  <si>
    <t>Purine metabolism</t>
  </si>
  <si>
    <t>r0335</t>
  </si>
  <si>
    <t>(S)-ureidoglycolate urea-lyase (glyoxylate-forming)</t>
  </si>
  <si>
    <t>(-)-ureidoglycolate[p] =&gt; glyoxylate[p] + urea[p]</t>
  </si>
  <si>
    <t>4.3.2.3</t>
  </si>
  <si>
    <t>Pc20g09430</t>
  </si>
  <si>
    <t>r0336</t>
  </si>
  <si>
    <t>ATP:D-ribose-5-phosphate diphosphotransferase</t>
  </si>
  <si>
    <t>5-phospho-alpha-D-ribose 1-diphosphate[c] + AMP[c] &lt;=&gt; ATP[c] + D-ribose 5-phosphate[c]</t>
  </si>
  <si>
    <t>2.7.6.1</t>
  </si>
  <si>
    <t>(Pc13g14570 or Pc22g06960 or Pc20g01660)</t>
  </si>
  <si>
    <t>r0337</t>
  </si>
  <si>
    <t>ATP diphosphate-lyase (cyclizing; 3',5'-cyclic-AMP-forming)</t>
  </si>
  <si>
    <t>ATP[c] =&gt; 3',5'-cyclic AMP[c] + diphosphate[c]</t>
  </si>
  <si>
    <t>4.6.1.1</t>
  </si>
  <si>
    <t>Pc12g11480</t>
  </si>
  <si>
    <t>r0338</t>
  </si>
  <si>
    <t>dATP[c] =&gt; 3',5'-cyclic dAMP[c] + diphosphate[c]</t>
  </si>
  <si>
    <t>r0339</t>
  </si>
  <si>
    <t>GTP diphosphate-lyase (cyclizing; 3',5'-cyclic-GMP-forming)</t>
  </si>
  <si>
    <t>GTP[c] =&gt; 3',5'-cyclic GMP[c] + diphosphate[c]</t>
  </si>
  <si>
    <t>r0340</t>
  </si>
  <si>
    <t>1-(5-phospho-D-ribosyl)-5-amino-4-imidazolecarboxylate carboxy-lyase</t>
  </si>
  <si>
    <t>1-(5-phospho-D-ribosyl)-5-amino-4-imidazolecarboxylate[c] &lt;=&gt; 5-amino-1-(5-phospho-D-ribosyl)imidazole[c] + CO2[c]</t>
  </si>
  <si>
    <t>4.1.1.21</t>
  </si>
  <si>
    <t>Pc22g04460</t>
  </si>
  <si>
    <t>r0341</t>
  </si>
  <si>
    <t xml:space="preserve"> 1-(5-phosphoribosyl)-5-amino-4-carboxyimidazole:L-aspartate ligase (ADP-forming)</t>
  </si>
  <si>
    <t>(2S)-2-[5-amino-1-(5-phospho-beta-D-ribosyl)imidazole-4-carboxamido]succinic acid[c] + ADP[c] + phosphate[c] &lt;=&gt; 1-(5-phospho-D-ribosyl)-5-amino-4-imidazolecarboxylate[c] + ATP[c] + L-aspartate[c]</t>
  </si>
  <si>
    <t>6.3.2.6</t>
  </si>
  <si>
    <t>Pc20g07400</t>
  </si>
  <si>
    <t>r0342</t>
  </si>
  <si>
    <t>1-(5'-phosphoribosyl)-5-amino-4-(N-succinocarboxamide)-imidazole AMP-lyase</t>
  </si>
  <si>
    <t>(2S)-2-[5-amino-1-(5-phospho-beta-D-ribosyl)imidazole-4-carboxamido]succinic acid[c] &lt;=&gt; 5-amino-1-(5-phospho-D-ribosyl)imidazole-4-carboxamide[c] + fumarate[c]</t>
  </si>
  <si>
    <t>4.3.2.2</t>
  </si>
  <si>
    <t>Pc20g14240</t>
  </si>
  <si>
    <t>r0343</t>
  </si>
  <si>
    <t>2-(formamido)-N1-(5-phosphoribosyl)acetamidine cyclo-ligase (ADP-forming)</t>
  </si>
  <si>
    <t>2-formamido-N(1)-(5-phospho-D-ribosyl)acetamidine[c] + ATP[c] =&gt; 5-amino-1-(5-phospho-D-ribosyl)imidazole[c] + ADP[c] + phosphate[c]</t>
  </si>
  <si>
    <t>6.3.3.1</t>
  </si>
  <si>
    <t>Pc20g11650</t>
  </si>
  <si>
    <t>r0344</t>
  </si>
  <si>
    <t>5'-phosphoribosylformylglycinamide:L-glutamine amido-ligase (ADP-forming)</t>
  </si>
  <si>
    <t>ATP[c] + H2O[c] + L-glutamine[c] + N(2)-formyl-N(1)-(5-phospho-D-ribosyl)glycinamide[c] =&gt; 2-formamido-N(1)-(5-phospho-D-ribosyl)acetamidine[c] + ADP[c] + L-glutamate[c] + phosphate[c]</t>
  </si>
  <si>
    <t>6.3.5.3</t>
  </si>
  <si>
    <t>Pc21g18880</t>
  </si>
  <si>
    <t>r0345</t>
  </si>
  <si>
    <t>5-phospho-D-ribosylamine:glycine ligase (ADP-forming)</t>
  </si>
  <si>
    <t>5-phospho-D-ribosylamine[c] + ATP[c] + glycine[c] &lt;=&gt; ADP[c] + N(1)-(5-phospho-D-ribosyl)glycinamide[c] + phosphate[c]</t>
  </si>
  <si>
    <t>6.3.4.13</t>
  </si>
  <si>
    <t>r0346</t>
  </si>
  <si>
    <t>5-phosphoribosylamine:diphosphate phospho-alpha-D-ribosyltransferase (glutamate-amidating)</t>
  </si>
  <si>
    <t>5-phospho-alpha-D-ribose 1-diphosphate[c] + H2O[c] + L-glutamine[c] =&gt; 5-phospho-D-ribosylamine[c] + diphosphate[c] + L-glutamate[c]</t>
  </si>
  <si>
    <t>2.4.2.14</t>
  </si>
  <si>
    <t>Pc20g13330</t>
  </si>
  <si>
    <t>r0347</t>
  </si>
  <si>
    <t>10-formyltetrahydrofolate:5'-phosphoribosyl-5-amino-4-imidazolecarboxamide formyltransferase</t>
  </si>
  <si>
    <t>5-formamido-1-(5-phospho-D-ribosyl)imidazole-4-carboxamide[c] + tetrahydrofolate[c] &lt;=&gt; 10-formyltetrahydrofolate[c] + 5-amino-1-(5-phospho-D-ribosyl)imidazole-4-carboxamide[c]</t>
  </si>
  <si>
    <t>2.1.2.3</t>
  </si>
  <si>
    <t>Pc22g19100</t>
  </si>
  <si>
    <t>r0348</t>
  </si>
  <si>
    <t>IMP 1,2-hydrolase (decyclizing)</t>
  </si>
  <si>
    <t>5-formamido-1-(5-phospho-D-ribosyl)imidazole-4-carboxamide[c] &lt;=&gt; H2O[c] + IMP[c]</t>
  </si>
  <si>
    <t>3.5.4.10</t>
  </si>
  <si>
    <t>r0349</t>
  </si>
  <si>
    <t>IMP:L-aspartate ligase (GDP-forming)</t>
  </si>
  <si>
    <t>GTP[c] + IMP[c] + L-aspartate[c] =&gt; GDP[c] + N6-(1,2-dicarboxyethyl)-AMP[c] + phosphate[c]</t>
  </si>
  <si>
    <t>6.3.4.4</t>
  </si>
  <si>
    <t>Pc06g01770</t>
  </si>
  <si>
    <t>r0350</t>
  </si>
  <si>
    <t>N6-(1,2-dicarboxyethyl)AMP AMP-lyase (fumarate-forming)</t>
  </si>
  <si>
    <t>AMP[c] + fumarate[c] &lt;=&gt; N6-(1,2-dicarboxyethyl)-AMP[c]</t>
  </si>
  <si>
    <t>r0351</t>
  </si>
  <si>
    <t>xanthosine-5'-phosphate:L-glutamine amido-ligase (AMP-forming)</t>
  </si>
  <si>
    <t>ATP[c] + H2O[c] + L-glutamine[c] + xanthosine 5'-phosphate[c] =&gt; AMP[c] + diphosphate[c] + GMP[c] + L-glutamate[c]</t>
  </si>
  <si>
    <t>6.3.5.2</t>
  </si>
  <si>
    <t>(Pc12g16160 or Pc21g05560)</t>
  </si>
  <si>
    <t>r0352</t>
  </si>
  <si>
    <t>AMP aminohydrolase</t>
  </si>
  <si>
    <t>AMP[c] + H2O[c] =&gt; IMP[c] + NH3[c]</t>
  </si>
  <si>
    <t>3.5.4.6</t>
  </si>
  <si>
    <t>Pc16g01200</t>
  </si>
  <si>
    <t>r0353</t>
  </si>
  <si>
    <t>adenosine 3',5'-phosphate 5'-nucleotidohydrolase</t>
  </si>
  <si>
    <t>3',5'-cyclic AMP[c] + H2O[c] =&gt; AMP[c]</t>
  </si>
  <si>
    <t>3.1.4.17</t>
  </si>
  <si>
    <t>(Pc16g10380 or Pc16g13410)</t>
  </si>
  <si>
    <t>r0354</t>
  </si>
  <si>
    <t>35-cyclic nucleotide phosphodiesterase</t>
  </si>
  <si>
    <t>3',5'-cyclic dAMP[c] + H2O[c] =&gt; dAMP[c]</t>
  </si>
  <si>
    <t>r0355</t>
  </si>
  <si>
    <t>guanosine 3',5'-cyclic phosphate 5'-nucleotidohydrolase</t>
  </si>
  <si>
    <t>3',5'-cyclic GMP[c] + H2O[c] =&gt; GMP[c]</t>
  </si>
  <si>
    <t>r0356</t>
  </si>
  <si>
    <t>ADP-ribose ribophosphohydrolase</t>
  </si>
  <si>
    <t>5-deoxy-D-ribofuranos-5-yl-ADP[c] + H2O[c] =&gt; AMP[c] + D-ribose 5-phosphate[c]</t>
  </si>
  <si>
    <t>3.6.1.13</t>
  </si>
  <si>
    <t>(Pc22g02730 or Pc22g16110)</t>
  </si>
  <si>
    <t>r0357</t>
  </si>
  <si>
    <t>guanine aminohydrolase</t>
  </si>
  <si>
    <t>guanine[c] + H2O[c] =&gt; NH3[c] + xanthine[c]</t>
  </si>
  <si>
    <t>3.5.4.3</t>
  </si>
  <si>
    <t>(Pc14g00380 or Pc20g15520)</t>
  </si>
  <si>
    <t>r0358</t>
  </si>
  <si>
    <t>xanthine:NAD+ oxidoreductase</t>
  </si>
  <si>
    <t>NAD(+)[p] + xanthine[p] =&gt; NADH[p] + urate[p]</t>
  </si>
  <si>
    <t>1.17.1.4</t>
  </si>
  <si>
    <t>Pc22g06330</t>
  </si>
  <si>
    <t>r0359</t>
  </si>
  <si>
    <t>xanthine:oxygen oxidoreductase</t>
  </si>
  <si>
    <t>O2[p] + xanthine[p] =&gt; H2O2[p] + urate[p]</t>
  </si>
  <si>
    <t>1.17.3.2</t>
  </si>
  <si>
    <t>r0360</t>
  </si>
  <si>
    <t>urate:oxygen oxidoreductase</t>
  </si>
  <si>
    <t>O2[p] + urate[p] =&gt; 5-hydroxyisourate[p] + H2O2[p]</t>
  </si>
  <si>
    <t>1.7.3.3</t>
  </si>
  <si>
    <t>Pc22g20960</t>
  </si>
  <si>
    <t>r0361</t>
  </si>
  <si>
    <t>IMP:NAD+ oxidoreductase</t>
  </si>
  <si>
    <t>H2O[c] + IMP[c] + NAD(+)[c] =&gt; NADH[c] + xanthosine 5'-phosphate[c]</t>
  </si>
  <si>
    <t>1.1.1.205</t>
  </si>
  <si>
    <t>(Pc13g07630 or Pc18g05320)</t>
  </si>
  <si>
    <t>r0362</t>
  </si>
  <si>
    <t>AMP:diphosphate phospho-D-ribosyltransferase</t>
  </si>
  <si>
    <t>5-phospho-alpha-D-ribose 1-diphosphate[c] + adenine[c] =&gt; AMP[c] + diphosphate[c]</t>
  </si>
  <si>
    <t>2.4.2.7</t>
  </si>
  <si>
    <t>Pc21g11750</t>
  </si>
  <si>
    <t>r0363</t>
  </si>
  <si>
    <t>adenosine aminohydrolase</t>
  </si>
  <si>
    <t>adenosine[c] + H2O[c] =&gt; inosine[c] + NH3[c]</t>
  </si>
  <si>
    <t>3.5.4.4</t>
  </si>
  <si>
    <t>r0364</t>
  </si>
  <si>
    <t>deoxyinosine:orthophosphate ribosyltransferase</t>
  </si>
  <si>
    <t>2-deoxyribose 1-phosphate[c] + hypoxanthine[c] &lt;=&gt; deoxyinosine[c] + phosphate[c]</t>
  </si>
  <si>
    <t>2.4.2.1</t>
  </si>
  <si>
    <t>Pc12g04650</t>
  </si>
  <si>
    <t>r0365</t>
  </si>
  <si>
    <t>deoxyadenosine:orthophosphate ribosyltransferase</t>
  </si>
  <si>
    <t>2-deoxyribose 1-phosphate[c] + adenine[c] &lt;=&gt; deoxyadenosine[c] + phosphate[c]</t>
  </si>
  <si>
    <t>r0366</t>
  </si>
  <si>
    <t>deoxyguanosine:orthophosphate ribosyltransferase</t>
  </si>
  <si>
    <t>2-deoxyribose 1-phosphate[c] + guanine[c] &lt;=&gt; deoxyguanosine[c] + phosphate[c]</t>
  </si>
  <si>
    <t>r0367</t>
  </si>
  <si>
    <t>inosine:phosphate alpha-D-ribosyltransferase</t>
  </si>
  <si>
    <t>D-ribose 1-phosphate[c] + hypoxanthine[c] &lt;=&gt; inosine[c] + phosphate[c]</t>
  </si>
  <si>
    <t>r0368</t>
  </si>
  <si>
    <t>adenosine:phosphate alpha-D-ribosyltransferase</t>
  </si>
  <si>
    <t>adenine[c] + D-ribose 1-phosphate[c] &lt;=&gt; adenosine[c] + phosphate[c]</t>
  </si>
  <si>
    <t>r0369</t>
  </si>
  <si>
    <t>xanthosine:orthophosphate ribosyltransferase</t>
  </si>
  <si>
    <t>D-ribose 1-phosphate[c] + xanthine[c] &lt;=&gt; phosphate[c] + xanthosine[c]</t>
  </si>
  <si>
    <t>r0370</t>
  </si>
  <si>
    <t>guanosine:orthophosphate ribosyltransferase</t>
  </si>
  <si>
    <t>D-ribose 1-phosphate[c] + guanine[c] &lt;=&gt; guanosine[c] + phosphate[c]</t>
  </si>
  <si>
    <t>r0371</t>
  </si>
  <si>
    <t>nicotinate D-ribonucleoside:orthophosphate ribosyltransferase</t>
  </si>
  <si>
    <t>D-ribose 1-phosphate[c] + nicotinate[c] &lt;=&gt; nicotinate D-ribonucleoside[c] + phosphate[c]</t>
  </si>
  <si>
    <t>r0372</t>
  </si>
  <si>
    <t>XMP:pyrophosphate phosphoribosyltransferase</t>
  </si>
  <si>
    <t>5-phospho-alpha-D-ribose 1-diphosphate[c] + xanthine[c] =&gt; diphosphate[c] + xanthosine 5'-phosphate[c]</t>
  </si>
  <si>
    <t>2.4.2.22</t>
  </si>
  <si>
    <t>Pc13g05890</t>
  </si>
  <si>
    <t>r0373</t>
  </si>
  <si>
    <t>ATP:adenosine 5'-phosphotransferase</t>
  </si>
  <si>
    <t>adenosine[c] + ATP[c] =&gt; ADP[c] + AMP[c]</t>
  </si>
  <si>
    <t>2.7.1.20</t>
  </si>
  <si>
    <t>Pc21g17460</t>
  </si>
  <si>
    <t>r0374</t>
  </si>
  <si>
    <t>ATP:AMP phosphotransferase</t>
  </si>
  <si>
    <t>2 ADP[c] &lt;=&gt; AMP[c] + ATP[c]</t>
  </si>
  <si>
    <t>2.7.4.3</t>
  </si>
  <si>
    <t>Pc12g05310</t>
  </si>
  <si>
    <t>r0375</t>
  </si>
  <si>
    <t>adenylate kinase</t>
  </si>
  <si>
    <t>ADP[c] + GDP[c] &lt;=&gt; AMP[c] + GTP[c]</t>
  </si>
  <si>
    <t>r0376</t>
  </si>
  <si>
    <t>ADP[c] + IDP[c] &lt;=&gt; AMP[c] + ITP[c]</t>
  </si>
  <si>
    <t>r0377</t>
  </si>
  <si>
    <t>2 ADP[m] &lt;=&gt; AMP[m] + ATP[m]</t>
  </si>
  <si>
    <t>Pc13g03220</t>
  </si>
  <si>
    <t>r0378</t>
  </si>
  <si>
    <t>ADP[m] + GDP[m] &lt;=&gt; AMP[m] + GTP[m]</t>
  </si>
  <si>
    <t>r0379</t>
  </si>
  <si>
    <t>ATP:dAMP phosphotransferase</t>
  </si>
  <si>
    <t>ADP[c] + dADP[c] &lt;=&gt; ATP[c] + dAMP[c]</t>
  </si>
  <si>
    <t>2.7.4.11</t>
  </si>
  <si>
    <t>(Pc12g05310 or Pc13g03220)</t>
  </si>
  <si>
    <t>r0380</t>
  </si>
  <si>
    <t>adenine aminohydrolase</t>
  </si>
  <si>
    <t>adenine[c] + H2O[c] =&gt; hypoxanthine[c] + NH3[c]</t>
  </si>
  <si>
    <t>3.5.4.2</t>
  </si>
  <si>
    <t>(Pc16g10530 or Pc13g10630)</t>
  </si>
  <si>
    <t>r0381</t>
  </si>
  <si>
    <t>ATP:inosine 5'-phosphotransferase</t>
  </si>
  <si>
    <t>ATP[c] + inosine[c] =&gt; ADP[c] + IMP[c]</t>
  </si>
  <si>
    <t>2.7.1.73</t>
  </si>
  <si>
    <t>r0382</t>
  </si>
  <si>
    <t>ATP:guanosine 5'-phosphotransferase</t>
  </si>
  <si>
    <t>ATP[c] + guanosine[c] =&gt; ADP[c] + GMP[c]</t>
  </si>
  <si>
    <t>r0383</t>
  </si>
  <si>
    <t>IMP:diphosphate phospho-D-ribosyltransferase</t>
  </si>
  <si>
    <t>5-phospho-alpha-D-ribose 1-diphosphate[c] + hypoxanthine[c] =&gt; diphosphate[c] + IMP[c]</t>
  </si>
  <si>
    <t>2.4.2.8</t>
  </si>
  <si>
    <t>r0384</t>
  </si>
  <si>
    <t>GMP:diphosphate 5-phospho-alpha-D-ribosyltransferase</t>
  </si>
  <si>
    <t>5-phospho-alpha-D-ribose 1-diphosphate[c] + guanine[c] =&gt; diphosphate[c] + GMP[c]</t>
  </si>
  <si>
    <t>r0385</t>
  </si>
  <si>
    <t>2'-deoxyadenosine 5'-monophosphate phosphohydrolase</t>
  </si>
  <si>
    <t>dAMP[c] + H2O[c] =&gt; deoxyadenosine[c] + phosphate[c]</t>
  </si>
  <si>
    <t>3.1.3.5</t>
  </si>
  <si>
    <t>Pc22g00320</t>
  </si>
  <si>
    <t>r0386</t>
  </si>
  <si>
    <t>2'-deoxyguanosine 5'-monophosphate phosphohydrolase</t>
  </si>
  <si>
    <t>dGMP[c] + H2O[c] =&gt; deoxyguanosine[c] + phosphate[c]</t>
  </si>
  <si>
    <t>r0387</t>
  </si>
  <si>
    <t>adenosine 5'-monophosphate phosphohydrolase</t>
  </si>
  <si>
    <t>AMP[c] + H2O[c] =&gt; adenosine[c] + phosphate[c]</t>
  </si>
  <si>
    <t>r0388</t>
  </si>
  <si>
    <t>guanosine 5'-monophosphate phosphohydrolase</t>
  </si>
  <si>
    <t>GMP[c] + H2O[c] =&gt; guanosine[c] + phosphate[c]</t>
  </si>
  <si>
    <t>r0389</t>
  </si>
  <si>
    <t>Inosine 5'-monophosphate phosphohydrolase</t>
  </si>
  <si>
    <t>H2O[c] + IMP[c] =&gt; inosine[c] + phosphate[c]</t>
  </si>
  <si>
    <t>r0390</t>
  </si>
  <si>
    <t>xanthosine 5'-phosphate phosphohydrolase</t>
  </si>
  <si>
    <t>H2O[c] + xanthosine 5'-phosphate[c] =&gt; phosphate[c] + xanthosine[c]</t>
  </si>
  <si>
    <t>r0391</t>
  </si>
  <si>
    <t>2'-deoxyadenosine 5'-diphosphate:oxidized-thioredoxin 2'-oxidoreductase</t>
  </si>
  <si>
    <t>ADP[c] + thioredoxin dithiol[c] =&gt; dADP[c] + H2O[c] + thioredoxin disulfide[c]</t>
  </si>
  <si>
    <t>1.17.4.1</t>
  </si>
  <si>
    <t>Pc22g17720</t>
  </si>
  <si>
    <t>r0392</t>
  </si>
  <si>
    <t>2'-deoxyguanosine 5'-diphosphate:oxidized-thioredoxin 2'-oxidoreductase</t>
  </si>
  <si>
    <t>GDP[c] + thioredoxin dithiol[c] =&gt; dGDP[c] + H2O[c] + thioredoxin disulfide[c]</t>
  </si>
  <si>
    <t>r0393</t>
  </si>
  <si>
    <t>2'-deoxycytidine diphosphate:oxidized-thioredoxin 2'-oxidoreductase</t>
  </si>
  <si>
    <t>CDP[c] + thioredoxin dithiol[c] =&gt; dCDP[c] + H2O[c] + thioredoxin disulfide[c]</t>
  </si>
  <si>
    <t>r0394</t>
  </si>
  <si>
    <t>2'-deoxyuridine 5'-diphosphate:oxidized-thioredoxin 2'-oxidoreductase</t>
  </si>
  <si>
    <t>thioredoxin dithiol[c] + UDP[c] =&gt; dUDP[c] + H2O[c] + thioredoxin disulfide[c]</t>
  </si>
  <si>
    <t>r0395</t>
  </si>
  <si>
    <t>GDP phosphohydrolase</t>
  </si>
  <si>
    <t>GDP[c] + H2O[c] =&gt; GMP[c] + phosphate[c]</t>
  </si>
  <si>
    <t>3.6.1.6</t>
  </si>
  <si>
    <t>(Pc12g15040 or Pc21g11060)</t>
  </si>
  <si>
    <t>r0396</t>
  </si>
  <si>
    <t>deoxyadenosine aminohydrolase</t>
  </si>
  <si>
    <t>deoxyadenosine[c] + H2O[c] =&gt; deoxyinosine[c] + NH3[c]</t>
  </si>
  <si>
    <t>Pc13g10630</t>
  </si>
  <si>
    <t>r0397</t>
  </si>
  <si>
    <t>ATP:dGDP phosphotransferase</t>
  </si>
  <si>
    <t>ATP[c] + dGDP[c] &lt;=&gt; ADP[c] + dGTP[c]</t>
  </si>
  <si>
    <t>2.7.4.6</t>
  </si>
  <si>
    <t>Pc21g15880</t>
  </si>
  <si>
    <t>r0398</t>
  </si>
  <si>
    <t>ATP:dADP phosphotransferase</t>
  </si>
  <si>
    <t>ATP[c] + dADP[c] &lt;=&gt; ADP[c] + dATP[c]</t>
  </si>
  <si>
    <t>r0399</t>
  </si>
  <si>
    <t>ATP:GDP phosphotransferase</t>
  </si>
  <si>
    <t>ATP[c] + GDP[c] &lt;=&gt; ADP[c] + GTP[c]</t>
  </si>
  <si>
    <t>r0400</t>
  </si>
  <si>
    <t>ATP:IDP phosphotransferase</t>
  </si>
  <si>
    <t>ATP[c] + IDP[c] &lt;=&gt; ADP[c] + ITP[c]</t>
  </si>
  <si>
    <t>r0401</t>
  </si>
  <si>
    <t>ATP:GMP phosphotransferase</t>
  </si>
  <si>
    <t>ATP[c] + GMP[c] &lt;=&gt; ADP[c] + GDP[c]</t>
  </si>
  <si>
    <t>2.7.4.8</t>
  </si>
  <si>
    <t>(Pc16g01830 or Pc16g01840)</t>
  </si>
  <si>
    <t>r0402</t>
  </si>
  <si>
    <t>ATP:dGMP phosphotransferase</t>
  </si>
  <si>
    <t>ADP[c] + dGDP[c] &lt;=&gt; ATP[c] + dGMP[c]</t>
  </si>
  <si>
    <t>r0403</t>
  </si>
  <si>
    <t>guanylate kinase</t>
  </si>
  <si>
    <t>dADP[c] + GDP[c] &lt;=&gt; dATP[c] + GMP[c]</t>
  </si>
  <si>
    <t>r0404</t>
  </si>
  <si>
    <t>allantoate amidinohydrolase</t>
  </si>
  <si>
    <t>allantoate[c] + H2O[c] =&gt; (-)-ureidoglycolate[c] + urea[c]</t>
  </si>
  <si>
    <t>3.5.3.4</t>
  </si>
  <si>
    <t>r0405</t>
  </si>
  <si>
    <t>guanosine 3'-diphosphate 5'-triphosphate 5'-phosphohydrolase</t>
  </si>
  <si>
    <t>guanosine 3'-diphosphate 5'-triphosphate[c] + H2O[c] =&gt; guanosine 3',5'-bis(diphosphate)[c] + phosphate[c]</t>
  </si>
  <si>
    <t>3.6.1.11</t>
  </si>
  <si>
    <t>Pc21g15970</t>
  </si>
  <si>
    <t>r0406</t>
  </si>
  <si>
    <t>5-hydroxyisourate[p] + H2O[p] =&gt; allantoin[p] + CO2[p]</t>
  </si>
  <si>
    <t>r0407</t>
  </si>
  <si>
    <t>thymidine:phosphate deoxy-alpha-D-ribosyltransferase</t>
  </si>
  <si>
    <t>2-deoxyribose 1-phosphate[c] + thymine[c] &lt;=&gt; phosphate[c] + thymidine[c]</t>
  </si>
  <si>
    <t>2.4.2.4</t>
  </si>
  <si>
    <t>Pyrimidine metabolism</t>
  </si>
  <si>
    <t>r0408</t>
  </si>
  <si>
    <t>nucleoside triphosphatase</t>
  </si>
  <si>
    <t>dGTP[c] + 3 H2O[c] =&gt; deoxyguanosine[c] + 3 phosphate[c]</t>
  </si>
  <si>
    <t>3.6.1.15</t>
  </si>
  <si>
    <t>Pc20g13780</t>
  </si>
  <si>
    <t>r0409</t>
  </si>
  <si>
    <t>carbamoyl-phosphate:L-aspartate carbamoyltransferase</t>
  </si>
  <si>
    <t>carbamoyl phosphate[c] + L-aspartate[c] =&gt; N-carbamoyl-L-aspartate[c] + phosphate[c]</t>
  </si>
  <si>
    <t>2.1.3.2</t>
  </si>
  <si>
    <t>((Pc22g20150 and Pc21g17970) or (Pc21g21940))</t>
  </si>
  <si>
    <t>r0410</t>
  </si>
  <si>
    <t>(S)-dihydroorotate amidohydrolase</t>
  </si>
  <si>
    <t>(S)-dihydroorotate[c] + H2O[c] &lt;=&gt; N-carbamoyl-L-aspartate[c]</t>
  </si>
  <si>
    <t>3.5.2.3</t>
  </si>
  <si>
    <t>Pc06g00380</t>
  </si>
  <si>
    <t>r0411</t>
  </si>
  <si>
    <t>(S)-dihydroorotate:oxygen oxidoreductase</t>
  </si>
  <si>
    <t>(S)-dihydroorotate[m] + O2[m] &lt;=&gt; H2O2[m] + orotate[m]</t>
  </si>
  <si>
    <t>1.3.3.1</t>
  </si>
  <si>
    <t>Pc22g21410</t>
  </si>
  <si>
    <t>r0412</t>
  </si>
  <si>
    <t>orotidine-5'-phosphate:diphosphate-phospho-alpha-D-ribosyl-transferase</t>
  </si>
  <si>
    <t>5-phospho-alpha-D-ribose 1-diphosphate[c] + orotate[c] &lt;=&gt; diphosphate[c] + orotidine 5'-phosphate[c]</t>
  </si>
  <si>
    <t>2.4.2.10</t>
  </si>
  <si>
    <t>Pc15g00490</t>
  </si>
  <si>
    <t>r0413</t>
  </si>
  <si>
    <t>orotidine-5'-phosphate carboxy-lyase (UMP-forming)</t>
  </si>
  <si>
    <t>orotidine 5'-phosphate[c] =&gt; CO2[c] + UMP[c]</t>
  </si>
  <si>
    <t>4.1.1.23</t>
  </si>
  <si>
    <t>Pc13g04420</t>
  </si>
  <si>
    <t>r0414</t>
  </si>
  <si>
    <t>ATP:UMP phosphotransferase</t>
  </si>
  <si>
    <t>ADP[c] + UDP[c] &lt;=&gt; ATP[c] + UMP[c]</t>
  </si>
  <si>
    <t>2.7.4.22</t>
  </si>
  <si>
    <t>Pc21g04870</t>
  </si>
  <si>
    <t>r0415</t>
  </si>
  <si>
    <t>UMP:diphosphate phospho-alpha-D-ribosyltransferase</t>
  </si>
  <si>
    <t>5-phospho-alpha-D-ribose 1-diphosphate[c] + uracil[c] =&gt; diphosphate[c] + UMP[c]</t>
  </si>
  <si>
    <t>2.4.2.9</t>
  </si>
  <si>
    <t>Pc21g01810</t>
  </si>
  <si>
    <t>r0416</t>
  </si>
  <si>
    <t>GTP:uridine 5'-phosphotransferase</t>
  </si>
  <si>
    <t>GDP[c] + UMP[c] &lt;=&gt; GTP[c] + uridine[c]</t>
  </si>
  <si>
    <t>2.7.1.48</t>
  </si>
  <si>
    <t>Pc22g09180</t>
  </si>
  <si>
    <t>r0417</t>
  </si>
  <si>
    <t>GTP:cytidine 5'-phosphotransferase</t>
  </si>
  <si>
    <t>cytidine[c] + GTP[c] =&gt; CMP[c] + GDP[c]</t>
  </si>
  <si>
    <t>r0418</t>
  </si>
  <si>
    <t>ATP:uridine 5'-phosphotransferase</t>
  </si>
  <si>
    <t>ATP[c] + uridine[c] =&gt; ADP[c] + UMP[c]</t>
  </si>
  <si>
    <t>r0419</t>
  </si>
  <si>
    <t>NADPH:oxidized-thioredoxin oxidoreductase</t>
  </si>
  <si>
    <t>NADPH[c] + thioredoxin disulfide[c] =&gt; NADP(+)[c] + thioredoxin dithiol[c]</t>
  </si>
  <si>
    <t>1.8.1.9</t>
  </si>
  <si>
    <t>Pc22g02940</t>
  </si>
  <si>
    <t>r0420</t>
  </si>
  <si>
    <t>5,10-methylenetetrahydrofolate:dUMP C-methyltransferase</t>
  </si>
  <si>
    <t>5,10-methylenetetrahydrofolate[c] + dUMP[c] =&gt; dihydrofolate[c] + dTMP[c]</t>
  </si>
  <si>
    <t>2.1.1.45</t>
  </si>
  <si>
    <t>Pc13g06460</t>
  </si>
  <si>
    <t>r0421</t>
  </si>
  <si>
    <t>UTP:L-glutamine amido-ligase (ADP-forming)</t>
  </si>
  <si>
    <t>ATP[c] + H2O[c] + L-glutamine[c] + UTP[c] =&gt; ADP[c] + CTP[c] + L-glutamate[c] + phosphate[c]</t>
  </si>
  <si>
    <t>6.3.4.2</t>
  </si>
  <si>
    <t>(Pc20g12420 or Pc13g07130)</t>
  </si>
  <si>
    <t>r0422</t>
  </si>
  <si>
    <t>UTP:ammonia ligase (ADP-forming)</t>
  </si>
  <si>
    <t>ATP[c] + NH3[c] + UTP[c] =&gt; ADP[c] + CTP[c] + phosphate[c]</t>
  </si>
  <si>
    <t>r0423</t>
  </si>
  <si>
    <t>uridine ribohydrolase</t>
  </si>
  <si>
    <t>H2O[c] + uridine[c] =&gt; D-ribose[c] + uracil[c]</t>
  </si>
  <si>
    <t>3.2.2.3</t>
  </si>
  <si>
    <t>Pc18g02220</t>
  </si>
  <si>
    <t>r0424</t>
  </si>
  <si>
    <t>uracil hydro-lyase (adding D-ribose 5-phosphate;pseudouridine-5'-phosphate-forming)</t>
  </si>
  <si>
    <t>D-ribose 5-phosphate[c] + uracil[c] &lt;=&gt; H2O[c] + pseudouridine 5'-phosphate[c]</t>
  </si>
  <si>
    <t>4.2.1.70</t>
  </si>
  <si>
    <t>(Pc21g07460 or Pc13g14530)</t>
  </si>
  <si>
    <t>r0425</t>
  </si>
  <si>
    <t>hydrogen-carbonate:L-glutamine amido-ligase (ADP-forming, carbamate-phosphorylating)</t>
  </si>
  <si>
    <t>2 ATP[c] + CO2[c] + 2 H2O[c] + L-glutamine[c] =&gt; 2 ADP[c] + carbamoyl phosphate[c] + L-glutamate[c] + phosphate[c]</t>
  </si>
  <si>
    <t>6.3.5.5</t>
  </si>
  <si>
    <t>Pc21g21940</t>
  </si>
  <si>
    <t>r0426</t>
  </si>
  <si>
    <t>2 ATP[m] + CO2[m] + 2 H2O[m] + L-glutamine[m] =&gt; 2 ADP[m] + carbamoyl phosphate[m] + L-glutamate[m] + phosphate[m]</t>
  </si>
  <si>
    <t>(Pc21g17970 and Pc22g20150)</t>
  </si>
  <si>
    <t>r0427</t>
  </si>
  <si>
    <t>2'-deoxyuridine 5'-monophosphate phosphohydrolase</t>
  </si>
  <si>
    <t>dUMP[c] + H2O[c] =&gt; deoxyuridine[c] + phosphate[c]</t>
  </si>
  <si>
    <t>r0428</t>
  </si>
  <si>
    <t>thymidylate 5'-phosphohydrolase</t>
  </si>
  <si>
    <t>dTMP[c] + H2O[c] =&gt; phosphate[c] + thymidine[c]</t>
  </si>
  <si>
    <t>r0429</t>
  </si>
  <si>
    <t>2'-deoxycytidine 5'-monophosphate phosphohydrolase</t>
  </si>
  <si>
    <t>dCMP[c] + H2O[c] =&gt; deoxycytidine[c] + phosphate[c]</t>
  </si>
  <si>
    <t>r0430</t>
  </si>
  <si>
    <t>cytidine-5'-monophosphate phosphohydrolase</t>
  </si>
  <si>
    <t>CMP[c] + H2O[c] =&gt; cytidine[c] + phosphate[c]</t>
  </si>
  <si>
    <t>r0431</t>
  </si>
  <si>
    <t>uridine 5'-monophosphate phosphohydrolase</t>
  </si>
  <si>
    <t>H2O[c] + UMP[c] =&gt; phosphate[c] + uridine[c]</t>
  </si>
  <si>
    <t>r0432</t>
  </si>
  <si>
    <t>ribonucleoside-triphosphate reductase</t>
  </si>
  <si>
    <t>ATP[c] + thioredoxin dithiol[c] =&gt; dATP[c] + H2O[c] + thioredoxin disulfide[c]</t>
  </si>
  <si>
    <t>1.17.4.2</t>
  </si>
  <si>
    <t>Pc21g07530</t>
  </si>
  <si>
    <t>r0433</t>
  </si>
  <si>
    <t>GTP[c] + thioredoxin dithiol[c] =&gt; dGTP[c] + H2O[c] + thioredoxin disulfide[c]</t>
  </si>
  <si>
    <t>r0434</t>
  </si>
  <si>
    <t>CTP[c] + thioredoxin dithiol[c] =&gt; dCTP[c] + H2O[c] + thioredoxin disulfide[c]</t>
  </si>
  <si>
    <t>r0435</t>
  </si>
  <si>
    <t>thioredoxin dithiol[c] + UTP[c] =&gt; dUTP[c] + H2O[c] + thioredoxin disulfide[c]</t>
  </si>
  <si>
    <t>r0436</t>
  </si>
  <si>
    <t>UDP phosphohydrolase</t>
  </si>
  <si>
    <t>H2O[c] + UDP[c] =&gt; phosphate[c] + UMP[c]</t>
  </si>
  <si>
    <t>r0437</t>
  </si>
  <si>
    <t>ATP:dTMP phosphotransferase</t>
  </si>
  <si>
    <t>ADP[c] + dTDP[c] &lt;=&gt; ATP[c] + dTMP[c]</t>
  </si>
  <si>
    <t>2.7.4.9</t>
  </si>
  <si>
    <t>Pc21g15930</t>
  </si>
  <si>
    <t>r0438</t>
  </si>
  <si>
    <t>ATP:dCMP phosphotransferase</t>
  </si>
  <si>
    <t>ADP[c] + dCDP[c] &lt;=&gt; ATP[c] + dCMP[c]</t>
  </si>
  <si>
    <t>2.7.4.14</t>
  </si>
  <si>
    <t>r0439</t>
  </si>
  <si>
    <t>uridylate kinase</t>
  </si>
  <si>
    <t>ADP[c] + CDP[c] &lt;=&gt; ATP[c] + CMP[c]</t>
  </si>
  <si>
    <t>r0440</t>
  </si>
  <si>
    <t>cytidine-5'-monophosphate phosphoribohydrolase</t>
  </si>
  <si>
    <t>CMP[c] + H2O[c] =&gt; cytosine[c] + D-ribose 5-phosphate[c]</t>
  </si>
  <si>
    <t>3.2.2.10</t>
  </si>
  <si>
    <t>r0441</t>
  </si>
  <si>
    <t>GTP[c] + 3 H2O[c] =&gt; guanosine[c] + 3 phosphate[c]</t>
  </si>
  <si>
    <t>r0442</t>
  </si>
  <si>
    <t>cytidine aminohydrolase</t>
  </si>
  <si>
    <t>cytidine[c] + H2O[c] =&gt; NH3[c] + uridine[c]</t>
  </si>
  <si>
    <t>3.5.4.5</t>
  </si>
  <si>
    <t>Pc16g01040</t>
  </si>
  <si>
    <t>r0443</t>
  </si>
  <si>
    <t>ATP:UDP phosphotransferase</t>
  </si>
  <si>
    <t>ADP[c] + UTP[c] &lt;=&gt; ATP[c] + UDP[c]</t>
  </si>
  <si>
    <t>r0444</t>
  </si>
  <si>
    <t>ATP:CDP phosphotransferase</t>
  </si>
  <si>
    <t>ADP[c] + CTP[c] &lt;=&gt; ATP[c] + CDP[c]</t>
  </si>
  <si>
    <t>r0445</t>
  </si>
  <si>
    <t>ATP:dUDP phosphotransferase</t>
  </si>
  <si>
    <t>ADP[c] + dUTP[c] &lt;=&gt; ATP[c] + dUDP[c]</t>
  </si>
  <si>
    <t>r0446</t>
  </si>
  <si>
    <t>ATP:dCDP phosphotransferase</t>
  </si>
  <si>
    <t>ADP[c] + dCTP[c] &lt;=&gt; ATP[c] + dCDP[c]</t>
  </si>
  <si>
    <t>r0447</t>
  </si>
  <si>
    <t>nucleoside diphosphate kinase</t>
  </si>
  <si>
    <t>ADP[c] + dTTP[c] &lt;=&gt; ATP[c] + dTDP[c]</t>
  </si>
  <si>
    <t>r0448</t>
  </si>
  <si>
    <t>dUTP nucleotidohydrolase</t>
  </si>
  <si>
    <t>dUTP[c] + H2O[c] =&gt; diphosphate[c] + dUMP[c]</t>
  </si>
  <si>
    <t>3.6.1.23</t>
  </si>
  <si>
    <t>Pc22g25560</t>
  </si>
  <si>
    <t>r0449</t>
  </si>
  <si>
    <t>cytosine aminohydrolase</t>
  </si>
  <si>
    <t>cytosine[c] + H2O[c] =&gt; NH3[c] + uracil[c]</t>
  </si>
  <si>
    <t>3.5.4.1</t>
  </si>
  <si>
    <t>Pc16g10090</t>
  </si>
  <si>
    <t>r0450</t>
  </si>
  <si>
    <t>dihydroorotate dehydrogenase</t>
  </si>
  <si>
    <t>(S)-dihydroorotate[c] + ubiquinone[m] =&gt; orotate[c] + ubiquinol[m]</t>
  </si>
  <si>
    <t>1.3.5.2</t>
  </si>
  <si>
    <t>r0451</t>
  </si>
  <si>
    <t>nicotinamide amidohydrolase</t>
  </si>
  <si>
    <t>NH3[c] + nicotinate[c] &lt;=&gt; H2O[c] + nicotinamide[c]</t>
  </si>
  <si>
    <t>3.5.1.19</t>
  </si>
  <si>
    <t>Pc18g05140</t>
  </si>
  <si>
    <t>Nicotinate and nicotinamide metabolism</t>
  </si>
  <si>
    <t>r0452</t>
  </si>
  <si>
    <t>NADPH:NAD+ oxidoreductase</t>
  </si>
  <si>
    <t>NADH[m] + NADP(+)[m] =&gt; NAD(+)[m] + NADPH[m]</t>
  </si>
  <si>
    <t>1.6.1.2</t>
  </si>
  <si>
    <t>Pc21g18800</t>
  </si>
  <si>
    <t>r0453</t>
  </si>
  <si>
    <t>ATP:NADH 2'-phosphotransferase</t>
  </si>
  <si>
    <t>ATP[m] + NADH[m] =&gt; ADP[m] + NADPH[m]</t>
  </si>
  <si>
    <t>2.7.1.86</t>
  </si>
  <si>
    <t>Pc20g00980</t>
  </si>
  <si>
    <t>r0454</t>
  </si>
  <si>
    <t>NAD+ phosphohydrolase</t>
  </si>
  <si>
    <t>H2O[m] + NAD(+)[m] =&gt; AMP[m] + nicotinamide mononucleotide[m]</t>
  </si>
  <si>
    <t>3.6.1.22</t>
  </si>
  <si>
    <t>Pc21g16050</t>
  </si>
  <si>
    <t>r0455</t>
  </si>
  <si>
    <t>ATP:nicotinamide-nucleotide adenylyltransferase</t>
  </si>
  <si>
    <t>ATP[c] + nicotinate D-ribonucleotide[c] =&gt; deamido-NAD(+)[c] + diphosphate[c]</t>
  </si>
  <si>
    <t>2.7.7.1</t>
  </si>
  <si>
    <t>Pc12g08660</t>
  </si>
  <si>
    <t>r0456</t>
  </si>
  <si>
    <t>deamido-NAD+:L-glutamine amido-ligase (AMP-forming)</t>
  </si>
  <si>
    <t>ATP[c] + deamido-NAD(+)[c] + H2O[c] + L-glutamine[c] =&gt; AMP[c] + diphosphate[c] + L-glutamate[c] + NAD(+)[c]</t>
  </si>
  <si>
    <t>6.3.5.1</t>
  </si>
  <si>
    <t>Pc21g16060</t>
  </si>
  <si>
    <t>r0457</t>
  </si>
  <si>
    <t>nicotinate-nucleotide pyrophosphorylase</t>
  </si>
  <si>
    <t>5-phospho-alpha-D-ribose 1-diphosphate[c] + quinolinate[c] =&gt; CO2[c] + diphosphate[c] + nicotinate D-ribonucleotide[c]</t>
  </si>
  <si>
    <t>2.4.2.19</t>
  </si>
  <si>
    <t>Pc20g08420</t>
  </si>
  <si>
    <t>r0458</t>
  </si>
  <si>
    <t>ATP:NAD+ 2'-phosphotransferase</t>
  </si>
  <si>
    <t>ATP[c] + NAD(+)[c] =&gt; ADP[c] + NADP(+)[c]</t>
  </si>
  <si>
    <t>2.7.1.23</t>
  </si>
  <si>
    <t>(Pc20g05800 or Pc21g08600)</t>
  </si>
  <si>
    <t>r0459</t>
  </si>
  <si>
    <t>ribosylnicotinate kinase</t>
  </si>
  <si>
    <t>ATP[c] + nicotinate D-ribonucleoside[c] =&gt; ADP[c] + nicotinate D-ribonucleotide[c]</t>
  </si>
  <si>
    <t>2.7.1.22</t>
  </si>
  <si>
    <t>Pc22g06910</t>
  </si>
  <si>
    <t>r0460</t>
  </si>
  <si>
    <t>2-amino-3-carboxymuconate semialdehyde[c] =&gt; H2O[c] + quinolinate[c]</t>
  </si>
  <si>
    <t>r0461</t>
  </si>
  <si>
    <t>5,10-methylenetetrahydrofolate:3-methyl-2-oxobutanoate hydroxymethyltransferase</t>
  </si>
  <si>
    <t>3-methyl-2-oxobutanoate[m] + 5,10-methylenetetrahydrofolate[m] + H2O[m] =&gt; 2-dehydropantoate[m] + tetrahydrofolate[m]</t>
  </si>
  <si>
    <t>2.1.2.11</t>
  </si>
  <si>
    <t>(Pc12g08040 or Pc16g10000)</t>
  </si>
  <si>
    <t>Pantothenate and CoA biosynthesis</t>
  </si>
  <si>
    <t>r0462</t>
  </si>
  <si>
    <t>(R)-pantoate:NADP+ 2-oxidoreductase</t>
  </si>
  <si>
    <t>2-dehydropantoate[c] + NADPH[c] =&gt; (R)-pantoate[c] + NADP(+)[c]</t>
  </si>
  <si>
    <t>1.1.1.169</t>
  </si>
  <si>
    <t>(Pc20g07610 or Pc16g08640)</t>
  </si>
  <si>
    <t>r0463</t>
  </si>
  <si>
    <t>ATP:pantothenate 4'-phosphotransferase</t>
  </si>
  <si>
    <t>(R)-pantothenate[c] + ATP[c] =&gt; (R)-4'-phosphopantothenate[c] + ADP[c]</t>
  </si>
  <si>
    <t>2.7.1.33</t>
  </si>
  <si>
    <t>Pc20g02220</t>
  </si>
  <si>
    <t>r0464</t>
  </si>
  <si>
    <t>ATP:dephospho-CoA 3'-phosphotransferase</t>
  </si>
  <si>
    <t>ATP[c] + dephospho-CoA[c] =&gt; ADP[c] + coenzyme A[c]</t>
  </si>
  <si>
    <t>2.7.1.24</t>
  </si>
  <si>
    <t>Pc21g14640</t>
  </si>
  <si>
    <t>r0465</t>
  </si>
  <si>
    <t>pyruvate:pyruvate acetaldehydetransferase (decarboxylating)</t>
  </si>
  <si>
    <t>2 pyruvate[m] =&gt; 2-acetolactate[m] + CO2[m]</t>
  </si>
  <si>
    <t>2.2.1.6</t>
  </si>
  <si>
    <t>((Pc13g10120 and Pc22g18410) or (Pc20g11440) or (Pc22g23110))</t>
  </si>
  <si>
    <t>r0466</t>
  </si>
  <si>
    <t>(R)-pantoate:beta-alanine ligase (AMP-forming)</t>
  </si>
  <si>
    <t>(R)-pantoate[c] + ATP[c] + beta-alanine[c] =&gt; (R)-pantothenate[c] + AMP[c] + diphosphate[c]</t>
  </si>
  <si>
    <t>6.3.2.1</t>
  </si>
  <si>
    <t>r0467</t>
  </si>
  <si>
    <t>ATP:pantetheine-4'-phosphate adenylyltransferase</t>
  </si>
  <si>
    <t>ATP[c] + pantetheine 4'-phosphate[c] =&gt; dephospho-CoA[c] + diphosphate[c]</t>
  </si>
  <si>
    <t>2.7.7.3</t>
  </si>
  <si>
    <t>Pc16g07680</t>
  </si>
  <si>
    <t>r0468</t>
  </si>
  <si>
    <t>(R)-4'-Phosphopantothenate:L-cysteine ligase</t>
  </si>
  <si>
    <t>(R)-4'-phosphopantothenate[c] + CTP[c] + L-cysteine[c] =&gt; CMP[c] + diphosphate[c] + N-((R)-4'-phosphopantothenoyl)-L-cysteine[c]</t>
  </si>
  <si>
    <t>6.3.2.5</t>
  </si>
  <si>
    <t>Pc20g02180</t>
  </si>
  <si>
    <t>r0469</t>
  </si>
  <si>
    <t>N-[(R)-4'-phosphopantothenoyl]-L-cysteine carboxy-lyase</t>
  </si>
  <si>
    <t>N-((R)-4'-phosphopantothenoyl)-L-cysteine[c] =&gt; CO2[c] + pantetheine 4'-phosphate[c]</t>
  </si>
  <si>
    <t>4.1.1.36</t>
  </si>
  <si>
    <t>r0470</t>
  </si>
  <si>
    <t>proline dehydrogenase</t>
  </si>
  <si>
    <t>L-proline[m] + NAD(+)[m] =&gt; (S)-1-pyrroline-5-carboxylate[m] + NADH[m]</t>
  </si>
  <si>
    <t>1.5.99.8</t>
  </si>
  <si>
    <t>(Pc13g01340 or Pc21g19930)</t>
  </si>
  <si>
    <t>Porphyrin and chlorophyll metabolism</t>
  </si>
  <si>
    <t>r0471</t>
  </si>
  <si>
    <t>succinyl-CoA:glycine C-succinyltransferase (decarboxylating)</t>
  </si>
  <si>
    <t>glycine[m] + succinyl-CoA[m] =&gt; 5-aminolevulinate[m] + CO2[m] + coenzyme A[m]</t>
  </si>
  <si>
    <t>2.3.1.37</t>
  </si>
  <si>
    <t>Pc22g13500</t>
  </si>
  <si>
    <t>r0472</t>
  </si>
  <si>
    <t>5-aminolevulinate hydro-lyase (adding 5-aminolevulinate and cyclizing; porphobilinogen-forming)</t>
  </si>
  <si>
    <t>2 5-aminolevulinate[c] =&gt; 2 H2O[c] + porphobilinogen[c]</t>
  </si>
  <si>
    <t>4.2.1.24</t>
  </si>
  <si>
    <t>Pc16g01700</t>
  </si>
  <si>
    <t>r0473</t>
  </si>
  <si>
    <t>porphobilinogen:(4-[2-carboxyethyl]-3-[carboxymethyl]pyrrol-2-yl)methyltransferase (hydrolysing)</t>
  </si>
  <si>
    <t>H2O[c] + 4 porphobilinogen[c] =&gt; hydroxymethylbilane[c] + 4 NH3[c]</t>
  </si>
  <si>
    <t>2.5.1.61</t>
  </si>
  <si>
    <t>(Pc21g06870 or Pc22g16690)</t>
  </si>
  <si>
    <t>r0474</t>
  </si>
  <si>
    <t>hydroxymethylbilane hydro-lyase(cyclizing)</t>
  </si>
  <si>
    <t>hydroxymethylbilane[c] =&gt; H2O[c] + uroporphyrinogen III[c]</t>
  </si>
  <si>
    <t>4.2.1.75</t>
  </si>
  <si>
    <t>Pc22g01660</t>
  </si>
  <si>
    <t>r0475</t>
  </si>
  <si>
    <t>uroporphyrinogen-III carboxy-lyase</t>
  </si>
  <si>
    <t>uroporphyrinogen III[c] =&gt; 4 CO2[c] + coproporphyrinogen III[c]</t>
  </si>
  <si>
    <t>4.1.1.37</t>
  </si>
  <si>
    <t>Pc16g10100</t>
  </si>
  <si>
    <t>r0476</t>
  </si>
  <si>
    <t>coproporphyrinogen:oxygen oxidoreductase(decarboxylating)</t>
  </si>
  <si>
    <t>coproporphyrinogen III[m] + O2[m] =&gt; 2 H2O[c] + protoporphyrinogen[c] + 2 CO2[m]</t>
  </si>
  <si>
    <t>1.3.3.3</t>
  </si>
  <si>
    <t>Pc12g05380</t>
  </si>
  <si>
    <t>r0477</t>
  </si>
  <si>
    <t>protoporphyrinogen-IX:oxygen oxidoreductase</t>
  </si>
  <si>
    <t>2 protoporphyrinogen[c] + 3 O2[m] =&gt; 6 H2O[m] + 2 protoporphyrin[m]</t>
  </si>
  <si>
    <t>1.3.3.4</t>
  </si>
  <si>
    <t>Pc22g13300</t>
  </si>
  <si>
    <t>r0478</t>
  </si>
  <si>
    <t>protoheme ferro-lyase (protoporphyrin-forming)</t>
  </si>
  <si>
    <t>protoporphyrin[m] =&gt; heme b[m]</t>
  </si>
  <si>
    <t>4.99.1.1</t>
  </si>
  <si>
    <t>Pc22g15520</t>
  </si>
  <si>
    <t>r0479</t>
  </si>
  <si>
    <t>heme A farnesyltransferase</t>
  </si>
  <si>
    <t>heme b[m] =&gt; heme o[m]</t>
  </si>
  <si>
    <t>2.5.1.-</t>
  </si>
  <si>
    <t>Pc13g08110</t>
  </si>
  <si>
    <t>r0480</t>
  </si>
  <si>
    <t>cytochrome oxidase assembly factor COX15</t>
  </si>
  <si>
    <t>heme o[m] =&gt; heme a[m]</t>
  </si>
  <si>
    <t>Pc12g09270</t>
  </si>
  <si>
    <t>r0481</t>
  </si>
  <si>
    <t>S-adenosyl-L-methionine:uroporphyrinogen-III C-methyltransferase</t>
  </si>
  <si>
    <t>S-adenosyl-L-methionine[c] + uroporphyrinogen III[c] =&gt; precorrins[c] + S-adenosyl-L-homocysteine[c]</t>
  </si>
  <si>
    <t>2.1.1.107</t>
  </si>
  <si>
    <t>(Pc20g03160 or Pc20g01650)</t>
  </si>
  <si>
    <t>r0482</t>
  </si>
  <si>
    <t>S-adenosyl-L-methionine:uroporphyrin-III C-methyltransferase</t>
  </si>
  <si>
    <t>NAD(+)[c] + precorrins[c] =&gt; NADH[c] + sirohydrochlorin[c]</t>
  </si>
  <si>
    <t>1.3.1.76</t>
  </si>
  <si>
    <t>Pc20g01650</t>
  </si>
  <si>
    <t>r0483</t>
  </si>
  <si>
    <t>sirohydrochlorin[c] =&gt; siroheme[c]</t>
  </si>
  <si>
    <t>4.99.1.4</t>
  </si>
  <si>
    <t>r0484</t>
  </si>
  <si>
    <t>L-glutamate-semialdehyde: NADP+ oxidoreductase (L-glutamyl-tRNA(Glu)-forming)</t>
  </si>
  <si>
    <t>L-glutamyl-tRNA(Glu)[c] + NADPH[c] =&gt; (S)-4-amino-5-oxopentanoate[c] + NADP(+)[c] + transfer RNA[c]</t>
  </si>
  <si>
    <t>1.2.1.70</t>
  </si>
  <si>
    <t>r0485</t>
  </si>
  <si>
    <t>(S)-4-amino-5-oxopentanoate 4,5-aminomutase</t>
  </si>
  <si>
    <t>(S)-4-amino-5-oxopentanoate[c] =&gt; 5-aminolevulinate[c]</t>
  </si>
  <si>
    <t>5.4.3.8</t>
  </si>
  <si>
    <t>Pc13g13140</t>
  </si>
  <si>
    <t>r0486</t>
  </si>
  <si>
    <t>biotin synthase</t>
  </si>
  <si>
    <t>biotin[c] &lt;=&gt; dethiobiotin[c] + sulfur[c]</t>
  </si>
  <si>
    <t>2.8.1.6</t>
  </si>
  <si>
    <t>Pc20g13470</t>
  </si>
  <si>
    <t>Biotin metabolism</t>
  </si>
  <si>
    <t>r0487</t>
  </si>
  <si>
    <t>6-carboxyhexanoyl-CoA:L-alanine C-carboxyhexanoyltransferase (decarboxylating)</t>
  </si>
  <si>
    <t>L-alanine[c] + pimeloyl-CoA[c] =&gt; 8-amino-7-oxononanoate[c] + CO2[c] + coenzyme A[c]</t>
  </si>
  <si>
    <t>2.3.1.47</t>
  </si>
  <si>
    <t>(Pc20g13410 or Pc13g12580)</t>
  </si>
  <si>
    <t>r0488</t>
  </si>
  <si>
    <t>S-adenosyl-L-methionine:8-amino-7-oxononanoate aminotransferase</t>
  </si>
  <si>
    <t>8-amino-7-oxononanoate[c] + S-adenosyl-L-methionine[c] =&gt; 7,8-diaminononanoate[c] + S-adenosyl-4-methylthio-2-oxobutanoate[c]</t>
  </si>
  <si>
    <t>2.6.1.62</t>
  </si>
  <si>
    <t>(Pc21g23440 or Pc22g12630)</t>
  </si>
  <si>
    <t>r0489</t>
  </si>
  <si>
    <t>S-adenosyl-4-methylthio-2-oxobutanoate[c] =&gt; 2-oxy-but-3-enoate[c] + 5'-S-methyl-5'-thioadenosine[c]</t>
  </si>
  <si>
    <t>r0490</t>
  </si>
  <si>
    <t>7,8-diaminononanoate:carbon-dioxide cyclo-ligase</t>
  </si>
  <si>
    <t>7,8-diaminononanoate[c] + ATP[c] + CO2[c] =&gt; ADP[c] + dethiobiotin[c] + phosphate[c]</t>
  </si>
  <si>
    <t>6.3.3.3</t>
  </si>
  <si>
    <t>r0491</t>
  </si>
  <si>
    <t>dethiobiotin[c] + 2 S-adenosyl-L-methionine[c] + sulfur[c] =&gt; biotin[c] + 2 deoxyadenosine[c] + 2 L-methionine[c]</t>
  </si>
  <si>
    <t>Pc21g23070</t>
  </si>
  <si>
    <t>r0492</t>
  </si>
  <si>
    <t>6-carboxyhyxanoate:CoA ligase (AMP-forming)</t>
  </si>
  <si>
    <t>ATP[c] + coenzyme A[c] + pimelate[c] =&gt; AMP[c] + diphosphate[c] + pimeloyl-CoA[c]</t>
  </si>
  <si>
    <t>6.2.1.14</t>
  </si>
  <si>
    <t>r0493</t>
  </si>
  <si>
    <t>ATP:biotin adenylyltransferase</t>
  </si>
  <si>
    <t>ATP[c] + biotin[c] =&gt; biotinyl-5'-AMP[c] + diphosphate[c]</t>
  </si>
  <si>
    <t>6.3.4.9;6.3.4.10;6.3.4.11;6.3.4.15</t>
  </si>
  <si>
    <t>r0494</t>
  </si>
  <si>
    <t>biotinyl-5'-AMP:apo-[carboxylase] ligase (AMP-forming)</t>
  </si>
  <si>
    <t>apo-[carboxylase][c] + biotinyl-5'-AMP[c] =&gt; AMP[c] + holo-[carboxylase][c]</t>
  </si>
  <si>
    <t>r0495</t>
  </si>
  <si>
    <t>H2O[c] + holo-[carboxylase][c] =&gt; apo-[carboxylase][c] + biotin[c]</t>
  </si>
  <si>
    <t>r0496</t>
  </si>
  <si>
    <t>pyridoxal 5-phosphate synthase</t>
  </si>
  <si>
    <t>D-glyceraldehyde 3-phosphate[c] + D-ribulose 5-phosphate[c] + L-glutamine[c] =&gt; 3 H2O[c] + L-glutamate[c] + phosphate[c] + pyridoxal 5'-phosphate[c]</t>
  </si>
  <si>
    <t>4.-.-.-;2.6.-.-</t>
  </si>
  <si>
    <t>(Pc22g15930 or Pc13g04060)</t>
  </si>
  <si>
    <t>Vitamin B6 metabolism</t>
  </si>
  <si>
    <t>r0497</t>
  </si>
  <si>
    <t>ATP:pyridoxal 5'-phosphotransferase</t>
  </si>
  <si>
    <t>ATP[c] + pyridoxamine[c] =&gt; ADP[c] + pyridoxamine 5'-phosphate[c]</t>
  </si>
  <si>
    <t>2.7.1.35</t>
  </si>
  <si>
    <t>Pc22g25550</t>
  </si>
  <si>
    <t>r0498</t>
  </si>
  <si>
    <t>ATP[c] + pyridoxal[c] =&gt; ADP[c] + pyridoxal 5'-phosphate[c]</t>
  </si>
  <si>
    <t>r0499</t>
  </si>
  <si>
    <t>pyridoxamine-5'-phosphate:oxygen oxidoreductase (deaminating)</t>
  </si>
  <si>
    <t>H2O[c] + O2[c] + pyridoxamine 5'-phosphate[c] =&gt; H2O2[c] + NH3[c] + pyridoxal 5'-phosphate[c]</t>
  </si>
  <si>
    <t>1.4.3.5</t>
  </si>
  <si>
    <t>(Pc21g10250 or Pc20g03080)</t>
  </si>
  <si>
    <t>r0500</t>
  </si>
  <si>
    <t>ATP:pyridoxine 5'-phosphotransferase</t>
  </si>
  <si>
    <t>ATP[c] + pyridoxine[c] =&gt; ADP[c] + pyridoxine 5'-phosphate[c]</t>
  </si>
  <si>
    <t>r0501</t>
  </si>
  <si>
    <t>pyridoxine 5-phosphate:oxygen oxidoreductase</t>
  </si>
  <si>
    <t>O2[c] + pyridoxine 5'-phosphate[c] =&gt; H2O2[c] + pyridoxal 5'-phosphate[c]</t>
  </si>
  <si>
    <t>r0502</t>
  </si>
  <si>
    <t>pyridoxine:oxygen oxidoreductase (deaminating)</t>
  </si>
  <si>
    <t>H2O2[c] + pyridoxal[c] &lt;=&gt; O2[c] + pyridoxine[c]</t>
  </si>
  <si>
    <t>r0503</t>
  </si>
  <si>
    <t>pyridoxamine:oxygen oxidoreductase (deaminating)</t>
  </si>
  <si>
    <t>H2O2[c] + NH3[c] + pyridoxal[c] &lt;=&gt; H2O[c] + O2[c] + pyridoxamine[c]</t>
  </si>
  <si>
    <t>r0504</t>
  </si>
  <si>
    <t>pyridoxal-5'-phosphate phosphohydrolase</t>
  </si>
  <si>
    <t>H2O[c] + pyridoxal 5'-phosphate[c] =&gt; phosphate[c] + pyridoxal[c]</t>
  </si>
  <si>
    <t>3.1.3.74</t>
  </si>
  <si>
    <t>r0505</t>
  </si>
  <si>
    <t>chorismate pyruvate-lyase (4-hydroxybenzoate-forming)</t>
  </si>
  <si>
    <t>chorismate[c] =&gt; 4-hydroxybenzoate[c] + pyruvate[c]</t>
  </si>
  <si>
    <t>4.1.3.40</t>
  </si>
  <si>
    <t>Ubiquinone and other terpenoid-quinone biosynthesis</t>
  </si>
  <si>
    <t>r0506</t>
  </si>
  <si>
    <t>polyisopentenylpyrolinate:4-hydroxybenzoate nonaprenyltransferase</t>
  </si>
  <si>
    <t>4-hydroxybenzoate[c] + all-trans-polyprenyl diphosphate[c] =&gt; 4-hydroxy-3-polyprenylbenzoate[c] + diphosphate[c]</t>
  </si>
  <si>
    <t>2.5.1.39</t>
  </si>
  <si>
    <t>Pc20g00240</t>
  </si>
  <si>
    <t>r0507</t>
  </si>
  <si>
    <t>uncharacterized enzyme</t>
  </si>
  <si>
    <t>4-hydroxy-3-polyprenylbenzoate[c] + O2[c] =&gt; 3-polyprenyl-4,5-dihydroxybenzoate[c]</t>
  </si>
  <si>
    <t>r0508</t>
  </si>
  <si>
    <t>S-adenosyl-L-methionine:3-polyprenyl-4,5-dihydroxylate 5-O-methyltransferase</t>
  </si>
  <si>
    <t>3-polyprenyl-4,5-dihydroxybenzoate[c] + S-adenosyl-L-methionine[c] =&gt; 3-polyprenyl-4-hydroxy-5-methoxybenzoate[c] + S-adenosyl-L-homocysteine[c]</t>
  </si>
  <si>
    <t>2.1.1.114</t>
  </si>
  <si>
    <t>r0509</t>
  </si>
  <si>
    <t>3-polyprenyl-4-hydroxy-5-methoxybenzoate carboxy-lyase (2-polyprenyl-6-methoxyphenol-forming)</t>
  </si>
  <si>
    <t>3-polyprenyl-4-hydroxy-5-methoxybenzoate[c] =&gt; 2-polyprenyl-6-methoxyphenol[c] + CO2[c]</t>
  </si>
  <si>
    <t>4.1.1.-</t>
  </si>
  <si>
    <t>r0510</t>
  </si>
  <si>
    <t>2-octaprenyl-6-methoxyphenol hydroxylase</t>
  </si>
  <si>
    <t>2-polyprenyl-6-methoxyphenol[c] + O2[c] =&gt; 2-polyprenyl-6-methoxy-1,4-benzoquinone[c] + H2O[c]</t>
  </si>
  <si>
    <t>1.14.13.-</t>
  </si>
  <si>
    <t>Pc22g02890</t>
  </si>
  <si>
    <t>r0511</t>
  </si>
  <si>
    <t>ubiquinone biosynthesis methyltransferase</t>
  </si>
  <si>
    <t>2-polyprenyl-6-methoxy-1,4-benzoquinone[c] + S-adenosyl-L-methionine[c] =&gt; 2-polyprenyl-3-methyl-6-methoxy-1,4-benzoquinone[c] + S-adenosyl-L-homocysteine[c]</t>
  </si>
  <si>
    <t>2.1.1.201</t>
  </si>
  <si>
    <t>Pc12g08680</t>
  </si>
  <si>
    <t>r0512</t>
  </si>
  <si>
    <t>2-octaprenyl-3-methyl-6-methoxy-1,4-benzoquinol hydroxylase</t>
  </si>
  <si>
    <t>2-polyprenyl-3-methyl-6-methoxy-1,4-benzoquinone[c] + NADPH[c] + O2[c] =&gt; 2-polyprenyl-3-methyl-5-hydroxy-6-methoxy-1,4-benzoquinone[c] + H2O[c] + NADP(+)[c]</t>
  </si>
  <si>
    <t>Pc20g05040</t>
  </si>
  <si>
    <t>r0513</t>
  </si>
  <si>
    <t>hexaprenyldihydroxybenzoate methyltransferase</t>
  </si>
  <si>
    <t>2-polyprenyl-3-methyl-5-hydroxy-6-methoxy-1,4-benzoquinone[c] + S-adenosyl-L-methionine[c] =&gt; S-adenosyl-L-homocysteine[c] + ubiquinone[c]</t>
  </si>
  <si>
    <t>r0514</t>
  </si>
  <si>
    <t>L-cysteine:[ThiI] sulfurtransferase</t>
  </si>
  <si>
    <t>cysteine-[enzyme][m] + L-cysteine[m] =&gt; L-alanine[m] + S-sulfanylcysteine-[enzyme][m]</t>
  </si>
  <si>
    <t>2.8.1.7</t>
  </si>
  <si>
    <t>Pc13g15700</t>
  </si>
  <si>
    <t>Thiamine metabolism</t>
  </si>
  <si>
    <t>r0515</t>
  </si>
  <si>
    <t>ATP:4-amino-2-methyl-5-phosphomethylpyrimidine phosphotransferase</t>
  </si>
  <si>
    <t>4-amino-2-methyl-5-phosphomethylpyrimidine[c] + ATP[c] =&gt; 4-amino-2-methyl-5-diphosphomethylpyrimidine[c] + ADP[c]</t>
  </si>
  <si>
    <t>2.7.4.7</t>
  </si>
  <si>
    <t>Pc22g21020</t>
  </si>
  <si>
    <t>r0516</t>
  </si>
  <si>
    <t>ATP:4-methyl-5-(2-hydroxyethyl)-thiazole 2-phosphotransferase</t>
  </si>
  <si>
    <t>5-(2-hydroxyethyl)-4-methylthiazole[c] + ATP[c] =&gt; 4-methyl-5-(2-phosphonooxyethyl)thiazole[c] + ADP[c]</t>
  </si>
  <si>
    <t>2.7.1.50</t>
  </si>
  <si>
    <t>Pc13g03600</t>
  </si>
  <si>
    <t>r0517</t>
  </si>
  <si>
    <t>2-methyl-4-amino-5-hydroxymethylpyrimidine-diphosphate:4-methyl-5-(2-phosphoethyl)-thiazole 2-methyl-4-aminopyridine-5-methenyltransferase</t>
  </si>
  <si>
    <t>4-amino-2-methyl-5-diphosphomethylpyrimidine[c] + 4-methyl-5-(2-phosphonooxyethyl)thiazole[c] =&gt; diphosphate[c] + thiamin monophosphate[c]</t>
  </si>
  <si>
    <t>2.5.1.3</t>
  </si>
  <si>
    <t>r0518</t>
  </si>
  <si>
    <t>thiamin diphosphate phosphohydrolase</t>
  </si>
  <si>
    <t>H2O[c] + thiamin diphosphate[c] =&gt; phosphate[c] + thiamin monophosphate[c]</t>
  </si>
  <si>
    <t>Pc20g00590</t>
  </si>
  <si>
    <t>r0519</t>
  </si>
  <si>
    <t>thiamin monophosphate phosphohydrolase</t>
  </si>
  <si>
    <t>H2O[c] + thiamin monophosphate[c] =&gt; phosphate[c] + thiamin[c]</t>
  </si>
  <si>
    <t>3.1.3.-</t>
  </si>
  <si>
    <t>Pc20g07100</t>
  </si>
  <si>
    <t>r0520</t>
  </si>
  <si>
    <t>ATP:thiamine diphosphotransferase</t>
  </si>
  <si>
    <t>ATP[c] + thiamin[c] =&gt; AMP[c] + thiamin diphosphate[c]</t>
  </si>
  <si>
    <t>2.7.6.2</t>
  </si>
  <si>
    <t>(Pc21g06070 or Pc12g06110)</t>
  </si>
  <si>
    <t>r0521</t>
  </si>
  <si>
    <t>GTP 7,8-8,9-dihydrolase (diphosphate-forming)</t>
  </si>
  <si>
    <t>GTP[c] =&gt; 2,5-diamino-6-hydroxy-4-(5'-phosphoribosylamino)-pyrimidine[c] + diphosphate[c] + formate[c]</t>
  </si>
  <si>
    <t>3.5.4.25</t>
  </si>
  <si>
    <t>Pc13g12000</t>
  </si>
  <si>
    <t>Riboflavin metabolism</t>
  </si>
  <si>
    <t>r0522</t>
  </si>
  <si>
    <t>2,5-diamino-6-hydroxy-4-(5-phosphoribosylamino)-pyrimidine 2-aminohydrolase</t>
  </si>
  <si>
    <t>2,5-diamino-6-hydroxy-4-(5'-phosphoribosylamino)-pyrimidine[c] + H2O[c] =&gt; 5-amino-6-(5-phosphoribosylamino)uracil[c] + NH3[c]</t>
  </si>
  <si>
    <t>3.5.4.26</t>
  </si>
  <si>
    <t>r0523</t>
  </si>
  <si>
    <t>5-amino-6-(5-phosphoribitylamino)uracil:NADP+ 1'-oxidoreductase</t>
  </si>
  <si>
    <t>5-amino-6-(5-phosphoribosylamino)uracil[c] + NADPH[c] =&gt; 5-amino-6-(5'-phosphoribitylamino)uracil[c] + NADP(+)[c]</t>
  </si>
  <si>
    <t>1.1.1.193</t>
  </si>
  <si>
    <t>(Pc12g01420 or Pc13g05670)</t>
  </si>
  <si>
    <t>r0524</t>
  </si>
  <si>
    <t>phosphoric monoester hydrolase</t>
  </si>
  <si>
    <t>5-amino-6-(5'-phosphoribitylamino)uracil[c] + H2O[c] =&gt; 5-amino-6-(D-ribitylamino)uracil[c] + phosphate[c]</t>
  </si>
  <si>
    <t>r0525</t>
  </si>
  <si>
    <t>D-ribulose 5-phosphate formate-lyase (L-3,4-dihydroxybutan-2-one-4-phosphate-forming)</t>
  </si>
  <si>
    <t>D-ribulose 5-phosphate[c] =&gt; 2-hydroxy-3-oxobutyl phosphate[c] + formate[c]</t>
  </si>
  <si>
    <t>4.1.99.12</t>
  </si>
  <si>
    <t>Pc22g02310</t>
  </si>
  <si>
    <t>r0526</t>
  </si>
  <si>
    <t>6,7-dimethyl-8-ribityllumazine synthase</t>
  </si>
  <si>
    <t>2-hydroxy-3-oxobutyl phosphate[c] + 5-amino-6-(D-ribitylamino)uracil[c] =&gt; 6,7-dimethyl-8-(1-D-ribityl)lumazine[c] + 2 H2O[c] + phosphate[c]</t>
  </si>
  <si>
    <t>Pc14g01130</t>
  </si>
  <si>
    <t>r0527</t>
  </si>
  <si>
    <t>6,7-dimethyl-8-(1-D-ribityl)lumazine:6,7-dimethyl-8-(1-D-ribityl)lumazine 2,3-butanediyltransferase</t>
  </si>
  <si>
    <t>2 6,7-dimethyl-8-(1-D-ribityl)lumazine[c] =&gt; 5-amino-6-(D-ribitylamino)uracil[c] + riboflavin[c]</t>
  </si>
  <si>
    <t>2.5.1.9</t>
  </si>
  <si>
    <t>r0528</t>
  </si>
  <si>
    <t>ATP:riboflavin 5'-phosphotransferase</t>
  </si>
  <si>
    <t>ATP[c] + riboflavin[c] =&gt; ADP[c] + FMN[c]</t>
  </si>
  <si>
    <t>2.7.1.26</t>
  </si>
  <si>
    <t>Pc22g08590</t>
  </si>
  <si>
    <t>r0529</t>
  </si>
  <si>
    <t>ATP:FMN adenylyltransferase</t>
  </si>
  <si>
    <t>ATP[c] + FMN[c] =&gt; diphosphate[c] + FAD[c]</t>
  </si>
  <si>
    <t>2.7.7.2</t>
  </si>
  <si>
    <t>Pc21g20930</t>
  </si>
  <si>
    <t>r0530</t>
  </si>
  <si>
    <t>riboflavin-5-phosphate phosphohydrolase (acid optimum)</t>
  </si>
  <si>
    <t>FMN[c] + H2O[c] =&gt; phosphate[c] + riboflavin[c]</t>
  </si>
  <si>
    <t>Pc22g10070</t>
  </si>
  <si>
    <t>r0531</t>
  </si>
  <si>
    <t>1D-myo-inositol-3-phosphate lyase (isomerizing)</t>
  </si>
  <si>
    <t>alpha-D-glucose 6-phosphate[c] =&gt; 1D-myo-inositol 3-phosphate[c]</t>
  </si>
  <si>
    <t>5.5.1.4</t>
  </si>
  <si>
    <t>Pc22g25050</t>
  </si>
  <si>
    <t>Inositol phosphate metabolism</t>
  </si>
  <si>
    <t>r0532</t>
  </si>
  <si>
    <t>1D-myo-inositol 3-phosphate phosphohydrolase</t>
  </si>
  <si>
    <t>1D-myo-inositol 3-phosphate[c] + H2O[c] =&gt; myo-inositol[c] + phosphate[c]</t>
  </si>
  <si>
    <t>3.1.3.25</t>
  </si>
  <si>
    <t>(Pc14g00790 or Pc13g08390)</t>
  </si>
  <si>
    <t>r0533</t>
  </si>
  <si>
    <t>myo-Inositol:oxygen oxidoreductase</t>
  </si>
  <si>
    <t>myo-inositol[c] + O2[c] =&gt; D-glucuronate[c] + H2O[c]</t>
  </si>
  <si>
    <t>1.13.99.1</t>
  </si>
  <si>
    <t>Pc22g20330</t>
  </si>
  <si>
    <t>r0534</t>
  </si>
  <si>
    <t>myo-Inositol-hexakisphosphate 3-phosphohydrolase</t>
  </si>
  <si>
    <t>myo-inositol hexakisphosphate[c] =&gt; myo-inositol[c] + 6 phosphate[c]</t>
  </si>
  <si>
    <t>3.1.3.8</t>
  </si>
  <si>
    <t>(Pc06g00190 or Pc22g07610 or Pc16g07700)</t>
  </si>
  <si>
    <t>r0535</t>
  </si>
  <si>
    <t>myo-inositol 2-dehydrogenase</t>
  </si>
  <si>
    <t>myo-inositol[c] + NAD(+)[c] =&gt; 2-inosose[c] + NADH[c]</t>
  </si>
  <si>
    <t>1.1.1.18</t>
  </si>
  <si>
    <t>Pc21g07750</t>
  </si>
  <si>
    <t>r0536</t>
  </si>
  <si>
    <t>1D-myo-inositol 1-phosphate phosphohydrolase</t>
  </si>
  <si>
    <t>1D-myo-inositol 1-phosphate[c] + H2O[c] =&gt; myo-inositol[c] + phosphate[c]</t>
  </si>
  <si>
    <t>r0537</t>
  </si>
  <si>
    <t>phosphatidylinositol 4-kinase</t>
  </si>
  <si>
    <t>1-phosphatidyl-1D-myo-inositols[c] + ATP[c] =&gt; 1-phosphatidyl-1D-myo-inositol 4-phosphate[c] + ADP[c]</t>
  </si>
  <si>
    <t>2.7.1.67</t>
  </si>
  <si>
    <t>Pc20g09090</t>
  </si>
  <si>
    <t>r0538</t>
  </si>
  <si>
    <t>ATP:1-phosphatidyl-1D-myo-inositol-4-phosphate 5-phosphotransferase</t>
  </si>
  <si>
    <t>1-phosphatidyl-1D-myo-inositol 4-phosphate[c] + ATP[c] =&gt; 1-phosphatidyl-D-myo-inositol 4,5-bisphosphate[c] + ADP[c]</t>
  </si>
  <si>
    <t>2.7.1.68</t>
  </si>
  <si>
    <t>Pc20g07880</t>
  </si>
  <si>
    <t>r0539</t>
  </si>
  <si>
    <t>ATP:1-phosphatidyl-1D-myo-inositol 3-phosphotransferase</t>
  </si>
  <si>
    <t>1-phosphatidyl-1D-myo-inositols[c] + ATP[c] =&gt; 1-phosphatidyl-1D-myo-inositol 3-phosphate[c] + ADP[c]</t>
  </si>
  <si>
    <t>2.7.1.137</t>
  </si>
  <si>
    <t>Pc21g00590</t>
  </si>
  <si>
    <t>r0540</t>
  </si>
  <si>
    <t>L-aspartate:2-oxoglutarate aminotransferase</t>
  </si>
  <si>
    <t>2-oxoglutarate[m] + L-aspartate[m] &lt;=&gt; L-glutamate[m] + oxaloacetate[m]</t>
  </si>
  <si>
    <t>2.6.1.1</t>
  </si>
  <si>
    <t>(Pc22g13130 or Pc22g19440 or Pc22g00210)</t>
  </si>
  <si>
    <t>Alanine, aspartate and glutamate metabolism</t>
  </si>
  <si>
    <t>r0541</t>
  </si>
  <si>
    <t>2-oxoglutarate[c] + L-aspartate[c] &lt;=&gt; L-glutamate[c] + oxaloacetate[c]</t>
  </si>
  <si>
    <t>(Pc22g23100 or Pc22g23830 or Pc22g05940)</t>
  </si>
  <si>
    <t>r0542</t>
  </si>
  <si>
    <t>L-alanine:2-oxoglutarate aminotransferase</t>
  </si>
  <si>
    <t>2-oxoglutarate[c] + L-alanine[c] &lt;=&gt; L-glutamate[c] + pyruvate[c]</t>
  </si>
  <si>
    <t>2.6.1.2</t>
  </si>
  <si>
    <t>Pc12g09430</t>
  </si>
  <si>
    <t>r0543</t>
  </si>
  <si>
    <t>L-asparagine amidohydrolase</t>
  </si>
  <si>
    <t>H2O[c] + L-asparagine[c] =&gt; L-aspartate[c] + NH3[c]</t>
  </si>
  <si>
    <t>3.5.1.1</t>
  </si>
  <si>
    <t>(Pc20g04710 or Pc12g09000 or Pc21g06440)</t>
  </si>
  <si>
    <t>r0544</t>
  </si>
  <si>
    <t>L-aspartate:L-glutamine amido-ligase (AMP-forming)</t>
  </si>
  <si>
    <t>ATP[c] + H2O[c] + L-aspartate[c] + L-glutamine[c] =&gt; AMP[c] + diphosphate[c] + L-asparagine[c] + L-glutamate[c]</t>
  </si>
  <si>
    <t>6.3.5.4</t>
  </si>
  <si>
    <t>(Pc22g17940 or Pc21g12620)</t>
  </si>
  <si>
    <t>r0545</t>
  </si>
  <si>
    <t>L-aspartate:ammonia ligase (AMP-forming)</t>
  </si>
  <si>
    <t>ATP[c] + L-aspartate[c] + NH3[c] =&gt; AMP[c] + diphosphate[c] + L-asparagine[c]</t>
  </si>
  <si>
    <t>6.3.1.1</t>
  </si>
  <si>
    <t>Pc22g05660</t>
  </si>
  <si>
    <t>r0546</t>
  </si>
  <si>
    <t>L-aspartate-4-semialdehyde:NADP+ oxidoreductase (phosphorylating)</t>
  </si>
  <si>
    <t>4-phospho-L-aspartate[c] + NADPH[c] =&gt; L-aspartate 4-semialdehyde[c] + NADP(+)[c] + phosphate[c]</t>
  </si>
  <si>
    <t>1.2.1.11</t>
  </si>
  <si>
    <t>Pc20g02910</t>
  </si>
  <si>
    <t>r0547</t>
  </si>
  <si>
    <t>ATP:L-aspartate 4-phosphotransferase</t>
  </si>
  <si>
    <t>ATP[c] + L-aspartate[c] =&gt; 4-phospho-L-aspartate[c] + ADP[c]</t>
  </si>
  <si>
    <t>2.7.2.4</t>
  </si>
  <si>
    <t>Pc20g00640</t>
  </si>
  <si>
    <t>r0548</t>
  </si>
  <si>
    <t>L-aspartic acid:oxygen oxidoreductase (deaminating)</t>
  </si>
  <si>
    <t>H2O[c] + L-aspartate[c] + O2[c] =&gt; H2O2[c] + NH3[c] + oxaloacetate[c]</t>
  </si>
  <si>
    <t>1.4.3.2</t>
  </si>
  <si>
    <t>(Pc20g15180 or Pc16g06420)</t>
  </si>
  <si>
    <t>r0549</t>
  </si>
  <si>
    <t>L-glutamate 1-carboxy-lyase (4-aminobutanoate-forming)</t>
  </si>
  <si>
    <t>L-glutamate[c] =&gt; CO2[c] + gamma-aminobutyrate[c]</t>
  </si>
  <si>
    <t>4.1.1.15</t>
  </si>
  <si>
    <t>(Pc16g00770 or Pc22g00970 or Pc13g09350)</t>
  </si>
  <si>
    <t>r0550</t>
  </si>
  <si>
    <t>L-glutamate:NADP+ oxidoreductase (transaminating)</t>
  </si>
  <si>
    <t>2-oxoglutarate[c] + L-glutamine[c] + NADPH[c] =&gt; 2 L-glutamate[c] + NADP(+)[c]</t>
  </si>
  <si>
    <t>1.4.1.13</t>
  </si>
  <si>
    <t>Pc22g11310</t>
  </si>
  <si>
    <t>r0551</t>
  </si>
  <si>
    <t>L-glutamate:NAD+ oxidoreductase (deaminating)</t>
  </si>
  <si>
    <t>H2O[c] + L-glutamate[c] + NAD(+)[c] =&gt; 2-oxoglutarate[c] + NADH[c] + NH3[c]</t>
  </si>
  <si>
    <t>1.4.1.2</t>
  </si>
  <si>
    <t>Pc22g08300</t>
  </si>
  <si>
    <t>r0552</t>
  </si>
  <si>
    <t>H2O[m] + L-glutamate[m] + NAD(+)[m] =&gt; 2-oxoglutarate[m] + NADH[m] + NH3[m]</t>
  </si>
  <si>
    <t>r0553</t>
  </si>
  <si>
    <t>L-glutamate:NADP+ oxidoreductase (deaminating)</t>
  </si>
  <si>
    <t>2-oxoglutarate[c] + NADPH[c] + NH3[c] =&gt; H2O[c] + L-glutamate[c] + NADP(+)[c]</t>
  </si>
  <si>
    <t>1.4.1.4</t>
  </si>
  <si>
    <t>Pc22g17560</t>
  </si>
  <si>
    <t>r0554</t>
  </si>
  <si>
    <t>4-aminobutanoate:2-oxoglutarate aminotransferase</t>
  </si>
  <si>
    <t>2-oxoglutarate[m] + gamma-aminobutyrate[m] =&gt; L-glutamate[m] + succinate semialdehyde[m]</t>
  </si>
  <si>
    <t>2.6.1.19</t>
  </si>
  <si>
    <t>Pc21g17880</t>
  </si>
  <si>
    <t>r0555</t>
  </si>
  <si>
    <t>L-glutamate:ammonia ligase (ADP-forming)</t>
  </si>
  <si>
    <t>ATP[c] + L-glutamate[c] + NH3[c] =&gt; ADP[c] + L-glutamine[c] + phosphate[c]</t>
  </si>
  <si>
    <t>6.3.1.2</t>
  </si>
  <si>
    <t>(Pc22g03070 or Pc12g14940 or Pc20g13560)</t>
  </si>
  <si>
    <t>r0556</t>
  </si>
  <si>
    <t>L-glutamine amidohydrolase</t>
  </si>
  <si>
    <t>H2O[c] + L-glutamine[c] =&gt; L-glutamate[c] + NH3[c]</t>
  </si>
  <si>
    <t>3.5.1.2</t>
  </si>
  <si>
    <t>Pc18g00850</t>
  </si>
  <si>
    <t>r0557</t>
  </si>
  <si>
    <t>glucosamine-fructose-6-phosphate aminotransferase</t>
  </si>
  <si>
    <t>beta-D-fructofuranose 6-phosphate[c] + L-glutamine[c] =&gt; D-glucosamine 6-phosphate[c] + L-glutamate[c]</t>
  </si>
  <si>
    <t>2.6.1.16</t>
  </si>
  <si>
    <t>Pc14g01120</t>
  </si>
  <si>
    <t>r0558</t>
  </si>
  <si>
    <t>L-alanine:glyoxylate aminotransferase</t>
  </si>
  <si>
    <t>glyoxylate[p] + L-alanine[p] &lt;=&gt; glycine[p] + pyruvate[p]</t>
  </si>
  <si>
    <t>2.6.1.44</t>
  </si>
  <si>
    <t>Pc16g02790</t>
  </si>
  <si>
    <t>r0559</t>
  </si>
  <si>
    <t>L-serine:pyruvate aminotransferase</t>
  </si>
  <si>
    <t>L-serine[c] + pyruvate[c] =&gt; 3-hydroxypyruvate[c] + L-alanine[c]</t>
  </si>
  <si>
    <t>r0560</t>
  </si>
  <si>
    <t>N-acetyl-gamma-glutamyl-phosphate reductase (EC 1.2.1.38) and acetylglutamate kinase (EC 2.7.2.8)</t>
  </si>
  <si>
    <t>N-acetyl-L-gamma-glutamyl phosphate[m] + NADPH[m] =&gt; N-acetyl-L-glutamate 5-semialdehyde[m] + NADP(+)[m] + phosphate[m]</t>
  </si>
  <si>
    <t>1.2.1.38</t>
  </si>
  <si>
    <t>Pc22g23250</t>
  </si>
  <si>
    <t>Arginine and proline metabolism</t>
  </si>
  <si>
    <t>r0561</t>
  </si>
  <si>
    <t>S-adenosylmethioninamine:putrescine 3-aminopropyltransferase</t>
  </si>
  <si>
    <t>putrescine[c] + S-adenosylmethioninamine[c] =&gt; 5'-S-methyl-5'-thioadenosine[c] + spermidine[c]</t>
  </si>
  <si>
    <t>2.5.1.16</t>
  </si>
  <si>
    <t>Pc13g12400</t>
  </si>
  <si>
    <t>r0562</t>
  </si>
  <si>
    <t>urea:carbon-dioxide ligase (ADP-forming)</t>
  </si>
  <si>
    <t>ATP[c] + CO2[c] + H2O[c] + urea[c] =&gt; ADP[c] + phosphate[c] + urea-1-carboxylate[c]</t>
  </si>
  <si>
    <t>6.3.4.6</t>
  </si>
  <si>
    <t>Pc20g09590</t>
  </si>
  <si>
    <t>r0563</t>
  </si>
  <si>
    <t>urea-1-carboxylate amidohydrolase</t>
  </si>
  <si>
    <t>H2O[c] + urea-1-carboxylate[c] =&gt; 2 CO2[c] + 2 NH3[c]</t>
  </si>
  <si>
    <t>3.5.1.54</t>
  </si>
  <si>
    <t>r0564</t>
  </si>
  <si>
    <t>S-adenosyl-L-methionine carboxy-lyase [(5-deoxy-5-adenosyl)(3-aminopropyl)methylsulfonium-forming]</t>
  </si>
  <si>
    <t>S-adenosyl-L-methionine[c] =&gt; CO2[c] + S-adenosylmethioninamine[c]</t>
  </si>
  <si>
    <t>4.1.1.50</t>
  </si>
  <si>
    <t>Pc21g01250</t>
  </si>
  <si>
    <t>r0565</t>
  </si>
  <si>
    <t>spermidine:(acceptor) oxidoreductase</t>
  </si>
  <si>
    <t>H2O[c] + O2[c] + spermidine[c] =&gt; 4-aminobutanal[c] + H2O2[c] + trimethylenediamine[c]</t>
  </si>
  <si>
    <t>1.5.99.6</t>
  </si>
  <si>
    <t>Pc21g14310</t>
  </si>
  <si>
    <t>r0566</t>
  </si>
  <si>
    <t>acetyl-CoA:L-glutamate N-acetyltransferase</t>
  </si>
  <si>
    <t>acetyl-CoA[m] + L-glutamate[m] =&gt; coenzyme A[m] + N-acetyl-L-glutamate[m]</t>
  </si>
  <si>
    <t>2.3.1.1</t>
  </si>
  <si>
    <t>(Pc22g15960 or Pc15g00060)</t>
  </si>
  <si>
    <t>r0567</t>
  </si>
  <si>
    <t>ATP:N-acetyl-L-glutamate 5-phosphotransferase</t>
  </si>
  <si>
    <t>ATP[m] + N-acetyl-L-glutamate[m] =&gt; ADP[m] + N-acetyl-L-gamma-glutamyl phosphate[m]</t>
  </si>
  <si>
    <t>2.7.2.8</t>
  </si>
  <si>
    <t>r0568</t>
  </si>
  <si>
    <t>N2-acetyl-L-ornithine:2-oxoglutarate aminotransferase</t>
  </si>
  <si>
    <t>L-glutamate[m] + N-acetyl-L-glutamate 5-semialdehyde[m] =&gt; 2-oxoglutarate[m] + N2-acetyl-L-ornithine[m]</t>
  </si>
  <si>
    <t>2.6.1.11</t>
  </si>
  <si>
    <t>Pc20g14810</t>
  </si>
  <si>
    <t>r0569</t>
  </si>
  <si>
    <t>N2-acetyl-L-ornithine amidohydrolase</t>
  </si>
  <si>
    <t>H2O[c] + N2-acetyl-L-ornithine[c] =&gt; acetate[c] + L-ornithine[c]</t>
  </si>
  <si>
    <t>3.5.1.16</t>
  </si>
  <si>
    <t>Pc14g01770</t>
  </si>
  <si>
    <t>r0570</t>
  </si>
  <si>
    <t>L-citrulline:L-aspartate ligase (AMP-forming)</t>
  </si>
  <si>
    <t>AMP[c] + diphosphate[c] + N-(L-arginino)succinate[c] &lt;=&gt; ATP[c] + L-aspartate[c] + L-citrulline[c]</t>
  </si>
  <si>
    <t>6.3.4.5</t>
  </si>
  <si>
    <t>Pc12g11190</t>
  </si>
  <si>
    <t>r0571</t>
  </si>
  <si>
    <t>2-(Nomega-L-arginino)succinate arginine-lyase (fumarate-forming)</t>
  </si>
  <si>
    <t>fumarate[c] + L-arginine[c] &lt;=&gt; N-(L-arginino)succinate[c]</t>
  </si>
  <si>
    <t>4.3.2.1</t>
  </si>
  <si>
    <t>Pc20g06010</t>
  </si>
  <si>
    <t>r0572</t>
  </si>
  <si>
    <t>L-arginine amidinohydrolase</t>
  </si>
  <si>
    <t>H2O[c] + L-arginine[c] =&gt; L-ornithine[c] + urea[c]</t>
  </si>
  <si>
    <t>3.5.3.1</t>
  </si>
  <si>
    <t>Pc13g09710</t>
  </si>
  <si>
    <t>r0573</t>
  </si>
  <si>
    <t>agmatine amidinohydrolase</t>
  </si>
  <si>
    <t>agmatine[c] + H2O[c] =&gt; putrescine[c] + urea[c]</t>
  </si>
  <si>
    <t>3.5.3.11</t>
  </si>
  <si>
    <t>(Pc16g13170 or Pc22g09020)</t>
  </si>
  <si>
    <t>r0574</t>
  </si>
  <si>
    <t>gamma-glutamyl phosphate reductase</t>
  </si>
  <si>
    <t>D-alpha-glutamyl phosphate[c] + NADPH[c] =&gt; L-glutamate 5-semialdehyde[c] + NADP(+)[c] + phosphate[c]</t>
  </si>
  <si>
    <t>1.2.1.41</t>
  </si>
  <si>
    <t>Pc13g05550</t>
  </si>
  <si>
    <t>r0575</t>
  </si>
  <si>
    <t>FAD[m] + L-proline[m] =&gt; (S)-1-pyrroline-5-carboxylate[m] + FADH2[m]</t>
  </si>
  <si>
    <t>Pc12g08870</t>
  </si>
  <si>
    <t>r0576</t>
  </si>
  <si>
    <t>L-proline,2-oxoglutarate:oxygen oxidoreductase (4-hydroxylating)</t>
  </si>
  <si>
    <t>2-oxoglutarate[c] + L-proline[c] + O2[c] =&gt; CO2[c] + succinate[c] + trans-4-hydroxy-L-proline[c]</t>
  </si>
  <si>
    <t>1.14.11.2</t>
  </si>
  <si>
    <t>Pc18g00410</t>
  </si>
  <si>
    <t>r0577</t>
  </si>
  <si>
    <t>delta-1-pyrroline-5-carboxylate dehydrogenase</t>
  </si>
  <si>
    <t>NAD(+)[m] + trans-4-hydroxy-L-proline[m] =&gt; L-1-pyrroline-3-hydroxy-5-carboxylate[m] + NADH[m]</t>
  </si>
  <si>
    <t>1.5.1.12</t>
  </si>
  <si>
    <t>(Pc12g08900 or Pc13g01370 or Pc21g19920)</t>
  </si>
  <si>
    <t>r0578</t>
  </si>
  <si>
    <t>H2O[m] + L-glutamate 5-semialdehyde[m] + NADP(+)[m] =&gt; L-glutamate[m] + NADPH[m]</t>
  </si>
  <si>
    <t>r0579</t>
  </si>
  <si>
    <t>L-proline:NADP+ 5-oxidoreductase</t>
  </si>
  <si>
    <t>(S)-1-pyrroline-5-carboxylate[c] + NADPH[c] =&gt; L-proline[c] + NADP(+)[c]</t>
  </si>
  <si>
    <t>1.5.1.2</t>
  </si>
  <si>
    <t>(Pc12g13680 or Pc16g08760 or Pc22g23710)</t>
  </si>
  <si>
    <t>r0580</t>
  </si>
  <si>
    <t>pyrroline-5-carboxylate reductase</t>
  </si>
  <si>
    <t>L-1-pyrroline-3-hydroxy-5-carboxylate[c] + NADPH[c] =&gt; NADP(+)[c] + trans-4-hydroxy-L-proline[c]</t>
  </si>
  <si>
    <t>r0581</t>
  </si>
  <si>
    <t>trans-4-hydroxy-L-proline:NAD+ 5-oxidoreductase</t>
  </si>
  <si>
    <t>L-1-pyrroline-3-hydroxy-5-carboxylate[c] + NADH[c] =&gt; NAD(+)[c] + trans-4-hydroxy-L-proline[c]</t>
  </si>
  <si>
    <t>r0582</t>
  </si>
  <si>
    <t>proline racemase</t>
  </si>
  <si>
    <t>L-proline[c] =&gt; D-proline[c]</t>
  </si>
  <si>
    <t>5.1.1.4</t>
  </si>
  <si>
    <t>Pc13g02220</t>
  </si>
  <si>
    <t>r0583</t>
  </si>
  <si>
    <t>N2-acetyl-L-ornithine:L-glutamate N-acetyltransferase</t>
  </si>
  <si>
    <t>L-glutamate[m] + N2-acetyl-L-ornithine[m] =&gt; L-ornithine[m] + N-acetyl-L-glutamate[m]</t>
  </si>
  <si>
    <t>2.3.1.35</t>
  </si>
  <si>
    <t>Pc22g15960</t>
  </si>
  <si>
    <t>r0584</t>
  </si>
  <si>
    <t>L-ornithine:2-oxo-acid aminotransferase</t>
  </si>
  <si>
    <t>2-oxoglutarate[c] + L-ornithine[c] =&gt; L-glutamate 5-semialdehyde[c] + L-glutamate[c]</t>
  </si>
  <si>
    <t>2.6.1.13</t>
  </si>
  <si>
    <t>Pc18g03600</t>
  </si>
  <si>
    <t>r0585</t>
  </si>
  <si>
    <t>L-ornithine carboxy-lyase (putrescine-forming)</t>
  </si>
  <si>
    <t>L-ornithine[c] =&gt; CO2[c] + putrescine[c]</t>
  </si>
  <si>
    <t>4.1.1.17</t>
  </si>
  <si>
    <t>(Pc13g07510 or Pc21g18390)</t>
  </si>
  <si>
    <t>r0586</t>
  </si>
  <si>
    <t>S-adenosylmethioninamine:spermidine 3-aminopropyltransferase</t>
  </si>
  <si>
    <t>S-adenosylmethioninamine[c] + spermidine[c] =&gt; 5'-S-methyl-5'-thioadenosine[c] + spermine[c]</t>
  </si>
  <si>
    <t>2.5.1.22</t>
  </si>
  <si>
    <t>r0587</t>
  </si>
  <si>
    <t>carbamoyl-phosphate:L-ornithine carbamoyltransferase</t>
  </si>
  <si>
    <t>carbamoyl phosphate[m] + L-ornithine[m] =&gt; L-citrulline[m] + phosphate[m]</t>
  </si>
  <si>
    <t>2.1.3.3</t>
  </si>
  <si>
    <t>r0588</t>
  </si>
  <si>
    <t>(S)-1-pyrroline-5-carboxylate[m] + H2O[m] &lt;=&gt; L-glutamate 5-semialdehyde[m]</t>
  </si>
  <si>
    <t>r0589</t>
  </si>
  <si>
    <t>(S)-1-pyrroline-5-carboxylate[c] + H2O[c] &lt;=&gt; L-glutamate 5-semialdehyde[c]</t>
  </si>
  <si>
    <t>r0590</t>
  </si>
  <si>
    <t>sulfhydryl oxidase (Sox)</t>
  </si>
  <si>
    <t>2 L-cysteine[c] + O2[c] =&gt; H2O2[c] + L-cystine[c]</t>
  </si>
  <si>
    <t>1.8.3.3</t>
  </si>
  <si>
    <t>(Pc12g03690 or Pc22g22810)</t>
  </si>
  <si>
    <t>Cysteine and methionine metabolism</t>
  </si>
  <si>
    <t>r0591</t>
  </si>
  <si>
    <t>S-adenosyl-L-methionine:L-homocysteine S-methyltransferase</t>
  </si>
  <si>
    <t>L-homocysteine[c] + S-adenosyl-L-methionine[c] =&gt; L-methionine[c] + S-adenosyl-L-homocysteine[c]</t>
  </si>
  <si>
    <t>2.1.1.10</t>
  </si>
  <si>
    <t>Pc22g15090</t>
  </si>
  <si>
    <t>r0592</t>
  </si>
  <si>
    <t>ATP:L-methionine S-adenosyltransferase</t>
  </si>
  <si>
    <t>ATP[c] + H2O[c] + L-methionine[c] =&gt; diphosphate[c] + phosphate[c] + S-adenosyl-L-methionine[c]</t>
  </si>
  <si>
    <t>2.5.1.6</t>
  </si>
  <si>
    <t>(Pc21g14980 and Pc16g04380)</t>
  </si>
  <si>
    <t>r0593</t>
  </si>
  <si>
    <t>acetyl-CoA:L-serine O-acetyltransferase</t>
  </si>
  <si>
    <t>acetyl-CoA[c] + L-serine[c] =&gt; coenzyme A[c] + O-acetyl-L-serine[c]</t>
  </si>
  <si>
    <t>2.3.1.30</t>
  </si>
  <si>
    <t>Pc22g16570</t>
  </si>
  <si>
    <t>r0594</t>
  </si>
  <si>
    <t>O3-acetyl-L-serine:hydrogen-sulfide</t>
  </si>
  <si>
    <t>H2S[m] + O-acetyl-L-serine[m] =&gt; acetate[m] + L-cysteine[m]</t>
  </si>
  <si>
    <t>2.5.1.47</t>
  </si>
  <si>
    <t>(Pc20g10940 or Pc21g14890)</t>
  </si>
  <si>
    <t>r0595</t>
  </si>
  <si>
    <t>H2S[c] + O-acetyl-L-serine[c] =&gt; acetate[c] + L-cysteine[c]</t>
  </si>
  <si>
    <t>Pc13g05990</t>
  </si>
  <si>
    <t>r0596</t>
  </si>
  <si>
    <t>L-cystathionine L-homocysteine-lyase (deaminating; pyruvate-forming)</t>
  </si>
  <si>
    <t>H2O[c] + L-cystathionine[c] =&gt; L-homocysteine[c] + NH3[c] + pyruvate[c]</t>
  </si>
  <si>
    <t>4.4.1.8</t>
  </si>
  <si>
    <t>Pc13g06020</t>
  </si>
  <si>
    <t>r0597</t>
  </si>
  <si>
    <t>5-methyltetrahydropteroyltri-L-glutamate:L-homocysteine S-methyltransferase</t>
  </si>
  <si>
    <t>5-methyltetrahydropteroyltri-L-glutamate[c] + L-homocysteine[c] =&gt; L-methionine[c] + tetrahydropteroyltri-L-glutamate[c]</t>
  </si>
  <si>
    <t>2.1.1.14</t>
  </si>
  <si>
    <t>(Pc18g00310 or Pc22g18630)</t>
  </si>
  <si>
    <t>r0598</t>
  </si>
  <si>
    <t>5-methyltetrahydrofolate:L-homocysteine S-methyltransferase</t>
  </si>
  <si>
    <t>5-methyltetrahydrofolate[c] + L-homocysteine[c] =&gt; L-methionine[c] + tetrahydrofolate[c]</t>
  </si>
  <si>
    <t>2.1.1.13</t>
  </si>
  <si>
    <t>r0599</t>
  </si>
  <si>
    <t>S-adenosyl-L-homocysteine hydrolase</t>
  </si>
  <si>
    <t>H2O[c] + S-adenosyl-L-homocysteine[c] =&gt; adenosine[c] + L-homocysteine[c]</t>
  </si>
  <si>
    <t>3.3.1.1</t>
  </si>
  <si>
    <t>Pc16g05080</t>
  </si>
  <si>
    <t>r0600</t>
  </si>
  <si>
    <t>acetyl-CoA:L-homoserine O-acetyltransferase</t>
  </si>
  <si>
    <t>acetyl-CoA[c] + L-homoserine[c] &lt;=&gt; coenzyme A[c] + O-acetyl-L-homoserine[c]</t>
  </si>
  <si>
    <t>2.3.1.31</t>
  </si>
  <si>
    <t>(Pc06g01250 or Pc22g16570 or Pc21g18210)</t>
  </si>
  <si>
    <t>r0601</t>
  </si>
  <si>
    <t>O-acetyl-L-homoserine:hydrogen sulfide S-(3-amino-3-carboxypropyl)transferase</t>
  </si>
  <si>
    <t>H2S[c] + O-acetyl-L-homoserine[c] =&gt; acetate[c] + L-homocysteine[c]</t>
  </si>
  <si>
    <t>2.5.1.49</t>
  </si>
  <si>
    <t>(Pc23g00630 or Pc12g05420)</t>
  </si>
  <si>
    <t>r0602</t>
  </si>
  <si>
    <t>O-succinyl-L-homoserine succinate-lyase (adding cysteine)</t>
  </si>
  <si>
    <t>L-cysteine[c] + O-succinyl-L-homoserine[c] =&gt; L-cystathionine[c] + succinate[c]</t>
  </si>
  <si>
    <t>2.5.1.48</t>
  </si>
  <si>
    <t>Pc20g08350</t>
  </si>
  <si>
    <t>r0603</t>
  </si>
  <si>
    <t>O-succinyl-L-homoserine succinate-lyase (deaminating; 2-oxobutanoate-forming)</t>
  </si>
  <si>
    <t>H2O[c] + O-succinyl-L-homoserine[c] =&gt; 2-oxobutanoate[c] + NH3[c] + succinate[c]</t>
  </si>
  <si>
    <t>r0604</t>
  </si>
  <si>
    <t>O-succinyl-L-homoserine succinate-lyase (adding hydrogen sulfide)</t>
  </si>
  <si>
    <t>H2S[c] + O-succinyl-L-homoserine[c] =&gt; L-homocysteine[c] + succinate[c]</t>
  </si>
  <si>
    <t>r0605</t>
  </si>
  <si>
    <t>O-acetyl-L-homoserine succinate-lyase (adding cysteine)</t>
  </si>
  <si>
    <t>L-cysteine[c] + O-acetyl-L-homoserine[c] =&gt; acetate[c] + L-cystathionine[c]</t>
  </si>
  <si>
    <t>r0606</t>
  </si>
  <si>
    <t>L-cystathionine cysteine-lyase (deaminating; 2-oxobutanoate-forming)</t>
  </si>
  <si>
    <t>H2O[c] + L-cystathionine[c] =&gt; 2-oxobutanoate[c] + L-cysteine[c] + NH3[c]</t>
  </si>
  <si>
    <t>4.4.1.1</t>
  </si>
  <si>
    <t>(Pc21g13430 or Pc21g05430 or Pc16g12440)</t>
  </si>
  <si>
    <t>r0607</t>
  </si>
  <si>
    <t>S-methyl-5'-thioadenosine:phosphate-S-methyl-5-thio-alpha-D-ribosyl-transferase</t>
  </si>
  <si>
    <t>5'-S-methyl-5'-thioadenosine[c] + phosphate[c] &lt;=&gt; adenine[c] + S-methyl-5-thio-D-ribose 1-phosphate[c]</t>
  </si>
  <si>
    <t>2.4.2.28</t>
  </si>
  <si>
    <t>Pc12g08930</t>
  </si>
  <si>
    <t>r0608</t>
  </si>
  <si>
    <t>S-methyl-5-thio-D-ribulose-1-phosphate hydro-lyase</t>
  </si>
  <si>
    <t>S-methyl-5-thio-D-ribose 1-phosphate[c] =&gt; 5-(methylsulfanyl)-2,3-dioxopentyl phosphate[c] + H2O[c]</t>
  </si>
  <si>
    <t>4.2.1.109</t>
  </si>
  <si>
    <t>Pc22g02780</t>
  </si>
  <si>
    <t>r0609</t>
  </si>
  <si>
    <t>5-(methylthio)-2,3-dioxopentyl-phosphate phosphohydrolase (isomerizing)</t>
  </si>
  <si>
    <t>5-(methylsulfanyl)-2,3-dioxopentyl phosphate[c] + H2O[c] =&gt; 1,2-dihydroxy-5-(methylthio)pent-1-en-3-one[c] + phosphate[c]</t>
  </si>
  <si>
    <t>3.1.3.77</t>
  </si>
  <si>
    <t>r0610</t>
  </si>
  <si>
    <t>1,2-dihydroxy-5-(methylthio)pent-1-en-3-one:oxygen oxidoreductase (formate-forming)</t>
  </si>
  <si>
    <t>1,2-dihydroxy-5-(methylthio)pent-1-en-3-one[c] + O2[c] =&gt; 4-methylthio-2-oxobutanoate[c] + formate[c]</t>
  </si>
  <si>
    <t>1.13.11.54</t>
  </si>
  <si>
    <t>Pc20g12170</t>
  </si>
  <si>
    <t>r0611</t>
  </si>
  <si>
    <t>aromatic-amino-acid transaminase</t>
  </si>
  <si>
    <t>4-methylthio-2-oxobutanoate[c] + L-glutamate[c] =&gt; 2-oxoglutarate[c] + L-methionine[c]</t>
  </si>
  <si>
    <t>2.6.1.57</t>
  </si>
  <si>
    <t>(Pc12g11860 or Pc22g05940)</t>
  </si>
  <si>
    <t>r0612</t>
  </si>
  <si>
    <t>aldehyde dehydrogenase (NAD+)</t>
  </si>
  <si>
    <t>H2O[c] + NAD(+)[c] + propanal[c] &lt;=&gt; NADH[c] + propionate[c]</t>
  </si>
  <si>
    <t>r0613</t>
  </si>
  <si>
    <t>sulfhydryl oxidase</t>
  </si>
  <si>
    <t>4 L-cysteine[c] + O2[c] =&gt; 2 H2O[c] + 2 L-cystine[c]</t>
  </si>
  <si>
    <t>1.8.3.2</t>
  </si>
  <si>
    <t>Pc21g09160</t>
  </si>
  <si>
    <t>r0614</t>
  </si>
  <si>
    <t>L-cysteine:oxygen oxidoreductase</t>
  </si>
  <si>
    <t>L-cysteine[c] + O2[c] =&gt; 3-sulfino-L-alanine[c]</t>
  </si>
  <si>
    <t>1.13.11.20</t>
  </si>
  <si>
    <t>(Pc18g02180 or Pc21g04760)</t>
  </si>
  <si>
    <t>r0615</t>
  </si>
  <si>
    <t>ATP:(R)-glycerate 3-phosphotransferase</t>
  </si>
  <si>
    <t>ATP[c] + D-glycerate[c] =&gt; 3-phospho-D-glycerate[c] + ADP[c]</t>
  </si>
  <si>
    <t>2.7.1.31</t>
  </si>
  <si>
    <t>Pc21g20370</t>
  </si>
  <si>
    <t>Glycine, serine and threonine metabolism</t>
  </si>
  <si>
    <t>r0616</t>
  </si>
  <si>
    <t>threonine dehydrogenase</t>
  </si>
  <si>
    <t>H2O[c] + L-threonine[c] + NAD(+)[c] =&gt; acetate[c] + glycine[c] + NADH[c]</t>
  </si>
  <si>
    <t>1.1.1.103</t>
  </si>
  <si>
    <t>Pc16g08460</t>
  </si>
  <si>
    <t>r0617</t>
  </si>
  <si>
    <t>L-serine ammonia-lyase</t>
  </si>
  <si>
    <t>L-serine[c] =&gt; NH3[c] + pyruvate[c]</t>
  </si>
  <si>
    <t>4.3.1.17</t>
  </si>
  <si>
    <t>(Pc13g07300 or Pc16g03260)</t>
  </si>
  <si>
    <t>r0618</t>
  </si>
  <si>
    <t>3-phospho-D-glycerate:NAD+ 2-oxidoreductase</t>
  </si>
  <si>
    <t>3-phospho-D-glycerate[c] + NAD(+)[c] =&gt; 3-phosphonooxypyruvate[c] + NADH[c]</t>
  </si>
  <si>
    <t>1.1.1.95</t>
  </si>
  <si>
    <t>Pc20g00530</t>
  </si>
  <si>
    <t>r0619</t>
  </si>
  <si>
    <t>3-phosphoserine:2-oxoglutarate aminotransferase</t>
  </si>
  <si>
    <t>3-phosphonooxypyruvate[c] + L-glutamate[c] =&gt; 2-oxoglutarate[c] + O-phospho-L-serine[c]</t>
  </si>
  <si>
    <t>2.6.1.52</t>
  </si>
  <si>
    <t>Pc12g04370</t>
  </si>
  <si>
    <t>r0620</t>
  </si>
  <si>
    <t>O-phospho-L-serine phosphohydrolase</t>
  </si>
  <si>
    <t>H2O[c] + O-phospho-L-serine[c] =&gt; L-serine[c] + phosphate[c]</t>
  </si>
  <si>
    <t>3.1.3.3</t>
  </si>
  <si>
    <t>(Pc22g02600 or Pc20g03210)</t>
  </si>
  <si>
    <t>r0621</t>
  </si>
  <si>
    <t>L-homoserine:NADP+ oxidoreductase</t>
  </si>
  <si>
    <t>L-aspartate 4-semialdehyde[c] + NADPH[c] =&gt; L-homoserine[c] + NADP(+)[c]</t>
  </si>
  <si>
    <t>1.1.1.3</t>
  </si>
  <si>
    <t>Pc13g08990</t>
  </si>
  <si>
    <t>r0622</t>
  </si>
  <si>
    <t>L-homoserine:NAD+ oxidoreductase</t>
  </si>
  <si>
    <t>L-aspartate 4-semialdehyde[c] + NADH[c] =&gt; L-homoserine[c] + NAD(+)[c]</t>
  </si>
  <si>
    <t>r0623</t>
  </si>
  <si>
    <t>ATP:L-homoserine O-phosphotransferase</t>
  </si>
  <si>
    <t>ATP[c] + L-homoserine[c] =&gt; ADP[c] + O-phospho-L-homoserine[c]</t>
  </si>
  <si>
    <t>2.7.1.39</t>
  </si>
  <si>
    <t>Pc20g00870</t>
  </si>
  <si>
    <t>r0624</t>
  </si>
  <si>
    <t>O-phospho-L-homoserine phosphate-lyase (adding water;L-threonine-forming)</t>
  </si>
  <si>
    <t>H2O[c] + O-phospho-L-homoserine[c] =&gt; L-threonine[c] + phosphate[c]</t>
  </si>
  <si>
    <t>4.2.3.1</t>
  </si>
  <si>
    <t>Pc20g04020</t>
  </si>
  <si>
    <t>r0625</t>
  </si>
  <si>
    <t>L-threonine acetaldehyde-lyase (glycine-forming)</t>
  </si>
  <si>
    <t>L-threonine[c] &lt;=&gt; acetaldehyde[c] + glycine[c]</t>
  </si>
  <si>
    <t>4.1.2.5</t>
  </si>
  <si>
    <t>Pc12g01020</t>
  </si>
  <si>
    <t>r0626</t>
  </si>
  <si>
    <t>L-threonine:NAD+ oxidoreductase</t>
  </si>
  <si>
    <t>L-threonine[c] + NAD(+)[c] =&gt; L-2-amino-3-oxobutanoate[c] + NADH[c]</t>
  </si>
  <si>
    <t>(Pc23g00940 or Pc21g01400)</t>
  </si>
  <si>
    <t>r0627</t>
  </si>
  <si>
    <t>aminoacetone:oxygen oxidoreductase(deaminating)</t>
  </si>
  <si>
    <t>aminoacetone[c] + H2O[c] + O2[c] =&gt; H2O2[c] + methylglyoxal[c] + NH3[c]</t>
  </si>
  <si>
    <t>1.4.3.4;1.4.3.21</t>
  </si>
  <si>
    <t>(Pc13g03350 or Pc13g15940 or Pc16g11200 or Pc21g04560 or Pc22g14860 or Pc22g17240)</t>
  </si>
  <si>
    <t>r0628</t>
  </si>
  <si>
    <t>choline dehydrogenase</t>
  </si>
  <si>
    <t>choline[c] + FAD[m] =&gt; betaine aldehyde[c] + FADH2[m]</t>
  </si>
  <si>
    <t>1.1.99.1</t>
  </si>
  <si>
    <t>(Pc13g13730 or Pc22g07790 or Pc22g09460)</t>
  </si>
  <si>
    <t>r0629</t>
  </si>
  <si>
    <t>p-cumic alcohol:NAD+ oxidoreductase</t>
  </si>
  <si>
    <t>betaine aldehyde[c] + NAD(+)[c] =&gt; glycine betaine[c] + NADH[c]</t>
  </si>
  <si>
    <t>1.2.1.8</t>
  </si>
  <si>
    <t>(Pc22g10030 or Pc20g13310)</t>
  </si>
  <si>
    <t>r0630</t>
  </si>
  <si>
    <t>N,N-dimethylglycine oxidase</t>
  </si>
  <si>
    <t>FAD[m] + H2O[m] + N,N-dimethylglycine[m] =&gt; FADH2[m] + formaldehyde[m] + sarcosine[m]</t>
  </si>
  <si>
    <t>1.5.99.2</t>
  </si>
  <si>
    <t>Pc13g04270</t>
  </si>
  <si>
    <t>r0631</t>
  </si>
  <si>
    <t>sarcosine:oxygen oxidoreductase (demethylating)</t>
  </si>
  <si>
    <t>H2O[c] + O2[c] + sarcosine[c] =&gt; formaldehyde[c] + glycine[c] + H2O2[c]</t>
  </si>
  <si>
    <t>1.5.3.1</t>
  </si>
  <si>
    <t>((Pc20g10700) or (Pc18g03220 and Pc13g10660))</t>
  </si>
  <si>
    <t>r0632</t>
  </si>
  <si>
    <t>L-serine hydro-lyase (adding homocysteine; L-cystathionine-forming)</t>
  </si>
  <si>
    <t>L-homocysteine[c] + L-serine[c] =&gt; H2O[c] + L-cystathionine[c]</t>
  </si>
  <si>
    <t>4.2.1.22</t>
  </si>
  <si>
    <t>Pc13g05320</t>
  </si>
  <si>
    <t>r0633</t>
  </si>
  <si>
    <t>L-threonine ammonia-lyase (2-oxobutanoate-forming)</t>
  </si>
  <si>
    <t>L-threonine[m] =&gt; 2-oxobutanoate[m] + NH3[m]</t>
  </si>
  <si>
    <t>4.3.1.19</t>
  </si>
  <si>
    <t>(Pc13g07730 or Pc13g03320 or Pc06g01410 or Pc13g15800)</t>
  </si>
  <si>
    <t>r0634</t>
  </si>
  <si>
    <t>glycine:lipoylprotein oxidoreductase (decarboxylating and acceptor-aminomethylating)</t>
  </si>
  <si>
    <t>glycine[m] + lipoyllysine-[H-protein][m] =&gt; CO2[m] + S-aminomethyldihydrolipoyllysine-[H-protein][m]</t>
  </si>
  <si>
    <t>1.4.4.2</t>
  </si>
  <si>
    <t>Pc14g00390</t>
  </si>
  <si>
    <t>r0635</t>
  </si>
  <si>
    <t>S-aminomethyldihydrolipoylprotein:(6S)-tetrahydrofolate aminomethyltransferase (ammonia-forming)</t>
  </si>
  <si>
    <t>S-aminomethyldihydrolipoyllysine-[H-protein][m] + tetrahydrofolate[m] =&gt; 5,10-methylenetetrahydrofolate[m] + dihydrolipoyllysine-[H-protein][m] + NH3[m]</t>
  </si>
  <si>
    <t>2.1.2.10</t>
  </si>
  <si>
    <t>Pc16g07470</t>
  </si>
  <si>
    <t>r0636</t>
  </si>
  <si>
    <t>dihydrolipoylprotein:NAD+ oxidoreductase</t>
  </si>
  <si>
    <t>dihydrolipoyllysine-[H-protein][m] + NAD(+)[m] =&gt; lipoyllysine-[H-protein][m] + NADH[m]</t>
  </si>
  <si>
    <t>r0637</t>
  </si>
  <si>
    <t>L-2-amino-3-oxobutanoate[c] =&gt; aminoacetone[c] + CO2[c]</t>
  </si>
  <si>
    <t>r0638</t>
  </si>
  <si>
    <t>phosphoribosyl-ATP pyrophosphohydrolase</t>
  </si>
  <si>
    <t>1-(5-phospho-D-ribosyl)-ATP[c] + H2O[c] =&gt; diphosphate[c] + phosphoribosyl-AMP[c]</t>
  </si>
  <si>
    <t>3.6.1.31</t>
  </si>
  <si>
    <t>Pc16g14140</t>
  </si>
  <si>
    <t>Histidine metabolism</t>
  </si>
  <si>
    <t>r0639</t>
  </si>
  <si>
    <t>1-(5-phospho-D-ribosyl)-AMP 1,6-hydrolase</t>
  </si>
  <si>
    <t>H2O[c] + phosphoribosyl-AMP[c] =&gt; 1-(5-phospho-D-ribosyl)-5-[(5-phospho-D-ribosylamino)methylideneamino]imidazole-4-carboxamide[c]</t>
  </si>
  <si>
    <t>3.5.4.19</t>
  </si>
  <si>
    <t>r0640</t>
  </si>
  <si>
    <t>glutamine amidotransferase cyclase</t>
  </si>
  <si>
    <t>5-[(5-phospho-1-deoxy-D-ribulos-1-ylamino)methylideneamino]-1-(5-phospho-D-ribosyl)imidazole-4-carboxamide[c] + L-glutamine[c] =&gt; 5-amino-1-(5-phospho-D-ribosyl)imidazole-4-carboxamide[c] + D-erythro-1-(imidazol-4-yl)glycerol 3-phosphate[c] + L-glutamate[c]</t>
  </si>
  <si>
    <t>2.4.2.-</t>
  </si>
  <si>
    <t>Pc21g11360</t>
  </si>
  <si>
    <t>r0641</t>
  </si>
  <si>
    <t>S-adenosyl-L-methionine:L-histidine N-methyltransferase</t>
  </si>
  <si>
    <t>L-histidine[c] + S-adenosyl-L-methionine[c] =&gt; N(pi)-methyl-L-histidine[c] + S-adenosyl-L-homocysteine[c]</t>
  </si>
  <si>
    <t>2.1.1.-</t>
  </si>
  <si>
    <t>(Pc13g02720 or Pc13g09980 or Pc21g07220)</t>
  </si>
  <si>
    <t>r0642</t>
  </si>
  <si>
    <t>N-(5'-phospho-D-ribosylformimino)-5-amino-1-(5''-phospho-D-ribosyl)-4-imidazolecarboxamide ketol-isomerase</t>
  </si>
  <si>
    <t>1-(5-phospho-D-ribosyl)-5-[(5-phospho-D-ribosylamino)methylideneamino]imidazole-4-carboxamide[c] =&gt; 5-[(5-phospho-1-deoxy-D-ribulos-1-ylamino)methylideneamino]-1-(5-phospho-D-ribosyl)imidazole-4-carboxamide[c]</t>
  </si>
  <si>
    <t>5.3.1.16</t>
  </si>
  <si>
    <t>Pc12g06840</t>
  </si>
  <si>
    <t>r0643</t>
  </si>
  <si>
    <t>D-erythro-1-(Imidazol-4-yl)glycerol 3-phosphate hydro-lyase</t>
  </si>
  <si>
    <t>D-erythro-1-(imidazol-4-yl)glycerol 3-phosphate[c] =&gt; 3-(imidazol-4-yl)-2-oxopropyl phosphate[c] + H2O[c]</t>
  </si>
  <si>
    <t>4.2.1.19</t>
  </si>
  <si>
    <t>Pc20g11690</t>
  </si>
  <si>
    <t>r0644</t>
  </si>
  <si>
    <t>5-amino-2-oxopentanoate:2-oxoglutarate aminotransferase</t>
  </si>
  <si>
    <t>3-(imidazol-4-yl)-2-oxopropyl phosphate[c] + L-glutamate[c] =&gt; 2-oxoglutarate[c] + L-histidinol phosphate[c]</t>
  </si>
  <si>
    <t>2.6.1.9</t>
  </si>
  <si>
    <t>Pc16g12660</t>
  </si>
  <si>
    <t>r0645</t>
  </si>
  <si>
    <t>L-histidinol-phosphate phosphohydrolase</t>
  </si>
  <si>
    <t>H2O[c] + L-histidinol phosphate[c] =&gt; L-histidinol[c] + phosphate[c]</t>
  </si>
  <si>
    <t>3.1.3.15</t>
  </si>
  <si>
    <t>Pc13g06120</t>
  </si>
  <si>
    <t>r0646</t>
  </si>
  <si>
    <t>1-(5-phospho-D-ribosyl)-ATP:diphosphate phospho-alpha-D-ribosyl-transferase</t>
  </si>
  <si>
    <t>5-phospho-alpha-D-ribose 1-diphosphate[c] + ATP[c] =&gt; 1-(5-phospho-D-ribosyl)-ATP[c] + diphosphate[c]</t>
  </si>
  <si>
    <t>2.4.2.17</t>
  </si>
  <si>
    <t>r0647</t>
  </si>
  <si>
    <t>L-histidinol:NAD+ oxidoreductase</t>
  </si>
  <si>
    <t>H2O[c] + L-histidinol[c] + 2 NAD(+)[c] =&gt; L-histidine[c] + 2 NADH[c]</t>
  </si>
  <si>
    <t>1.1.1.23</t>
  </si>
  <si>
    <t>r0648</t>
  </si>
  <si>
    <t>L-valine:2-oxoglutarate aminotransferase</t>
  </si>
  <si>
    <t>3-methyl-2-oxobutanoate[m] + L-glutamate[m] &lt;=&gt; 2-oxoglutarate[m] + L-valine[m]</t>
  </si>
  <si>
    <t>2.6.1.42</t>
  </si>
  <si>
    <t>(Pc12g12060 or Pc22g16780 or Pc22g20630 or Pc21g10820 or Pc22g22510)</t>
  </si>
  <si>
    <t>Valine, leucine and isoleucine biosynthesis</t>
  </si>
  <si>
    <t>r0649</t>
  </si>
  <si>
    <t>(2S)-2-isopropyl-3-oxosuccinate[c] =&gt; 4-methyl-2-oxopentanoate[c] + CO2[c]</t>
  </si>
  <si>
    <t>r0650</t>
  </si>
  <si>
    <t>branched chain amino acid aminotransferase</t>
  </si>
  <si>
    <t>4-methyl-2-oxopentanoate[c] + L-glutamate[c] &lt;=&gt; 2-oxoglutarate[c] + L-leucine[c]</t>
  </si>
  <si>
    <t>r0651</t>
  </si>
  <si>
    <t>pyruvate:2-oxobutanoate acetaldehydetransferase (decarboxylating)</t>
  </si>
  <si>
    <t>2-oxobutanoate[m] + pyruvate[m] =&gt; acetohydroxybutyrate[m] + CO2[m]</t>
  </si>
  <si>
    <t>r0652</t>
  </si>
  <si>
    <t>(S)-2-acetolactate methylmutase</t>
  </si>
  <si>
    <t>2-acetolactate[m] =&gt; (R)-3-hydroxy-3-methyl-2-oxobutanoate[m]</t>
  </si>
  <si>
    <t>1.1.1.86</t>
  </si>
  <si>
    <t>Pc13g15810</t>
  </si>
  <si>
    <t>r0653</t>
  </si>
  <si>
    <t>(R)-2,3-dihydroxy-3-methylbutanoate:NADP+ oxidoreductase (isomerizing)</t>
  </si>
  <si>
    <t>(R)-3-hydroxy-3-methyl-2-oxobutanoate[m] + NADPH[m] =&gt; (R)-2,3-dihydroxy-3-methylbutanoate[m] + NADP(+)[m]</t>
  </si>
  <si>
    <t>r0654</t>
  </si>
  <si>
    <t>(S)-2-aceto-2-hydroxybutanoate:NADP+ oxidoreductase (isomerizing)</t>
  </si>
  <si>
    <t>acetohydroxybutyrate[m] + NADPH[m] =&gt; (R)-3-hydroxy-3-methyl-2-oxopentanoate[m] + NADP(+)[m]</t>
  </si>
  <si>
    <t>r0655</t>
  </si>
  <si>
    <t>(R)-2,3-dihydroxy-3-methylpentanoate:NADP+ oxidoreductase (isomerizing)</t>
  </si>
  <si>
    <t>(R)-3-hydroxy-3-methyl-2-oxopentanoate[m] + NADPH[m] =&gt; (2R,3R)-2,3-dihydroxy-3-methylpentanoate[m] + NADP(+)[m]</t>
  </si>
  <si>
    <t>r0656</t>
  </si>
  <si>
    <t>(R)-2,3-dihydroxy-3-methylbutanoate hydro-lyase</t>
  </si>
  <si>
    <t>(R)-2,3-dihydroxy-3-methylbutanoate[m] =&gt; 3-methyl-2-oxobutanoate[m] + H2O[m]</t>
  </si>
  <si>
    <t>4.2.1.9</t>
  </si>
  <si>
    <t>(Pc22g11360 or Pc13g02430 or Pc22g22710)</t>
  </si>
  <si>
    <t>r0657</t>
  </si>
  <si>
    <t>(2R,3R)-2,3-dihydroxy-3-methylpentanoate[m] =&gt; 3-methyl-2-oxopentanoate[m] + H2O[m]</t>
  </si>
  <si>
    <t>r0658</t>
  </si>
  <si>
    <t>acetyl-CoA:3-methyl-2-oxobutanoate C-acetyltransferase (thioester-hydrolysing, carboxymethyl-forming)</t>
  </si>
  <si>
    <t>3-methyl-2-oxobutanoate[m] + acetyl-CoA[m] + H2O[m] =&gt; 2-isopropylmalate[m] + coenzyme A[m]</t>
  </si>
  <si>
    <t>2.3.3.13</t>
  </si>
  <si>
    <t>Pc21g23240</t>
  </si>
  <si>
    <t>r0659</t>
  </si>
  <si>
    <t>3-isopropylmalate hydro-lyase</t>
  </si>
  <si>
    <t>3-isopropylmalate[c] &lt;=&gt; 2-isopropylmaleate[c] + H2O[c]</t>
  </si>
  <si>
    <t>4.2.1.33</t>
  </si>
  <si>
    <t>Pc15g00510</t>
  </si>
  <si>
    <t>r0660</t>
  </si>
  <si>
    <t>2-isopropylmalate hydro-lyase</t>
  </si>
  <si>
    <t>2-isopropylmalate[c] &lt;=&gt; 2-isopropylmaleate[c] + H2O[c]</t>
  </si>
  <si>
    <t>r0661</t>
  </si>
  <si>
    <t>3-isopropylmalate dehydrogenase</t>
  </si>
  <si>
    <t>3-isopropylmalate[c] + NAD(+)[c] &lt;=&gt; (2S)-2-isopropyl-3-oxosuccinate[c] + NADH[c]</t>
  </si>
  <si>
    <t>1.1.1.85</t>
  </si>
  <si>
    <t>(Pc16g13350 or Pc22g00840)</t>
  </si>
  <si>
    <t>r0662</t>
  </si>
  <si>
    <t xml:space="preserve"> 3-methyl-2-oxobutanoate:[dihydrolipoyllysine-residue (2-methylpropanoyl)transferase] lipoyllysine 2-oxidoreductase (decarboxylating, acceptor-2-methylpropanoylating)</t>
  </si>
  <si>
    <t>3-methyl-2-oxobutanoate[m] + lipoamide-[enzyme][m] =&gt; CO2[m] + S-(2-methylpropionyl)-dihydrolipoamide-[enzyme][m]</t>
  </si>
  <si>
    <t>1.2.4.4</t>
  </si>
  <si>
    <t>(Pc12g11200 or Pc12g08790)</t>
  </si>
  <si>
    <t>Valine, leucine and isoleucine degradation</t>
  </si>
  <si>
    <t>r0663</t>
  </si>
  <si>
    <t>(S)-3-methyl-2-oxopentanoate:[dihydrolipoyllysine-residue (2-methylpropanoyl)transferase] lipoyllysine 2-oxidoreductase (decarboxylating, acceptor-2-methylpropanoylating)</t>
  </si>
  <si>
    <t>3-methyl-2-oxopentanoate[m] + lipoamide-[enzyme][m] =&gt; CO2[m] + S-(2-methylbutanoyl)-dihydrolipoamide-[enzyme][m]</t>
  </si>
  <si>
    <t>r0664</t>
  </si>
  <si>
    <t>4-methyl-2-oxopentanoate:[dihydrolipoyllysine-residue (2-methylpropanoyl)transferase] lipoyllysine 2-oxidoreductase (decarboxylating, acceptor-2-methylpropanoylating)</t>
  </si>
  <si>
    <t>4-methyl-2-oxopentanoate[m] + lipoamide-[enzyme][m] =&gt; CO2[m] + S-(3-methylbutanoyl)-dihydrolipoamide-[enzyme][m]</t>
  </si>
  <si>
    <t>r0665</t>
  </si>
  <si>
    <t>2-methylpropanoyl-CoA:enzyme N6-(dihydrolipoyl)lysine S-(2-methylpropanoyl)transferase</t>
  </si>
  <si>
    <t>coenzyme A[m] + S-(2-methylpropionyl)-dihydrolipoamide-[enzyme][m] =&gt; dihydrolipoamide-[enzyme][m] + isobutyryl-CoA[m]</t>
  </si>
  <si>
    <t>2.3.1.168</t>
  </si>
  <si>
    <t>Pc22g05180</t>
  </si>
  <si>
    <t>r0666</t>
  </si>
  <si>
    <t>(S)-2-methylbutanoyl-CoA:enzyme N6-(dihydrolipoyl)lysine S-(2-methylbutanoyl)transferase</t>
  </si>
  <si>
    <t>coenzyme A[m] + S-(2-methylbutanoyl)-dihydrolipoamide-[enzyme][m] =&gt; 2-methylbutanoyl-CoA[m] + dihydrolipoamide-[enzyme][m]</t>
  </si>
  <si>
    <t>r0667</t>
  </si>
  <si>
    <t>3-methylbutanoyl-CoA:enzyme N6-(dihydrolipoyl)lysine S-(3-methylbutanoyl)transferase</t>
  </si>
  <si>
    <t>coenzyme A[m] + S-(3-methylbutanoyl)-dihydrolipoamide-[enzyme][m] =&gt; 3-isovaleryl-CoA[m] + dihydrolipoamide-[enzyme][m]</t>
  </si>
  <si>
    <t>r0668</t>
  </si>
  <si>
    <t>enzyme N6-(dihydrolipoyl)lysine:NAD+ oxidoreductase</t>
  </si>
  <si>
    <t>r0669</t>
  </si>
  <si>
    <t>2-methylpropanoyl-CoA:(acceptor) 2,3-oxidoreductase</t>
  </si>
  <si>
    <t>FAD[m] + isobutyryl-CoA[m] =&gt; FADH2[m] + methacrylyl-CoA[m]</t>
  </si>
  <si>
    <t>1.3.99.2</t>
  </si>
  <si>
    <t>Pc16g13490</t>
  </si>
  <si>
    <t>r0670</t>
  </si>
  <si>
    <t>(S)-3-hydroxyisobutyryl-CoA hydro-lyase</t>
  </si>
  <si>
    <t>H2O[m] + methacrylyl-CoA[m] =&gt; (S)-3-hydroxyisobutyryl-CoA[m]</t>
  </si>
  <si>
    <t>4.2.1.17</t>
  </si>
  <si>
    <t>(Pc22g20370 or Pc22g20810)</t>
  </si>
  <si>
    <t>r0671</t>
  </si>
  <si>
    <t>(S)-2-methylbutanoyl-CoA:acceptor 2,3-oxidoreductase</t>
  </si>
  <si>
    <t>2-methylbutanoyl-CoA[m] + FAD[m] =&gt; 2-methylcrotonoyl-CoA[m] + FADH2[m]</t>
  </si>
  <si>
    <t>r0672</t>
  </si>
  <si>
    <t>(2S,3S)-3-hydroxy-2-methylbutanoyl-CoA hydro-liase</t>
  </si>
  <si>
    <t>2-methylcrotonoyl-CoA[m] + H2O[m] =&gt; (S)-3-hydroxy-2-methylbutyryl-CoA[m]</t>
  </si>
  <si>
    <t>r0673</t>
  </si>
  <si>
    <t>(2S,3S)-3-hydroxy-2-methylbutanoyl-CoA:NAD+ oxidoreductase</t>
  </si>
  <si>
    <t>(S)-3-hydroxy-2-methylbutyryl-CoA[m] + NAD(+)[m] &lt;=&gt; 2-methylacetoacetyl-CoA[m] + NADH[m]</t>
  </si>
  <si>
    <t>1.1.1.35</t>
  </si>
  <si>
    <t>((Pc19g00500) or (Pc13g10010) or (Pc21g05290) or (Pc22g09670 and Pc13g12440 and Pc19g00460 and Pc19g00500) or (Pc13g10010) or (Pc21g05290) or (Pc22g09670 and Pc22g00240))</t>
  </si>
  <si>
    <t>r0674</t>
  </si>
  <si>
    <t>acetyl-CoA:propanoyl-CoA 2-C-acetyltransferase; 2-methylacetoacetyl-CoA thiolase</t>
  </si>
  <si>
    <t>2-methylacetoacetyl-CoA[m] + coenzyme A[m] =&gt; acetyl-CoA[m] + propionyl-CoA[m]</t>
  </si>
  <si>
    <t>2.3.1.16</t>
  </si>
  <si>
    <t>(Pc13g12930 or Pc21g04680)</t>
  </si>
  <si>
    <t>r0675</t>
  </si>
  <si>
    <t>L-isoleucine:2-oxoglutarate aminotransferase</t>
  </si>
  <si>
    <t>3-methyl-2-oxopentanoate[m] + L-glutamate[m] &lt;=&gt; 2-oxoglutarate[m] + L-isoleucine[m]</t>
  </si>
  <si>
    <t>r0676</t>
  </si>
  <si>
    <t>isovaleryl-CoA dehydrogenase</t>
  </si>
  <si>
    <t>3-isovaleryl-CoA[m] + FAD[m] =&gt; 3-methylbut-2-enoyl-CoA[m] + FADH2[m]</t>
  </si>
  <si>
    <t>1.3.99.10</t>
  </si>
  <si>
    <t>Pc21g01100</t>
  </si>
  <si>
    <t>r0677</t>
  </si>
  <si>
    <t>3-methylcrotonoyl-CoA:carbon-dioxide ligase (ADP-forming)</t>
  </si>
  <si>
    <t>3-methylbut-2-enoyl-CoA[m] + ATP[m] + CO2[m] + H2O[m] =&gt; ADP[m] + phosphate[m] + trans-3-methylglutaconyl-CoA[m]</t>
  </si>
  <si>
    <t>6.4.1.4</t>
  </si>
  <si>
    <t>(Pc21g01060 and Pc21g01110)</t>
  </si>
  <si>
    <t>r0678</t>
  </si>
  <si>
    <t>(S)-3-hydroxy-3-methylglutaryl-CoA hydro-lyase (trans-3-methylglutaconyl-CoA-forming)</t>
  </si>
  <si>
    <t>(S)-3-hydroxy-3-methylglutaryl-CoA[m] &lt;=&gt; H2O[m] + trans-3-methylglutaconyl-CoA[m]</t>
  </si>
  <si>
    <t>4.2.1.18</t>
  </si>
  <si>
    <t>Pc13g09810</t>
  </si>
  <si>
    <t>r0679</t>
  </si>
  <si>
    <t>(S)-3-hydroxy-3-methylglutaryl-CoA acetoacetate-lyase (acetyl-CoA-forming)</t>
  </si>
  <si>
    <t>(S)-3-hydroxy-3-methylglutaryl-CoA[m] =&gt; acetoacetate[m] + acetyl-CoA[m]</t>
  </si>
  <si>
    <t>4.1.3.4</t>
  </si>
  <si>
    <t>(Pc20g14670 or Pc21g09480)</t>
  </si>
  <si>
    <t>r0680</t>
  </si>
  <si>
    <t>3-hydroxy-2-methylpropanoyl-CoA hydrolase</t>
  </si>
  <si>
    <t>(S)-3-hydroxyisobutyryl-CoA[m] + H2O[m] =&gt; 3-hydroxy-2-methylpropanoate[m] + coenzyme A[m]</t>
  </si>
  <si>
    <t>3.1.2.4</t>
  </si>
  <si>
    <t>Pc21g08400</t>
  </si>
  <si>
    <t>r0681</t>
  </si>
  <si>
    <t>3-hydroxy-2-methylpropanoate:NAD+ oxidoreductase</t>
  </si>
  <si>
    <t>3-hydroxy-2-methylpropanoate[m] + NAD(+)[m] &lt;=&gt; 3-oxo-2-methylpropanoate[m] + NADH[m]</t>
  </si>
  <si>
    <t>1.1.1.31;1.1.1.35</t>
  </si>
  <si>
    <t>(Pc21g20910 or Pc19g00460)</t>
  </si>
  <si>
    <t>r0682</t>
  </si>
  <si>
    <t>2-methyl-3-oxopropanoate:NAD+ oxidoreductase (CoA-propanoylating)</t>
  </si>
  <si>
    <t>3-oxo-2-methylpropanoate[m] + coenzyme A[m] + NAD(+)[m] =&gt; CO2[m] + NADH[m] + propionyl-CoA[m]</t>
  </si>
  <si>
    <t>1.2.1.27</t>
  </si>
  <si>
    <t>(Pc20g11520 or Pc22g02810)</t>
  </si>
  <si>
    <t>r0683</t>
  </si>
  <si>
    <t>acetyl-CoA:2-oxoglutarate C-acetyltransferase (thioester-hydrolysing, carboxymethyl forming)</t>
  </si>
  <si>
    <t>2-oxoglutarate[m] + acetyl-CoA[m] + H2O[m] =&gt; coenzyme A[m] + homocitrate[m]</t>
  </si>
  <si>
    <t>2.3.3.14</t>
  </si>
  <si>
    <t>Pc22g13190</t>
  </si>
  <si>
    <t>Lysine metabolism</t>
  </si>
  <si>
    <t>r0684</t>
  </si>
  <si>
    <t>methylcitrate dehydratase</t>
  </si>
  <si>
    <t>but-1-ene-1,2,4-tricarboxylate[m] + H2O[m] &lt;=&gt; homocitrate[m]</t>
  </si>
  <si>
    <t>4.2.1.79;4.2.1.36</t>
  </si>
  <si>
    <t>Pc20g13350</t>
  </si>
  <si>
    <t>r0685</t>
  </si>
  <si>
    <t>homoisocitrate hydro-lyase</t>
  </si>
  <si>
    <t>but-1-ene-1,2,4-tricarboxylate[m] + H2O[m] &lt;=&gt; homoisocitrate[m]</t>
  </si>
  <si>
    <t>4.2.1.36</t>
  </si>
  <si>
    <t>Pc16g06870</t>
  </si>
  <si>
    <t>r0686</t>
  </si>
  <si>
    <t>alpha-aminoadipate reductase</t>
  </si>
  <si>
    <t>ATP[c] + L-2-aminoadipate[c] + NADPH[c] =&gt; AMP[c] + diphosphate[c] + L-2-aminoadipate 6-semialdehyde[c] + NADP(+)[c]</t>
  </si>
  <si>
    <t>1.2.1.31</t>
  </si>
  <si>
    <t>Pc22g06310</t>
  </si>
  <si>
    <t>r0687</t>
  </si>
  <si>
    <t>N6-(L-1,3-dicarboxypropyl)-L-lysine:NADP+ oxidoreductase</t>
  </si>
  <si>
    <t>L-2-aminoadipate 6-semialdehyde[c] + L-glutamate[c] + NADPH[c] &lt;=&gt; H2O[c] + L-saccharopine[c] + NADP(+)[c]</t>
  </si>
  <si>
    <t>1.5.1.10</t>
  </si>
  <si>
    <t>Pc22g05800</t>
  </si>
  <si>
    <t>r0688</t>
  </si>
  <si>
    <t>(1R,2S)-1-hydroxybutane-1,2,4-tricarboxylate:NAD+ oxidoreductase (decarboxylating)</t>
  </si>
  <si>
    <t>homoisocitrate[m] + NAD(+)[m] =&gt; 2-oxoadipate[m] + CO2[m] + NADH[m]</t>
  </si>
  <si>
    <t>1.1.1.87</t>
  </si>
  <si>
    <t>Pc18g05890</t>
  </si>
  <si>
    <t>r0689</t>
  </si>
  <si>
    <t>L-2-aminoadipate:2-oxoglutarate aminotransferase</t>
  </si>
  <si>
    <t>2-oxoadipate[m] + L-glutamate[m] &lt;=&gt; 2-oxoglutarate[m] + L-2-aminoadipate[m]</t>
  </si>
  <si>
    <t>2.6.1.39</t>
  </si>
  <si>
    <t>(Pc16g13110 or Pc12g12140)</t>
  </si>
  <si>
    <t>r0690</t>
  </si>
  <si>
    <t>N6-(L-1,3-dicarboxypropyl)-L-lysine:NAD+ oxidoreductase (L-lysine-forming)</t>
  </si>
  <si>
    <t>2-oxoglutarate[c] + L-lysine[c] + NADH[c] &lt;=&gt; H2O[c] + L-saccharopine[c] + NAD(+)[c]</t>
  </si>
  <si>
    <t>1.5.1.7</t>
  </si>
  <si>
    <t>(Pc18g01240 or Pc22g05800)</t>
  </si>
  <si>
    <t>r0691</t>
  </si>
  <si>
    <t xml:space="preserve"> L-aspartate-4-semialdehyde hydro-lyase (adding pyruvate and cyclizing)</t>
  </si>
  <si>
    <t>L-aspartate 4-semialdehyde[c] + pyruvate[c] =&gt; (S)-2,3-dihydrodipicolinate[c] + 2 H2O[c]</t>
  </si>
  <si>
    <t>4.2.1.52</t>
  </si>
  <si>
    <t>Pc21g18900</t>
  </si>
  <si>
    <t>r0692</t>
  </si>
  <si>
    <t>L-2-aminoadipate-6-semialdehyde:NADP+ 6-oxidoreductase</t>
  </si>
  <si>
    <t>H2O[c] + L-2-aminoadipate 6-semialdehyde[c] + NADP(+)[c] =&gt; L-2-aminoadipate[c] + NADPH[c]</t>
  </si>
  <si>
    <t>r0693</t>
  </si>
  <si>
    <t>phosphoenolpyruvate:D-erythrose-4-phosphate C-(1-carboxyvinyl)transferase (phosphate hydrolysing, 2-carboxy-2-oxoethyl-forming)</t>
  </si>
  <si>
    <t>D-erythrose 4-phosphate[c] + H2O[c] + phosphoenolpyruvate[c] =&gt; 2-dehydro-3-deoxy-D-arabino-heptonate 7-phosphate[c] + phosphate[c]</t>
  </si>
  <si>
    <t>2.5.1.54</t>
  </si>
  <si>
    <t>(Pc21g04710 or Pc22g22180 or Pc18g02920)</t>
  </si>
  <si>
    <t>Phenylalanine, tyrosine and tryptophan biosynthesis</t>
  </si>
  <si>
    <t>r0694</t>
  </si>
  <si>
    <t xml:space="preserve"> 2-dehydro-3-deoxy-D-arabino-heptonate 7-phosphate phosphate-lyase (cyclyzing)</t>
  </si>
  <si>
    <t>2-dehydro-3-deoxy-D-arabino-heptonate 7-phosphate[c] =&gt; 3-dehydroquinate[c] + phosphate[c]</t>
  </si>
  <si>
    <t>4.2.3.4</t>
  </si>
  <si>
    <t>Pc16g12160</t>
  </si>
  <si>
    <t>r0695</t>
  </si>
  <si>
    <t>3-dehydroquinate hydro-lyase</t>
  </si>
  <si>
    <t>3-dehydroquinate[c] =&gt; 3-dehydroshikimate[c] + H2O[c]</t>
  </si>
  <si>
    <t>4.2.1.10</t>
  </si>
  <si>
    <t>r0696</t>
  </si>
  <si>
    <t>shikimate:NADP+ 3-oxidoreductase</t>
  </si>
  <si>
    <t>3-dehydroshikimate[c] + NADPH[c] =&gt; NADP(+)[c] + shikimate[c]</t>
  </si>
  <si>
    <t>1.1.1.25</t>
  </si>
  <si>
    <t>r0697</t>
  </si>
  <si>
    <t>L-quinate:NAD+ 3-oxidoreductase</t>
  </si>
  <si>
    <t>3-dehydroquinate[c] + NADH[c] &lt;=&gt; NAD(+)[c] + quinate[c]</t>
  </si>
  <si>
    <t>1.1.1.24</t>
  </si>
  <si>
    <t>Pc13g08380</t>
  </si>
  <si>
    <t>r0698</t>
  </si>
  <si>
    <t>ATP:shikimate 3-phosphotransferase</t>
  </si>
  <si>
    <t>ATP[c] + shikimate[c] =&gt; ADP[c] + shikimate 3-phosphate[c]</t>
  </si>
  <si>
    <t>2.7.1.71</t>
  </si>
  <si>
    <t>r0699</t>
  </si>
  <si>
    <t>phosphoenolpyruvate:3-phosphoshikimate 5-O-(1-carboxyvinyl)-transferase</t>
  </si>
  <si>
    <t>phosphoenolpyruvate[c] + shikimate 3-phosphate[c] =&gt; 5-O-(1-carboxyvinyl)-3-phosphoshikimate[c] + phosphate[c]</t>
  </si>
  <si>
    <t>2.5.1.19</t>
  </si>
  <si>
    <t>r0700</t>
  </si>
  <si>
    <t>5-O-(1-carboxyvinyl)-3-phosphoshikimate phosphate-lyase (chorismate-forming)</t>
  </si>
  <si>
    <t>5-O-(1-carboxyvinyl)-3-phosphoshikimate[c] =&gt; chorismate[c] + phosphate[c]</t>
  </si>
  <si>
    <t>4.2.3.5</t>
  </si>
  <si>
    <t>Pc14g02010</t>
  </si>
  <si>
    <t>r0701</t>
  </si>
  <si>
    <t>chorismate pyruvate-lyase (amino-accepting)</t>
  </si>
  <si>
    <t>chorismate[c] + L-glutamine[c] =&gt; anthranilate[c] + L-glutamate[c] + pyruvate[c]</t>
  </si>
  <si>
    <t>4.1.3.27</t>
  </si>
  <si>
    <t>(Pc22g04380 and Pc13g12290)</t>
  </si>
  <si>
    <t>r0702</t>
  </si>
  <si>
    <t>N-(5-phospho-D-ribosyl)anthranilate:pyrophosphate phosphoribosyl-transferase</t>
  </si>
  <si>
    <t>5-phospho-alpha-D-ribose 1-diphosphate[c] + anthranilate[c] =&gt; diphosphate[c] + N-(5-phospho-D-ribosyl)anthranilate[c]</t>
  </si>
  <si>
    <t>2.4.2.18</t>
  </si>
  <si>
    <t>((Pc22g05130) or (Pc22g04380 and Pc13g12290))</t>
  </si>
  <si>
    <t>r0703</t>
  </si>
  <si>
    <t>N-(5-phospho-beta-D-ribosyl)anthranilate ketol-isomerase</t>
  </si>
  <si>
    <t>N-(5-phospho-D-ribosyl)anthranilate[c] =&gt; 1-(2-carboxyphenylamino)-1-deoxy-D-ribulose 5-phosphate[c]</t>
  </si>
  <si>
    <t>5.3.1.24</t>
  </si>
  <si>
    <t>Pc13g12290</t>
  </si>
  <si>
    <t>r0704</t>
  </si>
  <si>
    <t>1-(2-carboxyphenylamino)-1-deoxy-D-ribulose-5-phosphate carboxy-lyase(cyclizing)</t>
  </si>
  <si>
    <t>1-(2-carboxyphenylamino)-1-deoxy-D-ribulose 5-phosphate[c] =&gt; 1-(indol-3-yl)glycerol 3-phosphate[c] + CO2[c] + H2O[c]</t>
  </si>
  <si>
    <t>4.1.1.48</t>
  </si>
  <si>
    <t>r0705</t>
  </si>
  <si>
    <t>L-serine hydro-lyase [adding 1-C-(indol-3-yl)glycerol 3-phosphate; L-tryptophan and glyceraldehyde-3-phosphate-forming]</t>
  </si>
  <si>
    <t>1-(indol-3-yl)glycerol 3-phosphate[c] + L-serine[c] =&gt; D-glyceraldehyde 3-phosphate[c] + H2O[c] + L-tryptophan[c]</t>
  </si>
  <si>
    <t>4.2.1.20</t>
  </si>
  <si>
    <t>((Pc21g03590 and Pc22g00910) or (Pc22g13470) or (Pc22g04380 and Pc13g12290))</t>
  </si>
  <si>
    <t>r0706</t>
  </si>
  <si>
    <t>L-tryptophan:oxygen 2,3-oxidoreductase (decyclizing)</t>
  </si>
  <si>
    <t>L-tryptophan[c] + O2[c] =&gt; L-formylkynurenine[c]</t>
  </si>
  <si>
    <t>1.13.11.11</t>
  </si>
  <si>
    <t>(Pc13g15680 or Pc22g11860 or Pc21g12230)</t>
  </si>
  <si>
    <t>r0707</t>
  </si>
  <si>
    <t>L-tryptophan decarboxy-lyase</t>
  </si>
  <si>
    <t>L-tryptophan[c] =&gt; CO2[c] + tryptamine[c]</t>
  </si>
  <si>
    <t>4.1.1.28</t>
  </si>
  <si>
    <t>Pc14g00240</t>
  </si>
  <si>
    <t>r0708</t>
  </si>
  <si>
    <t>N-formyl-L-kynurenine amidohydrolase</t>
  </si>
  <si>
    <t>H2O[c] + L-formylkynurenine[c] =&gt; formate[c] + L-kynurenine[c]</t>
  </si>
  <si>
    <t>3.5.1.9</t>
  </si>
  <si>
    <t>Pc20g04820</t>
  </si>
  <si>
    <t>r0709</t>
  </si>
  <si>
    <t>L-kynurenine hydrolase</t>
  </si>
  <si>
    <t>H2O[c] + L-kynurenine[c] =&gt; anthranilate[c] + L-alanine[c]</t>
  </si>
  <si>
    <t>3.7.1.3</t>
  </si>
  <si>
    <t>(Pc22g11870 or Pc22g20570)</t>
  </si>
  <si>
    <t>r0710</t>
  </si>
  <si>
    <t>L-kynurenine,NADPH:oxygen oxidoreductase (3-hydroxylating)</t>
  </si>
  <si>
    <t>L-kynurenine[m] + NADPH[m] + O2[m] =&gt; 3-hydroxykynurenine[m] + H2O[m] + NADP(+)[m]</t>
  </si>
  <si>
    <t>1.14.13.9</t>
  </si>
  <si>
    <t>Pc18g05760</t>
  </si>
  <si>
    <t>r0711</t>
  </si>
  <si>
    <t>3-hydroxy-L-kynurenine hydrolase</t>
  </si>
  <si>
    <t>3-hydroxykynurenine[c] + H2O[c] =&gt; 3-hydroxyanthranilate[c] + L-alanine[c]</t>
  </si>
  <si>
    <t>r0712</t>
  </si>
  <si>
    <t>2-amino-3-carboxymuconate semialdehyde carboxy-lyase</t>
  </si>
  <si>
    <t>2-amino-3-carboxymuconate semialdehyde[c] =&gt; 2-aminomuconic 6-semialdehyde[c] + CO2[c]</t>
  </si>
  <si>
    <t>4.1.1.45</t>
  </si>
  <si>
    <t>(Pc21g07690 or Pc20g02360)</t>
  </si>
  <si>
    <t>r0713</t>
  </si>
  <si>
    <t>chorismate pyruvatemutase</t>
  </si>
  <si>
    <t>chorismate[c] =&gt; prephenate[c]</t>
  </si>
  <si>
    <t>5.4.99.5</t>
  </si>
  <si>
    <t>Pc21g08250</t>
  </si>
  <si>
    <t>r0714</t>
  </si>
  <si>
    <t>prephenate:NAD+ oxidoreductase(decarboxylating)</t>
  </si>
  <si>
    <t>NAD(+)[c] + prephenate[c] =&gt; 3-(4-hydroxyphenyl)pyruvate[c] + CO2[c] + NADH[c]</t>
  </si>
  <si>
    <t>1.3.1.12</t>
  </si>
  <si>
    <t>Pc22g20660</t>
  </si>
  <si>
    <t>r0715</t>
  </si>
  <si>
    <t>prephenate:NADP+ oxidoreductase(decarboxylating)</t>
  </si>
  <si>
    <t>NADP(+)[c] + prephenate[c] =&gt; 3-(4-hydroxyphenyl)pyruvate[c] + CO2[c] + NADPH[c]</t>
  </si>
  <si>
    <t>1.3.1.13</t>
  </si>
  <si>
    <t>r0716</t>
  </si>
  <si>
    <t>prephenate hydro-lyase (decarboxylating; phenylpyruvate-forming)</t>
  </si>
  <si>
    <t>prephenate[c] =&gt; CO2[c] + H2O[c] + keto-phenylpyruvate[c]</t>
  </si>
  <si>
    <t>4.2.1.51</t>
  </si>
  <si>
    <t>Pc20g00720</t>
  </si>
  <si>
    <t>r0717</t>
  </si>
  <si>
    <t>L-phenylalanine:2-oxoglutarate aminotransferase</t>
  </si>
  <si>
    <t>2-oxoglutarate[c] + L-phenylalanine[c] &lt;=&gt; keto-phenylpyruvate[c] + L-glutamate[c]</t>
  </si>
  <si>
    <t>r0718</t>
  </si>
  <si>
    <t>L-tyrosine:2-oxoglutarate aminotransferase</t>
  </si>
  <si>
    <t>2-oxoglutarate[c] + L-tyrosine[c] &lt;=&gt; 3-(4-hydroxyphenyl)pyruvate[c] + L-glutamate[c]</t>
  </si>
  <si>
    <t>2.6.1.5</t>
  </si>
  <si>
    <t>Pc22g05940</t>
  </si>
  <si>
    <t>r0719</t>
  </si>
  <si>
    <t>4-hydroxyphenylpyruvate:oxygen oxidoreductase (hydroxylating,decarboxylating)</t>
  </si>
  <si>
    <t>3-(4-hydroxyphenyl)pyruvate[c] + O2[c] =&gt; CO2[c] + homogentisate[c]</t>
  </si>
  <si>
    <t>1.13.11.27</t>
  </si>
  <si>
    <t>(Pc12g13180 or Pc13g08330 or Pc12g09060 or Pc22g07130)</t>
  </si>
  <si>
    <t>r0720</t>
  </si>
  <si>
    <t>homogentisate:oxygen 1,2-oxidoreductase (decyclizing)</t>
  </si>
  <si>
    <t>homogentisate[c] + O2[c] =&gt; 4-maleylacetoacetate[c]</t>
  </si>
  <si>
    <t>1.13.11.5</t>
  </si>
  <si>
    <t>(Pc12g09040 or Pc21g22500)</t>
  </si>
  <si>
    <t>r0721</t>
  </si>
  <si>
    <t>maleylacetoacetate isomerase</t>
  </si>
  <si>
    <t>4-maleylacetoacetate[c] &lt;=&gt; 4-fumarylacetoacetate[c]</t>
  </si>
  <si>
    <t>5.2.1.2</t>
  </si>
  <si>
    <t>Pc12g09020</t>
  </si>
  <si>
    <t>r0722</t>
  </si>
  <si>
    <t>4-fumarylacetoacetate fumarylhydrolase</t>
  </si>
  <si>
    <t>4-fumarylacetoacetate[c] + H2O[c] =&gt; acetoacetate[c] + fumarate[c]</t>
  </si>
  <si>
    <t>3.7.1.2</t>
  </si>
  <si>
    <t>(Pc12g09030 or Pc12g14070)</t>
  </si>
  <si>
    <t>r0723</t>
  </si>
  <si>
    <t>phenylalanine ammonia-lyase</t>
  </si>
  <si>
    <t>L-phenylalanine[c] =&gt; cinnamate[c] + NH3[c]</t>
  </si>
  <si>
    <t>4.3.1.25</t>
  </si>
  <si>
    <t>Pc16g03670</t>
  </si>
  <si>
    <t>r0724</t>
  </si>
  <si>
    <t>L-phenylalanine:oxygen oxidoreductase (decarboxylating)</t>
  </si>
  <si>
    <t>L-phenylalanine[c] + O2[c] =&gt; 2-phenylacetamide[c] + CO2[c] + H2O[c]</t>
  </si>
  <si>
    <t>1.11.1.7</t>
  </si>
  <si>
    <t>Pc12g13740</t>
  </si>
  <si>
    <t>r0725</t>
  </si>
  <si>
    <t>2-phenylacetamide amidohydrolase</t>
  </si>
  <si>
    <t>2-phenylacetamide[c] + H2O[c] =&gt; NH3[c] + phenylacetate[c]</t>
  </si>
  <si>
    <t>3.5.1.4</t>
  </si>
  <si>
    <t>(Pc20g11140 or Pc20g03630 or Pc16g14240 or Pc16g07590 or Pc21g17090 or Pc21g00910 or Pc12g09880 or Pc12g04430 or Pc21g13220)</t>
  </si>
  <si>
    <t>r0726</t>
  </si>
  <si>
    <t>Indole-3-acetamide amidohydrolase</t>
  </si>
  <si>
    <t>H2O[c] + indole-3-acetamide[c] =&gt; indole-3-acetate[c] + NH3[c]</t>
  </si>
  <si>
    <t>r0727</t>
  </si>
  <si>
    <t>diamine transaminase</t>
  </si>
  <si>
    <t>acetyl-CoA[c] + spermidine[c] =&gt; coenzyme A[c] + N1-acetylspermidine[c]</t>
  </si>
  <si>
    <t>2.6.1.29</t>
  </si>
  <si>
    <t>Pc22g13650</t>
  </si>
  <si>
    <t>r0728</t>
  </si>
  <si>
    <t>polyamine oxidase</t>
  </si>
  <si>
    <t>H2O[c] + N1-acetylspermidine[c] + O2[c] =&gt; 3-aminopropanal[c] + H2O2[c] + N-acetylputrescine[c]</t>
  </si>
  <si>
    <t>1.5.3.11</t>
  </si>
  <si>
    <t>(Pc12g08750 or Pc18g02250)</t>
  </si>
  <si>
    <t>r0729</t>
  </si>
  <si>
    <t>N-acetylputrescine[c] + O2[c] =&gt; 3-aminopropanal[c] + 4-aminobutanal[c] + H2O2[c]</t>
  </si>
  <si>
    <t>r0730</t>
  </si>
  <si>
    <t>L-kynurenine:2-oxoglutarate aminotransferase</t>
  </si>
  <si>
    <t>2-oxoglutarate[c] + L-kynurenine[c] =&gt; 4-(2-Aminophenyl)-2,4-dioxobutanoate[c] + L-glutamate[c]</t>
  </si>
  <si>
    <t>2.6.1.7</t>
  </si>
  <si>
    <t>Pc22g06360</t>
  </si>
  <si>
    <t>r0731</t>
  </si>
  <si>
    <t>phenylethylalcohol:NAD+ oxidoreductase</t>
  </si>
  <si>
    <t>2-phenylethanol[c] + NAD(+)[c] &lt;=&gt; NADH[c] + phenylacetaldehyde[c]</t>
  </si>
  <si>
    <t>1.1.1.90</t>
  </si>
  <si>
    <t>(Pc21g09380 or Pc22g23540)</t>
  </si>
  <si>
    <t>r0732</t>
  </si>
  <si>
    <t>2-phenylethanol[m] + NAD(+)[m] &lt;=&gt; NADH[m] + phenylacetaldehyde[m]</t>
  </si>
  <si>
    <t>Pc21g09380</t>
  </si>
  <si>
    <t>r0733</t>
  </si>
  <si>
    <t>hydrogen-peroxide:hydrogen-peroxide oxidoreductase</t>
  </si>
  <si>
    <t>2 H2O2[p] =&gt; 2 H2O[p] + O2[p]</t>
  </si>
  <si>
    <t>1.11.1.6</t>
  </si>
  <si>
    <t>(Pc20g06360 or Pc16g07060 or Pc16g11860 or Pc22g21240 or Pc13g06280)</t>
  </si>
  <si>
    <t>r0734</t>
  </si>
  <si>
    <t>2 H2O2[m] =&gt; 2 H2O[m] + O2[m]</t>
  </si>
  <si>
    <t>(Pc20g06360 or Pc16g11860 or Pc13g06280)</t>
  </si>
  <si>
    <t>r0735</t>
  </si>
  <si>
    <t>2 H2O2[c] =&gt; 2 H2O[c] + O2[c]</t>
  </si>
  <si>
    <t>r0736</t>
  </si>
  <si>
    <t>2 H2O2[e] =&gt; 2 H2O[e] + O2[e]</t>
  </si>
  <si>
    <t>r0737</t>
  </si>
  <si>
    <t>glutaryl-CoA:dihydrolipoamide S-succinyltransferase</t>
  </si>
  <si>
    <t>coenzyme A[m] + S-glutaryldihydrolipoamide-[enzyme][m] =&gt; dihydrolipoamide-[enzyme][m] + glutaryl-CoA[m]</t>
  </si>
  <si>
    <t>r0738</t>
  </si>
  <si>
    <t>2-oxoadipate:lipoamde 2-oxidoreductase(decarboxylating and acceptor-succinylating)</t>
  </si>
  <si>
    <t>2-oxoadipate[m] + lipoamide-[enzyme][m] =&gt; CO2[m] + S-glutaryldihydrolipoamide-[enzyme][m]</t>
  </si>
  <si>
    <t>r0739</t>
  </si>
  <si>
    <t>glutaryl-CoA:(acceptor) 2,3-oxidoreductase (decarboxylating)</t>
  </si>
  <si>
    <t>FAD[m] + glutaryl-CoA[m] =&gt; CO2[m] + crotonoyl-CoA[m] + FADH2[m]</t>
  </si>
  <si>
    <t>1.3.99.7</t>
  </si>
  <si>
    <t>Pc20g07920</t>
  </si>
  <si>
    <t>r0740</t>
  </si>
  <si>
    <t>(S)-3-hydroxybutanoyl-CoA hydro-lyase</t>
  </si>
  <si>
    <t>crotonoyl-CoA[m] + H2O[m] =&gt; 3-hydroxybutyryl-CoA[m]</t>
  </si>
  <si>
    <t>(Pc22g21270 or Pc22g20810)</t>
  </si>
  <si>
    <t>r0741</t>
  </si>
  <si>
    <t>tyrosinase</t>
  </si>
  <si>
    <t>L-tyrosine[e] + O2[e] =&gt; H2O[e] + L-dopaquinone[e]</t>
  </si>
  <si>
    <t>1.14.18.1</t>
  </si>
  <si>
    <t>Pc22g18500</t>
  </si>
  <si>
    <t>Tyrosine metabolism</t>
  </si>
  <si>
    <t>r0742</t>
  </si>
  <si>
    <t>L-tyrosine[c] + O2[c] =&gt; H2O[c] + L-dopaquinone[c]</t>
  </si>
  <si>
    <t>Pc15g00990</t>
  </si>
  <si>
    <t>r0743</t>
  </si>
  <si>
    <t>3-sulfo-L-alanine carboxy-lyase (taurine-forming)</t>
  </si>
  <si>
    <t>L-cysteate[c] =&gt; CO2[c] + taurine[c]</t>
  </si>
  <si>
    <t>Taurine and hypotaurine metabolism</t>
  </si>
  <si>
    <t>r0744</t>
  </si>
  <si>
    <t>taurine, 2-oxoglutarate:O2 oxidoreductase (sulfite-forming)</t>
  </si>
  <si>
    <t>2-oxoglutarate[c] + O2[c] + taurine[c] =&gt; aminoacetaldehyde[c] + CO2[c] + succinate[c] + sulfite[c]</t>
  </si>
  <si>
    <t>1.14.11.17</t>
  </si>
  <si>
    <t>(Pc21g06600 or Pc20g01290 or Pc20g06210)</t>
  </si>
  <si>
    <t>r0745</t>
  </si>
  <si>
    <t>3-sulfino-L-alanine[c] =&gt; L-cysteate[c]</t>
  </si>
  <si>
    <t>r0746</t>
  </si>
  <si>
    <t>phenylacetaldehyde:NAD+ oxidoreductase</t>
  </si>
  <si>
    <t>H2O[c] + NAD(+)[c] + phenylacetaldehyde[c] &lt;=&gt; NADH[c] + phenylacetate[c]</t>
  </si>
  <si>
    <t>Phenylalanine metabolism</t>
  </si>
  <si>
    <t>r0747</t>
  </si>
  <si>
    <t>phenylacetate:CoA ligase</t>
  </si>
  <si>
    <t>ATP[p] + coenzyme A[p] + phenylacetate[p] =&gt; AMP[p] + diphosphate[p] + phenylacetyl-CoA[p]</t>
  </si>
  <si>
    <t>6.2.1.30</t>
  </si>
  <si>
    <t>(Pc21g22010 or Pc22g14900 or Pc22g20270 or Pc13g12270)</t>
  </si>
  <si>
    <t>r0748</t>
  </si>
  <si>
    <t>phenylacetate 2-hydroxylase</t>
  </si>
  <si>
    <t>NADPH[c] + O2[c] + phenylacetate[c] =&gt; 2-hydroxyphenylacetate[c] + H2O[c] + NADP(+)[c]</t>
  </si>
  <si>
    <t>(Pc21g14280 or Pc16g01770)</t>
  </si>
  <si>
    <t>r0749</t>
  </si>
  <si>
    <t>phenoxyacetate 4-hydroxylase</t>
  </si>
  <si>
    <t>NADPH[c] + O2[c] + phenoxyacetate[c] =&gt; 4-hydroxyphenoxyacetate[c] + H2O[c] + NADP(+)[c]</t>
  </si>
  <si>
    <t>r0750</t>
  </si>
  <si>
    <t>phenylpyruvate carboxy-lyase (phenylacetaldehyde-forming)</t>
  </si>
  <si>
    <t>keto-phenylpyruvate[c] =&gt; CO2[c] + phenylacetaldehyde[c]</t>
  </si>
  <si>
    <t>4.1.1.43</t>
  </si>
  <si>
    <t>(Pc13g09300 or Pc16g13320)</t>
  </si>
  <si>
    <t>r0751</t>
  </si>
  <si>
    <t>2-hydroxyphenylacetate hydroxylase</t>
  </si>
  <si>
    <t>2-hydroxyphenylacetate[c] + NADH[c] + O2[c] =&gt; H2O[c] + homogentisate[c] + NAD(+)[c]</t>
  </si>
  <si>
    <t>r0752</t>
  </si>
  <si>
    <t>3-indoleacetonitrile aminohydrolase</t>
  </si>
  <si>
    <t>2 H2O[c] + indole-3-acetonitrile[c] =&gt; indole-3-acetate[c] + NH3[c]</t>
  </si>
  <si>
    <t>3.5.5.1</t>
  </si>
  <si>
    <t>(Pc22g05380 or Pc22g01470)</t>
  </si>
  <si>
    <t>Tryptophan metabolism</t>
  </si>
  <si>
    <t>r0753</t>
  </si>
  <si>
    <t>3-hydroxyanthranilate:oxygen 3,4-oxidoreductase (decyclizing)</t>
  </si>
  <si>
    <t>3-hydroxyanthranilate[c] + O2[c] =&gt; 2-amino-3-carboxymuconate semialdehyde[c]</t>
  </si>
  <si>
    <t>1.13.11.6</t>
  </si>
  <si>
    <t>(Pc20g09330 or Pc20g02370)</t>
  </si>
  <si>
    <t>r0754</t>
  </si>
  <si>
    <t>indole-3-acetamide hydro-lyase</t>
  </si>
  <si>
    <t>H2O[c] + indole-3-acetonitrile[c] =&gt; indole-3-acetamide[c]</t>
  </si>
  <si>
    <t>4.2.1.84</t>
  </si>
  <si>
    <t>r0755</t>
  </si>
  <si>
    <t>4-aminobutanal:NAD+ 1-oxidoreductase</t>
  </si>
  <si>
    <t>4-aminobutanal[c] + H2O[c] + NAD(+)[c] =&gt; gamma-aminobutyrate[c] + NADH[c]</t>
  </si>
  <si>
    <t>beta-Alanine metabolism</t>
  </si>
  <si>
    <t>r0756</t>
  </si>
  <si>
    <t>NAD-dependent aldehyde dehydrogenase</t>
  </si>
  <si>
    <t>H2O[c] + lactaldehyde[c] + NAD(+)[c] &lt;=&gt; (S)-lactate[c] + NADH[c]</t>
  </si>
  <si>
    <t>r0757</t>
  </si>
  <si>
    <t>3-aminopropanal:NAD+ oxidoreductase</t>
  </si>
  <si>
    <t>3-aminopropanal[c] + H2O[c] + NAD(+)[c] =&gt; beta-alanine[c] + NADH[c]</t>
  </si>
  <si>
    <t>(Pc06g00180 or Pc12g13660)</t>
  </si>
  <si>
    <t>r0758</t>
  </si>
  <si>
    <t>H2O[m] + lactaldehyde[m] + NAD(+)[m] &lt;=&gt; (S)-lactate[m] + NADH[m]</t>
  </si>
  <si>
    <t>r0759</t>
  </si>
  <si>
    <t>N-carbamoyl-beta-alanine amidohydrolase</t>
  </si>
  <si>
    <t>H2O[c] + N-carbamoyl-beta-alanine[c] =&gt; beta-alanine[c] + CO2[c] + NH3[c]</t>
  </si>
  <si>
    <t>3.5.1.6</t>
  </si>
  <si>
    <t>(Pc22g02460 or Pc22g06660)</t>
  </si>
  <si>
    <t>r0760</t>
  </si>
  <si>
    <t>5,6-dihydrouracil:NADP+ oxidoreductase</t>
  </si>
  <si>
    <t>NADPH[c] + uracil[c] =&gt; 5,6-dihydrouracil[c] + NADP(+)[c]</t>
  </si>
  <si>
    <t>1.3.1.2</t>
  </si>
  <si>
    <t>r0761</t>
  </si>
  <si>
    <t>5,6-dihydrouracil amidohydrolase</t>
  </si>
  <si>
    <t>5,6-dihydrouracil[c] + H2O[c] =&gt; N-carbamoyl-beta-alanine[c]</t>
  </si>
  <si>
    <t>3.5.2.2</t>
  </si>
  <si>
    <t>Pc22g20690</t>
  </si>
  <si>
    <t>r0762</t>
  </si>
  <si>
    <t>primary-amine oxidase</t>
  </si>
  <si>
    <t>H2O[c] + O2[c] + trimethylenediamine[c] =&gt; 3-aminopropanal[c] + H2O2[c] + NH3[c]</t>
  </si>
  <si>
    <t>r0763</t>
  </si>
  <si>
    <t>L-alanine:tRNA(Ala) ligase (AMP-forming)</t>
  </si>
  <si>
    <t>ATP[c] + L-alanine[c] + transfer RNA[c] =&gt; AMP[c] + diphosphate[c] + L-alanyl-tRNA(Ala)[c]</t>
  </si>
  <si>
    <t>6.1.1.7</t>
  </si>
  <si>
    <t>Pc22g10240</t>
  </si>
  <si>
    <t>Aminoacyl-tRNA biosynthesis</t>
  </si>
  <si>
    <t>r0764</t>
  </si>
  <si>
    <t>L-aspartate:tRNA(Asp) ligase (AMP-forming)</t>
  </si>
  <si>
    <t>ATP[c] + L-aspartate[c] + transfer RNA[c] =&gt; AMP[c] + diphosphate[c] + L-aspartyl-tRNA(Asp)[c]</t>
  </si>
  <si>
    <t>6.1.1.12</t>
  </si>
  <si>
    <t>(Pc12g16540 or Pc18g00060)</t>
  </si>
  <si>
    <t>r0765</t>
  </si>
  <si>
    <t>ATP[m] + L-aspartate[m] + transfer RNA[m] =&gt; AMP[m] + diphosphate[m] + L-aspartyl-tRNA(Asp)[m]</t>
  </si>
  <si>
    <t>(Pc22g21630 or Pc13g08090)</t>
  </si>
  <si>
    <t>r0766</t>
  </si>
  <si>
    <t>L-asparagine:tRNA(Asn) ligase (AMP-forming)</t>
  </si>
  <si>
    <t>ATP[m] + L-asparagine[m] + transfer RNA[m] =&gt; AMP[m] + diphosphate[m] + L-asparaginyl-tRNA(Asn)[m]</t>
  </si>
  <si>
    <t>6.1.1.22</t>
  </si>
  <si>
    <t>Pc12g15910</t>
  </si>
  <si>
    <t>r0767</t>
  </si>
  <si>
    <t>ATP[c] + L-asparagine[c] + transfer RNA[c] =&gt; AMP[c] + diphosphate[c] + L-asparaginyl-tRNA(Asn)[c]</t>
  </si>
  <si>
    <t>Pc22g08870</t>
  </si>
  <si>
    <t>r0768</t>
  </si>
  <si>
    <t>glutamate 5-kinase</t>
  </si>
  <si>
    <t>ATP[c] + L-glutamate[c] =&gt; ADP[c] + D-alpha-glutamyl phosphate[c]</t>
  </si>
  <si>
    <t>2.7.2.11</t>
  </si>
  <si>
    <t>Pc13g05350</t>
  </si>
  <si>
    <t>r0769</t>
  </si>
  <si>
    <t>L-arginine:tRNA(Arg) ligase (AMP-forming)</t>
  </si>
  <si>
    <t>ATP[c] + L-arginine[c] + transfer RNA[c] =&gt; AMP[c] + diphosphate[c] + L-arginyl-tRNA(Arg)[c]</t>
  </si>
  <si>
    <t>6.1.1.19</t>
  </si>
  <si>
    <t>Pc12g12720</t>
  </si>
  <si>
    <t>r0770</t>
  </si>
  <si>
    <t>L-proline:tRNA(Pro) ligase (AMP-forming)</t>
  </si>
  <si>
    <t>ATP[c] + L-proline[c] + transfer RNA[c] =&gt; AMP[c] + diphosphate[c] + L-prolyl-tRNA(Pro)[c]</t>
  </si>
  <si>
    <t>6.1.1.15</t>
  </si>
  <si>
    <t>(Pc21g02050 or Pc16g07440)</t>
  </si>
  <si>
    <t>r0771</t>
  </si>
  <si>
    <t>L-cysteine:tRNA(Cys) ligase (AMP-forming)</t>
  </si>
  <si>
    <t>ATP[c] + L-cysteine[c] + transfer RNA[c] =&gt; AMP[c] + diphosphate[c] + L-cysteinyl-tRNA(Cys)[c]</t>
  </si>
  <si>
    <t>6.1.1.16</t>
  </si>
  <si>
    <t>Pc22g14160</t>
  </si>
  <si>
    <t>r0772</t>
  </si>
  <si>
    <t>L-glutamate:tRNA(Glu) ligase (AMP-forming)</t>
  </si>
  <si>
    <t>ATP[m] + L-glutamate[m] + transfer RNA[m] =&gt; AMP[m] + diphosphate[m] + L-glutamyl-tRNA(Glu)[m]</t>
  </si>
  <si>
    <t>6.1.1.17</t>
  </si>
  <si>
    <t>Pc21g01750</t>
  </si>
  <si>
    <t>r0773</t>
  </si>
  <si>
    <t>ATP[c] + L-glutamate[c] + transfer RNA[c] =&gt; AMP[c] + diphosphate[c] + L-glutamyl-tRNA(Glu)[c]</t>
  </si>
  <si>
    <t>Pc21g15760</t>
  </si>
  <si>
    <t>r0774</t>
  </si>
  <si>
    <t>L-glutamine:tRNA(Gln) ligase (AMP-forming)</t>
  </si>
  <si>
    <t>ATP[c] + L-glutamine[c] + transfer RNA[c] =&gt; AMP[c] + diphosphate[c] + L-glutaminyl-tRNA(Gln)[c]</t>
  </si>
  <si>
    <t>6.1.1.18</t>
  </si>
  <si>
    <t>Pc13g02680</t>
  </si>
  <si>
    <t>r0775</t>
  </si>
  <si>
    <t>ATP[m] + L-glutamine[m] + transfer RNA[m] =&gt; AMP[m] + diphosphate[m] + L-glutaminyl-tRNA(Gln)[m]</t>
  </si>
  <si>
    <t>Pc13g09720</t>
  </si>
  <si>
    <t>r0776</t>
  </si>
  <si>
    <t>L-serine:tRNA(Ser) ligase (AMP-forming)</t>
  </si>
  <si>
    <t>ATP[c] + L-serine[c] + transfer RNA[c] =&gt; AMP[c] + diphosphate[c] + L-seryl-tRNA(Ser)[c]</t>
  </si>
  <si>
    <t>6.1.1.11</t>
  </si>
  <si>
    <t>(Pc13g09170 or Pc20g00490)</t>
  </si>
  <si>
    <t>r0777</t>
  </si>
  <si>
    <t>glycine:tRNA(Gly) ligase (AMP-forming)</t>
  </si>
  <si>
    <t>ATP[c] + glycine[c] + transfer RNA[c] =&gt; AMP[c] + diphosphate[c] + glycyl-tRNA(Gly)[c]</t>
  </si>
  <si>
    <t>6.1.1.14</t>
  </si>
  <si>
    <t>Pc20g01010</t>
  </si>
  <si>
    <t>r0778</t>
  </si>
  <si>
    <t>L-threonine:tRNA(Thr) ligase (AMP-forming)</t>
  </si>
  <si>
    <t>ATP[m] + L-threonine[m] + transfer RNA[m] =&gt; AMP[m] + diphosphate[m] + L-threonyl-tRNA(Thr)[m]</t>
  </si>
  <si>
    <t>6.1.1.3</t>
  </si>
  <si>
    <t>Pc21g23230</t>
  </si>
  <si>
    <t>r0779</t>
  </si>
  <si>
    <t>ATP[c] + L-threonine[c] + transfer RNA[c] =&gt; AMP[c] + diphosphate[c] + L-threonyl-tRNA(Thr)[c]</t>
  </si>
  <si>
    <t>Pc22g03830</t>
  </si>
  <si>
    <t>r0780</t>
  </si>
  <si>
    <t>L-histidine:tRNA(His) ligase (AMP-forming)</t>
  </si>
  <si>
    <t>ATP[c] + L-histidine[c] + transfer RNA[c] =&gt; AMP[c] + diphosphate[c] + L-histidyl-tRNA(His)[c]</t>
  </si>
  <si>
    <t>6.1.1.21</t>
  </si>
  <si>
    <t>Pc22g02880</t>
  </si>
  <si>
    <t>r0781</t>
  </si>
  <si>
    <t>L-isoleucine:tRNA(Ile) ligase (AMP-forming)</t>
  </si>
  <si>
    <t>ATP[c] + L-isoleucine[c] + transfer RNA[c] =&gt; AMP[c] + diphosphate[c] + L-isoleucyl-tRNA(Ile)[c]</t>
  </si>
  <si>
    <t>6.1.1.5</t>
  </si>
  <si>
    <t>Pc16g12120</t>
  </si>
  <si>
    <t>r0782</t>
  </si>
  <si>
    <t>ATP[m] + L-isoleucine[m] + transfer RNA[m] =&gt; AMP[m] + diphosphate[m] + L-isoleucyl-tRNA(Ile)[m]</t>
  </si>
  <si>
    <t>Pc21g13710</t>
  </si>
  <si>
    <t>r0783</t>
  </si>
  <si>
    <t>L-valine:tRNAVal ligase (AMP-forming)</t>
  </si>
  <si>
    <t>ATP[c] + L-valine[c] + transfer RNA[c] =&gt; AMP[c] + diphosphate[c] + L-valyl-tRNA(Val)[c]</t>
  </si>
  <si>
    <t>6.1.1.9</t>
  </si>
  <si>
    <t>Pc20g09480</t>
  </si>
  <si>
    <t>r0784</t>
  </si>
  <si>
    <t>L-leucine:tRNA(Leu) ligase (AMP-forming)</t>
  </si>
  <si>
    <t>ATP[c] + L-leucine[c] + transfer RNA[c] =&gt; AMP[c] + diphosphate[c] + L-leucyl-tRNA(Leu)[c]</t>
  </si>
  <si>
    <t>6.1.1.4</t>
  </si>
  <si>
    <t>(Pc22g02510 or Pc12g04280)</t>
  </si>
  <si>
    <t>r0785</t>
  </si>
  <si>
    <t>L-lysine:tRNALys ligase (AMP-forming)</t>
  </si>
  <si>
    <t>ATP[c] + L-lysine[c] + transfer RNA[c] =&gt; AMP[c] + diphosphate[c] + L-lysyl-tRNA(Lys)[c]</t>
  </si>
  <si>
    <t>6.1.1.6</t>
  </si>
  <si>
    <t>(Pc12g09250 or Pc16g09340)</t>
  </si>
  <si>
    <t>r0786</t>
  </si>
  <si>
    <t>L-methionine:tRNAMet ligase (AMP-forming)</t>
  </si>
  <si>
    <t>ATP[c] + L-methionine[c] + transfer RNA[c] =&gt; AMP[c] + diphosphate[c] + L-methionyl-tRNA(Met)[c]</t>
  </si>
  <si>
    <t>6.1.1.10</t>
  </si>
  <si>
    <t>Pc13g07310</t>
  </si>
  <si>
    <t>r0787</t>
  </si>
  <si>
    <t>ATP[m] + L-methionine[m] + transfer RNA[m] =&gt; AMP[m] + diphosphate[m] + L-methionyl-tRNA(Met)[m]</t>
  </si>
  <si>
    <t>r0788</t>
  </si>
  <si>
    <t>L-tyrosine:tRNA(Tyr) ligase (AMP-forming)</t>
  </si>
  <si>
    <t>ATP[c] + L-tyrosine[c] + transfer RNA[c] =&gt; AMP[c] + diphosphate[c] + L-tyrosyl-tRNA(Tyr)[c]</t>
  </si>
  <si>
    <t>6.1.1.1</t>
  </si>
  <si>
    <t>Pc21g18870</t>
  </si>
  <si>
    <t>r0789</t>
  </si>
  <si>
    <t>ATP[m] + L-tyrosine[m] + transfer RNA[m] =&gt; AMP[m] + diphosphate[m] + L-tyrosyl-tRNA(Tyr)[m]</t>
  </si>
  <si>
    <t>Pc13g07980</t>
  </si>
  <si>
    <t>r0790</t>
  </si>
  <si>
    <t>L-tryptophan -tRNA(Trp) ligase (AMP-forming)</t>
  </si>
  <si>
    <t>ATP[c] + L-tryptophan[c] + transfer RNA[c] =&gt; AMP[c] + diphosphate[c] + L-tryptophanyl-tRNA(Trp)[c]</t>
  </si>
  <si>
    <t>6.1.1.2</t>
  </si>
  <si>
    <t>Pc20g05510</t>
  </si>
  <si>
    <t>r0791</t>
  </si>
  <si>
    <t>L-phenylalanine:tRNA(Ala) ligase (AMP-forming)</t>
  </si>
  <si>
    <t>ATP[c] + L-phenylalanine[c] + transfer RNA[c] =&gt; AMP[c] + diphosphate[c] + L-phenylalanyl-tRNA(Phe)[c]</t>
  </si>
  <si>
    <t>6.1.1.20</t>
  </si>
  <si>
    <t>(Pc12g07420 and Pc18g05340)</t>
  </si>
  <si>
    <t>r0792</t>
  </si>
  <si>
    <t>L-tryptophan:tRNA(Trp) ligase (AMP-forming)</t>
  </si>
  <si>
    <t>ATP[m] + L-tryptophan[m] + transfer RNA[m] =&gt; AMP[m] + diphosphate[m] + L-tryptophanyl-tRNA(Trp)[m]</t>
  </si>
  <si>
    <t>Pc12g04630</t>
  </si>
  <si>
    <t>r0793</t>
  </si>
  <si>
    <t>L-glutamate:L-cysteine gamma-ligase (ADP-forming)</t>
  </si>
  <si>
    <t>ATP[c] + L-cysteine[c] + L-glutamate[c] =&gt; ADP[c] + gamma-L-glutamyl-L-cysteine[c] + phosphate[c]</t>
  </si>
  <si>
    <t>6.3.2.2</t>
  </si>
  <si>
    <t>Pc13g15380</t>
  </si>
  <si>
    <t>Glutathione metabolism</t>
  </si>
  <si>
    <t>r0794</t>
  </si>
  <si>
    <t>gamma-L-glutamyl-L-cysteine:glycine ligase (ADP-forming)</t>
  </si>
  <si>
    <t>ATP[c] + gamma-L-glutamyl-L-cysteine[c] + glycine[c] =&gt; ADP[c] + glutathione[c] + phosphate[c]</t>
  </si>
  <si>
    <t>6.3.2.3</t>
  </si>
  <si>
    <t>Pc21g17790</t>
  </si>
  <si>
    <t>r0795</t>
  </si>
  <si>
    <t>gamma-glutamyltranspeptidase</t>
  </si>
  <si>
    <t>glutathione[c] + H2O[c] =&gt; L-cysteinylglycine[c] + L-glutamate[c]</t>
  </si>
  <si>
    <t>2.3.2.2</t>
  </si>
  <si>
    <t>(Pc21g09300 or Pc22g03740)</t>
  </si>
  <si>
    <t>r0796</t>
  </si>
  <si>
    <t>5-oxo-L-proline amidohydrolase (ATP-hydrolysing)</t>
  </si>
  <si>
    <t>5-oxo-L-proline[c] + ATP[c] + 2 H2O[c] =&gt; ADP[c] + L-glutamate[c] + phosphate[c]</t>
  </si>
  <si>
    <t>3.5.2.9</t>
  </si>
  <si>
    <t>(Pc20g12120 or Pc13g05510 or Pc22g00290 or Pc22g16680 or Pc22g23330)</t>
  </si>
  <si>
    <t>r0797</t>
  </si>
  <si>
    <t>glutathione:NADP+ oxidoreductase</t>
  </si>
  <si>
    <t>NADPH[c] + oxidized glutathione[c] =&gt; 2 glutathione[c] + NADP(+)[c]</t>
  </si>
  <si>
    <t>1.8.1.7</t>
  </si>
  <si>
    <t>Pc16g13280</t>
  </si>
  <si>
    <t>r0798</t>
  </si>
  <si>
    <t>L-cysteinylglycine dipeptidase</t>
  </si>
  <si>
    <t>H2O[c] + L-cysteinylglycine[c] =&gt; glycine[c] + L-cysteine[c]</t>
  </si>
  <si>
    <t>3.4.11.2</t>
  </si>
  <si>
    <t>(Pc18g03470 or Pc22g11170)</t>
  </si>
  <si>
    <t>r0799</t>
  </si>
  <si>
    <t>glutathione:hydrogen-peroxide oxidoreductase</t>
  </si>
  <si>
    <t>2 glutathione[c] + H2O2[c] =&gt; 2 H2O[c] + oxidized glutathione[c]</t>
  </si>
  <si>
    <t>1.11.1.9</t>
  </si>
  <si>
    <t>Pc18g01780</t>
  </si>
  <si>
    <t>r0800</t>
  </si>
  <si>
    <t>gamma-glutamylcyclotransferase</t>
  </si>
  <si>
    <t>gamma-L-glutamyl-L-cysteine[c] =&gt; 5-oxo-L-proline[c] + L-cysteine[c]</t>
  </si>
  <si>
    <t>2.3.2.4</t>
  </si>
  <si>
    <t>r0801</t>
  </si>
  <si>
    <t>acyl-CoA:6-APA acyltransferase</t>
  </si>
  <si>
    <t>2-hydroxyphenylacetyl-CoA[p] + H2O[p] + isopenicillin N[p] =&gt; 2-hydroxybenzylpenicillin[p] + coenzyme A[p] + L-2-aminoadipate[p]</t>
  </si>
  <si>
    <t>2.3.1.164</t>
  </si>
  <si>
    <t>Pc21g21370</t>
  </si>
  <si>
    <t>Penicillin biosynthesis</t>
  </si>
  <si>
    <t>r0802</t>
  </si>
  <si>
    <t>H2O[p] + hexanoyl-CoA[p] + isopenicillin N[p] =&gt; coenzyme A[p] + hexanoylpenicillin[p] + L-2-aminoadipate[p]</t>
  </si>
  <si>
    <t>r0803</t>
  </si>
  <si>
    <t>isopenicillin N amidohydrolase</t>
  </si>
  <si>
    <t>H2O[p] + isopenicillin N[p] =&gt; 6-aminopenicillanate[p] + L-2-aminoadipate[p]</t>
  </si>
  <si>
    <t>r0804</t>
  </si>
  <si>
    <t>penicillin amidase</t>
  </si>
  <si>
    <t>benzylpenicillin[p] + H2O[p] =&gt; 6-aminopenicillanate[p] + phenylacetate[p]</t>
  </si>
  <si>
    <t>3.5.1.11</t>
  </si>
  <si>
    <t>r0805</t>
  </si>
  <si>
    <t>H2O[p] + phenoxymethylpenicillin[p] =&gt; 6-aminopenicillanate[p] + phenoxyacetate[p]</t>
  </si>
  <si>
    <t>r0806</t>
  </si>
  <si>
    <t>phenoxyacetate:CoA ligase</t>
  </si>
  <si>
    <t>ATP[p] + coenzyme A[p] + phenoxyacetate[p] =&gt; AMP[p] + diphosphate[p] + phenoxyacetyl-CoA[p]</t>
  </si>
  <si>
    <t>(Pc21g22010 or Pc22g14900)</t>
  </si>
  <si>
    <t>r0807</t>
  </si>
  <si>
    <t>4-hydroxyphenoxyacetate:CoA ligase</t>
  </si>
  <si>
    <t>4-hydroxyphenoxyacetate[p] + ATP[p] + coenzyme A[p] =&gt; 4-hydroxyphenoxyacetyl-CoA[p] + AMP[p] + diphosphate[p]</t>
  </si>
  <si>
    <t>r0808</t>
  </si>
  <si>
    <t>2-hydroxyphenylacetate:CoA ligase</t>
  </si>
  <si>
    <t>2-hydroxyphenylacetate[p] + ATP[p] + coenzyme A[p] =&gt; 2-hydroxyphenylacetyl-CoA[p] + AMP[p] + diphosphate[p]</t>
  </si>
  <si>
    <t>r0809</t>
  </si>
  <si>
    <t>formation of 6-oxopiperidine-2-carboxylate</t>
  </si>
  <si>
    <t>L-2-aminoadipate[c] &lt;=&gt; 6-oxopiperidine-2-carboxylate[c] + H2O[c]</t>
  </si>
  <si>
    <t>r0810</t>
  </si>
  <si>
    <t>6-aminopenicillanate[c] + CO2[c] =&gt; 8-hydroxypenillic acid[c]</t>
  </si>
  <si>
    <t>r0811</t>
  </si>
  <si>
    <t>6-aminopenicillanate[p] + CO2[p] =&gt; 8-hydroxypenillic acid[p]</t>
  </si>
  <si>
    <t>r0812</t>
  </si>
  <si>
    <t>isopenicillin-N synthase</t>
  </si>
  <si>
    <t>N-[L-5-amino-5-carboxypentanoyl]-L-cysteinyl-D-valine[c] + O2[c] =&gt; 2 H2O[c] + isopenicillin N[c]</t>
  </si>
  <si>
    <t>1.21.3.1</t>
  </si>
  <si>
    <t>Pc21g21380</t>
  </si>
  <si>
    <t>r0813</t>
  </si>
  <si>
    <t>acyl-CoA:isopenicillin N N-acyltransferase</t>
  </si>
  <si>
    <t>H2O[p] + isopenicillin N[p] + phenylacetyl-CoA[p] =&gt; benzylpenicillin[p] + coenzyme A[p] + L-2-aminoadipate[p]</t>
  </si>
  <si>
    <t>r0814</t>
  </si>
  <si>
    <t>L-2-aminohexanedioate:L-cysteine:L-valine ligase (AMP-forming, valine-inverting)</t>
  </si>
  <si>
    <t>3 ATP[c] + H2O[c] + L-2-aminoadipate[c] + L-cysteine[c] + L-valine[c] =&gt; 3 AMP[c] + 3 diphosphate[c] + N-[L-5-amino-5-carboxypentanoyl]-L-cysteinyl-D-valine[c]</t>
  </si>
  <si>
    <t>6.3.2.26</t>
  </si>
  <si>
    <t>Pc21g21390</t>
  </si>
  <si>
    <t>r0815</t>
  </si>
  <si>
    <t>6-aminopenicillanate[p] + phenylacetyl-CoA[p] =&gt; benzylpenicillin[p] + coenzyme A[p]</t>
  </si>
  <si>
    <t>r0816</t>
  </si>
  <si>
    <t>H2O[p] + isopenicillin N[p] + octanoyl-CoA[p] =&gt; coenzyme A[p] + L-2-aminoadipate[p] + octanoylpenicillin[p]</t>
  </si>
  <si>
    <t>r0817</t>
  </si>
  <si>
    <t>H2O[p] + isopenicillin N[p] + phenoxyacetyl-CoA[p] =&gt; coenzyme A[p] + L-2-aminoadipate[p] + phenoxymethylpenicillin[p]</t>
  </si>
  <si>
    <t>r0818</t>
  </si>
  <si>
    <t>4-hydroxyphenoxyacetyl-CoA[p] + H2O[p] + isopenicillin N[p] =&gt; 4-hydroxyphenoxymethylpenicillin[p] + coenzyme A[p] + L-2-aminoadipate[p]</t>
  </si>
  <si>
    <t>r0819</t>
  </si>
  <si>
    <t>benzylpenicillin hydrolase</t>
  </si>
  <si>
    <t>benzylpenicillin[c] + H2O[c] =&gt; benzylpenicilloic acid[c]</t>
  </si>
  <si>
    <t>3.5.2.6</t>
  </si>
  <si>
    <t>r0820</t>
  </si>
  <si>
    <t>phenoxymethylpenicillin hydrolase</t>
  </si>
  <si>
    <t>H2O[c] + phenoxymethylpenicillin[c] =&gt; phenoxymethylpenicilloic acid[c]</t>
  </si>
  <si>
    <t>r0821</t>
  </si>
  <si>
    <t>butanoyl-CoA:oxygen 2-oxidoreductase</t>
  </si>
  <si>
    <t>crotonoyl-CoA[m] + FADH2[m] =&gt; butyryl-CoA[m] + FAD[m]</t>
  </si>
  <si>
    <t>Fatty acid biosynthesis</t>
  </si>
  <si>
    <t>r0822</t>
  </si>
  <si>
    <t>biotin-carboxyl-carrier-protein:carbon-dioxide ligase (ADP-forming)</t>
  </si>
  <si>
    <t>ATP[c] + CO2[c] + H2O[c] + holo-[carboxylase][c] =&gt; ADP[c] + carboxybiotin-carboxyl-carrier protein[c] + phosphate[c]</t>
  </si>
  <si>
    <t>6.3.4.14</t>
  </si>
  <si>
    <t>Pc13g03920</t>
  </si>
  <si>
    <t>r0823</t>
  </si>
  <si>
    <t>stearoyl-CoA 9-desaturase</t>
  </si>
  <si>
    <t>NADH[c] + O2[c] + stearoyl-[acp][c] =&gt; 2 H2O[c] + NAD(+)[c] + octadecenoyl-[acp][c]</t>
  </si>
  <si>
    <t>1.14.19.1</t>
  </si>
  <si>
    <t>(Pc20g01400 or Pc13g14370)</t>
  </si>
  <si>
    <t>r0824</t>
  </si>
  <si>
    <t>heptadecanoyl-[acp][c] + NADH[c] + O2[c] =&gt; 2 H2O[c] + heptadecenoyl-[acp][c] + NAD(+)[c]</t>
  </si>
  <si>
    <t>r0825</t>
  </si>
  <si>
    <t>oleate delta-12 desaturase</t>
  </si>
  <si>
    <t>NADH[c] + O2[c] + octadecenoyl-[acp][c] =&gt; 2 H2O[c] + NAD(+)[c] + octadecadienoyl-[acp][c]</t>
  </si>
  <si>
    <t>1.14.19.3</t>
  </si>
  <si>
    <t>(Pc12g03490 or Pc13g13170 or Pc22g24730)</t>
  </si>
  <si>
    <t>r0826</t>
  </si>
  <si>
    <t>NADH[c] + O2[c] + palmitoyl-[acp][c] =&gt; 2 H2O[c] + hexadecenoyl-[acp][c] + NAD(+)[c]</t>
  </si>
  <si>
    <t>r0827</t>
  </si>
  <si>
    <t>hexadecenoyl-[acp][c] + NADH[c] + O2[c] =&gt; 2 H2O[c] + hexadecadienoyl-[acp][c] + NAD(+)[c]</t>
  </si>
  <si>
    <t>r0828</t>
  </si>
  <si>
    <t>stearoyl-CoA 15-desaturase</t>
  </si>
  <si>
    <t>NADH[c] + O2[c] + octadecadienoyl-[acp][c] =&gt; 2 H2O[c] + NAD(+)[c] + octadecatrienoyl-[acp][c]</t>
  </si>
  <si>
    <t>1.14.19.-</t>
  </si>
  <si>
    <t>Pc13g13170</t>
  </si>
  <si>
    <t>r0829</t>
  </si>
  <si>
    <t>3-oxoacyl-[acyl-carrier-protein] synthase</t>
  </si>
  <si>
    <t>butyryl-[acp][c] + malonyl-[acp][c] =&gt; 3-oxohexanoyl-[acp][c] + acyl-carrier protein[c] + CO2[c]</t>
  </si>
  <si>
    <t>2.3.1.41</t>
  </si>
  <si>
    <t>(Pc14g00750 or Pc21g10840 or Pc22g09030)</t>
  </si>
  <si>
    <t>Fatty acid elongation in cytosol (even)</t>
  </si>
  <si>
    <t>r0830</t>
  </si>
  <si>
    <t>3-oxoacyl-[acyl-carrier-protein] reductase</t>
  </si>
  <si>
    <t>3-hydroxyhexanoyl-[acp][c] + NADP(+)[c] &lt;=&gt; 3-oxohexanoyl-[acp][c] + NADPH[c]</t>
  </si>
  <si>
    <t>1.1.1.100</t>
  </si>
  <si>
    <t>(Pc16g05150 or Pc16g12960 or Pc21g10840 or Pc21g17680 or Pc21g20220 or Pc21g21810)</t>
  </si>
  <si>
    <t>r0831</t>
  </si>
  <si>
    <t>3-hydroxypalmitoyl-[acyl-carrier-protein] dehydratase</t>
  </si>
  <si>
    <t>3-hydroxyhexanoyl-[acp][c] &lt;=&gt; H2O[c] + trans-hex-2-enoyl-[acp][c]</t>
  </si>
  <si>
    <t>4.2.1.61</t>
  </si>
  <si>
    <t>Pc14g00740</t>
  </si>
  <si>
    <t>r0832</t>
  </si>
  <si>
    <t>enoyl-ACP reductase</t>
  </si>
  <si>
    <t>hexanoyl-[acp][c] + NADP(+)[c] &lt;=&gt; NADPH[c] + trans-hex-2-enoyl-[acp][c]</t>
  </si>
  <si>
    <t>1.3.1.9</t>
  </si>
  <si>
    <t>r0833</t>
  </si>
  <si>
    <t>acetyl-CoA:carbon-dioxide ligase (ADP-forming)</t>
  </si>
  <si>
    <t>acetyl-CoA[c] + carboxybiotin-carboxyl-carrier protein[c] &lt;=&gt; holo-[carboxylase][c] + malonyl-CoA[c]</t>
  </si>
  <si>
    <t>6.4.1.2</t>
  </si>
  <si>
    <t>r0834</t>
  </si>
  <si>
    <t>hexanoyl-[acp][c] + malonyl-[acp][c] =&gt; 3-oxooctanoyl-[acp][c] + acyl-carrier protein[c] + CO2[c]</t>
  </si>
  <si>
    <t>r0835</t>
  </si>
  <si>
    <t>3-oxooctanoyl-[acp][c] + NADPH[c] &lt;=&gt; 3-hydroxyoctanoyl-[acp][c] + NADP(+)[c]</t>
  </si>
  <si>
    <t>r0836</t>
  </si>
  <si>
    <t>3-hydroxyoctanoyl-[acp][c] &lt;=&gt; H2O[c] + trans-oct-2-enoyl-[acp][c]</t>
  </si>
  <si>
    <t>r0837</t>
  </si>
  <si>
    <t>NADPH[c] + trans-oct-2-enoyl-[acp][c] &lt;=&gt; NADP(+)[c] + octanoyl-[acp][c]</t>
  </si>
  <si>
    <t>r0838</t>
  </si>
  <si>
    <t>malonyl-[acp][c] + octanoyl-[acp][c] =&gt; 3-oxodecanoyl-[acp][c] + acyl-carrier protein[c] + CO2[c]</t>
  </si>
  <si>
    <t>r0839</t>
  </si>
  <si>
    <t>3-oxodecanoyl-[acp][c] + NADPH[c] &lt;=&gt; 3-hydroxydecanoyl-[acp][c] + NADP(+)[c]</t>
  </si>
  <si>
    <t>r0840</t>
  </si>
  <si>
    <t>3-hydroxydecanoyl-[acp][c] &lt;=&gt; H2O[c] + trans-dec-2-enoyl-[acp][c]</t>
  </si>
  <si>
    <t>r0841</t>
  </si>
  <si>
    <t>decanoyl-[acp][c] + NADP(+)[c] &lt;=&gt; NADPH[c] + trans-dec-2-enoyl-[acp][c]</t>
  </si>
  <si>
    <t>r0842</t>
  </si>
  <si>
    <t>acetyl-[acp][c] + malonyl-[acp][c] =&gt; acetoacetyl-[acp][c] + acyl-carrier protein[c] + CO2[c]</t>
  </si>
  <si>
    <t>r0843</t>
  </si>
  <si>
    <t>decanoyl-[acp][c] + malonyl-[acp][c] =&gt; 3-oxolauroyl-[acp][c] + acyl-carrier protein[c] + CO2[c]</t>
  </si>
  <si>
    <t>r0844</t>
  </si>
  <si>
    <t>3-oxolauroyl-[acp][c] + NADPH[c] &lt;=&gt; 3-hydroxylauroyl-[acp][c] + NADP(+)[c]</t>
  </si>
  <si>
    <t>r0845</t>
  </si>
  <si>
    <t>3-hydroxylauroyl-[acp][c] &lt;=&gt; H2O[c] + trans-dodec-2-enoyl-[acp][c]</t>
  </si>
  <si>
    <t>r0846</t>
  </si>
  <si>
    <t>lauroyl-[acp][c] + NADP(+)[c] &lt;=&gt; NADPH[c] + trans-dodec-2-enoyl-[acp][c]</t>
  </si>
  <si>
    <t>r0847</t>
  </si>
  <si>
    <t>3-hydroxybutyryl-[acp][c] + NADP(+)[c] &lt;=&gt; acetoacetyl-[acp][c] + NADPH[c]</t>
  </si>
  <si>
    <t>r0848</t>
  </si>
  <si>
    <t>lauroyl-[acp][c] + malonyl-[acp][c] =&gt; 3-oxomyristoyl-[acp][c] + acyl-carrier protein[c] + CO2[c]</t>
  </si>
  <si>
    <t>r0849</t>
  </si>
  <si>
    <t>3-oxomyristoyl-[acp][c] + NADPH[c] &lt;=&gt; 3-hydroxymyristoyl-[acp][c] + NADP(+)[c]</t>
  </si>
  <si>
    <t>r0850</t>
  </si>
  <si>
    <t>3-hydroxymyristoyl-[acp][c] &lt;=&gt; H2O[c] + trans-tetradec-2-enoyl-[acp][c]</t>
  </si>
  <si>
    <t>r0851</t>
  </si>
  <si>
    <t>myristoyl-[acp][c] + NADP(+)[c] &lt;=&gt; NADPH[c] + trans-tetradec-2-enoyl-[acp][c]</t>
  </si>
  <si>
    <t>r0852</t>
  </si>
  <si>
    <t>3-hydroxybutyryl-[acp][c] &lt;=&gt; H2O[c] + trans-but-2-enoyl-[acp][c]</t>
  </si>
  <si>
    <t>r0853</t>
  </si>
  <si>
    <t>malonyl-[acp][c] + myristoyl-[acp][c] =&gt; 3-oxopalmitoyl-[acp][c] + acyl-carrier protein[c] + CO2[c]</t>
  </si>
  <si>
    <t>r0854</t>
  </si>
  <si>
    <t>3-oxopalmitoyl-[acp][c] + NADPH[c] &lt;=&gt; 3-hydroxypalmitoyl-[acp][c] + NADP(+)[c]</t>
  </si>
  <si>
    <t>r0855</t>
  </si>
  <si>
    <t>3-hydroxypalmitoyl-[acp][c] &lt;=&gt; H2O[c] + trans-hexadec-2-enoyl-[acp][c]</t>
  </si>
  <si>
    <t>r0856</t>
  </si>
  <si>
    <t>NADP(+)[c] + palmitoyl-[acp][c] &lt;=&gt; NADPH[c] + trans-hexadec-2-enoyl-[acp][c]</t>
  </si>
  <si>
    <t>r0857</t>
  </si>
  <si>
    <t>NADPH[c] + trans-but-2-enoyl-[acp][c] &lt;=&gt; butyryl-[acp][c] + NADP(+)[c]</t>
  </si>
  <si>
    <t>r0858</t>
  </si>
  <si>
    <t>malonyl-[acp][c] + palmitoyl-[acp][c] =&gt; 3-oxostearoyl-[acp][c] + acyl-carrier protein[c] + CO2[c]</t>
  </si>
  <si>
    <t>r0859</t>
  </si>
  <si>
    <t>malonyl-[acp][c] + stearoyl-[acp][c] =&gt; 3-oxoicosanoyl-[acp][c] + acyl-carrier protein[c] + CO2[c]</t>
  </si>
  <si>
    <t>r0860</t>
  </si>
  <si>
    <t>3-oxostearoyl-[acp][c] + NADPH[c] &lt;=&gt; 3-hydroxystearoyl-[acp][c] + NADP(+)[c]</t>
  </si>
  <si>
    <t>r0861</t>
  </si>
  <si>
    <t>3-oxoicosanoyl-[acp][c] + NADPH[c] &lt;=&gt; 3-hydroxyicosanoyl-[acp][c] + NADP(+)[c]</t>
  </si>
  <si>
    <t>r0862</t>
  </si>
  <si>
    <t>3-hydroxystearoyl-[acp][c] &lt;=&gt; H2O[c] + trans-octadec-2-enoyl-[acp][c]</t>
  </si>
  <si>
    <t>r0863</t>
  </si>
  <si>
    <t>3-hydroxyicosanoyl-[acp][c] &lt;=&gt; H2O[c] + trans-C20-2-enoyl-[acp][c]</t>
  </si>
  <si>
    <t>r0864</t>
  </si>
  <si>
    <t>NADP(+)[c] + stearoyl-[acp][c] &lt;=&gt; NADPH[c] + trans-octadec-2-enoyl-[acp][c]</t>
  </si>
  <si>
    <t>r0865</t>
  </si>
  <si>
    <t>icosanoyl-[acp][c] + NADP(+)[c] &lt;=&gt; NADPH[c] + trans-C20-2-enoyl-[acp][c]</t>
  </si>
  <si>
    <t>r0866</t>
  </si>
  <si>
    <t>heptanoyl-[acp][c] + malonyl-[acp][c] =&gt; 3-oxononanoyl-[acp][c] + acyl-carrier protein[c] + CO2[c]</t>
  </si>
  <si>
    <t>Fatty acid elongation in cytosol (uneven)</t>
  </si>
  <si>
    <t>r0867</t>
  </si>
  <si>
    <t>3-hydroxynonanoyl-[acp][c] + NADP(+)[c] &lt;=&gt; 3-oxononanoyl-[acp][c] + NADPH[c]</t>
  </si>
  <si>
    <t>r0868</t>
  </si>
  <si>
    <t>3-hydroxynonanoyl-[acp][c] &lt;=&gt; H2O[c] + trans-non-2-enoyl-[acp][c]</t>
  </si>
  <si>
    <t>r0869</t>
  </si>
  <si>
    <t>NADP(+)[c] + nonanoyl-[acp][c] &lt;=&gt; NADPH[c] + trans-non-2-enoyl-[acp][c]</t>
  </si>
  <si>
    <t>r0870</t>
  </si>
  <si>
    <t>malonyl-[acp][c] + nonanoyl-[acp][c] =&gt; 3-oxoundecanoyl-[acp][c] + acyl-carrier protein[c] + CO2[c]</t>
  </si>
  <si>
    <t>r0871</t>
  </si>
  <si>
    <t>3-oxoundecanoyl-[acp][c] + NADPH[c] &lt;=&gt; 3-hydroxyundecanoyl-[acp][c] + NADP(+)[c]</t>
  </si>
  <si>
    <t>r0872</t>
  </si>
  <si>
    <t>3-hydroxyundecanoyl-[acp][c] &lt;=&gt; H2O[c] + trans-undeca-2-enoyl-[acp][c]</t>
  </si>
  <si>
    <t>r0873</t>
  </si>
  <si>
    <t>NADPH[c] + trans-undeca-2-enoyl-[acp][c] &lt;=&gt; NADP(+)[c] + undecanoyl-[acp][c]</t>
  </si>
  <si>
    <t>r0874</t>
  </si>
  <si>
    <t>malonyl-[acp][c] + undecanoyl-[acp][c] =&gt; 3-oxotridecanoyl-[acp][c] + acyl-carrier protein[c] + CO2[c]</t>
  </si>
  <si>
    <t>r0875</t>
  </si>
  <si>
    <t>3-oxotridecanoyl-[acp][c] + NADPH[c] &lt;=&gt; 3-hydroxytridecanoyl-[acp][c] + NADP(+)[c]</t>
  </si>
  <si>
    <t>r0876</t>
  </si>
  <si>
    <t>3-hydroxytridecanoyl-[acp][c] &lt;=&gt; H2O[c] + trans-tridec-2-enoyl-[acp][c]</t>
  </si>
  <si>
    <t>r0877</t>
  </si>
  <si>
    <t>NADP(+)[c] + tridecanoyl-[acp][c] &lt;=&gt; NADPH[c] + trans-tridec-2-enoyl-[acp][c]</t>
  </si>
  <si>
    <t>r0878</t>
  </si>
  <si>
    <t>malonyl-[acp][c] + tridecanoyl-[acp][c] =&gt; 3-oxopentadecanoyl-[acp][c] + acyl-carrier protein[c] + CO2[c]</t>
  </si>
  <si>
    <t>r0879</t>
  </si>
  <si>
    <t>3-oxopentadecanoyl-[acp][c] + NADPH[c] &lt;=&gt; 3-hydroxypentadecanoyl-[acp][c] + NADP(+)[c]</t>
  </si>
  <si>
    <t>r0880</t>
  </si>
  <si>
    <t>3-hydroxypentadecanoyl-[acp][c] &lt;=&gt; H2O[c] + trans-pentadec-2-enoyl-[acp][c]</t>
  </si>
  <si>
    <t>r0881</t>
  </si>
  <si>
    <t>NADP(+)[c] + pentadecanoyl-[acp][c] &lt;=&gt; NADPH[c] + trans-pentadec-2-enoyl-[acp][c]</t>
  </si>
  <si>
    <t>r0882</t>
  </si>
  <si>
    <t>malonyl-[acp][c] + pentadecanoyl-[acp][c] =&gt; 3-oxoheptadecanoyl-[acp][c] + acyl-carrier protein[c] + CO2[c]</t>
  </si>
  <si>
    <t>r0883</t>
  </si>
  <si>
    <t>3-oxoheptadecanoyl-[acp][c] + NADPH[c] &lt;=&gt; 3-hydroxyheptadecanoyl-[acp][c] + NADP(+)[c]</t>
  </si>
  <si>
    <t>r0884</t>
  </si>
  <si>
    <t>3-hydroxyheptadecanoyl-[acp][c] &lt;=&gt; H2O[c] + trans-heptadec-2-enoyl-[acp][c]</t>
  </si>
  <si>
    <t>r0885</t>
  </si>
  <si>
    <t>heptadecanoyl-[acp][c] + NADP(+)[c] &lt;=&gt; NADPH[c] + trans-heptadec-2-enoyl-[acp][c]</t>
  </si>
  <si>
    <t>r0886</t>
  </si>
  <si>
    <t>acetyl coenzyme A-acyl-carrier-protein transacylase</t>
  </si>
  <si>
    <t>acyl-carrier protein[c] + propionyl-CoA[c] =&gt; coenzyme A[c] + propionyl-[acp][c]</t>
  </si>
  <si>
    <t>2.3.1.38</t>
  </si>
  <si>
    <t>r0887</t>
  </si>
  <si>
    <t>malonyl-[acp][c] + propionyl-[acp][c] =&gt; 3-oxopentanoyl-[acp][c] + acyl-carrier protein[c] + CO2[c]</t>
  </si>
  <si>
    <t>r0888</t>
  </si>
  <si>
    <t>3-oxopentanoyl-[acp][c] + NADPH[c] &lt;=&gt; 3-hydroxypentanoyl-[acp][c] + NADP(+)[c]</t>
  </si>
  <si>
    <t>r0889</t>
  </si>
  <si>
    <t>3-hydroxypentanoyl-[acp][c] &lt;=&gt; H2O[c] + trans-pent-2-enoyl-[acp][c]</t>
  </si>
  <si>
    <t>r0890</t>
  </si>
  <si>
    <t>NADP(+)[c] + pentanoyl-[acp][c] &lt;=&gt; NADPH[c] + trans-pent-2-enoyl-[acp][c]</t>
  </si>
  <si>
    <t>r0891</t>
  </si>
  <si>
    <t>malonyl-[acp][c] + pentanoyl-[acp][c] =&gt; 3-oxoheptanoyl-[acp][c] + acyl-carrier protein[c] + CO2[c]</t>
  </si>
  <si>
    <t>r0892</t>
  </si>
  <si>
    <t>3-oxoheptanoyl-[acp][c] + NADPH[c] &lt;=&gt; 3-hydroxyheptanoyl-[acp][c] + NADP(+)[c]</t>
  </si>
  <si>
    <t>r0893</t>
  </si>
  <si>
    <t>3-hydroxyheptanoyl-[acp][c] &lt;=&gt; H2O[c] + trans-hept-2-enoyl-[acp][c]</t>
  </si>
  <si>
    <t>r0894</t>
  </si>
  <si>
    <t>NADPH[c] + trans-hept-2-enoyl-[acp][c] &lt;=&gt; heptanoyl-[acp][c] + NADP(+)[c]</t>
  </si>
  <si>
    <t>r0895</t>
  </si>
  <si>
    <t>acyl-CoA dehydrogenase</t>
  </si>
  <si>
    <t>FAD[m] + stearoyl-CoA[m] =&gt; FADH2[m] + trans-octadec-2-enoyl-CoA[m]</t>
  </si>
  <si>
    <t>1.3.99.3</t>
  </si>
  <si>
    <t>(Pc12g08530 or Pc14g00140 or Pc21g19000 or Pc20g15640 or Pc22g22700)</t>
  </si>
  <si>
    <t>Mitochondrial beta oxidation (even)</t>
  </si>
  <si>
    <t>r0896</t>
  </si>
  <si>
    <t>FAD[m] + icosanoyl-CoA[m] =&gt; FADH2[m] + trans-C20-2-enoyl-CoA[m]</t>
  </si>
  <si>
    <t>r0897</t>
  </si>
  <si>
    <t>enoyl-CoA hydratase</t>
  </si>
  <si>
    <t>H2O[m] + trans-octadec-2-enoyl-CoA[m] &lt;=&gt; 3-hydroxystearoyl-CoA[m]</t>
  </si>
  <si>
    <t>r0898</t>
  </si>
  <si>
    <t>H2O[m] + trans-C20-2-enoyl-CoA[m] &lt;=&gt; 3-hydroxyicosanoyl-CoA[m]</t>
  </si>
  <si>
    <t>r0899</t>
  </si>
  <si>
    <t>3-hydroxyacyl-CoA dehydrogenase</t>
  </si>
  <si>
    <t>3-hydroxystearoyl-CoA[m] + NAD(+)[m] =&gt; 3-oxostearoyl-CoA[m] + NADH[m]</t>
  </si>
  <si>
    <t>(Pc13g06830 or Pc19g00460 or Pc19g00500 or Pc21g05290)</t>
  </si>
  <si>
    <t>r0900</t>
  </si>
  <si>
    <t>3-hydroxyicosanoyl-CoA[m] + NAD(+)[m] =&gt; 3-oxoicosanoyl-CoA[m] + NADH[m]</t>
  </si>
  <si>
    <t>r0901</t>
  </si>
  <si>
    <t>3-ketoacyl-CoA thiolase</t>
  </si>
  <si>
    <t>3-oxostearoyl-CoA[m] + coenzyme A[m] =&gt; acetyl-CoA[m] + palmitoyl-CoA[m]</t>
  </si>
  <si>
    <t>r0902</t>
  </si>
  <si>
    <t>3-oxoicosanoyl-CoA[m] + coenzyme A[m] =&gt; acetyl-CoA[m] + stearoyl-CoA[m]</t>
  </si>
  <si>
    <t>r0903</t>
  </si>
  <si>
    <t>FAD[m] + palmitoyl-CoA[m] =&gt; FADH2[m] + trans-hexadec-2-enoyl-CoA[m]</t>
  </si>
  <si>
    <t>r0904</t>
  </si>
  <si>
    <t>H2O[m] + trans-hexadec-2-enoyl-CoA[m] &lt;=&gt; 3-hydroxypalmitoyl-CoA[m]</t>
  </si>
  <si>
    <t>r0905</t>
  </si>
  <si>
    <t>3-hydroxypalmitoyl-CoA[m] + NAD(+)[m] =&gt; 3-oxopalmitoyl-CoA[m] + NADH[m]</t>
  </si>
  <si>
    <t>r0906</t>
  </si>
  <si>
    <t>3-oxopalmitoyl-CoA[m] + coenzyme A[m] =&gt; acetyl-CoA[m] + myristoyl-CoA[m]</t>
  </si>
  <si>
    <t>r0907</t>
  </si>
  <si>
    <t>FAD[m] + myristoyl-CoA[m] =&gt; FADH2[m] + trans-tetradec-2-enoyl-CoA[m]</t>
  </si>
  <si>
    <t>r0908</t>
  </si>
  <si>
    <t>H2O[m] + trans-tetradec-2-enoyl-CoA[m] &lt;=&gt; 3-hydroxymyristoyl-CoA[m]</t>
  </si>
  <si>
    <t>r0909</t>
  </si>
  <si>
    <t>3-hydroxymyristoyl-CoA[m] + NAD(+)[m] =&gt; 3-oxomyristoyl-CoA[m] + NADH[m]</t>
  </si>
  <si>
    <t>r0910</t>
  </si>
  <si>
    <t>3-oxomyristoyl-CoA[m] + coenzyme A[m] =&gt; acetyl-CoA[m] + lauroyl-CoA[m]</t>
  </si>
  <si>
    <t>r0911</t>
  </si>
  <si>
    <t>FAD[m] + lauroyl-CoA[m] =&gt; FADH2[m] + trans-dodec-2-enoyl-CoA[m]</t>
  </si>
  <si>
    <t>r0912</t>
  </si>
  <si>
    <t>H2O[m] + trans-dodec-2-enoyl-CoA[m] &lt;=&gt; 3-hydroxylauroyl-CoA[m]</t>
  </si>
  <si>
    <t>r0913</t>
  </si>
  <si>
    <t>3-hydroxylauroyl-CoA[m] + NAD(+)[m] =&gt; 3-oxolauroyl-CoA[m] + NADH[m]</t>
  </si>
  <si>
    <t>r0914</t>
  </si>
  <si>
    <t>3-oxolauroyl-CoA[m] + coenzyme A[m] =&gt; acetyl-CoA[m] + decanoyl-CoA[m]</t>
  </si>
  <si>
    <t>r0915</t>
  </si>
  <si>
    <t>decanoyl-CoA[m] + FAD[m] =&gt; FADH2[m] + trans-dec-2-enoyl-CoA[m]</t>
  </si>
  <si>
    <t>r0916</t>
  </si>
  <si>
    <t>H2O[m] + trans-dec-2-enoyl-CoA[m] &lt;=&gt; 3-hydroxydecanoyl-CoA[m]</t>
  </si>
  <si>
    <t>r0917</t>
  </si>
  <si>
    <t>3-hydroxydecanoyl-CoA[m] + NAD(+)[m] =&gt; 3-oxodecanoyl-CoA[m] + NADH[m]</t>
  </si>
  <si>
    <t>r0918</t>
  </si>
  <si>
    <t>3-oxodecanoyl-CoA[m] + coenzyme A[m] =&gt; acetyl-CoA[m] + octanoyl-CoA[m]</t>
  </si>
  <si>
    <t>r0919</t>
  </si>
  <si>
    <t>FAD[m] + octanoyl-CoA[m] =&gt; FADH2[m] + trans-oct-2-enoyl-CoA[m]</t>
  </si>
  <si>
    <t>r0920</t>
  </si>
  <si>
    <t>H2O[m] + trans-oct-2-enoyl-CoA[m] &lt;=&gt; 3-hydroxyoctanoyl-CoA[m]</t>
  </si>
  <si>
    <t>r0921</t>
  </si>
  <si>
    <t>3-hydroxyoctanoyl-CoA[m] + NAD(+)[m] =&gt; 3-oxooctanoyl-CoA[m] + NADH[m]</t>
  </si>
  <si>
    <t>r0922</t>
  </si>
  <si>
    <t>3-oxooctanoyl-CoA[m] + coenzyme A[m] =&gt; acetyl-CoA[m] + hexanoyl-CoA[m]</t>
  </si>
  <si>
    <t>r0923</t>
  </si>
  <si>
    <t>FAD[m] + hexanoyl-CoA[m] =&gt; FADH2[m] + trans-hex-2-enoyl-CoA[m]</t>
  </si>
  <si>
    <t>r0924</t>
  </si>
  <si>
    <t>H2O[m] + trans-hex-2-enoyl-CoA[m] &lt;=&gt; 3-hydroxyhexanoyl-CoA[m]</t>
  </si>
  <si>
    <t>r0925</t>
  </si>
  <si>
    <t>3-hydroxyhexanoyl-CoA[m] + NAD(+)[m] =&gt; 3-oxohexanoyl-CoA[m] + NADH[m]</t>
  </si>
  <si>
    <t>r0926</t>
  </si>
  <si>
    <t>3-oxohexanoyl-CoA[m] + coenzyme A[m] =&gt; acetyl-CoA[m] + butyryl-CoA[m]</t>
  </si>
  <si>
    <t>r0927</t>
  </si>
  <si>
    <t>butyryl-CoA[m] + FAD[m] =&gt; FADH2[m] + trans-but-2-enoyl-CoA[m]</t>
  </si>
  <si>
    <t>r0928</t>
  </si>
  <si>
    <t>H2O[m] + trans-but-2-enoyl-CoA[m] &lt;=&gt; 3-hydroxybutyryl-CoA[m]</t>
  </si>
  <si>
    <t>r0929</t>
  </si>
  <si>
    <t>3-hydroxybutyryl-CoA[m] + NAD(+)[m] &lt;=&gt; acetoacetyl-CoA[m] + NADH[m]</t>
  </si>
  <si>
    <t>r0930</t>
  </si>
  <si>
    <t>acetyl-CoA:acetyl-CoA C-acetyltransferase</t>
  </si>
  <si>
    <t>acetoacetyl-CoA[m] + coenzyme A[m] =&gt; 2 acetyl-CoA[m]</t>
  </si>
  <si>
    <t>2.3.1.9</t>
  </si>
  <si>
    <t>Pc22g10140</t>
  </si>
  <si>
    <t>r0931</t>
  </si>
  <si>
    <t>FAD[m] + heptadecanoyl-CoA[m] =&gt; FADH2[m] + trans-heptadec-2-enoyl-CoA[m]</t>
  </si>
  <si>
    <t>Mitochondrial beta oxidation (uneven)</t>
  </si>
  <si>
    <t>r0932</t>
  </si>
  <si>
    <t>H2O[m] + trans-heptadec-2-enoyl-CoA[m] &lt;=&gt; 3-hydroxyheptadecanoyl-CoA[m]</t>
  </si>
  <si>
    <t>r0933</t>
  </si>
  <si>
    <t>3-hydroxyheptadecanoyl-CoA[m] + NAD(+)[m] =&gt; 3-oxoheptadecanoyl-CoA[m] + NADH[m]</t>
  </si>
  <si>
    <t>r0934</t>
  </si>
  <si>
    <t>3-oxoheptadecanoyl-CoA[m] + coenzyme A[m] =&gt; acetyl-CoA[m] + pentadecanoyl-CoA[m]</t>
  </si>
  <si>
    <t>r0935</t>
  </si>
  <si>
    <t>FAD[m] + pentadecanoyl-CoA[m] =&gt; FADH2[m] + trans-pentadec-2-enoyl-CoA[m]</t>
  </si>
  <si>
    <t>r0936</t>
  </si>
  <si>
    <t>H2O[m] + trans-pentadec-2-enoyl-CoA[m] &lt;=&gt; 3-hydroxypentadecanoyl-CoA[m]</t>
  </si>
  <si>
    <t>r0937</t>
  </si>
  <si>
    <t>3-hydroxypentadecanoyl-CoA[m] + NAD(+)[m] =&gt; 3-oxopentadecanoyl-CoA[m] + NADH[m]</t>
  </si>
  <si>
    <t>r0938</t>
  </si>
  <si>
    <t>3-oxopentadecanoyl-CoA[m] + coenzyme A[m] =&gt; acetyl-CoA[m] + tridecanoyl-CoA[m]</t>
  </si>
  <si>
    <t>r0939</t>
  </si>
  <si>
    <t>FAD[m] + tridecanoyl-CoA[m] =&gt; FADH2[m] + trans-tridec-2-enoyl-CoA[m]</t>
  </si>
  <si>
    <t>r0940</t>
  </si>
  <si>
    <t>H2O[m] + trans-tridec-2-enoyl-CoA[m] &lt;=&gt; 3-hydroxytridecanoyl-CoA[m]</t>
  </si>
  <si>
    <t>r0941</t>
  </si>
  <si>
    <t>3-hydroxytridecanoyl-CoA[m] + NAD(+)[m] =&gt; 3-oxotridecanoyl-CoA[m] + NADH[m]</t>
  </si>
  <si>
    <t>r0942</t>
  </si>
  <si>
    <t>3-oxotridecanoyl-CoA[m] + coenzyme A[m] =&gt; acetyl-CoA[m] + undecanoyl-CoA[m]</t>
  </si>
  <si>
    <t>r0943</t>
  </si>
  <si>
    <t>FAD[m] + undecanoyl-CoA[m] =&gt; FADH2[m] + trans-undec-2-enoyl-CoA[m]</t>
  </si>
  <si>
    <t>r0944</t>
  </si>
  <si>
    <t>H2O[m] + trans-undec-2-enoyl-CoA[m] &lt;=&gt; 3-hydroxyundecanoyl-CoA[m]</t>
  </si>
  <si>
    <t>r0945</t>
  </si>
  <si>
    <t>3-hydroxyundecanoyl-CoA[m] + NAD(+)[m] =&gt; 3-oxoundecanoyl-CoA[m] + NADH[m]</t>
  </si>
  <si>
    <t>r0946</t>
  </si>
  <si>
    <t>3-oxoundecanoyl-CoA[m] + coenzyme A[m] =&gt; acetyl-CoA[m] + nonanoyl-CoA[m]</t>
  </si>
  <si>
    <t>r0947</t>
  </si>
  <si>
    <t>FAD[m] + nonanoyl-CoA[m] =&gt; FADH2[m] + trans-non-2-enoyl-CoA[m]</t>
  </si>
  <si>
    <t>r0948</t>
  </si>
  <si>
    <t>H2O[m] + trans-non-2-enoyl-CoA[m] &lt;=&gt; 3-hydroxynonanoyl-CoA[m]</t>
  </si>
  <si>
    <t>r0949</t>
  </si>
  <si>
    <t>3-hydroxynonanoyl-CoA[m] + NAD(+)[m] =&gt; 3-oxononanoyl-CoA[m] + NADH[m]</t>
  </si>
  <si>
    <t>r0950</t>
  </si>
  <si>
    <t>3-oxononanoyl-CoA[m] + coenzyme A[m] =&gt; acetyl-CoA[m] + heptanoyl-CoA[m]</t>
  </si>
  <si>
    <t>r0951</t>
  </si>
  <si>
    <t>FAD[m] + heptanoyl-CoA[m] =&gt; FADH2[m] + trans-hept-2-enoyl-CoA[m]</t>
  </si>
  <si>
    <t>r0952</t>
  </si>
  <si>
    <t>H2O[m] + trans-hept-2-enoyl-CoA[m] &lt;=&gt; 3-hydroxyheptanoyl-CoA[m]</t>
  </si>
  <si>
    <t>r0953</t>
  </si>
  <si>
    <t>3-hydroxyheptanoyl-CoA[m] + NAD(+)[m] =&gt; 3-oxoheptanoyl-CoA[m] + NADH[m]</t>
  </si>
  <si>
    <t>r0954</t>
  </si>
  <si>
    <t>3-oxoheptanoyl-CoA[m] + coenzyme A[m] =&gt; acetyl-CoA[m] + pentanoyl-CoA[m]</t>
  </si>
  <si>
    <t>r0955</t>
  </si>
  <si>
    <t>FAD[m] + pentanoyl-CoA[m] =&gt; FADH2[m] + trans-pent-2-enoyl-CoA[m]</t>
  </si>
  <si>
    <t>r0956</t>
  </si>
  <si>
    <t>H2O[m] + trans-pent-2-enoyl-CoA[m] &lt;=&gt; 3-hydroxypentanoyl-CoA[m]</t>
  </si>
  <si>
    <t>r0957</t>
  </si>
  <si>
    <t>3-hydroxypentanoyl-CoA[m] + NAD(+)[m] =&gt; 3-oxopentanoyl-CoA[m] + NADH[m]</t>
  </si>
  <si>
    <t>r0958</t>
  </si>
  <si>
    <t>3-oxopentanoyl-CoA[m] + coenzyme A[m] =&gt; acetyl-CoA[m] + propionyl-CoA[m]</t>
  </si>
  <si>
    <t>r0959</t>
  </si>
  <si>
    <t>3-hydroxypalmitoyl-CoA[p] + NAD(+)[p] =&gt; 3-oxopalmitoyl-CoA[p] + NADH[p]</t>
  </si>
  <si>
    <t>Pc22g00240</t>
  </si>
  <si>
    <t>Peroxisomal beta oxidation (even)</t>
  </si>
  <si>
    <t>r0960</t>
  </si>
  <si>
    <t>acetyl-CoA C-acyltransferase</t>
  </si>
  <si>
    <t>3-oxopalmitoyl-CoA[p] + coenzyme A[p] =&gt; acetyl-CoA[p] + myristoyl-CoA[p]</t>
  </si>
  <si>
    <t>(Pc15g00410 or Pc13g12930 or Pc21g04680 or Pc15g00410 or Pc13g12930)</t>
  </si>
  <si>
    <t>r0961</t>
  </si>
  <si>
    <t>peroxisomal fatty-acyl coenzyme A oxidase</t>
  </si>
  <si>
    <t>myristoyl-CoA[p] + O2[p] =&gt; H2O2[p] + trans-tetradec-2-enoyl-CoA[p]</t>
  </si>
  <si>
    <t>1.3.3.6</t>
  </si>
  <si>
    <t>Pc13g14410</t>
  </si>
  <si>
    <t>r0962</t>
  </si>
  <si>
    <t>H2O[p] + trans-tetradec-2-enoyl-CoA[p] =&gt; 3-hydroxymyristoyl-CoA[p]</t>
  </si>
  <si>
    <t>(Pc22g25120 or Pc22g21270 or Pc22g22390 or Pc12g14790)</t>
  </si>
  <si>
    <t>r0963</t>
  </si>
  <si>
    <t>3-hydroxymyristoyl-CoA[p] + NAD(+)[p] =&gt; 3-oxomyristoyl-CoA[p] + NADH[p]</t>
  </si>
  <si>
    <t>r0964</t>
  </si>
  <si>
    <t>3-oxomyristoyl-CoA[p] + coenzyme A[p] =&gt; acetyl-CoA[p] + lauroyl-CoA[p]</t>
  </si>
  <si>
    <t>r0965</t>
  </si>
  <si>
    <t>lauroyl-CoA[p] + O2[p] =&gt; H2O2[p] + trans-dodec-2-enoyl-CoA[p]</t>
  </si>
  <si>
    <t>r0966</t>
  </si>
  <si>
    <t>H2O[p] + trans-dodec-2-enoyl-CoA[p] =&gt; 3-hydroxylauroyl-CoA[p]</t>
  </si>
  <si>
    <t>r0967</t>
  </si>
  <si>
    <t>3-hydroxylauroyl-CoA[p] + NAD(+)[p] =&gt; 3-oxolauroyl-CoA[p] + NADH[p]</t>
  </si>
  <si>
    <t>r0968</t>
  </si>
  <si>
    <t>3-oxolauroyl-CoA[p] + coenzyme A[p] =&gt; acetyl-CoA[p] + decanoyl-CoA[p]</t>
  </si>
  <si>
    <t>r0969</t>
  </si>
  <si>
    <t>decanoyl-CoA[p] + O2[p] =&gt; H2O2[p] + trans-dec-2-enoyl-CoA[p]</t>
  </si>
  <si>
    <t>r0970</t>
  </si>
  <si>
    <t>H2O[p] + trans-dec-2-enoyl-CoA[p] =&gt; 3-hydroxydecanoyl-CoA[p]</t>
  </si>
  <si>
    <t>r0971</t>
  </si>
  <si>
    <t>3-hydroxydecanoyl-CoA[p] + NAD(+)[p] =&gt; 3-oxodecanoyl-CoA[p] + NADH[p]</t>
  </si>
  <si>
    <t>r0972</t>
  </si>
  <si>
    <t>3-oxodecanoyl-CoA[p] + coenzyme A[p] =&gt; acetyl-CoA[p] + octanoyl-CoA[p]</t>
  </si>
  <si>
    <t>r0973</t>
  </si>
  <si>
    <t>O2[p] + stearoyl-CoA[p] =&gt; H2O2[p] + trans-octadec-2-enoyl-CoA[p]</t>
  </si>
  <si>
    <t>r0974</t>
  </si>
  <si>
    <t>icosanoyl-CoA[p] + O2[p] =&gt; H2O2[p] + trans-C20-2-enoyl-CoA[p]</t>
  </si>
  <si>
    <t>r0975</t>
  </si>
  <si>
    <t>H2O[p] + trans-octadec-2-enoyl-CoA[p] =&gt; 3-hydroxystearoyl-CoA[p]</t>
  </si>
  <si>
    <t>r0976</t>
  </si>
  <si>
    <t>H2O[p] + trans-C20-2-enoyl-CoA[p] =&gt; 3-hydroxyicosanoyl-CoA[p]</t>
  </si>
  <si>
    <t>r0977</t>
  </si>
  <si>
    <t>3-hydroxystearoyl-CoA[p] + NAD(+)[p] =&gt; 3-oxostearoyl-CoA[p] + NADH[p]</t>
  </si>
  <si>
    <t>r0978</t>
  </si>
  <si>
    <t>3-hydroxyicosanoyl-CoA[p] + NAD(+)[p] =&gt; 3-oxoicosanoyl-CoA[p] + NADH[p]</t>
  </si>
  <si>
    <t>r0979</t>
  </si>
  <si>
    <t>3-oxostearoyl-CoA[p] + coenzyme A[p] =&gt; acetyl-CoA[p] + palmitoyl-CoA[p]</t>
  </si>
  <si>
    <t>r0980</t>
  </si>
  <si>
    <t>3-oxoicosanoyl-CoA[p] + coenzyme A[p] =&gt; acetyl-CoA[p] + stearoyl-CoA[p]</t>
  </si>
  <si>
    <t>r0981</t>
  </si>
  <si>
    <t>O2[p] + palmitoyl-CoA[p] =&gt; H2O2[p] + trans-hexadec-2-enoyl-CoA[p]</t>
  </si>
  <si>
    <t>r0982</t>
  </si>
  <si>
    <t>H2O[p] + trans-hexadec-2-enoyl-CoA[p] =&gt; 3-hydroxypalmitoyl-CoA[p]</t>
  </si>
  <si>
    <t>r0983</t>
  </si>
  <si>
    <t>heptadecanoyl-CoA[p] + O2[p] =&gt; H2O2[p] + trans-heptadec-2-enoyl-CoA[p]</t>
  </si>
  <si>
    <t>Peroxisomal beta oxidation (uneven)</t>
  </si>
  <si>
    <t>r0984</t>
  </si>
  <si>
    <t>H2O[p] + trans-heptadec-2-enoyl-CoA[p] =&gt; 3-hydroxyheptadecanoyl-CoA[p]</t>
  </si>
  <si>
    <t>r0985</t>
  </si>
  <si>
    <t>3-hydroxyheptadecanoyl-CoA[p] + NAD(+)[p] =&gt; 3-oxoheptadecanoyl-CoA[p] + NADH[p]</t>
  </si>
  <si>
    <t>r0986</t>
  </si>
  <si>
    <t>3-oxoheptadecanoyl-CoA[p] + coenzyme A[p] =&gt; acetyl-CoA[p] + pentadecanoyl-CoA[p]</t>
  </si>
  <si>
    <t>r0987</t>
  </si>
  <si>
    <t>O2[p] + pentadecanoyl-CoA[p] =&gt; H2O2[p] + trans-pentadec-2-enoyl-CoA[p]</t>
  </si>
  <si>
    <t>r0988</t>
  </si>
  <si>
    <t>H2O[p] + trans-pentadec-2-enoyl-CoA[p] =&gt; 3-hydroxypentadecanoyl-CoA[p]</t>
  </si>
  <si>
    <t>r0989</t>
  </si>
  <si>
    <t>3-hydroxypentadecanoyl-CoA[p] + NAD(+)[p] =&gt; 3-oxopentadecanoyl-CoA[p] + NADH[p]</t>
  </si>
  <si>
    <t>r0990</t>
  </si>
  <si>
    <t>3-oxopentadecanoyl-CoA[p] + coenzyme A[p] =&gt; acetyl-CoA[p] + tridecanoyl-CoA[p]</t>
  </si>
  <si>
    <t>r0991</t>
  </si>
  <si>
    <t>O2[p] + tridecanoyl-CoA[p] =&gt; H2O2[p] + trans-tridec-2-enoyl-CoA[p]</t>
  </si>
  <si>
    <t>r0992</t>
  </si>
  <si>
    <t>H2O[p] + trans-tridec-2-enoyl-CoA[p] =&gt; 3-hydroxytridecanoyl-CoA[p]</t>
  </si>
  <si>
    <t>r0993</t>
  </si>
  <si>
    <t>3-hydroxytridecanoyl-CoA[p] + NAD(+)[p] =&gt; 3-oxotridecanoyl-CoA[p] + NADH[p]</t>
  </si>
  <si>
    <t>r0994</t>
  </si>
  <si>
    <t>3-oxotridecanoyl-CoA[p] + coenzyme A[p] =&gt; acetyl-CoA[p] + undecanoyl-CoA[p]</t>
  </si>
  <si>
    <t>r0995</t>
  </si>
  <si>
    <t>O2[p] + undecanoyl-CoA[p] =&gt; H2O2[p] + trans-undec-2-enoyl-CoA[p]</t>
  </si>
  <si>
    <t>r0996</t>
  </si>
  <si>
    <t>H2O[p] + trans-undec-2-enoyl-CoA[p] =&gt; 3-hydroxyundecanoyl-CoA[p]</t>
  </si>
  <si>
    <t>r0997</t>
  </si>
  <si>
    <t>3-hydroxyundecanoyl-CoA[p] + NAD(+)[p] =&gt; 3-oxoundecanoyl-CoA[p] + NADH[p]</t>
  </si>
  <si>
    <t>r0998</t>
  </si>
  <si>
    <t>3-oxoundecanoyl-CoA[p] + coenzyme A[p] =&gt; acetyl-CoA[p] + nonanoyl-CoA[p]</t>
  </si>
  <si>
    <t>r0999</t>
  </si>
  <si>
    <t>nonanoyl-CoA[p] + O2[p] =&gt; H2O2[p] + trans-non-2-enoyl-CoA[p]</t>
  </si>
  <si>
    <t>r1000</t>
  </si>
  <si>
    <t>H2O[p] + trans-non-2-enoyl-CoA[p] =&gt; 3-hydroxynonanoyl-CoA[p]</t>
  </si>
  <si>
    <t>r1001</t>
  </si>
  <si>
    <t>3-hydroxynonanoyl-CoA[p] + NAD(+)[p] =&gt; 3-oxononanoyl-CoA[p] + NADH[p]</t>
  </si>
  <si>
    <t>r1002</t>
  </si>
  <si>
    <t>3-oxononanoyl-CoA[p] + coenzyme A[p] =&gt; acetyl-CoA[p] + heptanoyl-CoA[p]</t>
  </si>
  <si>
    <t>r1003</t>
  </si>
  <si>
    <t>acyl-ACP-hydrolase</t>
  </si>
  <si>
    <t>H2O[c] + hexadecenoyl-[acp][c] =&gt; acyl-carrier protein[c] + hexadecenoate[c]</t>
  </si>
  <si>
    <t>3.1.2.14</t>
  </si>
  <si>
    <t>(Pc14g00740 or Pc21g10870)</t>
  </si>
  <si>
    <t>Fatty acid transfer reactions</t>
  </si>
  <si>
    <t>r1004</t>
  </si>
  <si>
    <t>H2O[c] + hexadecadienoyl-[acp][c] =&gt; acyl-carrier protein[c] + hexadecadienoate[c]</t>
  </si>
  <si>
    <t>r1005</t>
  </si>
  <si>
    <t>H2O[c] + octadecatrienoyl-[acp][c] =&gt; acyl-carrier protein[c] + octadecatrienoate[c]</t>
  </si>
  <si>
    <t>r1006</t>
  </si>
  <si>
    <t>long-chain-fatty-acid-CoA ligase</t>
  </si>
  <si>
    <t>ATP[c] + coenzyme A[c] + hexadecenoate[c] =&gt; AMP[c] + diphosphate[c] + hexadecenoyl-CoA[c]</t>
  </si>
  <si>
    <t>6.2.1.3</t>
  </si>
  <si>
    <t>(Pc22g19950 or Pc21g09470 or Pc21g23730)</t>
  </si>
  <si>
    <t>r1007</t>
  </si>
  <si>
    <t>ATP[c] + coenzyme A[c] + hexadecadienoate[c] =&gt; AMP[c] + diphosphate[c] + hexadecadienoyl-CoA[c]</t>
  </si>
  <si>
    <t>r1008</t>
  </si>
  <si>
    <t>ATP[c] + coenzyme A[c] + octadecadienoate[c] =&gt; AMP[c] + diphosphate[c] + octadecadienoyl-CoA[c]</t>
  </si>
  <si>
    <t>r1009</t>
  </si>
  <si>
    <t>ATP[c] + coenzyme A[c] + octadecatrienoate[c] =&gt; AMP[c] + diphosphate[c] + octadecatrienoyl-CoA[c]</t>
  </si>
  <si>
    <t>r1010</t>
  </si>
  <si>
    <t>ATP[c] + coenzyme A[c] + free fatty acids[c] =&gt; acyl-CoA[c] + AMP[c] + diphosphate[c]</t>
  </si>
  <si>
    <t>r1011</t>
  </si>
  <si>
    <t>H2O[c] + heptadecenoyl-[acp][c] =&gt; acyl-carrier protein[c] + heptadecenoate[c]</t>
  </si>
  <si>
    <t>r1012</t>
  </si>
  <si>
    <t>H2O[c] + octadecenoyl-[acp][c] =&gt; acyl-carrier protein[c] + octadecenoate[c]</t>
  </si>
  <si>
    <t>r1013</t>
  </si>
  <si>
    <t>H2O[c] + octadecadienoyl-[acp][c] =&gt; acyl-carrier protein[c] + octadecadienoate[c]</t>
  </si>
  <si>
    <t>r1014</t>
  </si>
  <si>
    <t>ATP[c] + coenzyme A[c] + heptadecenoate[c] =&gt; AMP[c] + diphosphate[c] + heptadecenoyl-CoA[c]</t>
  </si>
  <si>
    <t>r1015</t>
  </si>
  <si>
    <t>ATP[c] + coenzyme A[c] + octadecenoate[c] =&gt; AMP[c] + diphosphate[c] + octadecenoyl-CoA[c]</t>
  </si>
  <si>
    <t>r1016</t>
  </si>
  <si>
    <t>long-chain-fatty-acid--CoA ligase 2</t>
  </si>
  <si>
    <t>ATP[p] + coenzyme A[p] + stearate[p] =&gt; AMP[p] + diphosphate[p] + stearoyl-CoA[p]</t>
  </si>
  <si>
    <t>(Pc20g10840 or Pc22g16410)</t>
  </si>
  <si>
    <t>r1017</t>
  </si>
  <si>
    <t>ATP[p] + coenzyme A[p] + icosanoate[p] =&gt; AMP[p] + diphosphate[p] + icosanoyl-CoA[p]</t>
  </si>
  <si>
    <t>r1018</t>
  </si>
  <si>
    <t>ATP[p] + coenzyme A[p] + heptadecanoate[p] =&gt; AMP[p] + diphosphate[p] + heptadecanoyl-CoA[p]</t>
  </si>
  <si>
    <t>r1019</t>
  </si>
  <si>
    <t>ATP[p] + coenzyme A[p] + palmitate[p] =&gt; AMP[p] + diphosphate[p] + palmitoyl-CoA[p]</t>
  </si>
  <si>
    <t>r1020</t>
  </si>
  <si>
    <t>ATP[p] + coenzyme A[p] + pentadecanoate[p] =&gt; AMP[p] + diphosphate[p] + pentadecanoyl-CoA[p]</t>
  </si>
  <si>
    <t>r1021</t>
  </si>
  <si>
    <t>ATP[p] + coenzyme A[p] + myristate[p] =&gt; AMP[p] + diphosphate[p] + myristoyl-CoA[p]</t>
  </si>
  <si>
    <t>r1022</t>
  </si>
  <si>
    <t>ATP[p] + coenzyme A[p] + laurate[p] =&gt; AMP[p] + diphosphate[p] + lauroyl-CoA[p]</t>
  </si>
  <si>
    <t>r1023</t>
  </si>
  <si>
    <t>ATP[p] + coenzyme A[p] + decanoate[p] =&gt; AMP[p] + decanoyl-CoA[p] + diphosphate[p]</t>
  </si>
  <si>
    <t>r1024</t>
  </si>
  <si>
    <t>ATP[p] + coenzyme A[p] + octanoate[p] =&gt; AMP[p] + diphosphate[p] + octanoyl-CoA[p]</t>
  </si>
  <si>
    <t>r1025</t>
  </si>
  <si>
    <t>acetyl-CoA[c] + acyl-carrier protein[c] =&gt; acetyl-[acp][c] + coenzyme A[c]</t>
  </si>
  <si>
    <t>r1026</t>
  </si>
  <si>
    <t>[ACP]acetyltransferase</t>
  </si>
  <si>
    <t>acyl-carrier protein[c] + butyryl-CoA[c] &lt;=&gt; butyryl-[acp][c] + coenzyme A[c]</t>
  </si>
  <si>
    <t>r1027</t>
  </si>
  <si>
    <t>ATP[c] + coenzyme A[c] + heptanoate[c] =&gt; AMP[c] + diphosphate[c] + heptanoyl-CoA[c]</t>
  </si>
  <si>
    <t>r1028</t>
  </si>
  <si>
    <t>acyl-carrier protein[c] + heptanoyl-CoA[c] &lt;=&gt; coenzyme A[c] + heptanoyl-[acp][c]</t>
  </si>
  <si>
    <t>r1029</t>
  </si>
  <si>
    <t>carnitine O-acetyltransferase</t>
  </si>
  <si>
    <t>carnitine[c] + heptanoyl-CoA[c] &lt;=&gt; coenzyme A[c] + heptanoylcarnitine[c]</t>
  </si>
  <si>
    <t>2.3.1.7</t>
  </si>
  <si>
    <t>Pc13g13280</t>
  </si>
  <si>
    <t>r1030</t>
  </si>
  <si>
    <t>carnitine[m] + heptanoyl-CoA[m] &lt;=&gt; coenzyme A[m] + heptanoylcarnitine[m]</t>
  </si>
  <si>
    <t>Pc20g15010</t>
  </si>
  <si>
    <t>r1031</t>
  </si>
  <si>
    <t>H2O[c] + nonanoyl-[acp][c] =&gt; acyl-carrier protein[c] + nonanoate[c]</t>
  </si>
  <si>
    <t>r1032</t>
  </si>
  <si>
    <t>butyryl-CoA[c] + carnitine[c] &lt;=&gt; butyrylcarnitine[c] + coenzyme A[c]</t>
  </si>
  <si>
    <t>r1033</t>
  </si>
  <si>
    <t>ATP[c] + coenzyme A[c] + nonanoate[c] =&gt; AMP[c] + diphosphate[c] + nonanoyl-CoA[c]</t>
  </si>
  <si>
    <t>r1034</t>
  </si>
  <si>
    <t>acyl-carrier protein[c] + nonanoyl-CoA[c] &lt;=&gt; coenzyme A[c] + nonanoyl-[acp][c]</t>
  </si>
  <si>
    <t>r1035</t>
  </si>
  <si>
    <t>carnitine[c] + nonanoyl-CoA[c] &lt;=&gt; coenzyme A[c] + nonanoylcarnitine[c]</t>
  </si>
  <si>
    <t>r1036</t>
  </si>
  <si>
    <t>carnitine[m] + nonanoyl-CoA[m] &lt;=&gt; coenzyme A[m] + nonanoylcarnitine[m]</t>
  </si>
  <si>
    <t>r1037</t>
  </si>
  <si>
    <t>H2O[c] + undecanoyl-[acp][c] =&gt; acyl-carrier protein[c] + undecanoate[c]</t>
  </si>
  <si>
    <t>r1038</t>
  </si>
  <si>
    <t>butyryl-CoA[m] + carnitine[m] &lt;=&gt; butyrylcarnitine[m] + coenzyme A[m]</t>
  </si>
  <si>
    <t>r1039</t>
  </si>
  <si>
    <t>ATP[c] + coenzyme A[c] + undecanoate[c] =&gt; AMP[c] + diphosphate[c] + undecanoyl-CoA[c]</t>
  </si>
  <si>
    <t>r1040</t>
  </si>
  <si>
    <t>acyl-carrier protein[c] + undecanoyl-CoA[c] &lt;=&gt; coenzyme A[c] + undecanoyl-[acp][c]</t>
  </si>
  <si>
    <t>r1041</t>
  </si>
  <si>
    <t>carnitine[c] + undecanoyl-CoA[c] &lt;=&gt; coenzyme A[c] + undecanoylcarnitine[c]</t>
  </si>
  <si>
    <t>r1042</t>
  </si>
  <si>
    <t>carnitine[m] + undecanoyl-CoA[m] &lt;=&gt; coenzyme A[m] + undecanoylcarnitine[m]</t>
  </si>
  <si>
    <t>r1043</t>
  </si>
  <si>
    <t>H2O[c] + tridecanoyl-[acp][c] =&gt; acyl-carrier protein[c] + tridecanoate[c]</t>
  </si>
  <si>
    <t>r1044</t>
  </si>
  <si>
    <t>ATP[c] + coenzyme A[c] + tridecanoate[c] =&gt; AMP[c] + diphosphate[c] + tridecanoyl-CoA[c]</t>
  </si>
  <si>
    <t>r1045</t>
  </si>
  <si>
    <t>acyl-carrier protein[c] + tridecanoyl-CoA[c] &lt;=&gt; coenzyme A[c] + tridecanoyl-[acp][c]</t>
  </si>
  <si>
    <t>r1046</t>
  </si>
  <si>
    <t>carnitine[c] + tridecanoyl-CoA[c] &lt;=&gt; coenzyme A[c] + tridecanoylcarnitine[c]</t>
  </si>
  <si>
    <t>r1047</t>
  </si>
  <si>
    <t>carnitine[m] + tridecanoyl-CoA[m] &lt;=&gt; coenzyme A[m] + tridecanoylcarnitine[m]</t>
  </si>
  <si>
    <t>r1048</t>
  </si>
  <si>
    <t>H2O[c] + pentadecanoyl-[acp][c] =&gt; acyl-carrier protein[c] + pentadecanoate[c]</t>
  </si>
  <si>
    <t>r1049</t>
  </si>
  <si>
    <t>ATP[c] + coenzyme A[c] + pentadecanoate[c] =&gt; AMP[c] + diphosphate[c] + pentadecanoyl-CoA[c]</t>
  </si>
  <si>
    <t>r1050</t>
  </si>
  <si>
    <t>acyl-carrier protein[c] + pentadecanoyl-CoA[c] &lt;=&gt; coenzyme A[c] + pentadecanoyl-[acp][c]</t>
  </si>
  <si>
    <t>r1051</t>
  </si>
  <si>
    <t>carnitine[c] + pentadecanoyl-CoA[c] &lt;=&gt; coenzyme A[c] + pentadecanoylcarnitine[c]</t>
  </si>
  <si>
    <t>r1052</t>
  </si>
  <si>
    <t>carnitine[m] + pentadecanoyl-CoA[m] &lt;=&gt; coenzyme A[m] + pentadecanoylcarnitine[m]</t>
  </si>
  <si>
    <t>r1053</t>
  </si>
  <si>
    <t>H2O[c] + heptadecanoyl-[acp][c] =&gt; acyl-carrier protein[c] + heptadecanoate[c]</t>
  </si>
  <si>
    <t>r1054</t>
  </si>
  <si>
    <t>ATP[c] + coenzyme A[c] + heptadecanoate[c] =&gt; AMP[c] + diphosphate[c] + heptadecanoyl-CoA[c]</t>
  </si>
  <si>
    <t>r1055</t>
  </si>
  <si>
    <t>acyl-carrier protein[c] + heptadecanoyl-CoA[c] &lt;=&gt; coenzyme A[c] + heptadecanoyl-[acp][c]</t>
  </si>
  <si>
    <t>r1056</t>
  </si>
  <si>
    <t>carnitine[c] + heptadecanoyl-CoA[c] &lt;=&gt; coenzyme A[c] + heptadecanoylcarnitine[c]</t>
  </si>
  <si>
    <t>r1057</t>
  </si>
  <si>
    <t>carnitine[m] + heptadecanoyl-CoA[m] &lt;=&gt; coenzyme A[m] + heptadecanoylcarnitine[m]</t>
  </si>
  <si>
    <t>r1058</t>
  </si>
  <si>
    <t>H2O[c] + hexanoyl-[acp][c] =&gt; acyl-carrier protein[c] + hexanoate[c]</t>
  </si>
  <si>
    <t>r1059</t>
  </si>
  <si>
    <t>ATP[c] + coenzyme A[c] + hexanoate[c] =&gt; AMP[c] + diphosphate[c] + hexanoyl-CoA[c]</t>
  </si>
  <si>
    <t>r1060</t>
  </si>
  <si>
    <t>acyl-carrier protein[c] + hexanoyl-CoA[c] &lt;=&gt; coenzyme A[c] + hexanoyl-[acp][c]</t>
  </si>
  <si>
    <t>r1061</t>
  </si>
  <si>
    <t>carnitine[c] + hexanoyl-CoA[c] &lt;=&gt; coenzyme A[c] + hexanoylcarnitine[c]</t>
  </si>
  <si>
    <t>r1062</t>
  </si>
  <si>
    <t>carnitine[m] + hexanoyl-CoA[m] &lt;=&gt; coenzyme A[m] + hexanoylcarnitine[m]</t>
  </si>
  <si>
    <t>r1063</t>
  </si>
  <si>
    <t>H2O[c] + octanoyl-[acp][c] =&gt; acyl-carrier protein[c] + octanoate[c]</t>
  </si>
  <si>
    <t>r1064</t>
  </si>
  <si>
    <t>ATP[c] + coenzyme A[c] + octanoate[c] =&gt; AMP[c] + diphosphate[c] + octanoyl-CoA[c]</t>
  </si>
  <si>
    <t>r1065</t>
  </si>
  <si>
    <t>malonyl CoA-acyl carrier protein transacylase</t>
  </si>
  <si>
    <t>acyl-carrier protein[c] + malonyl-CoA[c] &lt;=&gt; coenzyme A[c] + malonyl-[acp][c]</t>
  </si>
  <si>
    <t>2.3.1.39</t>
  </si>
  <si>
    <t>Pc21g10870</t>
  </si>
  <si>
    <t>r1066</t>
  </si>
  <si>
    <t>acyl-carrier protein[c] + octanoyl-CoA[c] &lt;=&gt; coenzyme A[c] + octanoyl-[acp][c]</t>
  </si>
  <si>
    <t>r1067</t>
  </si>
  <si>
    <t>carnitine[c] + octanoyl-CoA[c] &lt;=&gt; coenzyme A[c] + octanoylcarnitine[c]</t>
  </si>
  <si>
    <t>r1068</t>
  </si>
  <si>
    <t>carnitine[m] + octanoyl-CoA[m] &lt;=&gt; coenzyme A[m] + octanoylcarnitine[m]</t>
  </si>
  <si>
    <t>r1069</t>
  </si>
  <si>
    <t>decanoyl-[acp][c] + H2O[c] =&gt; acyl-carrier protein[c] + decanoate[c]</t>
  </si>
  <si>
    <t>r1070</t>
  </si>
  <si>
    <t>ATP[c] + coenzyme A[c] + decanoate[c] =&gt; AMP[c] + decanoyl-CoA[c] + diphosphate[c]</t>
  </si>
  <si>
    <t>r1071</t>
  </si>
  <si>
    <t>acyl-carrier protein[c] + decanoyl-CoA[c] &lt;=&gt; coenzyme A[c] + decanoyl-[acp][c]</t>
  </si>
  <si>
    <t>r1072</t>
  </si>
  <si>
    <t>carnitine[c] + decanoyl-CoA[c] &lt;=&gt; coenzyme A[c] + decanoylcarnitine[c]</t>
  </si>
  <si>
    <t>r1073</t>
  </si>
  <si>
    <t>carnitine[m] + decanoyl-CoA[m] &lt;=&gt; coenzyme A[m] + decanoylcarnitine[m]</t>
  </si>
  <si>
    <t>r1074</t>
  </si>
  <si>
    <t>H2O[c] + lauroyl-[acp][c] =&gt; acyl-carrier protein[c] + laurate[c]</t>
  </si>
  <si>
    <t>r1075</t>
  </si>
  <si>
    <t>ATP[c] + coenzyme A[c] + laurate[c] =&gt; AMP[c] + diphosphate[c] + lauroyl-CoA[c]</t>
  </si>
  <si>
    <t>r1076</t>
  </si>
  <si>
    <t>acyl-carrier protein[c] + lauroyl-CoA[c] &lt;=&gt; coenzyme A[c] + lauroyl-[acp][c]</t>
  </si>
  <si>
    <t>r1077</t>
  </si>
  <si>
    <t>carnitine[c] + lauroyl-CoA[c] &lt;=&gt; coenzyme A[c] + lauroylcarnitine[c]</t>
  </si>
  <si>
    <t>r1078</t>
  </si>
  <si>
    <t>carnitine[m] + lauroyl-CoA[m] &lt;=&gt; coenzyme A[m] + lauroylcarnitine[m]</t>
  </si>
  <si>
    <t>r1079</t>
  </si>
  <si>
    <t>H2O[c] + myristoyl-[acp][c] =&gt; acyl-carrier protein[c] + myristate[c]</t>
  </si>
  <si>
    <t>r1080</t>
  </si>
  <si>
    <t>ATP[c] + coenzyme A[c] + myristate[c] =&gt; AMP[c] + diphosphate[c] + myristoyl-CoA[c]</t>
  </si>
  <si>
    <t>r1081</t>
  </si>
  <si>
    <t>acyl-carrier protein[c] + myristoyl-CoA[c] &lt;=&gt; coenzyme A[c] + myristoyl-[acp][c]</t>
  </si>
  <si>
    <t>r1082</t>
  </si>
  <si>
    <t>carnitine[c] + myristoyl-CoA[c] &lt;=&gt; coenzyme A[c] + myristoylcarnitine[c]</t>
  </si>
  <si>
    <t>r1083</t>
  </si>
  <si>
    <t>carnitine[m] + myristoyl-CoA[m] &lt;=&gt; coenzyme A[m] + myristoylcarnitine[m]</t>
  </si>
  <si>
    <t>r1084</t>
  </si>
  <si>
    <t>H2O[c] + palmitoyl-[acp][c] =&gt; acyl-carrier protein[c] + palmitate[c]</t>
  </si>
  <si>
    <t>r1085</t>
  </si>
  <si>
    <t>ATP[c] + coenzyme A[c] + palmitate[c] =&gt; AMP[c] + diphosphate[c] + palmitoyl-CoA[c]</t>
  </si>
  <si>
    <t>r1086</t>
  </si>
  <si>
    <t>acyl-carrier protein[c] + palmitoyl-CoA[c] &lt;=&gt; coenzyme A[c] + palmitoyl-[acp][c]</t>
  </si>
  <si>
    <t>r1087</t>
  </si>
  <si>
    <t>carnitine[c] + palmitoyl-CoA[c] &lt;=&gt; coenzyme A[c] + palmitoylcarnitine[c]</t>
  </si>
  <si>
    <t>r1088</t>
  </si>
  <si>
    <t>carnitine[m] + palmitoyl-CoA[m] &lt;=&gt; coenzyme A[m] + palmitoylcarnitine[m]</t>
  </si>
  <si>
    <t>r1089</t>
  </si>
  <si>
    <t>H2O[c] + stearoyl-[acp][c] =&gt; acyl-carrier protein[c] + stearate[c]</t>
  </si>
  <si>
    <t>r1090</t>
  </si>
  <si>
    <t>H2O[c] + icosanoyl-[acp][c] =&gt; acyl-carrier protein[c] + icosanoate[c]</t>
  </si>
  <si>
    <t>r1091</t>
  </si>
  <si>
    <t>ATP[c] + coenzyme A[c] + stearate[c] =&gt; AMP[c] + diphosphate[c] + stearoyl-CoA[c]</t>
  </si>
  <si>
    <t>r1092</t>
  </si>
  <si>
    <t>ATP[c] + coenzyme A[c] + icosanoate[c] =&gt; AMP[c] + diphosphate[c] + icosanoyl-CoA[c]</t>
  </si>
  <si>
    <t>r1093</t>
  </si>
  <si>
    <t>butyryl-[acp][c] + H2O[c] =&gt; acyl-carrier protein[c] + butyrate[c]</t>
  </si>
  <si>
    <t>r1094</t>
  </si>
  <si>
    <t>acyl-carrier protein[c] + stearoyl-CoA[c] &lt;=&gt; coenzyme A[c] + stearoyl-[acp][c]</t>
  </si>
  <si>
    <t>r1095</t>
  </si>
  <si>
    <t>acyl-carrier protein[c] + icosanoyl-CoA[c] &lt;=&gt; coenzyme A[c] + icosanoyl-[acp][c]</t>
  </si>
  <si>
    <t>r1096</t>
  </si>
  <si>
    <t>carnitine[c] + stearoyl-CoA[c] &lt;=&gt; coenzyme A[c] + stearoylcarnitine[c]</t>
  </si>
  <si>
    <t>r1097</t>
  </si>
  <si>
    <t>carnitine[c] + icosanoyl-CoA[c] &lt;=&gt; coenzyme A[c] + icosanoylcarnitine[c]</t>
  </si>
  <si>
    <t>r1098</t>
  </si>
  <si>
    <t>carnitine[m] + stearoyl-CoA[m] &lt;=&gt; coenzyme A[m] + stearoylcarnitine[m]</t>
  </si>
  <si>
    <t>r1099</t>
  </si>
  <si>
    <t>carnitine[m] + icosanoyl-CoA[m] &lt;=&gt; coenzyme A[m] + icosanoylcarnitine[m]</t>
  </si>
  <si>
    <t>r1100</t>
  </si>
  <si>
    <t>H2O[c] + pentanoyl-[acp][c] =&gt; acyl-carrier protein[c] + valerate[c]</t>
  </si>
  <si>
    <t>r1101</t>
  </si>
  <si>
    <t>ATP[c] + butyrate[c] + coenzyme A[c] =&gt; AMP[c] + butyryl-CoA[c] + diphosphate[c]</t>
  </si>
  <si>
    <t>r1102</t>
  </si>
  <si>
    <t>ATP[c] + coenzyme A[c] + valerate[c] =&gt; AMP[c] + diphosphate[c] + pentanoyl-CoA[c]</t>
  </si>
  <si>
    <t>r1103</t>
  </si>
  <si>
    <t>acyl-carrier protein[c] + pentanoyl-CoA[c] &lt;=&gt; coenzyme A[c] + pentanoyl-[acp][c]</t>
  </si>
  <si>
    <t>r1104</t>
  </si>
  <si>
    <t>carnitine[c] + pentanoyl-CoA[c] &lt;=&gt; coenzyme A[c] + pentanoylcarnitine[c]</t>
  </si>
  <si>
    <t>r1105</t>
  </si>
  <si>
    <t>carnitine[c] + propionyl-CoA[c] &lt;=&gt; coenzyme A[c] + propionylcarnitine[c]</t>
  </si>
  <si>
    <t>r1106</t>
  </si>
  <si>
    <t>carnitine[m] + pentanoyl-CoA[m] &lt;=&gt; coenzyme A[m] + pentanoylcarnitine[m]</t>
  </si>
  <si>
    <t>r1107</t>
  </si>
  <si>
    <t>carnitine[m] + propionyl-CoA[m] &lt;=&gt; coenzyme A[m] + propionylcarnitine[m]</t>
  </si>
  <si>
    <t>r1108</t>
  </si>
  <si>
    <t>H2O[c] + heptanoyl-[acp][c] =&gt; acyl-carrier protein[c] + heptanoate[c]</t>
  </si>
  <si>
    <t>r1109</t>
  </si>
  <si>
    <t>acyl-[acp][c] + H2O[c] =&gt; acyl-carrier protein[c] + free fatty acids[c]</t>
  </si>
  <si>
    <t>r1110</t>
  </si>
  <si>
    <t>acyl-carrier protein[c] + hexadecenoyl-CoA[c] &lt;=&gt; coenzyme A[c] + hexadecenoyl-[acp][c]</t>
  </si>
  <si>
    <t>r1111</t>
  </si>
  <si>
    <t>acyl-carrier protein[c] + hexadecadienoyl-CoA[c] &lt;=&gt; coenzyme A[c] + hexadecadienoyl-[acp][c]</t>
  </si>
  <si>
    <t>r1112</t>
  </si>
  <si>
    <t>acyl-carrier protein[c] + heptadecenoyl-CoA[c] &lt;=&gt; coenzyme A[c] + heptadecenoyl-[acp][c]</t>
  </si>
  <si>
    <t>r1113</t>
  </si>
  <si>
    <t>acetyl-CoA:carnitine O-acetyltransferase</t>
  </si>
  <si>
    <t>acetyl-CoA[p] + carnitine[p] &lt;=&gt; acetylcarnitine[p] + coenzyme A[p]</t>
  </si>
  <si>
    <t>r1114</t>
  </si>
  <si>
    <t>acyl-carrier protein[c] + octadecenoyl-CoA[c] &lt;=&gt; coenzyme A[c] + octadecenoyl-[acp][c]</t>
  </si>
  <si>
    <t>r1115</t>
  </si>
  <si>
    <t>acyl-carrier protein[c] + octadecadienoyl-CoA[c] &lt;=&gt; coenzyme A[c] + octadecadienoyl-[acp][c]</t>
  </si>
  <si>
    <t>r1116</t>
  </si>
  <si>
    <t>acyl-carrier protein[c] + octadecatrienoyl-CoA[c] &lt;=&gt; coenzyme A[c] + octadecatrienoyl-[acp][c]</t>
  </si>
  <si>
    <t>r1117</t>
  </si>
  <si>
    <t>acyl-carrier protein[c] + acyl-CoA[c] &lt;=&gt; acyl-[acp][c] + coenzyme A[c]</t>
  </si>
  <si>
    <t>r1118</t>
  </si>
  <si>
    <t>O-acetylcarnitine mitochondrial membrane transport</t>
  </si>
  <si>
    <t>acetyl-CoA[m] + carnitine[m] &lt;=&gt; acetylcarnitine[m] + coenzyme A[m]</t>
  </si>
  <si>
    <t>r1119</t>
  </si>
  <si>
    <t>C-14 sterol reductase (ERG24)</t>
  </si>
  <si>
    <t>4,4-dimethylcholesta-8,14,24-trienol[c] + NADPH[c] =&gt; 4,4-dimethylcholesta-8,24-diene-3-ol[c] + NADP(+)[c]</t>
  </si>
  <si>
    <t>1.3.1.70</t>
  </si>
  <si>
    <t>(Pc20g12030 or Pc18g02000 or Pc21g22280)</t>
  </si>
  <si>
    <t>Steroid biosynthesis</t>
  </si>
  <si>
    <t>r1120</t>
  </si>
  <si>
    <t>C-4 sterol decarboxylase (ERG26)</t>
  </si>
  <si>
    <t>4-methylcholesta-8,24-diene-3-ol-4-carboxylate[c] =&gt; 4-methylcholesta-8,24-diene-3-ol[c] + CO2[c]</t>
  </si>
  <si>
    <t>1.1.1.170</t>
  </si>
  <si>
    <t>Pc12g00300</t>
  </si>
  <si>
    <t>r1121</t>
  </si>
  <si>
    <t>cholesta-8,24-dien-3-ol-4-carboxylate[c] =&gt; CO2[c] + zymosterol[c]</t>
  </si>
  <si>
    <t>r1122</t>
  </si>
  <si>
    <t>C-8 sterol isomerase (ERG1)</t>
  </si>
  <si>
    <t>fecosterol[c] &lt;=&gt; episterol[c]</t>
  </si>
  <si>
    <t>5.-.-.-</t>
  </si>
  <si>
    <t>Pc16g08670</t>
  </si>
  <si>
    <t>r1123</t>
  </si>
  <si>
    <t>C-5 sterol desaturase (ERG3)</t>
  </si>
  <si>
    <t>episterol[c] + NADPH[c] + O2[c] =&gt; 5,7,24(28)-ergostatrienol[c] + 2 H2O[c] + NADP(+)[c]</t>
  </si>
  <si>
    <t>1.3.3.-</t>
  </si>
  <si>
    <t>(Pc12g04600 or Pc22g15220)</t>
  </si>
  <si>
    <t>r1124</t>
  </si>
  <si>
    <t>sterol O-acyltransferase</t>
  </si>
  <si>
    <t>diglycerides[c] + ergosterol[c] =&gt; ergosterol ester[c] + monoglycerides[c]</t>
  </si>
  <si>
    <t>2.3.1.73</t>
  </si>
  <si>
    <t>Pc13g05460</t>
  </si>
  <si>
    <t>r1125</t>
  </si>
  <si>
    <t>sterol esterase</t>
  </si>
  <si>
    <t>ergosterol ester[c] + H2O[c] =&gt; ergosterol[c] + free fatty acids[c]</t>
  </si>
  <si>
    <t>3.1.1.13</t>
  </si>
  <si>
    <t>Pc21g17340</t>
  </si>
  <si>
    <t>r1126</t>
  </si>
  <si>
    <t>squalene synthase</t>
  </si>
  <si>
    <t>2 2-trans,6-trans-farnesyl diphosphate[c] + NADPH[c] =&gt; 2 diphosphate[c] + NADP(+)[c] + squalene[c]</t>
  </si>
  <si>
    <t>2.5.1.21</t>
  </si>
  <si>
    <t>Pc21g13930</t>
  </si>
  <si>
    <t>r1127</t>
  </si>
  <si>
    <t>squalene,hydrogen-donor:oxygen oxidoreductase (2,3-epoxidizing)</t>
  </si>
  <si>
    <t>NADP(+)[c] + O2[c] + squalene[c] =&gt; (S)-2,3-epoxysqualene[c] + H2O[c] + NADPH[c]</t>
  </si>
  <si>
    <t>1.14.99.7</t>
  </si>
  <si>
    <t>Pc22g15550</t>
  </si>
  <si>
    <t>r1128</t>
  </si>
  <si>
    <t>(S)-2,3-epoxysqualene mutase (cyclizing, lanosterol-forming)</t>
  </si>
  <si>
    <t>(S)-2,3-epoxysqualene[c] =&gt; lanosterol[c]</t>
  </si>
  <si>
    <t>5.4.99.7</t>
  </si>
  <si>
    <t>Pc22g14100</t>
  </si>
  <si>
    <t>r1129</t>
  </si>
  <si>
    <t>S-adenosyl-L-methionine:zymosterol C-methyltransferase</t>
  </si>
  <si>
    <t>S-adenosyl-L-methionine[c] + zymosterol[c] =&gt; fecosterol[c] + S-adenosyl-L-homocysteine[c]</t>
  </si>
  <si>
    <t>2.1.1.41</t>
  </si>
  <si>
    <t>Pc12g14840</t>
  </si>
  <si>
    <t>r1130</t>
  </si>
  <si>
    <t>C-4 methyl sterol oxidase</t>
  </si>
  <si>
    <t>1.14.13.72</t>
  </si>
  <si>
    <t>(Pc15g01010 or Pc13g05570 or Pc21g21280)</t>
  </si>
  <si>
    <t>r1131</t>
  </si>
  <si>
    <t>C-22 sterol desaturase (ERG5)</t>
  </si>
  <si>
    <t>5,7,24(28)-ergostatrienol[c] + NADPH[c] + O2[c] =&gt; 5,7,22,24(28)-ergostatetraenol[c] + 2 H2O[c] + NADP(+)[c]</t>
  </si>
  <si>
    <t>1.14.14.-</t>
  </si>
  <si>
    <t>(Pc16g08330 or Pc22g07520)</t>
  </si>
  <si>
    <t>r1132</t>
  </si>
  <si>
    <t>ergosterol:NADP+ D24(241)-oxidoreductase</t>
  </si>
  <si>
    <t>5,7,22,24(28)-ergostatetraenol[c] + NADPH[c] =&gt; ergosterol[c] + NADP(+)[c]</t>
  </si>
  <si>
    <t>1.3.1.71</t>
  </si>
  <si>
    <t>(Pc20g13170 or Pc13g12750 or Pc22g11560)</t>
  </si>
  <si>
    <t>r1133</t>
  </si>
  <si>
    <t>cytochrome p450 lanosterol 14A-demethylase (ERG11)</t>
  </si>
  <si>
    <t>lanosterol[c] + 3 NADPH[c] + 3 O2[c] =&gt; 4,4-dimethylcholesta-8,14,24-trienol[c] + formate[c] + 4 H2O[c] + 3 NADP(+)[c]</t>
  </si>
  <si>
    <t>1.14.13.70</t>
  </si>
  <si>
    <t>(Pc12g10870 or Pc20g09070)</t>
  </si>
  <si>
    <t>r1134</t>
  </si>
  <si>
    <t>C-4 sterol methyl oxidase (ERG25)</t>
  </si>
  <si>
    <t>4,4-dimethylcholesta-8,24-diene-3-ol[c] + 3 NADPH[c] + 3 O2[c] =&gt; 4-methylcholesta-8,24-diene-3-ol-4-carboxylate[c] + 3 NADP(+)[c]</t>
  </si>
  <si>
    <t>Pc21g21280</t>
  </si>
  <si>
    <t>r1135</t>
  </si>
  <si>
    <t>4-methylcholesta-8,24-diene-3-ol[c] + 3 NADPH[c] + 3 O2[c] =&gt; cholesta-8,24-dien-3-ol-4-carboxylate[c] + 3 NADP(+)[c]</t>
  </si>
  <si>
    <t>r1136</t>
  </si>
  <si>
    <t>acetoacetyl-CoA[c] + coenzyme A[c] &lt;=&gt; 2 acetyl-CoA[c]</t>
  </si>
  <si>
    <t>Pc22g00420</t>
  </si>
  <si>
    <t>Terpenoid backbone biosynthesis</t>
  </si>
  <si>
    <t>r1137</t>
  </si>
  <si>
    <t>acetyl-CoA:acetoacetyl-CoA C-acetyltransferase (thioester-hydrolysing, carboxymethyl-forming)</t>
  </si>
  <si>
    <t>(S)-3-hydroxy-3-methylglutaryl-CoA[c] + coenzyme A[c] &lt;=&gt; acetoacetyl-CoA[c] + acetyl-CoA[c] + H2O[c]</t>
  </si>
  <si>
    <t>2.3.3.10</t>
  </si>
  <si>
    <t>(Pc12g01730 or Pc18g01450)</t>
  </si>
  <si>
    <t>r1138</t>
  </si>
  <si>
    <t>(R)-mevalonate:NADP+ oxidoreductase (CoA acylating)</t>
  </si>
  <si>
    <t>(R)-mevalonate[c] + coenzyme A[c] + 2 NADP(+)[c] &lt;=&gt; (S)-3-hydroxy-3-methylglutaryl-CoA[c] + 2 NADPH[c]</t>
  </si>
  <si>
    <t>1.1.1.34</t>
  </si>
  <si>
    <t>(Pc18g05230 or Pc16g05060)</t>
  </si>
  <si>
    <t>r1139</t>
  </si>
  <si>
    <t>ATP:(R)-mevalonate 5-phosphotransferase</t>
  </si>
  <si>
    <t>(R)-mevalonate[c] + ATP[c] =&gt; (R)-5-phosphomevalonate[c] + ADP[c]</t>
  </si>
  <si>
    <t>2.7.1.36</t>
  </si>
  <si>
    <t>Pc13g07140</t>
  </si>
  <si>
    <t>r1140</t>
  </si>
  <si>
    <t>ATP:(R)-5-phosphomevalonate phosphotransferase</t>
  </si>
  <si>
    <t>(R)-5-phosphomevalonate[c] + ATP[c] =&gt; (R)-5-diphosphomevalonate[c] + ADP[c]</t>
  </si>
  <si>
    <t>2.7.4.2</t>
  </si>
  <si>
    <t>Pc21g10310</t>
  </si>
  <si>
    <t>r1141</t>
  </si>
  <si>
    <t xml:space="preserve"> ATP:(R)-5-diphosphomevalonate carboxy-lyase (adding ATP; isopentenyl-diphosphate-forming)</t>
  </si>
  <si>
    <t>(R)-5-diphosphomevalonate[c] + ATP[c] =&gt; ADP[c] + CO2[c] + isopentenyl diphosphate[c] + phosphate[c]</t>
  </si>
  <si>
    <t>4.1.1.33</t>
  </si>
  <si>
    <t>Pc22g18320</t>
  </si>
  <si>
    <t>r1142</t>
  </si>
  <si>
    <t>isopentenyl-diphosphate delta3-delta2-isomerase</t>
  </si>
  <si>
    <t>isopentenyl diphosphate[c] &lt;=&gt; dimethylallyl diphosphate[c]</t>
  </si>
  <si>
    <t>5.3.3.2</t>
  </si>
  <si>
    <t>Pc21g21730</t>
  </si>
  <si>
    <t>r1143</t>
  </si>
  <si>
    <t>dimethylallyl-diphosphate:isopentenyl-diphosphate dimethylallyltranstransferase</t>
  </si>
  <si>
    <t>dimethylallyl diphosphate[c] + isopentenyl diphosphate[c] =&gt; diphosphate[c] + geranyl diphosphate[c]</t>
  </si>
  <si>
    <t>2.5.1.1</t>
  </si>
  <si>
    <t>(Pc21g15240 or Pc13g12220)</t>
  </si>
  <si>
    <t>r1144</t>
  </si>
  <si>
    <t>geranyl-diphosphate:isopentenyl-diphosphate geranyltrans-transferase</t>
  </si>
  <si>
    <t>geranyl diphosphate[c] + isopentenyl diphosphate[c] =&gt; 2-trans,6-trans-farnesyl diphosphate[c] + diphosphate[c]</t>
  </si>
  <si>
    <t>2.5.1.10</t>
  </si>
  <si>
    <t>r1145</t>
  </si>
  <si>
    <t>trans,trans-farnesyl-diphosphate:isopentenyl-diphosphate farnesyltranstransferase</t>
  </si>
  <si>
    <t>2-trans,6-trans-farnesyl diphosphate[c] + isopentenyl diphosphate[c] =&gt; diphosphate[c] + geranylgeranyl diphosphate[c]</t>
  </si>
  <si>
    <t>2.5.1.29</t>
  </si>
  <si>
    <t>Pc13g12220</t>
  </si>
  <si>
    <t>r1146</t>
  </si>
  <si>
    <t>geranylgeranyl-diphosphate:isopentenyl-diphosphate transtransferase</t>
  </si>
  <si>
    <t>geranylgeranyl diphosphate[c] + isopentenyl diphosphate[c] =&gt; all-trans-polyprenyl diphosphate[c] + diphosphate[c]</t>
  </si>
  <si>
    <t>2.5.1.82</t>
  </si>
  <si>
    <t>Pc20g07830</t>
  </si>
  <si>
    <t>r1147</t>
  </si>
  <si>
    <t>ATP:adenylylsulfate 3'-phosphotransferase</t>
  </si>
  <si>
    <t>5'-adenylyl sulfate[c] + ATP[c] =&gt; 3'-phospho-5'-adenylyl sulfate[c] + ADP[c]</t>
  </si>
  <si>
    <t>2.7.1.25</t>
  </si>
  <si>
    <t>Pc13g08270</t>
  </si>
  <si>
    <t>Sulfur metabolism</t>
  </si>
  <si>
    <t>r1148</t>
  </si>
  <si>
    <t>adenosine 3',5'-bisphosphate,sulfite:oxidized-thioredoxin oxidoreductase (3'-phosphoadenosine-5'-phosphosulfate -forming)</t>
  </si>
  <si>
    <t>3'-phospho-5'-adenylyl sulfate[c] + thioredoxin dithiol[c] =&gt; adenosine 3',5'-bisphosphate[c] + sulfite[c] + thioredoxin disulfide[c]</t>
  </si>
  <si>
    <t>1.8.4.8</t>
  </si>
  <si>
    <t>Pc20g03220</t>
  </si>
  <si>
    <t>r1149</t>
  </si>
  <si>
    <t>hydrogen-sulfide:NADP+ oxidoreductase</t>
  </si>
  <si>
    <t>3 NADPH[c] + sulfite[c] =&gt; 3 H2O[c] + H2S[c] + 3 NADP(+)[c]</t>
  </si>
  <si>
    <t>1.8.1.2</t>
  </si>
  <si>
    <t>Pc21g02880</t>
  </si>
  <si>
    <t>r1150</t>
  </si>
  <si>
    <t>adenosine 3',5'-bisphosphate 3'-phosphohydrolase</t>
  </si>
  <si>
    <t>adenosine 3',5'-bisphosphate[c] + H2O[c] =&gt; AMP[c] + phosphate[c]</t>
  </si>
  <si>
    <t>3.1.3.7</t>
  </si>
  <si>
    <t>Pc12g08170</t>
  </si>
  <si>
    <t>r1151</t>
  </si>
  <si>
    <t>ATP:sulfate adenylyltransferase</t>
  </si>
  <si>
    <t>ATP[c] + sulfate[c] =&gt; 5'-adenylyl sulfate[c] + diphosphate[c]</t>
  </si>
  <si>
    <t>2.7.7.4</t>
  </si>
  <si>
    <t>Pc20g07710</t>
  </si>
  <si>
    <t>r1152</t>
  </si>
  <si>
    <t>choline sulfate sulfohydrolase</t>
  </si>
  <si>
    <t>choline sulfate[c] + H2O[c] =&gt; choline[c] + sulfate[c]</t>
  </si>
  <si>
    <t>3.1.6.6</t>
  </si>
  <si>
    <t>Pc22g01020</t>
  </si>
  <si>
    <t>r1153</t>
  </si>
  <si>
    <t>3'-phosphoadenylyl-sulfate:choline sulfotransferase</t>
  </si>
  <si>
    <t>3'-phospho-5'-adenylyl sulfate[c] + choline[c] &lt;=&gt; adenosine 3',5'-bisphosphate[c] + choline sulfate[c]</t>
  </si>
  <si>
    <t>2.8.2.6</t>
  </si>
  <si>
    <t>r1154</t>
  </si>
  <si>
    <t>sulfur dioxygenase</t>
  </si>
  <si>
    <t>H2O[c] + O2[c] + sulfur[c] &lt;=&gt; sulfite[c]</t>
  </si>
  <si>
    <t>1.13.11.18</t>
  </si>
  <si>
    <t>Pc13g05900</t>
  </si>
  <si>
    <t>r1155</t>
  </si>
  <si>
    <t>ADP:sulfate adenylyltransferase</t>
  </si>
  <si>
    <t>5'-adenylyl sulfate[c] + phosphate[c] &lt;=&gt; ADP[c] + sulfate[c]</t>
  </si>
  <si>
    <t>2.7.7.5</t>
  </si>
  <si>
    <t>Pc20g10400</t>
  </si>
  <si>
    <t>r1156</t>
  </si>
  <si>
    <t>sulfite:oxygen oxidoreductase</t>
  </si>
  <si>
    <t>H2O[c] + O2[c] + sulfite[c] =&gt; H2O2[c] + sulfate[c]</t>
  </si>
  <si>
    <t>1.8.3.1</t>
  </si>
  <si>
    <t>r1157</t>
  </si>
  <si>
    <t>ammonium-hydroxide:NADP+ oxidoreductase</t>
  </si>
  <si>
    <t>3 NADPH[c] + nitrite[c] =&gt; 2 H2O[c] + 3 NADP(+)[c] + NH3[c]</t>
  </si>
  <si>
    <t>1.7.1.4</t>
  </si>
  <si>
    <t>Pc13g11420</t>
  </si>
  <si>
    <t>Nitrogen metabolism</t>
  </si>
  <si>
    <t>r1158</t>
  </si>
  <si>
    <t>nitrite:NADP+ oxidoreductase</t>
  </si>
  <si>
    <t>NADPH[c] + nitrate[c] =&gt; H2O[c] + NADP(+)[c] + nitrite[c]</t>
  </si>
  <si>
    <t>1.7.1.3</t>
  </si>
  <si>
    <t>Pc13g11410</t>
  </si>
  <si>
    <t>r1159</t>
  </si>
  <si>
    <t>nitrite:NAD+ oxidoreductase</t>
  </si>
  <si>
    <t>NADH[c] + nitrate[c] =&gt; H2O[c] + NAD(+)[c] + nitrite[c]</t>
  </si>
  <si>
    <t>1.7.1.1</t>
  </si>
  <si>
    <t>Pc21g17200</t>
  </si>
  <si>
    <t>r1160</t>
  </si>
  <si>
    <t>urea amidohydrolase</t>
  </si>
  <si>
    <t>H2O[c] + urea[c] =&gt; CO2[c] + 2 NH3[c]</t>
  </si>
  <si>
    <t>3.5.1.5</t>
  </si>
  <si>
    <t>(Pc20g12790 or Pc16g09230)</t>
  </si>
  <si>
    <t>r1161</t>
  </si>
  <si>
    <t>ethylnitronate:oxygen 2-oxidoreductase (nitrite-forming)</t>
  </si>
  <si>
    <t>ethylnitronate[c] + NADH[c] + O2[c] =&gt; acetaldehyde[c] + H2O[c] + NAD(+)[c] + nitrite[c]</t>
  </si>
  <si>
    <t>1.13.12.16</t>
  </si>
  <si>
    <t>(Pc13g07430 or Pc22g19490 or Pc22g14270 or Pc18g02290)</t>
  </si>
  <si>
    <t>r1162</t>
  </si>
  <si>
    <t>cyanate lyase</t>
  </si>
  <si>
    <t>cyanate[c] + H2O[c] =&gt; carbamate[c]</t>
  </si>
  <si>
    <t>4.2.1.104</t>
  </si>
  <si>
    <t>Pc21g18920</t>
  </si>
  <si>
    <t>r1163</t>
  </si>
  <si>
    <t>carbamate[c] =&gt; CO2[c] + NH3[c]</t>
  </si>
  <si>
    <t>r1164</t>
  </si>
  <si>
    <t>(S)-malate mitochondrial permease</t>
  </si>
  <si>
    <t>(S)-malate[c] + 2-oxoglutarate[m] &lt;=&gt; 2-oxoglutarate[c] + (S)-malate[m]</t>
  </si>
  <si>
    <t>Transport, mitochondrial membrane</t>
  </si>
  <si>
    <t>r1165</t>
  </si>
  <si>
    <t>(S)-malate[c] &lt;=&gt; (S)-malate[m]</t>
  </si>
  <si>
    <t>r1166</t>
  </si>
  <si>
    <t>2-acetolactate mitochondrial permease</t>
  </si>
  <si>
    <t>2-acetolactate[c] &lt;=&gt; 2-acetolactate[m]</t>
  </si>
  <si>
    <t>r1167</t>
  </si>
  <si>
    <t>2-dehydropantoate mitochondrial permease</t>
  </si>
  <si>
    <t>2-dehydropantoate[c] &lt;=&gt; 2-dehydropantoate[m]</t>
  </si>
  <si>
    <t>r1168</t>
  </si>
  <si>
    <t>2-isopropylmalate mitochondrial permease</t>
  </si>
  <si>
    <t>2-isopropylmalate[c] &lt;=&gt; 2-isopropylmalate[m]</t>
  </si>
  <si>
    <t>r1169</t>
  </si>
  <si>
    <t>2-oxobutanoate mitochondrial permease</t>
  </si>
  <si>
    <t>2-oxobutanoate[c] &lt;=&gt; 2-oxobutanoate[m]</t>
  </si>
  <si>
    <t>r1170</t>
  </si>
  <si>
    <t>2-oxoglutarate mitochondrial permease</t>
  </si>
  <si>
    <t>2-oxoglutarate[c] &lt;=&gt; 2-oxoglutarate[m]</t>
  </si>
  <si>
    <t>r1171</t>
  </si>
  <si>
    <t>3-hydroxykynurenine mitochondrial permease</t>
  </si>
  <si>
    <t>3-hydroxykynurenine[c] &lt;=&gt; 3-hydroxykynurenine[m]</t>
  </si>
  <si>
    <t>r1172</t>
  </si>
  <si>
    <t>4-methyl-2-oxopentanoate mitochondrial permease</t>
  </si>
  <si>
    <t>4-methyl-2-oxopentanoate[c] &lt;=&gt; 4-methyl-2-oxopentanoate[m]</t>
  </si>
  <si>
    <t>r1173</t>
  </si>
  <si>
    <t>5,10-methenyltetrahydrofolate mitochondrial permease</t>
  </si>
  <si>
    <t>5,10-methenyltetrahydrofolate[c] &lt;=&gt; 5,10-methenyltetrahydrofolate[m]</t>
  </si>
  <si>
    <t>r1174</t>
  </si>
  <si>
    <t>5,10-methylenetetrahydrofolate mitochondrial permease</t>
  </si>
  <si>
    <t>5,10-methylenetetrahydrofolate[c] &lt;=&gt; 5,10-methylenetetrahydrofolate[m]</t>
  </si>
  <si>
    <t>r1175</t>
  </si>
  <si>
    <t>5-aminolevulinate mitochondrial permease</t>
  </si>
  <si>
    <t>5-aminolevulinate[c] &lt;=&gt; 5-aminolevulinate[m]</t>
  </si>
  <si>
    <t>r1176</t>
  </si>
  <si>
    <t>5-methyltetrahydrofolate mitochondrial permease</t>
  </si>
  <si>
    <t>5-methyltetrahydrofolate[c] &lt;=&gt; 5-methyltetrahydrofolate[m]</t>
  </si>
  <si>
    <t>r1177</t>
  </si>
  <si>
    <t>acetylcarnitine/carnitine mitochondrial shuttle</t>
  </si>
  <si>
    <t>acetylcarnitine[c] + carnitine[m] =&gt; carnitine[c] + acetylcarnitine[m]</t>
  </si>
  <si>
    <t>Pc22g00520</t>
  </si>
  <si>
    <t>r1178</t>
  </si>
  <si>
    <t>ADP/ATP/phosphate mitochondrial shuttle</t>
  </si>
  <si>
    <t>ADP[c] + H(+) (energy metabolism)[c] + phosphate[c] + ATP[m] + H2O[m] =&gt; ATP[c] + H2O[c] + ADP[m] + H(+) (energy metabolism)[m] + phosphate[m]</t>
  </si>
  <si>
    <t>Pc18g02420</t>
  </si>
  <si>
    <t>r1179</t>
  </si>
  <si>
    <t>butyrylcarnitine/carnitine mitochondrial shuttle</t>
  </si>
  <si>
    <t>butyrylcarnitine[c] + carnitine[m] =&gt; carnitine[c] + butyrylcarnitine[m]</t>
  </si>
  <si>
    <t>r1180</t>
  </si>
  <si>
    <t>carbamoyl phosphate mitochondrial permease</t>
  </si>
  <si>
    <t>carbamoyl phosphate[c] &lt;=&gt; carbamoyl phosphate[m]</t>
  </si>
  <si>
    <t>r1181</t>
  </si>
  <si>
    <t>citrate mitochondrial permease</t>
  </si>
  <si>
    <t>citrate[c] &lt;=&gt; citrate[m]</t>
  </si>
  <si>
    <t>r1182</t>
  </si>
  <si>
    <t>citrate/isocitrate mitochondrial shuttle</t>
  </si>
  <si>
    <t>citrate[c] + isocitrate[m] &lt;=&gt; isocitrate[c] + citrate[m]</t>
  </si>
  <si>
    <t>Pc20g08520</t>
  </si>
  <si>
    <t>r1183</t>
  </si>
  <si>
    <t>citrate/malate mitochondrial shuttle</t>
  </si>
  <si>
    <t>(S)-malate[c] + citrate[m] &lt;=&gt; citrate[c] + (S)-malate[m]</t>
  </si>
  <si>
    <t>r1184</t>
  </si>
  <si>
    <t>coproporphyrinogen III mitochondrial permease</t>
  </si>
  <si>
    <t>coproporphyrinogen III[c] =&gt; coproporphyrinogen III[m]</t>
  </si>
  <si>
    <t>r1185</t>
  </si>
  <si>
    <t>decanoylcarnitine/carnitine mitochondrial shuttle</t>
  </si>
  <si>
    <t>decanoylcarnitine[c] + carnitine[m] =&gt; carnitine[c] + decanoylcarnitine[m]</t>
  </si>
  <si>
    <t>r1186</t>
  </si>
  <si>
    <t>dihydrofolate mitochondrial permease</t>
  </si>
  <si>
    <t>dihydrofolate[c] &lt;=&gt; dihydrofolate[m]</t>
  </si>
  <si>
    <t>r1187</t>
  </si>
  <si>
    <t>dihydroorotate mitochondrial permease</t>
  </si>
  <si>
    <t>(S)-dihydroorotate[c] &lt;=&gt; (S)-dihydroorotate[m]</t>
  </si>
  <si>
    <t>r1188</t>
  </si>
  <si>
    <t>FAD mitochondrial permease</t>
  </si>
  <si>
    <t>FAD[c] &lt;=&gt; FAD[m]</t>
  </si>
  <si>
    <t>Pc22g17900</t>
  </si>
  <si>
    <t>r1189</t>
  </si>
  <si>
    <t>formate mitochondrial permease</t>
  </si>
  <si>
    <t>formate[c] &lt;=&gt; formate[m]</t>
  </si>
  <si>
    <t>r1190</t>
  </si>
  <si>
    <t>formyltetrahydrofolate mitochondrial permease</t>
  </si>
  <si>
    <t>10-formyltetrahydrofolate[c] &lt;=&gt; 10-formyltetrahydrofolate[m]</t>
  </si>
  <si>
    <t>r1191</t>
  </si>
  <si>
    <t>fumarate mitochondrial permease</t>
  </si>
  <si>
    <t>fumarate[c] &lt;=&gt; fumarate[m]</t>
  </si>
  <si>
    <t>r1192</t>
  </si>
  <si>
    <t>gamma-aminobutyrate mitochondrial permease</t>
  </si>
  <si>
    <t>gamma-aminobutyrate[m] &lt;=&gt; gamma-aminobutyrate[c]</t>
  </si>
  <si>
    <t>r1193</t>
  </si>
  <si>
    <t>glutamate mitochondrial permease</t>
  </si>
  <si>
    <t>L-glutamate[c] &lt;=&gt; L-glutamate[m]</t>
  </si>
  <si>
    <t>r1194</t>
  </si>
  <si>
    <t>glycine mitochondrial permease</t>
  </si>
  <si>
    <t>glycine[c] &lt;=&gt; glycine[m]</t>
  </si>
  <si>
    <t>r1195</t>
  </si>
  <si>
    <t>heptadecanoylcarnitine/carnitine mitochondrial shuttle</t>
  </si>
  <si>
    <t>heptadecanoylcarnitine[c] + carnitine[m] =&gt; carnitine[c] + heptadecanoylcarnitine[m]</t>
  </si>
  <si>
    <t>r1196</t>
  </si>
  <si>
    <t>heptanoylcarnitine/carnitine mitochondrial shuttle</t>
  </si>
  <si>
    <t>heptanoylcarnitine[c] + carnitine[m] =&gt; carnitine[c] + heptanoylcarnitine[m]</t>
  </si>
  <si>
    <t>r1197</t>
  </si>
  <si>
    <t>hexanoylcarnitine/carnitine mitochondrial shuttle</t>
  </si>
  <si>
    <t>hexanoylcarnitine[c] + carnitine[m] =&gt; carnitine[c] + hexanoylcarnitine[m]</t>
  </si>
  <si>
    <t>r1198</t>
  </si>
  <si>
    <t>icosanoylcarnitine/carnitine mitochondrial shuttle</t>
  </si>
  <si>
    <t>icosanoylcarnitine[c] + carnitine[m] =&gt; carnitine[c] + icosanoylcarnitine[m]</t>
  </si>
  <si>
    <t>r1199</t>
  </si>
  <si>
    <t>isocitrate mitochondrial permease</t>
  </si>
  <si>
    <t>isocitrate[m] &lt;=&gt; isocitrate[c]</t>
  </si>
  <si>
    <t>r1200</t>
  </si>
  <si>
    <t>isocitrate/malate mitochondrial shuttle</t>
  </si>
  <si>
    <t>(S)-malate[c] + isocitrate[m] =&gt; isocitrate[c] + (S)-malate[m]</t>
  </si>
  <si>
    <t>r1201</t>
  </si>
  <si>
    <t>L-2-aminoadipate mitochondrial permease</t>
  </si>
  <si>
    <t>L-2-aminoadipate[c] &lt;=&gt; L-2-aminoadipate[m]</t>
  </si>
  <si>
    <t>r1202</t>
  </si>
  <si>
    <t>lactaldehyd mitochondrial permease</t>
  </si>
  <si>
    <t>lactaldehyde[c] &lt;=&gt; lactaldehyde[m]</t>
  </si>
  <si>
    <t>r1203</t>
  </si>
  <si>
    <t>L-asparagine mitochondrial permease</t>
  </si>
  <si>
    <t>L-asparagine[c] &lt;=&gt; L-asparagine[m]</t>
  </si>
  <si>
    <t>r1204</t>
  </si>
  <si>
    <t>L-aspartate mitochondrial permease</t>
  </si>
  <si>
    <t>L-aspartate[c] + L-glutamate[m] &lt;=&gt; L-glutamate[c] + L-aspartate[m]</t>
  </si>
  <si>
    <t>r1205</t>
  </si>
  <si>
    <t>lauroylcarnitine/carnitine mitochondrial shuttle</t>
  </si>
  <si>
    <t>lauroylcarnitine[c] + carnitine[m] =&gt; carnitine[c] + lauroylcarnitine[m]</t>
  </si>
  <si>
    <t>r1206</t>
  </si>
  <si>
    <t>L-citrulline mitochondrial permease</t>
  </si>
  <si>
    <t>L-citrulline[c] &lt;=&gt; L-citrulline[m]</t>
  </si>
  <si>
    <t>r1207</t>
  </si>
  <si>
    <t>L-cysteine mitochondrial permease</t>
  </si>
  <si>
    <t>L-cysteine[c] &lt;=&gt; L-cysteine[m]</t>
  </si>
  <si>
    <t>r1208</t>
  </si>
  <si>
    <t>L-glutamine mitochondrial permease</t>
  </si>
  <si>
    <t>L-glutamine[c] &lt;=&gt; L-glutamine[m]</t>
  </si>
  <si>
    <t>r1209</t>
  </si>
  <si>
    <t>L-isoleucine mitochondrial permease</t>
  </si>
  <si>
    <t>L-isoleucine[c] &lt;=&gt; L-isoleucine[m]</t>
  </si>
  <si>
    <t>r1210</t>
  </si>
  <si>
    <t>L-kynurenine mitochondrial permease</t>
  </si>
  <si>
    <t>L-kynurenine[c] &lt;=&gt; L-kynurenine[m]</t>
  </si>
  <si>
    <t>r1211</t>
  </si>
  <si>
    <t>L-methionine mitochondrial permease</t>
  </si>
  <si>
    <t>L-methionine[c] &lt;=&gt; L-methionine[m]</t>
  </si>
  <si>
    <t>r1212</t>
  </si>
  <si>
    <t>L-proline mitochondrial permease</t>
  </si>
  <si>
    <t>L-proline[c] &lt;=&gt; L-proline[m]</t>
  </si>
  <si>
    <t>r1213</t>
  </si>
  <si>
    <t>L-threonine mitochondrial permease</t>
  </si>
  <si>
    <t>L-threonine[m] &lt;=&gt; L-threonine[c]</t>
  </si>
  <si>
    <t>r1214</t>
  </si>
  <si>
    <t>L-tryptophan mitochondrial permease</t>
  </si>
  <si>
    <t>L-tryptophan[m] &lt;=&gt; L-tryptophan[c]</t>
  </si>
  <si>
    <t>r1215</t>
  </si>
  <si>
    <t>L-tyrosine mitochondrial permease</t>
  </si>
  <si>
    <t>L-tyrosine[c] &lt;=&gt; L-tyrosine[m]</t>
  </si>
  <si>
    <t>r1216</t>
  </si>
  <si>
    <t>L-valine mitochondrial permease</t>
  </si>
  <si>
    <t>L-valine[c] &lt;=&gt; L-valine[m]</t>
  </si>
  <si>
    <t>r1217</t>
  </si>
  <si>
    <t>malate/succinate mitochondrial shuttle</t>
  </si>
  <si>
    <t>(S)-malate[c] + succinate[m] &lt;=&gt; succinate[c] + (S)-malate[m]</t>
  </si>
  <si>
    <t>Pc12g07430</t>
  </si>
  <si>
    <t>r1218</t>
  </si>
  <si>
    <t>myristoylcarnitine/carnitine mitochondrial shuttle</t>
  </si>
  <si>
    <t>myristoylcarnitine[c] + carnitine[m] =&gt; carnitine[c] + myristoylcarnitine[m]</t>
  </si>
  <si>
    <t>r1219</t>
  </si>
  <si>
    <t>N2-acetyl-L-ornithine mitochondrial permease</t>
  </si>
  <si>
    <t>N2-acetyl-L-ornithine[c] &lt;=&gt; N2-acetyl-L-ornithine[m]</t>
  </si>
  <si>
    <t>r1220</t>
  </si>
  <si>
    <t>nonanoylcarnitine/carnitine mitochondrial shuttle</t>
  </si>
  <si>
    <t>nonanoylcarnitine[c] + carnitine[m] =&gt; carnitine[c] + nonanoylcarnitine[m]</t>
  </si>
  <si>
    <t>r1221</t>
  </si>
  <si>
    <t>O-acetyl-L-homoserine mitochondrial permease</t>
  </si>
  <si>
    <t>O-acetyl-L-homoserine[c] &lt;=&gt; O-acetyl-L-homoserine[m]</t>
  </si>
  <si>
    <t>r1222</t>
  </si>
  <si>
    <t>O-acetyl-L-serine mitochondrial permease</t>
  </si>
  <si>
    <t>O-acetyl-L-serine[c] &lt;=&gt; O-acetyl-L-serine[m]</t>
  </si>
  <si>
    <t>r1223</t>
  </si>
  <si>
    <t>octanoylcarnitine/carnitine mitochondrial shuttle</t>
  </si>
  <si>
    <t>octanoylcarnitine[c] + carnitine[m] =&gt; carnitine[c] + octanoylcarnitine[m]</t>
  </si>
  <si>
    <t>r1224</t>
  </si>
  <si>
    <t>ornithine mitochondrial permease</t>
  </si>
  <si>
    <t>L-ornithine[c] &lt;=&gt; L-ornithine[m]</t>
  </si>
  <si>
    <t>r1225</t>
  </si>
  <si>
    <t>orotate mitochondrial permease</t>
  </si>
  <si>
    <t>orotate[c] &lt;=&gt; orotate[m]</t>
  </si>
  <si>
    <t>r1226</t>
  </si>
  <si>
    <t>oxaloacetate mitochondrial permease</t>
  </si>
  <si>
    <t>oxaloacetate[c] &lt;=&gt; oxaloacetate[m]</t>
  </si>
  <si>
    <t>Pc21g07550</t>
  </si>
  <si>
    <t>r1227</t>
  </si>
  <si>
    <t>palmitoylcarnitine/carnitine mitochondrial shuttle</t>
  </si>
  <si>
    <t>palmitoylcarnitine[c] + carnitine[m] =&gt; carnitine[c] + palmitoylcarnitine[m]</t>
  </si>
  <si>
    <t>r1228</t>
  </si>
  <si>
    <t>pentadecanoylcarnitine/carnitine mitochondrial shuttle</t>
  </si>
  <si>
    <t>pentadecanoylcarnitine[c] + carnitine[m] =&gt; carnitine[c] + pentadecanoylcarnitine[m]</t>
  </si>
  <si>
    <t>r1229</t>
  </si>
  <si>
    <t>pentanoylcarnitine/carnitine mitochondrial shuttle</t>
  </si>
  <si>
    <t>pentanoylcarnitine[c] + carnitine[m] =&gt; carnitine[c] + pentanoylcarnitine[m]</t>
  </si>
  <si>
    <t>r1230</t>
  </si>
  <si>
    <t>phosphate mitochondrial permease</t>
  </si>
  <si>
    <t>phosphate[c] &lt;=&gt; phosphate[m]</t>
  </si>
  <si>
    <t>(Pc06g01110 or Pc20g07280 or Pc20g14390)</t>
  </si>
  <si>
    <t>r1231</t>
  </si>
  <si>
    <t>phosphate/malate mitochondrial shuttle</t>
  </si>
  <si>
    <t>(S)-malate[c] + phosphate[m] &lt;=&gt; phosphate[c] + (S)-malate[m]</t>
  </si>
  <si>
    <t>r1232</t>
  </si>
  <si>
    <t>phosphate/succinate mitochondrial shuttle</t>
  </si>
  <si>
    <t>succinate[c] + phosphate[m] =&gt; phosphate[c] + succinate[m]</t>
  </si>
  <si>
    <t>r1233</t>
  </si>
  <si>
    <t>propionate mitochondrial permease</t>
  </si>
  <si>
    <t>propionate[c] &lt;=&gt; propionate[m]</t>
  </si>
  <si>
    <t>r1234</t>
  </si>
  <si>
    <t>propionylcarnitine/carnitine mitochondrial shuttle</t>
  </si>
  <si>
    <t>propionylcarnitine[c] + carnitine[m] &lt;=&gt; carnitine[c] + propionylcarnitine[m]</t>
  </si>
  <si>
    <t>r1235</t>
  </si>
  <si>
    <t>pyruvate mitochondrial permease</t>
  </si>
  <si>
    <t>pyruvate[c] &lt;=&gt; pyruvate[m]</t>
  </si>
  <si>
    <t>r1236</t>
  </si>
  <si>
    <t>serine mitochondrial permease</t>
  </si>
  <si>
    <t>L-serine[c] &lt;=&gt; L-serine[m]</t>
  </si>
  <si>
    <t>r1237</t>
  </si>
  <si>
    <t>stearoylcarnitine/carnitine mitochondrial shuttle</t>
  </si>
  <si>
    <t>stearoylcarnitine[c] + carnitine[m] =&gt; carnitine[c] + stearoylcarnitine[m]</t>
  </si>
  <si>
    <t>r1238</t>
  </si>
  <si>
    <t>succinate mitochondrial permease</t>
  </si>
  <si>
    <t>succinate[c] &lt;=&gt; succinate[m]</t>
  </si>
  <si>
    <t>r1239</t>
  </si>
  <si>
    <t>succinate/fumarate mitochondrial shuttle</t>
  </si>
  <si>
    <t>succinate[c] + fumarate[m] =&gt; fumarate[c] + succinate[m]</t>
  </si>
  <si>
    <t>Pc21g19470</t>
  </si>
  <si>
    <t>r1240</t>
  </si>
  <si>
    <t>tetrahydrofolate mitochondrial permease</t>
  </si>
  <si>
    <t>tetrahydrofolate[c] &lt;=&gt; tetrahydrofolate[m]</t>
  </si>
  <si>
    <t>r1241</t>
  </si>
  <si>
    <t>tridecanoylcarnitine/carnitine mitochondrial shuttle</t>
  </si>
  <si>
    <t>tridecanoylcarnitine[c] + carnitine[m] =&gt; carnitine[c] + tridecanoylcarnitine[m]</t>
  </si>
  <si>
    <t>r1242</t>
  </si>
  <si>
    <t>undecanoylcarnitine/carnitine mitochondrial shuttle</t>
  </si>
  <si>
    <t>undecanoylcarnitine[c] + carnitine[m] =&gt; carnitine[c] + undecanoylcarnitine[m]</t>
  </si>
  <si>
    <t>r1243</t>
  </si>
  <si>
    <t>acetaldehyde mitochondrial membrane diffusion</t>
  </si>
  <si>
    <t>acetaldehyde[c] &lt;=&gt; acetaldehyde[m]</t>
  </si>
  <si>
    <t>Transport, mitochondrial membrane (non-carrier mediated)</t>
  </si>
  <si>
    <t>r1244</t>
  </si>
  <si>
    <t>acetate mitochondrial membrane diffusion</t>
  </si>
  <si>
    <t>acetate[c] &lt;=&gt; acetate[m]</t>
  </si>
  <si>
    <t>r1245</t>
  </si>
  <si>
    <t>acetoacetate mitochondrial membrane diffusion</t>
  </si>
  <si>
    <t>acetoacetate[c] &lt;=&gt; acetoacetate[m]</t>
  </si>
  <si>
    <t>r1246</t>
  </si>
  <si>
    <t>CO2 mitochondrial membrane diffusion</t>
  </si>
  <si>
    <t>CO2[c] &lt;=&gt; CO2[m]</t>
  </si>
  <si>
    <t>r1247</t>
  </si>
  <si>
    <t>ethanol mitochondrial membrane diffusion</t>
  </si>
  <si>
    <t>ethanol[c] &lt;=&gt; ethanol[m]</t>
  </si>
  <si>
    <t>r1248</t>
  </si>
  <si>
    <t>H2O mitochondrial membrane diffusion</t>
  </si>
  <si>
    <t>H2O[m] &lt;=&gt; H2O[c]</t>
  </si>
  <si>
    <t>r1249</t>
  </si>
  <si>
    <t>H2S mitochondrial membrane diffusion</t>
  </si>
  <si>
    <t>H2S[c] &lt;=&gt; H2S[m]</t>
  </si>
  <si>
    <t>r1250</t>
  </si>
  <si>
    <t>NH3 mitochondrial membrane diffusion</t>
  </si>
  <si>
    <t>NH3[c] &lt;=&gt; NH3[m]</t>
  </si>
  <si>
    <t>r1251</t>
  </si>
  <si>
    <t>O2 mitochondrial membrane diffusion</t>
  </si>
  <si>
    <t>O2[c] &lt;=&gt; O2[m]</t>
  </si>
  <si>
    <t>r1252</t>
  </si>
  <si>
    <t>(-)-ureidoglycolate peroxisomal permease</t>
  </si>
  <si>
    <t>(-)-ureidoglycolate[c] &lt;=&gt; (-)-ureidoglycolate[p]</t>
  </si>
  <si>
    <t>Transport, peroxisomal membrane</t>
  </si>
  <si>
    <t>r1253</t>
  </si>
  <si>
    <t>(R)-lactate peroxisomal permease</t>
  </si>
  <si>
    <t>(R)-lactate[c] &lt;=&gt; (R)-lactate[p]</t>
  </si>
  <si>
    <t>r1254</t>
  </si>
  <si>
    <t>2-hydroxybenzylpenicillin peroxisomal permease</t>
  </si>
  <si>
    <t>2-hydroxybenzylpenicillin[p] &lt;=&gt; 2-hydroxybenzylpenicillin[c]</t>
  </si>
  <si>
    <t>r1255</t>
  </si>
  <si>
    <t>4-hydroxyphenoxymethylpenicillin peroxisomal permease</t>
  </si>
  <si>
    <t>4-hydroxyphenoxymethylpenicillin[p] &lt;=&gt; 4-hydroxyphenoxymethylpenicillin[c]</t>
  </si>
  <si>
    <t>r1256</t>
  </si>
  <si>
    <t>6-aminopenicillanate peroxisomal permease</t>
  </si>
  <si>
    <t>6-aminopenicillanate[p] &lt;=&gt; 6-aminopenicillanate[c]</t>
  </si>
  <si>
    <t>r1257</t>
  </si>
  <si>
    <t>8-hydroxypenillic acid peroxisomal permease</t>
  </si>
  <si>
    <t>8-hydroxypenillic acid[p] &lt;=&gt; 8-hydroxypenillic acid[c]</t>
  </si>
  <si>
    <t>r1258</t>
  </si>
  <si>
    <t>acetylcarnitine/carnitine peroxisomal shuttle</t>
  </si>
  <si>
    <t>acetylcarnitine[c] + carnitine[p] &lt;=&gt; carnitine[c] + acetylcarnitine[p]</t>
  </si>
  <si>
    <t>r1259</t>
  </si>
  <si>
    <t>allantoate peroxisomal permease</t>
  </si>
  <si>
    <t>allantoate[c] &lt;=&gt; allantoate[p]</t>
  </si>
  <si>
    <t>Pc22g24410</t>
  </si>
  <si>
    <t>r1260</t>
  </si>
  <si>
    <t>AMP/ATP/diphosphate peroxisomal shuttle</t>
  </si>
  <si>
    <t>ATP[c] + AMP[p] + diphosphate[p] =&gt; AMP[c] + diphosphate[c] + ATP[p]</t>
  </si>
  <si>
    <t>r1261</t>
  </si>
  <si>
    <t>artificial penicillin peroxisomal permease</t>
  </si>
  <si>
    <t>artificial penicillin[p] &lt;=&gt; artificial penicillin[c]</t>
  </si>
  <si>
    <t>r1262</t>
  </si>
  <si>
    <t>decanoyl-CoA peroxisomal permease</t>
  </si>
  <si>
    <t>decanoyl-CoA[c] &lt;=&gt; decanoyl-CoA[p]</t>
  </si>
  <si>
    <t>(Pc16g09390 or Pc13g11640)</t>
  </si>
  <si>
    <t>r1263</t>
  </si>
  <si>
    <t>glycine peroxisomal permease</t>
  </si>
  <si>
    <t>glycine[c] &lt;=&gt; glycine[p]</t>
  </si>
  <si>
    <t>r1264</t>
  </si>
  <si>
    <t>glycolate peroxisomal permease</t>
  </si>
  <si>
    <t>glycolate[c] &lt;=&gt; glycolate[p]</t>
  </si>
  <si>
    <t>r1265</t>
  </si>
  <si>
    <t>heptadecanoyl-CoA peroxisomal permease</t>
  </si>
  <si>
    <t>heptadecanoyl-CoA[c] &lt;=&gt; heptadecanoyl-CoA[p]</t>
  </si>
  <si>
    <t>r1266</t>
  </si>
  <si>
    <t>heptanoyl-CoA peroxisomal permease</t>
  </si>
  <si>
    <t>heptanoyl-CoA[c] &lt;=&gt; heptanoyl-CoA[p]</t>
  </si>
  <si>
    <t>r1267</t>
  </si>
  <si>
    <t>hexanoyl-CoA peroxisomal permease</t>
  </si>
  <si>
    <t>hexanoyl-CoA[c] &lt;=&gt; hexanoyl-CoA[p]</t>
  </si>
  <si>
    <t>r1268</t>
  </si>
  <si>
    <t>hexanoylpenicillin peroxisomal permease</t>
  </si>
  <si>
    <t>hexanoylpenicillin[p] &lt;=&gt; hexanoylpenicillin[c]</t>
  </si>
  <si>
    <t>r1269</t>
  </si>
  <si>
    <t>icosanoyl-CoA peroxisomal permease</t>
  </si>
  <si>
    <t>icosanoyl-CoA[c] &lt;=&gt; icosanoyl-CoA[p]</t>
  </si>
  <si>
    <t>r1270</t>
  </si>
  <si>
    <t>isocitrate/malate peroxisomal permease</t>
  </si>
  <si>
    <t>isocitrate[c] + (S)-malate[p] &lt;=&gt; (S)-malate[c] + isocitrate[p]</t>
  </si>
  <si>
    <t>r1271</t>
  </si>
  <si>
    <t>isopenicillin N peroxisomal permease</t>
  </si>
  <si>
    <t>isopenicillin N[p] &lt;=&gt; isopenicillin N[c]</t>
  </si>
  <si>
    <t>r1272</t>
  </si>
  <si>
    <t>L-2-aminoadipate peroxisomal permease</t>
  </si>
  <si>
    <t>L-2-aminoadipate[c] &lt;=&gt; L-2-aminoadipate[p]</t>
  </si>
  <si>
    <t>r1273</t>
  </si>
  <si>
    <t>L-alanine peroxisomal permease</t>
  </si>
  <si>
    <t>L-alanine[c] &lt;=&gt; L-alanine[p]</t>
  </si>
  <si>
    <t>r1274</t>
  </si>
  <si>
    <t>lauroyl-CoA peroxisomal permease</t>
  </si>
  <si>
    <t>lauroyl-CoA[c] &lt;=&gt; lauroyl-CoA[p]</t>
  </si>
  <si>
    <t>r1275</t>
  </si>
  <si>
    <t>L-lysine peroxisomal permease</t>
  </si>
  <si>
    <t>L-lysine[c] &lt;=&gt; L-lysine[p]</t>
  </si>
  <si>
    <t>r1276</t>
  </si>
  <si>
    <t>malate peroxisomal permease</t>
  </si>
  <si>
    <t>(S)-malate[c] &lt;=&gt; (S)-malate[p]</t>
  </si>
  <si>
    <t>Pc20g09310</t>
  </si>
  <si>
    <t>r1277</t>
  </si>
  <si>
    <t>myristoyl-CoA peroxisomal permease</t>
  </si>
  <si>
    <t>myristoyl-CoA[c] &lt;=&gt; myristoyl-CoA[p]</t>
  </si>
  <si>
    <t>r1278</t>
  </si>
  <si>
    <t>octanoyl-CoA peroxisomal permease</t>
  </si>
  <si>
    <t>octanoyl-CoA[c] &lt;=&gt; octanoyl-CoA[p]</t>
  </si>
  <si>
    <t>r1279</t>
  </si>
  <si>
    <t>octanoylpenicillin peroxisomal permease</t>
  </si>
  <si>
    <t>octanoylpenicillin[p] &lt;=&gt; octanoylpenicillin[c]</t>
  </si>
  <si>
    <t>r1280</t>
  </si>
  <si>
    <t>palmitoyl-CoA peroxisomal permease</t>
  </si>
  <si>
    <t>palmitoyl-CoA[c] &lt;=&gt; palmitoyl-CoA[p]</t>
  </si>
  <si>
    <t>r1281</t>
  </si>
  <si>
    <t>penicillin G peroxisomal permease</t>
  </si>
  <si>
    <t>benzylpenicillin[p] &lt;=&gt; benzylpenicillin[c]</t>
  </si>
  <si>
    <t>r1282</t>
  </si>
  <si>
    <t>pentadecanoyl-CoA peroxisomal permease</t>
  </si>
  <si>
    <t>pentadecanoyl-CoA[c] &lt;=&gt; pentadecanoyl-CoA[p]</t>
  </si>
  <si>
    <t>r1283</t>
  </si>
  <si>
    <t>phenoxymethylpenicillin peroxisomal permease</t>
  </si>
  <si>
    <t>phenoxymethylpenicillin[p] &lt;=&gt; phenoxymethylpenicillin[c]</t>
  </si>
  <si>
    <t>r1284</t>
  </si>
  <si>
    <t>pyruvate peroxisomal permease</t>
  </si>
  <si>
    <t>pyruvate[c] &lt;=&gt; pyruvate[p]</t>
  </si>
  <si>
    <t>r1285</t>
  </si>
  <si>
    <t>stearoyl-CoA peroxisomal permease</t>
  </si>
  <si>
    <t>stearoyl-CoA[c] &lt;=&gt; stearoyl-CoA[p]</t>
  </si>
  <si>
    <t>r1286</t>
  </si>
  <si>
    <t>succinate peroxisomal permease</t>
  </si>
  <si>
    <t>succinate[c] &lt;=&gt; succinate[p]</t>
  </si>
  <si>
    <t>r1287</t>
  </si>
  <si>
    <t>tridecanoyl-CoA peroxisomal permease</t>
  </si>
  <si>
    <t>tridecanoyl-CoA[c] &lt;=&gt; tridecanoyl-CoA[p]</t>
  </si>
  <si>
    <t>r1288</t>
  </si>
  <si>
    <t>urea peroxosomal permease</t>
  </si>
  <si>
    <t>urea[c] &lt;=&gt; urea[p]</t>
  </si>
  <si>
    <t>(Pc16g09650 or Pc22g01110)</t>
  </si>
  <si>
    <t>r1289</t>
  </si>
  <si>
    <t>xanthine peroxisomal permease</t>
  </si>
  <si>
    <t>xanthine[c] &lt;=&gt; xanthine[p]</t>
  </si>
  <si>
    <t>r1290</t>
  </si>
  <si>
    <t>2-hydroxyphenylacetate peroxisomal membrane diffusion</t>
  </si>
  <si>
    <t>2-hydroxyphenylacetate[c] &lt;=&gt; 2-hydroxyphenylacetate[p]</t>
  </si>
  <si>
    <t>Transport, peroxisomal membrane (non-carrier mediated)</t>
  </si>
  <si>
    <t>r1291</t>
  </si>
  <si>
    <t>4-hydroxyphenoxyacetate peroxisomal membrane diffusion</t>
  </si>
  <si>
    <t>4-hydroxyphenoxyacetate[c] &lt;=&gt; 4-hydroxyphenoxyacetate[p]</t>
  </si>
  <si>
    <t>r1292</t>
  </si>
  <si>
    <t>CO2 peroxisomal membrane diffusion</t>
  </si>
  <si>
    <t>CO2[c] &lt;=&gt; CO2[p]</t>
  </si>
  <si>
    <t>r1293</t>
  </si>
  <si>
    <t>decanoate peroxisomal membrane diffusion</t>
  </si>
  <si>
    <t>decanoate[c] &lt;=&gt; decanoate[p]</t>
  </si>
  <si>
    <t>r1294</t>
  </si>
  <si>
    <t>H2O peroxisomal membrane diffusion</t>
  </si>
  <si>
    <t>H2O[c] &lt;=&gt; H2O[p]</t>
  </si>
  <si>
    <t>r1295</t>
  </si>
  <si>
    <t>heptadecanoate peroxisomal membrane diffusion</t>
  </si>
  <si>
    <t>heptadecanoate[c] &lt;=&gt; heptadecanoate[p]</t>
  </si>
  <si>
    <t>r1296</t>
  </si>
  <si>
    <t>icosanoate peroxisomal membrane diffusion</t>
  </si>
  <si>
    <t>icosanoate[c] &lt;=&gt; icosanoate[p]</t>
  </si>
  <si>
    <t>r1297</t>
  </si>
  <si>
    <t>laurate peroxisomal membrane diffusion</t>
  </si>
  <si>
    <t>laurate[c] &lt;=&gt; laurate[p]</t>
  </si>
  <si>
    <t>r1298</t>
  </si>
  <si>
    <t>myristate peroxisomal membrane diffusion</t>
  </si>
  <si>
    <t>myristate[c] &lt;=&gt; myristate[p]</t>
  </si>
  <si>
    <t>r1299</t>
  </si>
  <si>
    <t>O2 peroxisomal membrane diffusion</t>
  </si>
  <si>
    <t>O2[c] &lt;=&gt; O2[p]</t>
  </si>
  <si>
    <t>r1300</t>
  </si>
  <si>
    <t>octanoate peroxisomal membrane diffusion</t>
  </si>
  <si>
    <t>octanoate[c] &lt;=&gt; octanoate[p]</t>
  </si>
  <si>
    <t>r1301</t>
  </si>
  <si>
    <t>palmitate peroxisomal membrane diffusion</t>
  </si>
  <si>
    <t>palmitate[c] &lt;=&gt; palmitate[p]</t>
  </si>
  <si>
    <t>r1302</t>
  </si>
  <si>
    <t>pentadecanoate peroxisomal membrane diffusion</t>
  </si>
  <si>
    <t>pentadecanoate[c] &lt;=&gt; pentadecanoate[p]</t>
  </si>
  <si>
    <t>r1303</t>
  </si>
  <si>
    <t>phenoxyacetate peroxisomal membrane diffusion</t>
  </si>
  <si>
    <t>phenoxyacetate[c] &lt;=&gt; phenoxyacetate[p]</t>
  </si>
  <si>
    <t>r1304</t>
  </si>
  <si>
    <t>phenylacetate peroxisomal membrane diffusion</t>
  </si>
  <si>
    <t>phenylacetate[c] &lt;=&gt; phenylacetate[p]</t>
  </si>
  <si>
    <t>r1305</t>
  </si>
  <si>
    <t>stearate peroxisomal membrane diffusion</t>
  </si>
  <si>
    <t>stearate[c] &lt;=&gt; stearate[p]</t>
  </si>
  <si>
    <t>r1306</t>
  </si>
  <si>
    <t>2-hydroxybenzylpenicillin permease</t>
  </si>
  <si>
    <t>2-hydroxybenzylpenicillin[c] &lt;=&gt; 2-hydroxybenzylpenicillin[e]</t>
  </si>
  <si>
    <t>Transport, plasma membrane</t>
  </si>
  <si>
    <t>r1307</t>
  </si>
  <si>
    <t>ethylnitronate permease</t>
  </si>
  <si>
    <t>ethylnitronate[c] &lt;=&gt; ethylnitronate[e]</t>
  </si>
  <si>
    <t>r1308</t>
  </si>
  <si>
    <t>2-oxoglutarate permease</t>
  </si>
  <si>
    <t>2-oxoglutarate[c] &lt;=&gt; 2-oxoglutarate[e]</t>
  </si>
  <si>
    <t>r1309</t>
  </si>
  <si>
    <t>4-aminobenzoate permease</t>
  </si>
  <si>
    <t>4-aminobenzoate[c] &lt;=&gt; 4-aminobenzoate[e]</t>
  </si>
  <si>
    <t>r1310</t>
  </si>
  <si>
    <t>4-hydroxyphenoxymethylpenicillin permease</t>
  </si>
  <si>
    <t>4-hydroxyphenoxymethylpenicillin[c] &lt;=&gt; 4-hydroxyphenoxymethylpenicillin[e]</t>
  </si>
  <si>
    <t>r1311</t>
  </si>
  <si>
    <t>6-aminopenicillanate permease</t>
  </si>
  <si>
    <t>6-aminopenicillanate[c] &lt;=&gt; 6-aminopenicillanate[e]</t>
  </si>
  <si>
    <t>r1312</t>
  </si>
  <si>
    <t>6-oxo-piperidine-2-carboxylate permease</t>
  </si>
  <si>
    <t>6-oxopiperidine-2-carboxylate[c] &lt;=&gt; 6-oxopiperidine-2-carboxylate[e]</t>
  </si>
  <si>
    <t>r1313</t>
  </si>
  <si>
    <t>8-hydroxypenillic acid permease</t>
  </si>
  <si>
    <t>8-hydroxypenillic acid[c] &lt;=&gt; 8-hydroxypenillic acid[e]</t>
  </si>
  <si>
    <t>r1314</t>
  </si>
  <si>
    <t>adenine permease</t>
  </si>
  <si>
    <t>adenine[c] &lt;=&gt; adenine[e]</t>
  </si>
  <si>
    <t>Pc22g19850</t>
  </si>
  <si>
    <t>r1315</t>
  </si>
  <si>
    <t>thiamin permease</t>
  </si>
  <si>
    <t>thiamin[c] &lt;=&gt; thiamin[e]</t>
  </si>
  <si>
    <t>(Pc20g01900 or Pc13g12140)</t>
  </si>
  <si>
    <t>r1316</t>
  </si>
  <si>
    <t>alpha-D-glucose permease</t>
  </si>
  <si>
    <t>alpha-D-glucose[e] &lt;=&gt; alpha-D-glucose[c]</t>
  </si>
  <si>
    <t>(Pc15g00090 or Pc20g09100 or Pc13g12490 or Pc21g14040 or Pc12g14250 or Pc12g14880 or Pc13g15980 or Pc22g03020 or Pc20g01780)</t>
  </si>
  <si>
    <t>r1317</t>
  </si>
  <si>
    <t>ammonium permease</t>
  </si>
  <si>
    <t>NH3[c] &lt;=&gt; NH3[e]</t>
  </si>
  <si>
    <t>(Pc13g13490 or Pc21g11070 or Pc22g08510)</t>
  </si>
  <si>
    <t>r1318</t>
  </si>
  <si>
    <t>anthranilate permease</t>
  </si>
  <si>
    <t>anthranilate[c] &lt;=&gt; anthranilate[e]</t>
  </si>
  <si>
    <t>r1319</t>
  </si>
  <si>
    <t>benzylpenicilloic acid permease</t>
  </si>
  <si>
    <t>benzylpenicilloic acid[c] &lt;=&gt; benzylpenicilloic acid[e]</t>
  </si>
  <si>
    <t>r1320</t>
  </si>
  <si>
    <t>phenoxymethylpenicilloic acid[c] &lt;=&gt; phenoxymethylpenicilloic acid[e]</t>
  </si>
  <si>
    <t>r1321</t>
  </si>
  <si>
    <t>beta-alanine permease</t>
  </si>
  <si>
    <t>beta-alanine[e] &lt;=&gt; beta-alanine[c]</t>
  </si>
  <si>
    <t>r1322</t>
  </si>
  <si>
    <t>beta-D-glucose permease</t>
  </si>
  <si>
    <t>beta-D-glucose[e] &lt;=&gt; beta-D-glucose[c]</t>
  </si>
  <si>
    <t>r1323</t>
  </si>
  <si>
    <t>cellobiono-1,5-lactone permease</t>
  </si>
  <si>
    <t>cellobiono-1,5-lactone[e] &lt;=&gt; cellobiono-1,5-lactone[c]</t>
  </si>
  <si>
    <t>r1324</t>
  </si>
  <si>
    <t>cellobiose permease</t>
  </si>
  <si>
    <t>cellobiose[e] &lt;=&gt; cellobiose[c]</t>
  </si>
  <si>
    <t>(Pc22g07870 or Pc22g21260)</t>
  </si>
  <si>
    <t>r1325</t>
  </si>
  <si>
    <t>chitosan permease</t>
  </si>
  <si>
    <t>chitosan[e] &lt;=&gt; chitosan[c]</t>
  </si>
  <si>
    <t>r1326</t>
  </si>
  <si>
    <t>choline transport protein</t>
  </si>
  <si>
    <t>choline[e] &lt;=&gt; choline[c]</t>
  </si>
  <si>
    <t>(Pc14g00960 or Pc21g09400)</t>
  </si>
  <si>
    <t>r1327</t>
  </si>
  <si>
    <t>citrate permease</t>
  </si>
  <si>
    <t>citrate[e] &lt;=&gt; citrate[c]</t>
  </si>
  <si>
    <t>r1328</t>
  </si>
  <si>
    <t>cyanate permease</t>
  </si>
  <si>
    <t>cyanate[e] &lt;=&gt; cyanate[c]</t>
  </si>
  <si>
    <t>r1329</t>
  </si>
  <si>
    <t>cytosine permease</t>
  </si>
  <si>
    <t>cytosine[e] &lt;=&gt; cytosine[c]</t>
  </si>
  <si>
    <t>r1330</t>
  </si>
  <si>
    <t>D-arabinose permease</t>
  </si>
  <si>
    <t>D-arabinose[e] &lt;=&gt; D-arabinose[c]</t>
  </si>
  <si>
    <t>r1331</t>
  </si>
  <si>
    <t>D-arabitol permease</t>
  </si>
  <si>
    <t>D-arabinitol[e] &lt;=&gt; D-arabinitol[c]</t>
  </si>
  <si>
    <t>r1332</t>
  </si>
  <si>
    <t>D-fruktose permease</t>
  </si>
  <si>
    <t>D-fructose[e] &lt;=&gt; D-fructose[c]</t>
  </si>
  <si>
    <t>r1333</t>
  </si>
  <si>
    <t>D-galactose permease</t>
  </si>
  <si>
    <t>D-galactose[e] &lt;=&gt; D-galactose[c]</t>
  </si>
  <si>
    <t>r1334</t>
  </si>
  <si>
    <t>D-gluconate permease</t>
  </si>
  <si>
    <t>D-gluconate[e] &lt;=&gt; D-gluconate[c]</t>
  </si>
  <si>
    <t>r1335</t>
  </si>
  <si>
    <t>D-glucosamine permease</t>
  </si>
  <si>
    <t>D-glucosamine[e] &lt;=&gt; D-glucosamine[c]</t>
  </si>
  <si>
    <t>r1336</t>
  </si>
  <si>
    <t>D-mannose permease</t>
  </si>
  <si>
    <t>D-mannose[e] =&gt; D-mannose[c]</t>
  </si>
  <si>
    <t>r1337</t>
  </si>
  <si>
    <t>D-mannose[e] &lt;=&gt; D-mannose[c]</t>
  </si>
  <si>
    <t>r1338</t>
  </si>
  <si>
    <t>D-xylose permease</t>
  </si>
  <si>
    <t>D-xylose[e] &lt;=&gt; D-xylose[c]</t>
  </si>
  <si>
    <t>r1339</t>
  </si>
  <si>
    <t>FNM permease</t>
  </si>
  <si>
    <t>FMN[e] &lt;=&gt; FMN[c]</t>
  </si>
  <si>
    <t>r1340</t>
  </si>
  <si>
    <t>fumarate permease</t>
  </si>
  <si>
    <t>fumarate[e] &lt;=&gt; fumarate[c]</t>
  </si>
  <si>
    <t>r1341</t>
  </si>
  <si>
    <t>gaba permease</t>
  </si>
  <si>
    <t>gamma-aminobutyrate[c] &lt;=&gt; gamma-aminobutyrate[e]</t>
  </si>
  <si>
    <t>Pc12g07090</t>
  </si>
  <si>
    <t>r1342</t>
  </si>
  <si>
    <t>glucose permease</t>
  </si>
  <si>
    <t>D-glucose[e] &lt;=&gt; D-glucose[c]</t>
  </si>
  <si>
    <t>r1343</t>
  </si>
  <si>
    <t>glutathione permease</t>
  </si>
  <si>
    <t>glutathione[c] &lt;=&gt; glutathione[e]</t>
  </si>
  <si>
    <t>r1344</t>
  </si>
  <si>
    <t>glycerol permease</t>
  </si>
  <si>
    <t>glycerol[e] &lt;=&gt; glycerol[c]</t>
  </si>
  <si>
    <t>r1345</t>
  </si>
  <si>
    <t>glycine permease</t>
  </si>
  <si>
    <t>glycine[c] &lt;=&gt; glycine[e]</t>
  </si>
  <si>
    <t>(Pc21g04450 or Pc13g03760 or Pc13g03760 or Pc12g14370 or Pc22g02240)</t>
  </si>
  <si>
    <t>r1346</t>
  </si>
  <si>
    <t>glycogen permease</t>
  </si>
  <si>
    <t>glycogen[c] &lt;=&gt; glycogen[e]</t>
  </si>
  <si>
    <t>r1347</t>
  </si>
  <si>
    <t>glycolate permease</t>
  </si>
  <si>
    <t>glycolate[e] &lt;=&gt; glycolate[c]</t>
  </si>
  <si>
    <t>r1348</t>
  </si>
  <si>
    <t>growth</t>
  </si>
  <si>
    <t>biomass[c] =&gt; biomass[e]</t>
  </si>
  <si>
    <t>r1349</t>
  </si>
  <si>
    <t>guanine permease</t>
  </si>
  <si>
    <t>guanine[c] &lt;=&gt; guanine[e]</t>
  </si>
  <si>
    <t>r1350</t>
  </si>
  <si>
    <t>H2SO3 permease</t>
  </si>
  <si>
    <t>sulfite[c] &lt;=&gt; sulfite[e]</t>
  </si>
  <si>
    <t>r1351</t>
  </si>
  <si>
    <t>hexanoylpenicillin permease</t>
  </si>
  <si>
    <t>hexanoylpenicillin[c] &lt;=&gt; hexanoylpenicillin[e]</t>
  </si>
  <si>
    <t>r1352</t>
  </si>
  <si>
    <t>hypoxanthine permease</t>
  </si>
  <si>
    <t>hypoxanthine[e] &lt;=&gt; hypoxanthine[c]</t>
  </si>
  <si>
    <t>r1353</t>
  </si>
  <si>
    <t>isocitrate permease</t>
  </si>
  <si>
    <t>isocitrate[e] &lt;=&gt; isocitrate[c]</t>
  </si>
  <si>
    <t>r1354</t>
  </si>
  <si>
    <t>isopenicillin N permease</t>
  </si>
  <si>
    <t>isopenicillin N[c] &lt;=&gt; isopenicillin N[e]</t>
  </si>
  <si>
    <t>r1355</t>
  </si>
  <si>
    <t>L-2-aminoadipate permease</t>
  </si>
  <si>
    <t>L-2-aminoadipate[c] &lt;=&gt; L-2-aminoadipate[e]</t>
  </si>
  <si>
    <t>r1356</t>
  </si>
  <si>
    <t>L-alanine permease</t>
  </si>
  <si>
    <t>L-alanine[e] &lt;=&gt; L-alanine[c]</t>
  </si>
  <si>
    <t>r1357</t>
  </si>
  <si>
    <t>L-arabinose permease</t>
  </si>
  <si>
    <t>L-arabinose[c] &lt;=&gt; L-arabinose[e]</t>
  </si>
  <si>
    <t>r1358</t>
  </si>
  <si>
    <t>L-arabitol permease</t>
  </si>
  <si>
    <t>L-arabinitol[e] &lt;=&gt; L-arabinitol[c]</t>
  </si>
  <si>
    <t>r1359</t>
  </si>
  <si>
    <t>L-arginine permease</t>
  </si>
  <si>
    <t>L-arginine[e] &lt;=&gt; L-arginine[c]</t>
  </si>
  <si>
    <t>(Pc21g04450 or Pc13g03760 or Pc13g03760 or Pc12g14370 or Pc22g02240 or Pc16g03940 or Pc22g09290 or Pc12g05510)</t>
  </si>
  <si>
    <t>r1360</t>
  </si>
  <si>
    <t>L-asparagine permease</t>
  </si>
  <si>
    <t>L-asparagine[e] &lt;=&gt; L-asparagine[c]</t>
  </si>
  <si>
    <t>r1361</t>
  </si>
  <si>
    <t>L-aspartate permease</t>
  </si>
  <si>
    <t>L-aspartate[e] &lt;=&gt; L-aspartate[c]</t>
  </si>
  <si>
    <t>(Pc21g04450 or Pc13g03760 or Pc13g03760 or Pc12g14370 or Pc22g02240 or Pc20g00360)</t>
  </si>
  <si>
    <t>r1362</t>
  </si>
  <si>
    <t>L-citrulline permease</t>
  </si>
  <si>
    <t>L-citrulline[e] &lt;=&gt; L-citrulline[c]</t>
  </si>
  <si>
    <t>r1363</t>
  </si>
  <si>
    <t>L-cysteine permease</t>
  </si>
  <si>
    <t>L-cysteine[c] &lt;=&gt; L-cysteine[e]</t>
  </si>
  <si>
    <t>r1364</t>
  </si>
  <si>
    <t>L-cystine permease</t>
  </si>
  <si>
    <t>L-cystine[c] &lt;=&gt; L-cystine[e]</t>
  </si>
  <si>
    <t>r1365</t>
  </si>
  <si>
    <t>L-dopaquinone permease</t>
  </si>
  <si>
    <t>L-dopaquinone[c] &lt;=&gt; L-dopaquinone[e]</t>
  </si>
  <si>
    <t>r1366</t>
  </si>
  <si>
    <t>L-glutamate permease</t>
  </si>
  <si>
    <t>L-glutamate[c] &lt;=&gt; L-glutamate[e]</t>
  </si>
  <si>
    <t>r1367</t>
  </si>
  <si>
    <t>L-glutamine permease</t>
  </si>
  <si>
    <t>L-glutamine[c] &lt;=&gt; L-glutamine[e]</t>
  </si>
  <si>
    <t>r1368</t>
  </si>
  <si>
    <t>L-histidine permease</t>
  </si>
  <si>
    <t>L-histidine[e] &lt;=&gt; L-histidine[c]</t>
  </si>
  <si>
    <t>r1369</t>
  </si>
  <si>
    <t>L-homocysteine permease</t>
  </si>
  <si>
    <t>L-homocysteine[c] &lt;=&gt; L-homocysteine[e]</t>
  </si>
  <si>
    <t>r1370</t>
  </si>
  <si>
    <t>L-iditol permease</t>
  </si>
  <si>
    <t>L-iditol[e] &lt;=&gt; L-iditol[c]</t>
  </si>
  <si>
    <t>r1371</t>
  </si>
  <si>
    <t>L-isoleucine permease</t>
  </si>
  <si>
    <t>L-isoleucine[c] &lt;=&gt; L-isoleucine[e]</t>
  </si>
  <si>
    <t>r1372</t>
  </si>
  <si>
    <t>L-leucine permease</t>
  </si>
  <si>
    <t>L-leucine[c] &lt;=&gt; L-leucine[e]</t>
  </si>
  <si>
    <t>r1373</t>
  </si>
  <si>
    <t>L-lysine permease</t>
  </si>
  <si>
    <t>L-lysine[c] &lt;=&gt; L-lysine[e]</t>
  </si>
  <si>
    <t>(Pc21g04450 or Pc13g03760 or Pc13g03760 or Pc12g14370 or Pc22g02240 or Pc14g00150)</t>
  </si>
  <si>
    <t>r1374</t>
  </si>
  <si>
    <t>L-methionine permease</t>
  </si>
  <si>
    <t>L-methionine[e] &lt;=&gt; L-methionine[c]</t>
  </si>
  <si>
    <t>(Pc21g04450 or Pc13g03760 or Pc13g03760 or Pc12g14370 or Pc22g02240 or Pc18g03480)</t>
  </si>
  <si>
    <t>r1375</t>
  </si>
  <si>
    <t>L-ornithine permease</t>
  </si>
  <si>
    <t>L-ornithine[c] &lt;=&gt; L-ornithine[e]</t>
  </si>
  <si>
    <t>r1376</t>
  </si>
  <si>
    <t>L-phenylalanine permease</t>
  </si>
  <si>
    <t>L-phenylalanine[e] &lt;=&gt; L-phenylalanine[c]</t>
  </si>
  <si>
    <t>r1377</t>
  </si>
  <si>
    <t>L-proline permease</t>
  </si>
  <si>
    <t>L-proline[c] &lt;=&gt; L-proline[e]</t>
  </si>
  <si>
    <t>r1378</t>
  </si>
  <si>
    <t>L-ribulose permease</t>
  </si>
  <si>
    <t>L-ribulose[e] =&gt; L-ribulose[c]</t>
  </si>
  <si>
    <t>r1379</t>
  </si>
  <si>
    <t>L-serine permease</t>
  </si>
  <si>
    <t>L-serine[e] &lt;=&gt; L-serine[c]</t>
  </si>
  <si>
    <t>r1380</t>
  </si>
  <si>
    <t>L-sorbose permease</t>
  </si>
  <si>
    <t>L-sorbose[c] &lt;=&gt; L-sorbose[e]</t>
  </si>
  <si>
    <t>r1381</t>
  </si>
  <si>
    <t>L-threonine permease</t>
  </si>
  <si>
    <t>L-threonine[c] &lt;=&gt; L-threonine[e]</t>
  </si>
  <si>
    <t>r1382</t>
  </si>
  <si>
    <t>L-tryptophan permease</t>
  </si>
  <si>
    <t>L-tryptophan[e] &lt;=&gt; L-tryptophan[c]</t>
  </si>
  <si>
    <t>(Pc21g04450 or Pc13g03760 or Pc13g03760 or Pc12g14370 or Pc22g02240 or Pc21g14020 or Pc13g03300 or Pc12g08690)</t>
  </si>
  <si>
    <t>r1383</t>
  </si>
  <si>
    <t>L-tyrosine permease</t>
  </si>
  <si>
    <t>L-tyrosine[e] &lt;=&gt; L-tyrosine[c]</t>
  </si>
  <si>
    <t>r1384</t>
  </si>
  <si>
    <t>L-valine permease</t>
  </si>
  <si>
    <t>L-valine[c] &lt;=&gt; L-valine[e]</t>
  </si>
  <si>
    <t>r1385</t>
  </si>
  <si>
    <t>malate permease</t>
  </si>
  <si>
    <t>(S)-malate[e] &lt;=&gt; (S)-malate[c]</t>
  </si>
  <si>
    <t>r1386</t>
  </si>
  <si>
    <t>maltose permease</t>
  </si>
  <si>
    <t>maltose[e] &lt;=&gt; maltose[c]</t>
  </si>
  <si>
    <t>(Pc12g01810 or Pc12g07880 or Pc20g12640 or Pc22g07870 or Pc22g21260)</t>
  </si>
  <si>
    <t>r1387</t>
  </si>
  <si>
    <t>maltotriose permease</t>
  </si>
  <si>
    <t>maltotriose[e] &lt;=&gt; maltotriose[c]</t>
  </si>
  <si>
    <t>r1388</t>
  </si>
  <si>
    <t>mannan permease</t>
  </si>
  <si>
    <t>mannans[e] &lt;=&gt; mannans[c]</t>
  </si>
  <si>
    <t>r1389</t>
  </si>
  <si>
    <t>mannitol permease</t>
  </si>
  <si>
    <t>D-mannitol[e] &lt;=&gt; D-mannitol[c]</t>
  </si>
  <si>
    <t>r1390</t>
  </si>
  <si>
    <t>melibiose permease</t>
  </si>
  <si>
    <t>melibiose[e] &lt;=&gt; melibiose[c]</t>
  </si>
  <si>
    <t>r1391</t>
  </si>
  <si>
    <t>myo-inositol permease</t>
  </si>
  <si>
    <t>myo-inositol[e] &lt;=&gt; myo-inositol[c]</t>
  </si>
  <si>
    <t>(Pc13g01920 or Pc16g03650 or Pc20g00130)</t>
  </si>
  <si>
    <t>r1392</t>
  </si>
  <si>
    <t>N-acetyl-D-glucosamine permease</t>
  </si>
  <si>
    <t>N-acetyl-D-glucosamine[e] &lt;=&gt; N-acetyl-D-glucosamine[c]</t>
  </si>
  <si>
    <t>r1393</t>
  </si>
  <si>
    <t>nicotinamide permease</t>
  </si>
  <si>
    <t>nicotinamide[e] &lt;=&gt; nicotinamide[c]</t>
  </si>
  <si>
    <t>r1394</t>
  </si>
  <si>
    <t>nitrate permease</t>
  </si>
  <si>
    <t>nitrate[e] &lt;=&gt; nitrate[c]</t>
  </si>
  <si>
    <t>Pc13g11470</t>
  </si>
  <si>
    <t>r1395</t>
  </si>
  <si>
    <t>octanoylpenicillin permease</t>
  </si>
  <si>
    <t>octanoylpenicillin[e] &lt;=&gt; octanoylpenicillin[c]</t>
  </si>
  <si>
    <t>r1396</t>
  </si>
  <si>
    <t>oxalate permease</t>
  </si>
  <si>
    <t>oxalate[e] &lt;=&gt; oxalate[c]</t>
  </si>
  <si>
    <t>r1397</t>
  </si>
  <si>
    <t>oxaloacetate permease</t>
  </si>
  <si>
    <t>oxaloacetate[e] &lt;=&gt; oxaloacetate[c]</t>
  </si>
  <si>
    <t>r1398</t>
  </si>
  <si>
    <t>penicillin G permease</t>
  </si>
  <si>
    <t>benzylpenicillin[e] &lt;=&gt; benzylpenicillin[c]</t>
  </si>
  <si>
    <t>r1399</t>
  </si>
  <si>
    <t>phenoxymethylpenicillin permease</t>
  </si>
  <si>
    <t>phenoxymethylpenicillin[e] &lt;=&gt; phenoxymethylpenicillin[c]</t>
  </si>
  <si>
    <t>r1400</t>
  </si>
  <si>
    <t>phosphate permease</t>
  </si>
  <si>
    <t>phosphate[e] &lt;=&gt; phosphate[c]</t>
  </si>
  <si>
    <t>r1401</t>
  </si>
  <si>
    <t>pimelate permease</t>
  </si>
  <si>
    <t>pimelate[e] &lt;=&gt; pimelate[c]</t>
  </si>
  <si>
    <t>r1402</t>
  </si>
  <si>
    <t>propanoate permease</t>
  </si>
  <si>
    <t>propionate[e] &lt;=&gt; propionate[c]</t>
  </si>
  <si>
    <t>r1403</t>
  </si>
  <si>
    <t>pyruvate permease</t>
  </si>
  <si>
    <t>pyruvate[e] &lt;=&gt; pyruvate[c]</t>
  </si>
  <si>
    <t>r1404</t>
  </si>
  <si>
    <t>quinolinate permease</t>
  </si>
  <si>
    <t>quinolinate[c] &lt;=&gt; quinolinate[e]</t>
  </si>
  <si>
    <t>r1405</t>
  </si>
  <si>
    <t>ribose permease</t>
  </si>
  <si>
    <t>D-ribose[e] &lt;=&gt; D-ribose[c]</t>
  </si>
  <si>
    <t>r1406</t>
  </si>
  <si>
    <t>starch permease</t>
  </si>
  <si>
    <t>starch[e] &lt;=&gt; starch[c]</t>
  </si>
  <si>
    <t>r1407</t>
  </si>
  <si>
    <t>succinate permease</t>
  </si>
  <si>
    <t>succinate[e] &lt;=&gt; succinate[c]</t>
  </si>
  <si>
    <t>r1408</t>
  </si>
  <si>
    <t>sulfate permease</t>
  </si>
  <si>
    <t>sulfate[c] &lt;=&gt; sulfate[e]</t>
  </si>
  <si>
    <t>(Pc16g10020 or Pc21g19360)</t>
  </si>
  <si>
    <t>r1409</t>
  </si>
  <si>
    <t>sulfur permease</t>
  </si>
  <si>
    <t>sulfur[c] &lt;=&gt; sulfur[e]</t>
  </si>
  <si>
    <t>r1410</t>
  </si>
  <si>
    <t>trehalose permease</t>
  </si>
  <si>
    <t>alpha,alpha-trehalose[c] &lt;=&gt; alpha,alpha-trehalose[e]</t>
  </si>
  <si>
    <t>r1411</t>
  </si>
  <si>
    <t>uracil permease</t>
  </si>
  <si>
    <t>uracil[c] &lt;=&gt; uracil[e]</t>
  </si>
  <si>
    <t>r1412</t>
  </si>
  <si>
    <t>urea permease</t>
  </si>
  <si>
    <t>urea[c] &lt;=&gt; urea[e]</t>
  </si>
  <si>
    <t>r1413</t>
  </si>
  <si>
    <t>uridine permease</t>
  </si>
  <si>
    <t>uridine[c] &lt;=&gt; uridine[e]</t>
  </si>
  <si>
    <t>r1414</t>
  </si>
  <si>
    <t>valerate permease</t>
  </si>
  <si>
    <t>valerate[c] &lt;=&gt; valerate[e]</t>
  </si>
  <si>
    <t>r1415</t>
  </si>
  <si>
    <t>xanthine permease</t>
  </si>
  <si>
    <t>xanthine[c] &lt;=&gt; xanthine[e]</t>
  </si>
  <si>
    <t>r1416</t>
  </si>
  <si>
    <t>xylans permease</t>
  </si>
  <si>
    <t>xylans[e] &lt;=&gt; xylans[c]</t>
  </si>
  <si>
    <t>r1417</t>
  </si>
  <si>
    <t>xylitol permease</t>
  </si>
  <si>
    <t>xylitol[c] &lt;=&gt; xylitol[e]</t>
  </si>
  <si>
    <t>r1418</t>
  </si>
  <si>
    <t>sulfide permease</t>
  </si>
  <si>
    <t>H2S[c] &lt;=&gt; H2S[e]</t>
  </si>
  <si>
    <t>r1419</t>
  </si>
  <si>
    <t>nitrite permease</t>
  </si>
  <si>
    <t>nitrite[c] &lt;=&gt; nitrite[e]</t>
  </si>
  <si>
    <t>r1420</t>
  </si>
  <si>
    <t>4-hydroxyphenoxyacetate  plasma membrane diffusion</t>
  </si>
  <si>
    <t>4-hydroxyphenoxyacetate[c] &lt;=&gt; 4-hydroxyphenoxyacetate[e]</t>
  </si>
  <si>
    <t>Transport, plasma membrane (non-carrier mediated)</t>
  </si>
  <si>
    <t>r1421</t>
  </si>
  <si>
    <t>acetate plasma membrane diffusion</t>
  </si>
  <si>
    <t>acetate[c] &lt;=&gt; acetate[e]</t>
  </si>
  <si>
    <t>r1422</t>
  </si>
  <si>
    <t>artificial protein permease</t>
  </si>
  <si>
    <t>artificial protein[c] &lt;=&gt; artificial protein[e]</t>
  </si>
  <si>
    <t>r1423</t>
  </si>
  <si>
    <t>butyrate  plasma membrane diffusion</t>
  </si>
  <si>
    <t>butyrate[c] &lt;=&gt; butyrate[e]</t>
  </si>
  <si>
    <t>r1424</t>
  </si>
  <si>
    <t>CO2 plasma membrane diffusion</t>
  </si>
  <si>
    <t>CO2[c] &lt;=&gt; CO2[e]</t>
  </si>
  <si>
    <t>r1425</t>
  </si>
  <si>
    <t>decanoate plasma membrane diffusion</t>
  </si>
  <si>
    <t>decanoate[c] &lt;=&gt; decanoate[e]</t>
  </si>
  <si>
    <t>r1426</t>
  </si>
  <si>
    <t>ethanol plasma membrane diffusion</t>
  </si>
  <si>
    <t>ethanol[c] &lt;=&gt; ethanol[e]</t>
  </si>
  <si>
    <t>r1427</t>
  </si>
  <si>
    <t>formate plasma membrane diffusion</t>
  </si>
  <si>
    <t>formate[c] &lt;=&gt; formate[e]</t>
  </si>
  <si>
    <t>r1428</t>
  </si>
  <si>
    <t>H2O plasma membrane diffusion</t>
  </si>
  <si>
    <t>H2O[c] &lt;=&gt; H2O[e]</t>
  </si>
  <si>
    <t>r1429</t>
  </si>
  <si>
    <t>heptadecenoate plasma membrane diffusion</t>
  </si>
  <si>
    <t>heptadecenoate[c] &lt;=&gt; heptadecenoate[e]</t>
  </si>
  <si>
    <t>r1430</t>
  </si>
  <si>
    <t>heptanoate plasma membrane diffusion</t>
  </si>
  <si>
    <t>heptanoate[c] &lt;=&gt; heptanoate[e]</t>
  </si>
  <si>
    <t>r1431</t>
  </si>
  <si>
    <t>hexadecadienoate plasma membrane diffusion</t>
  </si>
  <si>
    <t>hexadecadienoate[c] &lt;=&gt; hexadecadienoate[e]</t>
  </si>
  <si>
    <t>r1432</t>
  </si>
  <si>
    <t>hexadecenoate plasma membrane diffusion</t>
  </si>
  <si>
    <t>hexadecenoate[c] &lt;=&gt; hexadecenoate[e]</t>
  </si>
  <si>
    <t>r1433</t>
  </si>
  <si>
    <t>hexanoate plasma membrane diffusion</t>
  </si>
  <si>
    <t>hexanoate[c] &lt;=&gt; hexanoate[e]</t>
  </si>
  <si>
    <t>r1434</t>
  </si>
  <si>
    <t>icosanoate plasma membrane diffusion</t>
  </si>
  <si>
    <t>icosanoate[c] &lt;=&gt; icosanoate[e]</t>
  </si>
  <si>
    <t>r1435</t>
  </si>
  <si>
    <t>laurate plasma membrane diffusion</t>
  </si>
  <si>
    <t>laurate[c] &lt;=&gt; laurate[e]</t>
  </si>
  <si>
    <t>r1436</t>
  </si>
  <si>
    <t>L-lactate plasma membrane diffusion</t>
  </si>
  <si>
    <t>(S)-lactate[c] &lt;=&gt; (S)-lactate[e]</t>
  </si>
  <si>
    <t>r1437</t>
  </si>
  <si>
    <t>margarate plasma membrane diffusion</t>
  </si>
  <si>
    <t>heptadecanoate[c] &lt;=&gt; heptadecanoate[e]</t>
  </si>
  <si>
    <t>r1438</t>
  </si>
  <si>
    <t>methanol plasma membrane diffusion</t>
  </si>
  <si>
    <t>methanol[c] &lt;=&gt; methanol[e]</t>
  </si>
  <si>
    <t>r1439</t>
  </si>
  <si>
    <t>myristate plasma membrane diffusion</t>
  </si>
  <si>
    <t>myristate[c] &lt;=&gt; myristate[e]</t>
  </si>
  <si>
    <t>r1440</t>
  </si>
  <si>
    <t>nonanoate plasma membrane diffusion</t>
  </si>
  <si>
    <t>nonanoate[c] &lt;=&gt; nonanoate[e]</t>
  </si>
  <si>
    <t>r1441</t>
  </si>
  <si>
    <t>O2 plasma membrane diffusion</t>
  </si>
  <si>
    <t>O2[e] &lt;=&gt; O2[c]</t>
  </si>
  <si>
    <t>r1442</t>
  </si>
  <si>
    <t>octadecadienoate plasma membrane diffusion</t>
  </si>
  <si>
    <t>octadecadienoate[c] &lt;=&gt; octadecadienoate[e]</t>
  </si>
  <si>
    <t>r1443</t>
  </si>
  <si>
    <t>octadecatrienoate plasma membrane diffusion</t>
  </si>
  <si>
    <t>octadecatrienoate[c] &lt;=&gt; octadecatrienoate[e]</t>
  </si>
  <si>
    <t>r1444</t>
  </si>
  <si>
    <t>octadecenoate plasma membrane diffusion</t>
  </si>
  <si>
    <t>octadecenoate[c] &lt;=&gt; octadecenoate[e]</t>
  </si>
  <si>
    <t>r1445</t>
  </si>
  <si>
    <t>octanoate plasma membrane diffusion</t>
  </si>
  <si>
    <t>octanoate[c] &lt;=&gt; octanoate[e]</t>
  </si>
  <si>
    <t>r1446</t>
  </si>
  <si>
    <t>palmitate plasma membrane diffusion</t>
  </si>
  <si>
    <t>palmitate[c] &lt;=&gt; palmitate[e]</t>
  </si>
  <si>
    <t>r1447</t>
  </si>
  <si>
    <t>pentadecanoate plasma membrane diffusion</t>
  </si>
  <si>
    <t>pentadecanoate[c] &lt;=&gt; pentadecanoate[e]</t>
  </si>
  <si>
    <t>r1448</t>
  </si>
  <si>
    <t>phenoxyacetate  plasma membrane diffusion</t>
  </si>
  <si>
    <t>phenoxyacetate[c] &lt;=&gt; phenoxyacetate[e]</t>
  </si>
  <si>
    <t>r1449</t>
  </si>
  <si>
    <t>phenylacetate  plasma membrane diffusion</t>
  </si>
  <si>
    <t>phenylacetate[c] &lt;=&gt; phenylacetate[e]</t>
  </si>
  <si>
    <t>r1450</t>
  </si>
  <si>
    <t>stearate plasma membrane diffusion</t>
  </si>
  <si>
    <t>stearate[c] &lt;=&gt; stearate[e]</t>
  </si>
  <si>
    <t>r1451</t>
  </si>
  <si>
    <t>2-oxy-but-3-enoate diffusion</t>
  </si>
  <si>
    <t>2-oxy-but-3-enoate[c] &lt;=&gt; 2-oxy-but-3-enoate[e]</t>
  </si>
  <si>
    <t>r1452</t>
  </si>
  <si>
    <t>ACV diffusion</t>
  </si>
  <si>
    <t>N-[L-5-amino-5-carboxypentanoyl]-L-cysteinyl-D-valine[c] &lt;=&gt; N-[L-5-amino-5-carboxypentanoyl]-L-cysteinyl-D-valine[e]</t>
  </si>
  <si>
    <t>r1453</t>
  </si>
  <si>
    <t>artificial protein synthesis (included for connectivity)</t>
  </si>
  <si>
    <t>glycyl-tRNA(Gly)[c] + L-alanyl-tRNA(Ala)[c] + L-arginyl-tRNA(Arg)[c] + L-asparaginyl-tRNA(Asn)[c] + L-aspartyl-tRNA(Asp)[c] + L-cysteinyl-tRNA(Cys)[c] + L-glutaminyl-tRNA(Gln)[c] + L-glutamyl-tRNA(Glu)[c] + L-histidyl-tRNA(His)[c] + L-isoleucyl-tRNA(Ile)[c] + L-leucyl-tRNA(Leu)[c] + L-lysyl-tRNA(Lys)[c] + L-methionyl-tRNA(Met)[c] + L-phenylalanyl-tRNA(Phe)[c] + L-prolyl-tRNA(Pro)[c] + L-seryl-tRNA(Ser)[c] + L-threonyl-tRNA(Thr)[c] + L-tryptophanyl-tRNA(Trp)[c] + L-tyrosyl-tRNA(Tyr)[c] + L-valyl-tRNA(Val)[c] + L-asparaginyl-tRNA(Asn)[m] + L-aspartyl-tRNA(Asp)[m] + L-glutaminyl-tRNA(Gln)[m] + L-glutamyl-tRNA(Glu)[m] + L-isoleucyl-tRNA(Ile)[m] + L-methionyl-tRNA(Met)[m] + L-threonyl-tRNA(Thr)[m] + L-tryptophanyl-tRNA(Trp)[m] + L-tyrosyl-tRNA(Tyr)[m] + N-formylmethionyl-tRNA(fMet)[m] =&gt; artificial protein[c] + 20 transfer RNA[c] + 10 transfer RNA[m]</t>
  </si>
  <si>
    <t>Formation of biomass</t>
  </si>
  <si>
    <t>r1454</t>
  </si>
  <si>
    <t>acyl-[acyl-carrier protein] formation (mmol/mmol free fatty acids)</t>
  </si>
  <si>
    <t>0.02863 hexadecenoyl-[acp][c] + 0.1393 icosanoyl-[acp][c] + 0.45802 octadecadienoyl-[acp][c] + 0.04485 octadecenoyl-[acp][c] + 0.23139 palmitoyl-[acp][c] + 0.01193 pentadecanoyl-[acp][c] + 0.08588 stearoyl-[acp][c] =&gt; acyl-[acp][c]</t>
  </si>
  <si>
    <t>r1455</t>
  </si>
  <si>
    <t>cell wall and storage formation (mmol/g)</t>
  </si>
  <si>
    <t>0.1652 alpha,alpha-trehalose[c] + 0.3304 GDP-mannose[c] + 0.8261 UDP-D-galactose[c] + 2.8088 UDP-glucose[c] + 1.5421 UDP-N-acetyl-D-glucosamine[c] =&gt; cellwall[c] + 0.3304 GDP[c] + 5.177 UDP[c]</t>
  </si>
  <si>
    <t>r1456</t>
  </si>
  <si>
    <t>protein formation (mmol/g)</t>
  </si>
  <si>
    <t>34.99 ATP[c] + 0.62095 glycine[c] + 0.58394 L-alanine[c] + 0.55516 L-arginine[c] + 0.14085 L-asparagine[c] + 0.42254 L-aspartate[c] + 0.14804 L-cysteine[c] + 0.72479 L-glutamate[c] + 0.2416 L-glutamine[c] + 0.20561 L-histidine[c] + 0.34543 L-isoleucine[c] + 0.69498 L-leucine[c] + 0.62095 L-lysine[c] + 0.44413 L-methionine[c] + 0.27552 L-phenylalanine[c] + 0.42356 L-proline[c] + 0.42356 L-serine[c] + 0.44001 L-threonine[c] + 0.05757 L-tryptophan[c] + 0.19328 L-tyrosine[c] + 0.57572 L-valine[c] =&gt; 34.99 ADP[c] + 34.99 phosphate[c] + protein[c]</t>
  </si>
  <si>
    <t>r1457</t>
  </si>
  <si>
    <t>RNA formation (mmol/g)</t>
  </si>
  <si>
    <t>0.79 AMP[c] + 7.44 ATP[c] + 0.61 CMP[c] + 0.89 GMP[c] + 7.44 H2O[c] + 0.81 UMP[c] =&gt; 7.44 ADP[c] + 7.44 phosphate[c] + ribonucleic acids[c]</t>
  </si>
  <si>
    <t>r1458</t>
  </si>
  <si>
    <t>DNA formation (mmol/g)</t>
  </si>
  <si>
    <t>11.22 ATP[c] + 0.79 dAMP[c] + 0.86 dCMP[c] + 0.86 dGMP[c] + 0.79 dTMP[c] + 11.22 H2O[c] =&gt; 11.22 ADP[c] + deoxyribonucleic acids[c] + 11.22 phosphate[c]</t>
  </si>
  <si>
    <t>r1459</t>
  </si>
  <si>
    <t>amino acid pool (mmol/g)</t>
  </si>
  <si>
    <t>0.25719 glycine[c] + 0.04822 L-2-aminoadipate[c] + 1.0449 L-alanine[c] + 0.20897 L-arginine[c] + 0.27327 L-asparagine[c] + 0.46616 L-aspartate[c] + 0.04019 L-cysteine[c] + 2.0415 L-glutamate[c] + 1.3342 L-glutamine[c] + 0.22504 L-histidine[c] + 0.10448 L-isoleucine[c] + 0.1286 L-leucine[c] + 0.17682 L-lysine[c] + 0.04019 L-methionine[c] + 0.04019 L-phenylalanine[c] + 0.41392 L-proline[c] + 0.37775 L-serine[c] + 0.24916 L-threonine[c] + 0.01607 L-tryptophan[c] + 0.04822 L-tyrosine[c] + 0.1286 L-valine[c] =&gt; amino acid pool[c]</t>
  </si>
  <si>
    <t>r1460</t>
  </si>
  <si>
    <t>phospholipid formation (mmol/g)</t>
  </si>
  <si>
    <t>0.04314 cardiolipin[c] + 0.3783 phosphatidylcholines[c] + 0.85994 phosphatidylethanolamines[c] + 0.00887 phosphatidylserine[c] + 0.00012 trigalactosyldimannosylinositol-P-ceramide[c] =&gt; phospholipids[c]</t>
  </si>
  <si>
    <t>r1461</t>
  </si>
  <si>
    <t>glycerides formation (mmol/g)</t>
  </si>
  <si>
    <t>0.07179 diglycerides[c] + 0.37947 free fatty acids[c] + 0.63411 monoglycerides[c] + 0.71743 triglycerides[c] =&gt; glycerides and free fatty acids[c]</t>
  </si>
  <si>
    <t>r1462</t>
  </si>
  <si>
    <t>sterolesters formation (mmol/g)</t>
  </si>
  <si>
    <t>0.4992 ergosterol ester[c] + 1.694 ergosterol[c] =&gt; sterol esters[c]</t>
  </si>
  <si>
    <t>r1463</t>
  </si>
  <si>
    <t>biomass formation</t>
  </si>
  <si>
    <t>0.04 amino acid pool[c] + 104 ATP[c] + 0.25 cellwall[c] + 0.0001 cofactors[c] + 0.01 deoxyribonucleic acids[c] + 0.005 glycerides and free fatty acids[c] + 104 H2O[c] + 1e-05 other lipids[c] + 0.45 protein[c] + 0.08 ribonucleic acids[c] + 0.01 sterol esters[c] + 0.035 phospholipids[e] =&gt; 104 ADP[c] + biomass[c] + 104 phosphate[c]</t>
  </si>
  <si>
    <t>r1464</t>
  </si>
  <si>
    <t>other lipids formation</t>
  </si>
  <si>
    <t>cerebrin 1[c] + cerebrin 2[c] + digalactosyl-diacylglycerol[c] + galactosylceramides[c] + glucocerebroside 1[c] + glucocerebroside 2[c] + hexadecadienoate[c] + octadecatrienoate[c] =&gt; other lipids[c]</t>
  </si>
  <si>
    <t>r1465</t>
  </si>
  <si>
    <t>cofactor pool</t>
  </si>
  <si>
    <t>biotin[c] + coenzyme A[c] + NADH[c] + NADPH[c] + siroheme[c] + tetrahydrofolyl-(Glu)n[c] + thiamin diphosphate[c] + ubiquinone[c] + FAD[m] + folates[m] + heme a[m] =&gt; cofactors[c]</t>
  </si>
  <si>
    <t>r1466</t>
  </si>
  <si>
    <t>ATP maintenance</t>
  </si>
  <si>
    <t>4.14 ATP[c] + 4.14 H2O[c] =&gt; 4.14 ADP[c] + 4.14 phosphate[c]</t>
  </si>
  <si>
    <t>r1467</t>
  </si>
  <si>
    <t>artificial penicillin synthesis</t>
  </si>
  <si>
    <t>ATP[p] + H2O[p] + isopenicillin N[p] =&gt; AMP[p] + artificial penicillin[p] + diphosphate[p] + L-2-aminoadipate[p]</t>
  </si>
  <si>
    <t>Artificial reactions</t>
  </si>
  <si>
    <t>r1468</t>
  </si>
  <si>
    <t>artificial penicillin permease</t>
  </si>
  <si>
    <t>artificial penicillin[c] &lt;=&gt; artificial penicillin[e]</t>
  </si>
  <si>
    <t>freeATP</t>
  </si>
  <si>
    <t>conversion between ADP and ATP</t>
  </si>
  <si>
    <t>ADP[c] + phosphate[c] &lt;=&gt; ATP[c] + H2O[c]</t>
  </si>
  <si>
    <t>freeNADH</t>
  </si>
  <si>
    <t>conversion between NAD(+) and NADH</t>
  </si>
  <si>
    <t>NAD(+)[c] &lt;=&gt; NADH[c]</t>
  </si>
  <si>
    <t>freeNADPH</t>
  </si>
  <si>
    <t>conversion between NADP(+) and NADPH</t>
  </si>
  <si>
    <t>NADP(+)[c] &lt;=&gt; NADPH[c]</t>
  </si>
  <si>
    <t>2ohpengOUT</t>
  </si>
  <si>
    <t>production of 2-hydroxybenzylpenicillin</t>
  </si>
  <si>
    <t>2-hydroxybenzylpenicillin[e] =&gt; 2-hydroxybenzylpenicillin[b]</t>
  </si>
  <si>
    <t>b</t>
  </si>
  <si>
    <t>Exchange reactions</t>
  </si>
  <si>
    <t>c4odOUT</t>
  </si>
  <si>
    <t>production of 2-oxy-but-3-enoate</t>
  </si>
  <si>
    <t>2-oxy-but-3-enoate[e] =&gt; 2-oxy-but-3-enoate[b]</t>
  </si>
  <si>
    <t>Exchange reactions (artificial)</t>
  </si>
  <si>
    <t>4ohpenvOUT</t>
  </si>
  <si>
    <t>production of 4-hydroxyphenoxymethylpenicillin</t>
  </si>
  <si>
    <t>4-hydroxyphenoxymethylpenicillin[e] =&gt; 4-hydroxyphenoxymethylpenicillin[b]</t>
  </si>
  <si>
    <t>6apaOUT</t>
  </si>
  <si>
    <t>production of 6-aminopenicillanate</t>
  </si>
  <si>
    <t>6-aminopenicillanate[e] =&gt; 6-aminopenicillanate[b]</t>
  </si>
  <si>
    <t>opcOUT</t>
  </si>
  <si>
    <t>production of 6-oxopiperidine-2-carboxylate</t>
  </si>
  <si>
    <t>6-oxopiperidine-2-carboxylate[e] =&gt; 6-oxopiperidine-2-carboxylate[b]</t>
  </si>
  <si>
    <t>8hpaOUT</t>
  </si>
  <si>
    <t>production of 8-hydroxypenillic acid</t>
  </si>
  <si>
    <t>8-hydroxypenillic acid[e] =&gt; 8-hydroxypenillic acid[b]</t>
  </si>
  <si>
    <t>amiaceOUT</t>
  </si>
  <si>
    <t>production of aminoacetaldehyde</t>
  </si>
  <si>
    <t>aminoacetaldehyde[c] =&gt; aminoacetaldehyde[b]</t>
  </si>
  <si>
    <t>penartOUT</t>
  </si>
  <si>
    <t>production of artificial penicillin</t>
  </si>
  <si>
    <t>artificial penicillin[e] =&gt; artificial penicillin[b]</t>
  </si>
  <si>
    <t>proteinOUT</t>
  </si>
  <si>
    <t xml:space="preserve">production of artificial protein </t>
  </si>
  <si>
    <t>artificial protein[e] =&gt; artificial protein[b]</t>
  </si>
  <si>
    <t>pengOUT</t>
  </si>
  <si>
    <t>production of benzylpenicillin</t>
  </si>
  <si>
    <t>benzylpenicillin[e] =&gt; benzylpenicillin[b]</t>
  </si>
  <si>
    <t>pengaOUT</t>
  </si>
  <si>
    <t>production of benzylpenicilloic acid</t>
  </si>
  <si>
    <t>benzylpenicilloic acid[e] =&gt; benzylpenicilloic acid[b]</t>
  </si>
  <si>
    <t>penvaOUT</t>
  </si>
  <si>
    <t>production of phenoxymethylpenicilloic acid</t>
  </si>
  <si>
    <t>phenoxymethylpenicilloic acid[e] =&gt; phenoxymethylpenicilloic acid[b]</t>
  </si>
  <si>
    <t>bmOUT</t>
  </si>
  <si>
    <t>production of biomass</t>
  </si>
  <si>
    <t>biomass[e] =&gt; biomass[b]</t>
  </si>
  <si>
    <t>co2OUT</t>
  </si>
  <si>
    <t>production of CO2</t>
  </si>
  <si>
    <t>CO2[e] =&gt; CO2[b]</t>
  </si>
  <si>
    <t>glybetOUT</t>
  </si>
  <si>
    <t>production of glycine betaine</t>
  </si>
  <si>
    <t>glycine betaine[c] =&gt; glycine betaine[b]</t>
  </si>
  <si>
    <t>h2oOUT</t>
  </si>
  <si>
    <t>production of H2O</t>
  </si>
  <si>
    <t>H2O[e] =&gt; H2O[b]</t>
  </si>
  <si>
    <t>pendhOUT</t>
  </si>
  <si>
    <t>production of hexanoylpenicillin</t>
  </si>
  <si>
    <t>hexanoylpenicillin[e] =&gt; hexanoylpenicillin[b]</t>
  </si>
  <si>
    <t>penkOUT</t>
  </si>
  <si>
    <t>production of octanoylpenicillin</t>
  </si>
  <si>
    <t>octanoylpenicillin[e] =&gt; octanoylpenicillin[b]</t>
  </si>
  <si>
    <t>penvOUT</t>
  </si>
  <si>
    <t>production of phenoxymethylpenicillin</t>
  </si>
  <si>
    <t>phenoxymethylpenicillin[e] =&gt; phenoxymethylpenicillin[b]</t>
  </si>
  <si>
    <t>ureaOUT</t>
  </si>
  <si>
    <t>production of urea</t>
  </si>
  <si>
    <t>urea[e] =&gt; urea[b]</t>
  </si>
  <si>
    <t>cystIN</t>
  </si>
  <si>
    <t>production of L-cystine</t>
  </si>
  <si>
    <t>L-cystine[e] =&gt; L-cystine[b]</t>
  </si>
  <si>
    <t>doquiOUT</t>
  </si>
  <si>
    <t>production of L-dopaquinone</t>
  </si>
  <si>
    <t>L-dopaquinone[e] =&gt; L-dopaquinone[b]</t>
  </si>
  <si>
    <t>ipnOUT</t>
  </si>
  <si>
    <t>production of isopenicillin N</t>
  </si>
  <si>
    <t>isopenicillin N[e] =&gt; isopenicillin N[b]</t>
  </si>
  <si>
    <t>glcntOUT</t>
  </si>
  <si>
    <t>production of D-gluconate</t>
  </si>
  <si>
    <t>D-gluconate[e] =&gt; D-gluconate[b]</t>
  </si>
  <si>
    <t>citOUT</t>
  </si>
  <si>
    <t>production of citrate</t>
  </si>
  <si>
    <t>citrate[e] =&gt; citrate[b]</t>
  </si>
  <si>
    <t>acvOUT</t>
  </si>
  <si>
    <t>production of ACV</t>
  </si>
  <si>
    <t>N-[L-5-amino-5-carboxypentanoyl]-L-cysteinyl-D-valine[e] =&gt; N-[L-5-amino-5-carboxypentanoyl]-L-cysteinyl-D-valine[b]</t>
  </si>
  <si>
    <t>hisIN</t>
  </si>
  <si>
    <t>uptake of L-histidine</t>
  </si>
  <si>
    <t>L-histidine[b] =&gt; L-histidine[e]</t>
  </si>
  <si>
    <t>ileIN</t>
  </si>
  <si>
    <t>uptake of L-isoleucine</t>
  </si>
  <si>
    <t>L-isoleucine[b] =&gt; L-isoleucine[e]</t>
  </si>
  <si>
    <t>leuIN</t>
  </si>
  <si>
    <t>uptake of L-leucine</t>
  </si>
  <si>
    <t>L-leucine[b] =&gt; L-leucine[e]</t>
  </si>
  <si>
    <t>lysIN</t>
  </si>
  <si>
    <t>uptake of L-lysine</t>
  </si>
  <si>
    <t>L-lysine[b] =&gt; L-lysine[e]</t>
  </si>
  <si>
    <t>metIN</t>
  </si>
  <si>
    <t>uptake of L-methionine</t>
  </si>
  <si>
    <t>L-methionine[b] =&gt; L-methionine[e]</t>
  </si>
  <si>
    <t>pheIN</t>
  </si>
  <si>
    <t>uptake of L-phenylalanine</t>
  </si>
  <si>
    <t>L-phenylalanine[b] =&gt; L-phenylalanine[e]</t>
  </si>
  <si>
    <t>thrIN</t>
  </si>
  <si>
    <t>uptake of L-threonine</t>
  </si>
  <si>
    <t>L-threonine[b] =&gt; L-threonine[e]</t>
  </si>
  <si>
    <t>trpIN</t>
  </si>
  <si>
    <t>uptake of L-tryptophan</t>
  </si>
  <si>
    <t>L-tryptophan[b] =&gt; L-tryptophan[e]</t>
  </si>
  <si>
    <t>valIN</t>
  </si>
  <si>
    <t>uptake of L-valine</t>
  </si>
  <si>
    <t>L-valine[b] =&gt; L-valine[e]</t>
  </si>
  <si>
    <t>alaIN</t>
  </si>
  <si>
    <t>uptake of L-alanine</t>
  </si>
  <si>
    <t>L-alanine[b] =&gt; L-alanine[e]</t>
  </si>
  <si>
    <t>argIN</t>
  </si>
  <si>
    <t>uptake of L-arginine</t>
  </si>
  <si>
    <t>L-arginine[b] =&gt; L-arginine[e]</t>
  </si>
  <si>
    <t>asnIN</t>
  </si>
  <si>
    <t>uptake of L-asparagine</t>
  </si>
  <si>
    <t>L-asparagine[b] =&gt; L-asparagine[e]</t>
  </si>
  <si>
    <t>cysIN</t>
  </si>
  <si>
    <t>uptake of L-cysteine</t>
  </si>
  <si>
    <t>L-cysteine[b] =&gt; L-cysteine[e]</t>
  </si>
  <si>
    <t>glnIN</t>
  </si>
  <si>
    <t>uptake of L-glutamine</t>
  </si>
  <si>
    <t>L-glutamine[b] =&gt; L-glutamine[e]</t>
  </si>
  <si>
    <t>glyIN</t>
  </si>
  <si>
    <t>uptake of glycine</t>
  </si>
  <si>
    <t>glycine[b] =&gt; glycine[e]</t>
  </si>
  <si>
    <t>ornIN</t>
  </si>
  <si>
    <t>uptake of L-ornithine</t>
  </si>
  <si>
    <t>L-ornithine[b] =&gt; L-ornithine[e]</t>
  </si>
  <si>
    <t>proIN</t>
  </si>
  <si>
    <t>uptake of L-proline</t>
  </si>
  <si>
    <t>L-proline[b] =&gt; L-proline[e]</t>
  </si>
  <si>
    <t>serIN</t>
  </si>
  <si>
    <t>uptake of L-serine</t>
  </si>
  <si>
    <t>L-serine[b] =&gt; L-serine[e]</t>
  </si>
  <si>
    <t>tyrIN</t>
  </si>
  <si>
    <t>uptake of L-tyrosine</t>
  </si>
  <si>
    <t>L-tyrosine[b] =&gt; L-tyrosine[e]</t>
  </si>
  <si>
    <t>gluIN</t>
  </si>
  <si>
    <t>uptake of L-glutamate</t>
  </si>
  <si>
    <t>L-glutamate[b] =&gt; L-glutamate[e]</t>
  </si>
  <si>
    <t>amaIN</t>
  </si>
  <si>
    <t>uptake of L-2-aminoadipate</t>
  </si>
  <si>
    <t>L-2-aminoadipate[b] =&gt; L-2-aminoadipate[e]</t>
  </si>
  <si>
    <t>aspIN</t>
  </si>
  <si>
    <t>uptake of L-aspartate</t>
  </si>
  <si>
    <t>L-aspartate[b] =&gt; L-aspartate[e]</t>
  </si>
  <si>
    <t>hcysIN</t>
  </si>
  <si>
    <t>uptake of L-homocysteine</t>
  </si>
  <si>
    <t>L-homocysteine[b] =&gt; L-homocysteine[e]</t>
  </si>
  <si>
    <t>citrIN</t>
  </si>
  <si>
    <t>uptake of L-citrulline</t>
  </si>
  <si>
    <t>L-citrulline[b] =&gt; L-citrulline[e]</t>
  </si>
  <si>
    <t>treIN</t>
  </si>
  <si>
    <t>uptake of alpha,alpha-trehalose</t>
  </si>
  <si>
    <t>alpha,alpha-trehalose[b] =&gt; alpha,alpha-trehalose[e]</t>
  </si>
  <si>
    <t>bdglcIN</t>
  </si>
  <si>
    <t>uptake of beta-D-glucose</t>
  </si>
  <si>
    <t>beta-D-glucose[b] =&gt; beta-D-glucose[e]</t>
  </si>
  <si>
    <t>cb15lctIN</t>
  </si>
  <si>
    <t>uptake of cellobiono-1,5-lactone</t>
  </si>
  <si>
    <t>cellobiono-1,5-lactone[b] =&gt; cellobiono-1,5-lactone[e]</t>
  </si>
  <si>
    <t>cellobIN</t>
  </si>
  <si>
    <t>uptake of cellobiose</t>
  </si>
  <si>
    <t>cellobiose[b] =&gt; cellobiose[e]</t>
  </si>
  <si>
    <t>13glucanIN</t>
  </si>
  <si>
    <t>uptake of 1,3-beta-D-glucan</t>
  </si>
  <si>
    <t>1,3-beta-D-glucan[b] =&gt; 1,3-beta-D-glucan[e]</t>
  </si>
  <si>
    <t>aolIN</t>
  </si>
  <si>
    <t>uptake of D-arabinitol</t>
  </si>
  <si>
    <t>D-arabinitol[b] =&gt; D-arabinitol[e]</t>
  </si>
  <si>
    <t>fruIN</t>
  </si>
  <si>
    <t>uptake of D-fructose</t>
  </si>
  <si>
    <t>D-fructose[b] =&gt; D-fructose[e]</t>
  </si>
  <si>
    <t>glacIN</t>
  </si>
  <si>
    <t>uptake of D-galactose</t>
  </si>
  <si>
    <t>D-galactose[b] =&gt; D-galactose[e]</t>
  </si>
  <si>
    <t>dglcIN</t>
  </si>
  <si>
    <t>uptake of D-glucose</t>
  </si>
  <si>
    <t>D-glucose[b] =&gt; D-glucose[e]</t>
  </si>
  <si>
    <t>mntIN</t>
  </si>
  <si>
    <t>uptake of D-mannitol</t>
  </si>
  <si>
    <t>D-mannitol[b] =&gt; D-mannitol[e]</t>
  </si>
  <si>
    <t>manIN</t>
  </si>
  <si>
    <t>uptake of D-mannose</t>
  </si>
  <si>
    <t>D-mannose[b] =&gt; D-mannose[e]</t>
  </si>
  <si>
    <t>ribIN</t>
  </si>
  <si>
    <t>uptake of D-ribose</t>
  </si>
  <si>
    <t>D-ribose[b] =&gt; D-ribose[e]</t>
  </si>
  <si>
    <t>xylIN</t>
  </si>
  <si>
    <t>uptake of D-xylose</t>
  </si>
  <si>
    <t>D-xylose[b] =&gt; D-xylose[e]</t>
  </si>
  <si>
    <t>glycogenIN</t>
  </si>
  <si>
    <t>uptake of glycogen</t>
  </si>
  <si>
    <t>glycogen[b] =&gt; glycogen[e]</t>
  </si>
  <si>
    <t>laolIN</t>
  </si>
  <si>
    <t>uptake of L-arabinitol</t>
  </si>
  <si>
    <t>L-arabinitol[b] =&gt; L-arabinitol[e]</t>
  </si>
  <si>
    <t>larabIN</t>
  </si>
  <si>
    <t>uptake of L-arabinose</t>
  </si>
  <si>
    <t>L-arabinose[b] =&gt; L-arabinose[e]</t>
  </si>
  <si>
    <t>sorIN</t>
  </si>
  <si>
    <t>uptake of L-sorbose</t>
  </si>
  <si>
    <t>L-sorbose[b] =&gt; L-sorbose[e]</t>
  </si>
  <si>
    <t>mltIN</t>
  </si>
  <si>
    <t>uptake of maltose</t>
  </si>
  <si>
    <t>maltose[b] =&gt; maltose[e]</t>
  </si>
  <si>
    <t>mannanIN</t>
  </si>
  <si>
    <t>uptake of mannans</t>
  </si>
  <si>
    <t>mannans[b] =&gt; mannans[e]</t>
  </si>
  <si>
    <t>meliIN</t>
  </si>
  <si>
    <t>uptake of melibiose</t>
  </si>
  <si>
    <t>melibiose[b] =&gt; melibiose[e]</t>
  </si>
  <si>
    <t>glcIN</t>
  </si>
  <si>
    <t>uptake of alpha-D-glucose</t>
  </si>
  <si>
    <t>alpha-D-glucose[b] =&gt; alpha-D-glucose[e]</t>
  </si>
  <si>
    <t>arabinIN</t>
  </si>
  <si>
    <t>uptake of alpha-L-arabinan</t>
  </si>
  <si>
    <t>alpha-L-arabinan[b] =&gt; alpha-L-arabinan[e]</t>
  </si>
  <si>
    <t>celluIN</t>
  </si>
  <si>
    <t>uptake of cellulose</t>
  </si>
  <si>
    <t>cellulose[b] =&gt; cellulose[e]</t>
  </si>
  <si>
    <t>arabIN</t>
  </si>
  <si>
    <t>uptake of D-arabinose</t>
  </si>
  <si>
    <t>D-arabinose[b] =&gt; D-arabinose[e]</t>
  </si>
  <si>
    <t>lactIN</t>
  </si>
  <si>
    <t>uptake of lactose</t>
  </si>
  <si>
    <t>lactose[b] =&gt; lactose[e]</t>
  </si>
  <si>
    <t>idolIN</t>
  </si>
  <si>
    <t>uptake of L-iditol</t>
  </si>
  <si>
    <t>L-iditol[b] =&gt; L-iditol[e]</t>
  </si>
  <si>
    <t>lrlIN</t>
  </si>
  <si>
    <t>uptake of L-ribulose</t>
  </si>
  <si>
    <t>L-ribulose[b] =&gt; L-ribulose[e]</t>
  </si>
  <si>
    <t>mltioseIN</t>
  </si>
  <si>
    <t>uptake of maltotriose</t>
  </si>
  <si>
    <t>maltotriose[b] =&gt; maltotriose[e]</t>
  </si>
  <si>
    <t>raffIN</t>
  </si>
  <si>
    <t>uptake of raffinose</t>
  </si>
  <si>
    <t>raffinose[b] =&gt; raffinose[e]</t>
  </si>
  <si>
    <t>starIN</t>
  </si>
  <si>
    <t>uptake of starch</t>
  </si>
  <si>
    <t>starch[b] =&gt; starch[e]</t>
  </si>
  <si>
    <t>sucIN</t>
  </si>
  <si>
    <t>uptake of sucrose</t>
  </si>
  <si>
    <t>sucrose[b] =&gt; sucrose[e]</t>
  </si>
  <si>
    <t>xolIN</t>
  </si>
  <si>
    <t>uptake of xylitol</t>
  </si>
  <si>
    <t>xylitol[b] =&gt; xylitol[e]</t>
  </si>
  <si>
    <t>myoiIN</t>
  </si>
  <si>
    <t>uptake of myo-inositol</t>
  </si>
  <si>
    <t>myo-inositol[b] =&gt; myo-inositol[e]</t>
  </si>
  <si>
    <t>c40IN</t>
  </si>
  <si>
    <t>uptake of butyrate</t>
  </si>
  <si>
    <t>butyrate[b] =&gt; butyrate[e]</t>
  </si>
  <si>
    <t>c100IN</t>
  </si>
  <si>
    <t>uptake of decanoate</t>
  </si>
  <si>
    <t>decanoate[b] =&gt; decanoate[e]</t>
  </si>
  <si>
    <t>c171IN</t>
  </si>
  <si>
    <t>uptake of heptadecenoate</t>
  </si>
  <si>
    <t>heptadecenoate[b] =&gt; heptadecenoate[e]</t>
  </si>
  <si>
    <t>c70IN</t>
  </si>
  <si>
    <t>uptake of heptanoate</t>
  </si>
  <si>
    <t>heptanoate[b] =&gt; heptanoate[e]</t>
  </si>
  <si>
    <t>c162IN</t>
  </si>
  <si>
    <t>uptake of hexadecadienoate</t>
  </si>
  <si>
    <t>hexadecadienoate[b] =&gt; hexadecadienoate[e]</t>
  </si>
  <si>
    <t>c161IN</t>
  </si>
  <si>
    <t>uptake of hexadecenoate</t>
  </si>
  <si>
    <t>hexadecenoate[b] =&gt; hexadecenoate[e]</t>
  </si>
  <si>
    <t>c60IN</t>
  </si>
  <si>
    <t>uptake of hexanoate</t>
  </si>
  <si>
    <t>hexanoate[b] =&gt; hexanoate[e]</t>
  </si>
  <si>
    <t>c200IN</t>
  </si>
  <si>
    <t>uptake of icosanoate</t>
  </si>
  <si>
    <t>icosanoate[b] =&gt; icosanoate[e]</t>
  </si>
  <si>
    <t>c120IN</t>
  </si>
  <si>
    <t>uptake of laurate</t>
  </si>
  <si>
    <t>laurate[b] =&gt; laurate[e]</t>
  </si>
  <si>
    <t>c170IN</t>
  </si>
  <si>
    <t>uptake of heptadecanoate</t>
  </si>
  <si>
    <t>heptadecanoate[b] =&gt; heptadecanoate[e]</t>
  </si>
  <si>
    <t>c140IN</t>
  </si>
  <si>
    <t>uptake of myristate</t>
  </si>
  <si>
    <t>myristate[b] =&gt; myristate[e]</t>
  </si>
  <si>
    <t>c90IN</t>
  </si>
  <si>
    <t>uptake of nonanoate</t>
  </si>
  <si>
    <t>nonanoate[b] =&gt; nonanoate[e]</t>
  </si>
  <si>
    <t>c182IN</t>
  </si>
  <si>
    <t>uptake of octadecadienoate</t>
  </si>
  <si>
    <t>octadecadienoate[b] =&gt; octadecadienoate[e]</t>
  </si>
  <si>
    <t>c183IN</t>
  </si>
  <si>
    <t>uptake of octadecatrienoate</t>
  </si>
  <si>
    <t>octadecatrienoate[b] =&gt; octadecatrienoate[e]</t>
  </si>
  <si>
    <t>c181IN</t>
  </si>
  <si>
    <t>uptake of octadecenoate</t>
  </si>
  <si>
    <t>octadecenoate[b] =&gt; octadecenoate[e]</t>
  </si>
  <si>
    <t>c80IN</t>
  </si>
  <si>
    <t>uptake of octanoate</t>
  </si>
  <si>
    <t>octanoate[b] =&gt; octanoate[e]</t>
  </si>
  <si>
    <t>c150IN</t>
  </si>
  <si>
    <t>uptake of pentadecanoate</t>
  </si>
  <si>
    <t>pentadecanoate[b] =&gt; pentadecanoate[e]</t>
  </si>
  <si>
    <t>c180IN</t>
  </si>
  <si>
    <t>uptake of stearate</t>
  </si>
  <si>
    <t>stearate[b] =&gt; stearate[e]</t>
  </si>
  <si>
    <t>c160IN</t>
  </si>
  <si>
    <t>uptake of palmitate</t>
  </si>
  <si>
    <t>palmitate[b] =&gt; palmitate[e]</t>
  </si>
  <si>
    <t>propIN</t>
  </si>
  <si>
    <t>uptake of propionate</t>
  </si>
  <si>
    <t>propionate[b] =&gt; propionate[e]</t>
  </si>
  <si>
    <t>piIN</t>
  </si>
  <si>
    <t>uptake of phosphate</t>
  </si>
  <si>
    <t>phosphate[b] =&gt; phosphate[e]</t>
  </si>
  <si>
    <t>nh3IN</t>
  </si>
  <si>
    <t>uptake of NH3</t>
  </si>
  <si>
    <t>NH3[b] =&gt; NH3[e]</t>
  </si>
  <si>
    <t>hno3IN</t>
  </si>
  <si>
    <t xml:space="preserve">uptake of nitrate </t>
  </si>
  <si>
    <t>nitrate[b] =&gt; nitrate[e]</t>
  </si>
  <si>
    <t>hno2IN</t>
  </si>
  <si>
    <t>uptake of nitrite</t>
  </si>
  <si>
    <t>nitrite[b] =&gt; nitrite[e]</t>
  </si>
  <si>
    <t>o2IN</t>
  </si>
  <si>
    <t>uptake of O2</t>
  </si>
  <si>
    <t>O2[b] =&gt; O2[e]</t>
  </si>
  <si>
    <t>slfIN</t>
  </si>
  <si>
    <t>uptake of sulfate</t>
  </si>
  <si>
    <t>sulfate[b] =&gt; sulfate[e]</t>
  </si>
  <si>
    <t>h2sIN</t>
  </si>
  <si>
    <t>uptake of sulfide</t>
  </si>
  <si>
    <t>H2S[b] =&gt; H2S[e]</t>
  </si>
  <si>
    <t>sulfurIN</t>
  </si>
  <si>
    <t>uptake of sulfur</t>
  </si>
  <si>
    <t>sulfur[b] =&gt; sulfur[e]</t>
  </si>
  <si>
    <t>h2so3IN</t>
  </si>
  <si>
    <t>uptake of sulfite</t>
  </si>
  <si>
    <t>sulfite[b] =&gt; sulfite[e]</t>
  </si>
  <si>
    <t>thmIN</t>
  </si>
  <si>
    <t>uptake of thiamin</t>
  </si>
  <si>
    <t>thiamin[b] =&gt; thiamin[e]</t>
  </si>
  <si>
    <t>pimIN</t>
  </si>
  <si>
    <t>uptake of pimelate</t>
  </si>
  <si>
    <t>pimelate[b] =&gt; pimelate[e]</t>
  </si>
  <si>
    <t>poaIN</t>
  </si>
  <si>
    <t>uptake of phenoxyacetate</t>
  </si>
  <si>
    <t>phenoxyacetate[b] =&gt; phenoxyacetate[e]</t>
  </si>
  <si>
    <t>paaIN</t>
  </si>
  <si>
    <t>uptake of phenylacetate</t>
  </si>
  <si>
    <t>phenylacetate[b] =&gt; phenylacetate[e]</t>
  </si>
  <si>
    <t>nicaIN</t>
  </si>
  <si>
    <t>uptake of nicotinate</t>
  </si>
  <si>
    <t>nicotinate[b] =&gt; nicotinate[c]</t>
  </si>
  <si>
    <t>choIN</t>
  </si>
  <si>
    <t>uptake of choline</t>
  </si>
  <si>
    <t>choline[b] =&gt; choline[e]</t>
  </si>
  <si>
    <t>ureaIN</t>
  </si>
  <si>
    <t>uptake of urea</t>
  </si>
  <si>
    <t>urea[b] =&gt; urea[e]</t>
  </si>
  <si>
    <t>cyneIN</t>
  </si>
  <si>
    <t>uptake of cyanate</t>
  </si>
  <si>
    <t>cyanate[b] =&gt; cyanate[e]</t>
  </si>
  <si>
    <t>xanIN</t>
  </si>
  <si>
    <t>uptake of xanthine</t>
  </si>
  <si>
    <t>xanthine[b] =&gt; xanthine[e]</t>
  </si>
  <si>
    <t>hyxnIN</t>
  </si>
  <si>
    <t>uptake of hypoxanthine</t>
  </si>
  <si>
    <t>hypoxanthine[b] =&gt; hypoxanthine[e]</t>
  </si>
  <si>
    <t>adIN</t>
  </si>
  <si>
    <t>uptake of adenine</t>
  </si>
  <si>
    <t>adenine[b] =&gt; adenine[e]</t>
  </si>
  <si>
    <t>4hpoaIN</t>
  </si>
  <si>
    <t>uptake of 4-hydroxyphenoxyacetate</t>
  </si>
  <si>
    <t>4-hydroxyphenoxyacetate[b] =&gt; 4-hydroxyphenoxyacetate[e]</t>
  </si>
  <si>
    <t>fmnIN</t>
  </si>
  <si>
    <t>uptake of FMN</t>
  </si>
  <si>
    <t>FMN[b] =&gt; FMN[e]</t>
  </si>
  <si>
    <t>llacIN</t>
  </si>
  <si>
    <t>uptake of (S)-lactate</t>
  </si>
  <si>
    <t>(S)-lactate[b] =&gt; (S)-lactate[e]</t>
  </si>
  <si>
    <t>malIN</t>
  </si>
  <si>
    <t>uptake of (S)-malate</t>
  </si>
  <si>
    <t>(S)-malate[b] =&gt; (S)-malate[e]</t>
  </si>
  <si>
    <t>ethnitIN</t>
  </si>
  <si>
    <t>uptake of ethylnitronate</t>
  </si>
  <si>
    <t>ethylnitronate[b] =&gt; ethylnitronate[e]</t>
  </si>
  <si>
    <t>akgIN</t>
  </si>
  <si>
    <t>uptake of 2-oxoglutarate</t>
  </si>
  <si>
    <t>2-oxoglutarate[b] =&gt; 2-oxoglutarate[e]</t>
  </si>
  <si>
    <t>pabaIN</t>
  </si>
  <si>
    <t>uptake of 4-aminobenzoate</t>
  </si>
  <si>
    <t>4-aminobenzoate[b] =&gt; 4-aminobenzoate[e]</t>
  </si>
  <si>
    <t>anIN</t>
  </si>
  <si>
    <t>uptake of anthranilate</t>
  </si>
  <si>
    <t>anthranilate[b] =&gt; anthranilate[e]</t>
  </si>
  <si>
    <t>balaIN</t>
  </si>
  <si>
    <t>uptake of beta-alanine</t>
  </si>
  <si>
    <t>beta-alanine[b] =&gt; beta-alanine[e]</t>
  </si>
  <si>
    <t>chibIN</t>
  </si>
  <si>
    <t>uptake of chitobiose</t>
  </si>
  <si>
    <t>chitobiose[b] =&gt; chitobiose[e]</t>
  </si>
  <si>
    <t>chitoIN</t>
  </si>
  <si>
    <t>uptake of chitosan</t>
  </si>
  <si>
    <t>chitosan[b] =&gt; chitosan[e]</t>
  </si>
  <si>
    <t>cytsIN</t>
  </si>
  <si>
    <t>uptake of cytosine</t>
  </si>
  <si>
    <t>cytosine[b] =&gt; cytosine[e]</t>
  </si>
  <si>
    <t>glcn15lacIN</t>
  </si>
  <si>
    <t>uptake of D-glucono-1,5-lactone</t>
  </si>
  <si>
    <t>D-glucono-1,5-lactone[b] =&gt; D-glucono-1,5-lactone[e]</t>
  </si>
  <si>
    <t>glcnIN</t>
  </si>
  <si>
    <t>uptake of D-glucosamine</t>
  </si>
  <si>
    <t>D-glucosamine[b] =&gt; D-glucosamine[e]</t>
  </si>
  <si>
    <t>forIN</t>
  </si>
  <si>
    <t>uptake of formate</t>
  </si>
  <si>
    <t>formate[b] =&gt; formate[e]</t>
  </si>
  <si>
    <t>fumIN</t>
  </si>
  <si>
    <t>uptake of fumarate</t>
  </si>
  <si>
    <t>fumarate[b] =&gt; fumarate[e]</t>
  </si>
  <si>
    <t>gabaIN</t>
  </si>
  <si>
    <t>uptake of gamma-aminobutyrate</t>
  </si>
  <si>
    <t>gamma-aminobutyrate[b] =&gt; gamma-aminobutyrate[e]</t>
  </si>
  <si>
    <t>rgtIN</t>
  </si>
  <si>
    <t>uptake of glutathione</t>
  </si>
  <si>
    <t>glutathione[b] =&gt; glutathione[e]</t>
  </si>
  <si>
    <t>glIN</t>
  </si>
  <si>
    <t>uptake of glycerol</t>
  </si>
  <si>
    <t>glycerol[b] =&gt; glycerol[e]</t>
  </si>
  <si>
    <t>glyaIN</t>
  </si>
  <si>
    <t>uptake of glycolate</t>
  </si>
  <si>
    <t>glycolate[b] =&gt; glycolate[e]</t>
  </si>
  <si>
    <t>gnIN</t>
  </si>
  <si>
    <t>uptake of guanine</t>
  </si>
  <si>
    <t>guanine[b] =&gt; guanine[e]</t>
  </si>
  <si>
    <t>h2o2IN</t>
  </si>
  <si>
    <t>uptake of H2O2</t>
  </si>
  <si>
    <t>H2O2[b] =&gt; H2O2[e]</t>
  </si>
  <si>
    <t>icitIN</t>
  </si>
  <si>
    <t>uptake of isocitrate</t>
  </si>
  <si>
    <t>isocitrate[b] =&gt; isocitrate[e]</t>
  </si>
  <si>
    <t>metholIN</t>
  </si>
  <si>
    <t>uptake of methanol</t>
  </si>
  <si>
    <t>methanol[b] =&gt; methanol[e]</t>
  </si>
  <si>
    <t>nagIN</t>
  </si>
  <si>
    <t>uptake of N-acetyl-D-glucosamine</t>
  </si>
  <si>
    <t>N-acetyl-D-glucosamine[b] =&gt; N-acetyl-D-glucosamine[e]</t>
  </si>
  <si>
    <t>nicdIN</t>
  </si>
  <si>
    <t>uptake of nicotinamide</t>
  </si>
  <si>
    <t>nicotinamide[b] =&gt; nicotinamide[e]</t>
  </si>
  <si>
    <t>oxalIN</t>
  </si>
  <si>
    <t>uptake of oxalate</t>
  </si>
  <si>
    <t>oxalate[b] =&gt; oxalate[e]</t>
  </si>
  <si>
    <t>oaIN</t>
  </si>
  <si>
    <t>uptake of oxaloacetate</t>
  </si>
  <si>
    <t>oxaloacetate[b] =&gt; oxaloacetate[e]</t>
  </si>
  <si>
    <t>pyrIN</t>
  </si>
  <si>
    <t>uptake of pyruvate</t>
  </si>
  <si>
    <t>pyruvate[b] =&gt; pyruvate[e]</t>
  </si>
  <si>
    <t>quinIN</t>
  </si>
  <si>
    <t>uptake of quinolinate</t>
  </si>
  <si>
    <t>quinolinate[b] =&gt; quinolinate[e]</t>
  </si>
  <si>
    <t>succIN</t>
  </si>
  <si>
    <t>uptake of succinate</t>
  </si>
  <si>
    <t>succinate[b] =&gt; succinate[e]</t>
  </si>
  <si>
    <t>uraIN</t>
  </si>
  <si>
    <t>uptake of uracil</t>
  </si>
  <si>
    <t>uracil[b] =&gt; uracil[e]</t>
  </si>
  <si>
    <t>uriIN</t>
  </si>
  <si>
    <t>uptake of uridine</t>
  </si>
  <si>
    <t>uridine[b] =&gt; uridine[e]</t>
  </si>
  <si>
    <t>c50IN</t>
  </si>
  <si>
    <t>uptake of valerate</t>
  </si>
  <si>
    <t>valerate[b] =&gt; valerate[e]</t>
  </si>
  <si>
    <t>acIN</t>
  </si>
  <si>
    <t>uptake of acetate</t>
  </si>
  <si>
    <t>acetate[b] =&gt; acetate[e]</t>
  </si>
  <si>
    <t>chitIN</t>
  </si>
  <si>
    <t>uptake of chitin</t>
  </si>
  <si>
    <t>chitin[b] =&gt; chitin[e]</t>
  </si>
  <si>
    <t>etohIN</t>
  </si>
  <si>
    <t>uptake of ethanol</t>
  </si>
  <si>
    <t>ethanol[b] =&gt; ethanol[e]</t>
  </si>
  <si>
    <t>xylanIN</t>
  </si>
  <si>
    <t>uptake of xylans</t>
  </si>
  <si>
    <t>xylans[b] =&gt; xylans[e]</t>
  </si>
  <si>
    <t>UNCONSTRAINED</t>
  </si>
  <si>
    <t>COMPOSITION</t>
  </si>
  <si>
    <t>InChI</t>
  </si>
  <si>
    <t>CHARGE</t>
  </si>
  <si>
    <t>(S)-lactate[b]</t>
  </si>
  <si>
    <t>(S)-lactate</t>
  </si>
  <si>
    <t>1/C3H6O3/c1-2(4)3(5)6/h2,4H,1H3,(H,5,6)/p-1/t2-/m0/s1/fC3H5O3/q-1</t>
  </si>
  <si>
    <t>LLACb</t>
  </si>
  <si>
    <t>(S)-malate[b]</t>
  </si>
  <si>
    <t>(S)-malate</t>
  </si>
  <si>
    <t>1/C4H6O5/c5-2(4(8)9)1-3(6)7/h2,5H,1H2,(H,6,7)(H,8,9)/p-2/t2-/m0/s1/fC4H4O5/q-2</t>
  </si>
  <si>
    <t>MALb</t>
  </si>
  <si>
    <t>1,3-beta-D-glucan[b]</t>
  </si>
  <si>
    <t>1,3-beta-D-glucan</t>
  </si>
  <si>
    <t>C6H10O5</t>
  </si>
  <si>
    <t>13GLUCANb</t>
  </si>
  <si>
    <t>2-hydroxybenzylpenicillin[b]</t>
  </si>
  <si>
    <t>2-hydroxybenzylpenicillin</t>
  </si>
  <si>
    <t>C16H18N2O5S</t>
  </si>
  <si>
    <t>2HPENGb</t>
  </si>
  <si>
    <t>2-oxoglutarate[b]</t>
  </si>
  <si>
    <t>2-oxoglutarate</t>
  </si>
  <si>
    <t>1/C5H6O5/c6-3(5(9)10)1-2-4(7)8/h1-2H2,(H,7,8)(H,9,10)/p-1/fC5H5O5/h7H/q-1</t>
  </si>
  <si>
    <t>AKGb</t>
  </si>
  <si>
    <t>2-oxy-but-3-enoate[b]</t>
  </si>
  <si>
    <t>2-oxy-but-3-enoate</t>
  </si>
  <si>
    <t>1S/C4H4O3/c1-2-3(5)4(6)7/h2H,1H2,(H,6,7)/p-1</t>
  </si>
  <si>
    <t>C4ODb</t>
  </si>
  <si>
    <t>4-aminobenzoate[b]</t>
  </si>
  <si>
    <t>4-aminobenzoate</t>
  </si>
  <si>
    <t>1/C7H7NO2/c8-6-3-1-5(2-4-6)7(9)10/h1-4H,8H2,(H,9,10)</t>
  </si>
  <si>
    <t>PABAb</t>
  </si>
  <si>
    <t>4-hydroxyphenoxyacetate[b]</t>
  </si>
  <si>
    <t>4-hydroxyphenoxyacetate</t>
  </si>
  <si>
    <t>1/C8H8O4/c9-6-1-3-7(4-2-6)12-5-8(10)11/h1-4,9H,5H2,(H,10,11)/f/h10H</t>
  </si>
  <si>
    <t>4HPOAb</t>
  </si>
  <si>
    <t>4-hydroxyphenoxymethylpenicillin[b]</t>
  </si>
  <si>
    <t>4-hydroxyphenoxymethylpenicillin</t>
  </si>
  <si>
    <t>pubchem.compound/167942</t>
  </si>
  <si>
    <t>1S/C16H18N2O6S/c1-16(2)12(15(22)23)18-13(21)11(14(18)25-16)17-10(20)7-24-9-5-3-8(19)4-6-9/h3-6,11-12,14,19H,7H2,1-2H3,(H,17,20)(H,22,23)/t11-,12+,14-/m1/s1</t>
  </si>
  <si>
    <t>4HPENVb</t>
  </si>
  <si>
    <t>6-aminopenicillanate[b]</t>
  </si>
  <si>
    <t>6-aminopenicillanate</t>
  </si>
  <si>
    <t>1/C8H12N2O3S/c1-8(2)4(7(12)13)10-5(11)3(9)6(10)14-8/h3-4,6H,9H2,1-2H3,(H,12,13)/p-1/t3-,4+,6-/m1/s1/fC8H11N2O3S/q-1</t>
  </si>
  <si>
    <t>6APAb</t>
  </si>
  <si>
    <t>6-oxopiperidine-2-carboxylate[b]</t>
  </si>
  <si>
    <t>6-oxopiperidine-2-carboxylate</t>
  </si>
  <si>
    <t>pubchem.compound/3014237</t>
  </si>
  <si>
    <t>1S/C6H9NO3/c8-5-3-1-2-4(7-5)6(9)10/h4H,1-3H2,(H,7,8)(H,9,10)</t>
  </si>
  <si>
    <t>OPCb</t>
  </si>
  <si>
    <t>8-hydroxypenillic acid[b]</t>
  </si>
  <si>
    <t>8-hydroxypenillic acid</t>
  </si>
  <si>
    <t>pubchem.compound/6451507</t>
  </si>
  <si>
    <t>1S/C9H12N2O5S/c1-9(2)4(7(14)15)11-5(17-9)3(6(12)13)10-8(11)16/h3-5H,1-2H3,(H,10,16)(H,12,13)(H,14,15)</t>
  </si>
  <si>
    <t>8HPAb</t>
  </si>
  <si>
    <t>acetate[b]</t>
  </si>
  <si>
    <t>acetate</t>
  </si>
  <si>
    <t>1/C2H4O2/c1-2(3)4/h1H3,(H,3,4)/p-1</t>
  </si>
  <si>
    <t>ACb</t>
  </si>
  <si>
    <t>adenine[b]</t>
  </si>
  <si>
    <t>adenine</t>
  </si>
  <si>
    <t>1/C5H5N5/c6-4-3-5(9-1-7-3)10-2-8-4/h1-2H,(H3,6,7,8,9,10)/f/h9H,6H2</t>
  </si>
  <si>
    <t>ADb</t>
  </si>
  <si>
    <t>alpha,alpha-trehalose[b]</t>
  </si>
  <si>
    <t>alpha,alpha-trehalose</t>
  </si>
  <si>
    <t>1/C12H22O11/c13-1-3-5(15)7(17)9(19)11(21-3)23-12-10(20)8(18)6(16)4(2-14)22-12/h3-20H,1-2H2/t3-,4-,5-,6-,7+,8+,9-,10-,11-,12-/m1/s1</t>
  </si>
  <si>
    <t>TREb</t>
  </si>
  <si>
    <t>alpha-D-glucose[b]</t>
  </si>
  <si>
    <t>alpha-D-glucose</t>
  </si>
  <si>
    <t>1/C6H12O6/c7-1-2-3(8)4(9)5(10)6(11)12-2/h2-11H,1H2/t2-,3-,4+,5-,6+/m1/s1</t>
  </si>
  <si>
    <t>GLCb</t>
  </si>
  <si>
    <t>alpha-L-arabinan[b]</t>
  </si>
  <si>
    <t>alpha-L-arabinan</t>
  </si>
  <si>
    <t>kegg.compound/C02474</t>
  </si>
  <si>
    <t>C5H8O4</t>
  </si>
  <si>
    <t>ARABINb</t>
  </si>
  <si>
    <t>aminoacetaldehyde[b]</t>
  </si>
  <si>
    <t>aminoacetaldehyde</t>
  </si>
  <si>
    <t>1/C2H5NO/c3-1-2-4/h2H,1,3H2</t>
  </si>
  <si>
    <t>AMIACEb</t>
  </si>
  <si>
    <t>anthranilate[b]</t>
  </si>
  <si>
    <t>anthranilate</t>
  </si>
  <si>
    <t>1/C7H7NO2/c8-6-4-2-1-3-5(6)7(9)10/h1-4H,8H2,(H,9,10)/p-1/fC7H6NO2/q-1</t>
  </si>
  <si>
    <t>ANb</t>
  </si>
  <si>
    <t>artificial penicillin[b]</t>
  </si>
  <si>
    <t>artificial penicillin</t>
  </si>
  <si>
    <t>PENARTb</t>
  </si>
  <si>
    <t>artificial protein[b]</t>
  </si>
  <si>
    <t>artificial protein</t>
  </si>
  <si>
    <t>ARTPROTb</t>
  </si>
  <si>
    <t>benzylpenicillin[b]</t>
  </si>
  <si>
    <t>benzylpenicillin</t>
  </si>
  <si>
    <t>1/C16H18N2O4S/c1-16(2)12(15(21)22)18-13(20)11(14(18)23-16)17-10(19)8-9-6-4-3-5-7-9/h3-7,11-12,14H,8H2,1-2H3,(H,17,19)(H,21,22)/t11-,12+,14-/m1/s1/f/h17,21H</t>
  </si>
  <si>
    <t>PENGb</t>
  </si>
  <si>
    <t>benzylpenicilloic acid[b]</t>
  </si>
  <si>
    <t>benzylpenicilloic acid</t>
  </si>
  <si>
    <t>kegg.compound/C16672</t>
  </si>
  <si>
    <t>1S/C16H20N2O5S/c1-16(2)12(15(22)23)18-13(24-16)11(14(20)21)17-10(19)8-9-6-4-3-5-7-9/h3-7,11-13,18H,8H2,1-2H3,(H,17,19)(H,20,21)(H,22,23)/t11-,12-,13+/m0/s1</t>
  </si>
  <si>
    <t>PENGAb</t>
  </si>
  <si>
    <t>beta-alanine[b]</t>
  </si>
  <si>
    <t>beta-alanine</t>
  </si>
  <si>
    <t>1/C3H7NO2/c4-2-1-3(5)6/h1-2,4H2,(H,5,6)/f/h5H</t>
  </si>
  <si>
    <t>bALAb</t>
  </si>
  <si>
    <t>beta-D-glucose[b]</t>
  </si>
  <si>
    <t>beta-D-glucose</t>
  </si>
  <si>
    <t>1/C6H12O6/c7-1-2-3(8)4(9)5(10)6(11)12-2/h2-11H,1H2/t2-,3-,4+,5-,6-/m1/s1</t>
  </si>
  <si>
    <t>bDGLCb</t>
  </si>
  <si>
    <t>biomass[b]</t>
  </si>
  <si>
    <t>biomass</t>
  </si>
  <si>
    <t>BIOMASSb</t>
  </si>
  <si>
    <t>butyrate[b]</t>
  </si>
  <si>
    <t>butyrate</t>
  </si>
  <si>
    <t>1/C4H8O2/c1-2-3-4(5)6/h2-3H2,1H3,(H,5,6)/p-1/fC4H7O2/q-1</t>
  </si>
  <si>
    <t>C40b</t>
  </si>
  <si>
    <t>cellobiono-1,5-lactone[b]</t>
  </si>
  <si>
    <t>cellobiono-1,5-lactone</t>
  </si>
  <si>
    <t>1/C12H20O11/c13-1-3-5(15)6(16)9(19)12(22-3)23-10-4(2-14)21-11(20)8(18)7(10)17/h3-10,12-19H,1-2H2/t3?,4?,5-,6?,7?,8?,9?,10-,12+/m1/s1</t>
  </si>
  <si>
    <t>CB15LCTb</t>
  </si>
  <si>
    <t>cellobiose[b]</t>
  </si>
  <si>
    <t>cellobiose</t>
  </si>
  <si>
    <t>1/C12H22O11/c13-1-3-5(15)6(16)9(19)12(22-3)23-10-4(2-14)21-11(20)8(18)7(10)17/h3-20H,1-2H2/t3-,4-,5-,6+,7-,8-,9-,10-,11?,12+/m1/s1</t>
  </si>
  <si>
    <t>CELLOBb</t>
  </si>
  <si>
    <t>cellulose[b]</t>
  </si>
  <si>
    <t>cellulose</t>
  </si>
  <si>
    <t>CELLUb</t>
  </si>
  <si>
    <t>chitin[b]</t>
  </si>
  <si>
    <t>chitin</t>
  </si>
  <si>
    <t>C8H13NO5</t>
  </si>
  <si>
    <t>CHITb</t>
  </si>
  <si>
    <t>chitobiose[b]</t>
  </si>
  <si>
    <t>chitobiose</t>
  </si>
  <si>
    <t>1/C16H28N2O11/c1-5(21)17-9-13(25)14(8(4-20)27-15(9)26)29-16-10(18-6(2)22)12(24)11(23)7(3-19)28-16/h7-16,19-20,23-26H,3-4H2,1-2H3,(H,17,21)(H,18,22)/t7-,8-,9-,10-,11-,12-,13-,14-,15?,16+/m1/s1/f/h17-18H</t>
  </si>
  <si>
    <t>CHIBb</t>
  </si>
  <si>
    <t>chitosan[b]</t>
  </si>
  <si>
    <t>chitosan</t>
  </si>
  <si>
    <t>C6H11NO4</t>
  </si>
  <si>
    <t>CHITOb</t>
  </si>
  <si>
    <t>choline[b]</t>
  </si>
  <si>
    <t>choline</t>
  </si>
  <si>
    <t>1/C5H14NO/c1-6(2,3)4-5-7/h7H,4-5H2,1-3H3/q+1</t>
  </si>
  <si>
    <t>CHOb</t>
  </si>
  <si>
    <t>citrate[b]</t>
  </si>
  <si>
    <t>citrate</t>
  </si>
  <si>
    <t>1/C6H8O7/c7-3(8)1-6(13,5(11)12)2-4(9)10/h13H,1-2H2,(H,7,8)(H,9,10)(H,11,12)/p-3/fC6H5O7/q-3</t>
  </si>
  <si>
    <t>CITb</t>
  </si>
  <si>
    <t>CO2[b]</t>
  </si>
  <si>
    <t>CO2</t>
  </si>
  <si>
    <t>1/CO2/c2-1-3</t>
  </si>
  <si>
    <t>CO2b</t>
  </si>
  <si>
    <t>cyanate[b]</t>
  </si>
  <si>
    <t>cyanate</t>
  </si>
  <si>
    <t>1/CHNO/c2-1-3/h3H/p-1/fCNO/h3h/q-1</t>
  </si>
  <si>
    <t>CYNEb</t>
  </si>
  <si>
    <t>cytosine[b]</t>
  </si>
  <si>
    <t>cytosine</t>
  </si>
  <si>
    <t>1/C4H5N3O/c5-3-1-2-6-4(8)7-3/h1-2H,(H3,5,6,7,8)/f/h6H,5H2</t>
  </si>
  <si>
    <t>CYTSb</t>
  </si>
  <si>
    <t>D-arabinitol[b]</t>
  </si>
  <si>
    <t>D-arabinitol</t>
  </si>
  <si>
    <t>1/C5H12O5/c6-1-3(8)5(10)4(9)2-7/h3-10H,1-2H2/t3-,4-/m1/s1</t>
  </si>
  <si>
    <t>AOLb</t>
  </si>
  <si>
    <t>D-arabinose[b]</t>
  </si>
  <si>
    <t>D-arabinose</t>
  </si>
  <si>
    <t>1/C5H10O5/c6-1-3(8)5(10)4(9)2-7/h1,3-5,7-10H,2H2/t3-,4-,5+/m1/s1</t>
  </si>
  <si>
    <t>ARABb</t>
  </si>
  <si>
    <t>decanoate[b]</t>
  </si>
  <si>
    <t>decanoate</t>
  </si>
  <si>
    <t>1/C10H20O2/c1-2-3-4-5-6-7-8-9-10(11)12/h2-9H2,1H3,(H,11,12)/p-1/fC10H19O2/q-1</t>
  </si>
  <si>
    <t>C100b</t>
  </si>
  <si>
    <t>D-fructose[b]</t>
  </si>
  <si>
    <t>D-fructose</t>
  </si>
  <si>
    <t>1/C6H12O6/c7-1-3-4(9)5(10)6(11,2-8)12-3/h3-5,7-11H,1-2H2/t3-,4-,5+,6?/m1/s1</t>
  </si>
  <si>
    <t>FRUb</t>
  </si>
  <si>
    <t>D-galactose[b]</t>
  </si>
  <si>
    <t>D-galactose</t>
  </si>
  <si>
    <t>1/C6H12O6/c7-1-2-3(8)4(9)5(10)6(11)12-2/h2-11H,1H2/t2-,3+,4+,5-,6+/m1/s1</t>
  </si>
  <si>
    <t>GLACb</t>
  </si>
  <si>
    <t>D-gluconate[b]</t>
  </si>
  <si>
    <t>D-gluconate</t>
  </si>
  <si>
    <t>1/C6H12O7/c7-1-2(8)3(9)4(10)5(11)6(12)13/h2-5,7-11H,1H2,(H,12,13)/p-1/t2-,3-,4+,5-/m1/s1/fC6H11O7/q-1</t>
  </si>
  <si>
    <t>GLCNTb</t>
  </si>
  <si>
    <t>D-glucono-1,5-lactone[b]</t>
  </si>
  <si>
    <t>D-glucono-1,5-lactone</t>
  </si>
  <si>
    <t>1/C6H10O6/c7-1-2-3(8)4(9)5(10)6(11)12-2/h2-5,7-10H,1H2/t2-,3-,4+,5-/m1/s1</t>
  </si>
  <si>
    <t>GLCN15LACb</t>
  </si>
  <si>
    <t>D-glucosamine[b]</t>
  </si>
  <si>
    <t>D-glucosamine</t>
  </si>
  <si>
    <t>C6H13NO5</t>
  </si>
  <si>
    <t>GLCNb</t>
  </si>
  <si>
    <t>D-glucose[b]</t>
  </si>
  <si>
    <t>D-glucose</t>
  </si>
  <si>
    <t>C6H12O6</t>
  </si>
  <si>
    <t>DGLCb</t>
  </si>
  <si>
    <t>D-mannitol[b]</t>
  </si>
  <si>
    <t>D-mannitol</t>
  </si>
  <si>
    <t>1/C6H14O6/c7-1-3(9)5(11)6(12)4(10)2-8/h3-12H,1-2H2/t3-,4-,5-,6-/m1/s1</t>
  </si>
  <si>
    <t>MNTb</t>
  </si>
  <si>
    <t>D-mannose[b]</t>
  </si>
  <si>
    <t>D-mannose</t>
  </si>
  <si>
    <t>MANb</t>
  </si>
  <si>
    <t>D-ribose[b]</t>
  </si>
  <si>
    <t>D-ribose</t>
  </si>
  <si>
    <t>1/C5H10O5/c6-1-3(8)5(10)4(9)2-7/h1,3-5,7-10H,2H2/t3-,4+,5-/m0/s1</t>
  </si>
  <si>
    <t>RIBb</t>
  </si>
  <si>
    <t>D-xylose[b]</t>
  </si>
  <si>
    <t>D-xylose</t>
  </si>
  <si>
    <t>1/C5H10O5/c6-1-3(8)5(10)4(9)2-7/h1,3-5,7-10H,2H2/t3-,4+,5+/m0/s1</t>
  </si>
  <si>
    <t>XYLb</t>
  </si>
  <si>
    <t>ethanol[b]</t>
  </si>
  <si>
    <t>ethanol</t>
  </si>
  <si>
    <t>1/C2H6O/c1-2-3/h3H,2H2,1H3</t>
  </si>
  <si>
    <t>ETHb</t>
  </si>
  <si>
    <t>ethylnitronate[b]</t>
  </si>
  <si>
    <t>ethylnitronate</t>
  </si>
  <si>
    <t>kegg.compound/C18091</t>
  </si>
  <si>
    <t>C2H4NO2</t>
  </si>
  <si>
    <t>ETHNITb</t>
  </si>
  <si>
    <t>FMN[b]</t>
  </si>
  <si>
    <t>FMN</t>
  </si>
  <si>
    <t>1/C17H21N4O9P/c1-7-3-9-10(4-8(7)2)21(15-13(18-9)16(25)20-17(26)19-15)5-11(22)14(24)12(23)6-30-31(27,28)29/h3-4,11-12,14,22-24H,5-6H2,1-2H3,(H,20,25,26)(H2,27,28,29)/t11-,12+,14-/m0/s1</t>
  </si>
  <si>
    <t>FMNb</t>
  </si>
  <si>
    <t>formate[b]</t>
  </si>
  <si>
    <t>formate</t>
  </si>
  <si>
    <t>1/CH2O2/c2-1-3/h1H,(H,2,3)/p-1/fCHO2/q-1</t>
  </si>
  <si>
    <t>FORb</t>
  </si>
  <si>
    <t>fumarate[b]</t>
  </si>
  <si>
    <t>fumarate</t>
  </si>
  <si>
    <t>1/C4H4O4/c5-3(6)1-2-4(7)8/h1-2H,(H,5,6)(H,7,8)/p-2/b2-1+/fC4H2O4/q-2</t>
  </si>
  <si>
    <t>FUMb</t>
  </si>
  <si>
    <t>gamma-aminobutyrate[b]</t>
  </si>
  <si>
    <t>gamma-aminobutyrate</t>
  </si>
  <si>
    <t>1/C4H9NO2/c5-3-1-2-4(6)7/h1-3,5H2,(H,6,7)/p-1/fC4H8NO2/q-1</t>
  </si>
  <si>
    <t>GABAb</t>
  </si>
  <si>
    <t>glutathione[b]</t>
  </si>
  <si>
    <t>glutathione</t>
  </si>
  <si>
    <t>1/C10H17N3O6S/c11-5(10(18)19)1-2-7(14)13-6(4-20)9(17)12-3-8(15)16/h5-6,20H,1-4,11H2,(H,12,17)(H,13,14)(H,15,16)(H,18,19)/t5-,6-/m0/s1/f/h12-13,15,18H</t>
  </si>
  <si>
    <t>RGTb</t>
  </si>
  <si>
    <t>glycerol[b]</t>
  </si>
  <si>
    <t>glycerol</t>
  </si>
  <si>
    <t>1/C3H8O3/c4-1-3(6)2-5/h3-6H,1-2H2</t>
  </si>
  <si>
    <t>GLb</t>
  </si>
  <si>
    <t>glycine betaine[b]</t>
  </si>
  <si>
    <t>glycine betaine</t>
  </si>
  <si>
    <t>1/C5H11NO2/c1-6(2,3)4-5(7)8/h4H2,1-3H3</t>
  </si>
  <si>
    <t>GLYBETb</t>
  </si>
  <si>
    <t>glycine[b]</t>
  </si>
  <si>
    <t>glycine</t>
  </si>
  <si>
    <t>1/C2H5NO2/c3-1-2(4)5/h1,3H2,(H,4,5)/f/h4H</t>
  </si>
  <si>
    <t>GLYb</t>
  </si>
  <si>
    <t>glycogen[b]</t>
  </si>
  <si>
    <t>glycogen</t>
  </si>
  <si>
    <t>GLYCOGENb</t>
  </si>
  <si>
    <t>glycolate[b]</t>
  </si>
  <si>
    <t>glycolate</t>
  </si>
  <si>
    <t>1/C2H4O3/c3-1-2(4)5/h3H,1H2,(H,4,5)/p-1/fC2H3O3/q-1</t>
  </si>
  <si>
    <t>GLYAb</t>
  </si>
  <si>
    <t>guanine[b]</t>
  </si>
  <si>
    <t>guanine</t>
  </si>
  <si>
    <t>1/C5H5N5O/c6-5-9-3-2(4(11)10-5)7-1-8-3/h1H,(H4,6,7,8,9,10,11)/f/h8,10H,6H2</t>
  </si>
  <si>
    <t>GNb</t>
  </si>
  <si>
    <t>H2O[b]</t>
  </si>
  <si>
    <t>H2O</t>
  </si>
  <si>
    <t>1/H2O/h1H2</t>
  </si>
  <si>
    <t>H2Ob</t>
  </si>
  <si>
    <t>H2O2[b]</t>
  </si>
  <si>
    <t>H2O2</t>
  </si>
  <si>
    <t>1/H2O2/c1-2/h1-2H</t>
  </si>
  <si>
    <t>H2O2b</t>
  </si>
  <si>
    <t>H2S[b]</t>
  </si>
  <si>
    <t>H2S</t>
  </si>
  <si>
    <t>1/H2S/h1H2</t>
  </si>
  <si>
    <t>H2Sb</t>
  </si>
  <si>
    <t>heptadecanoate[b]</t>
  </si>
  <si>
    <t>heptadecanoate</t>
  </si>
  <si>
    <t>1/C17H34O2/c1-2-3-4-5-6-7-8-9-10-11-12-13-14-15-16-17(18)19/h2-16H2,1H3,(H,18,19)/p-1/fC17H33O2/q-1</t>
  </si>
  <si>
    <t>C170b</t>
  </si>
  <si>
    <t>heptadecenoate[b]</t>
  </si>
  <si>
    <t>heptadecenoate</t>
  </si>
  <si>
    <t>C17H31O2</t>
  </si>
  <si>
    <t>C171b</t>
  </si>
  <si>
    <t>heptanoate[b]</t>
  </si>
  <si>
    <t>heptanoate</t>
  </si>
  <si>
    <t>1/C7H14O2/c1-2-3-4-5-6-7(8)9/h2-6H2,1H3,(H,8,9)/p-1/fC7H13O2/q-1</t>
  </si>
  <si>
    <t>C70b</t>
  </si>
  <si>
    <t>hexadecadienoate[b]</t>
  </si>
  <si>
    <t>hexadecadienoate</t>
  </si>
  <si>
    <t>C16H27O2</t>
  </si>
  <si>
    <t>C162b</t>
  </si>
  <si>
    <t>hexadecenoate[b]</t>
  </si>
  <si>
    <t>hexadecenoate</t>
  </si>
  <si>
    <t>C16H29O2</t>
  </si>
  <si>
    <t>C161b</t>
  </si>
  <si>
    <t>hexanoate[b]</t>
  </si>
  <si>
    <t>hexanoate</t>
  </si>
  <si>
    <t>1/C6H12O2/c1-2-3-4-5-6(7)8/h2-5H2,1H3,(H,7,8)/p-1/fC6H11O2/q-1</t>
  </si>
  <si>
    <t>C60b</t>
  </si>
  <si>
    <t>hexanoylpenicillin[b]</t>
  </si>
  <si>
    <t>hexanoylpenicillin</t>
  </si>
  <si>
    <t>pubchem.compound/107556</t>
  </si>
  <si>
    <t>1S/C14H22N2O4S/c1-4-5-6-7-8(17)15-9-11(18)16-10(13(19)20)14(2,3)21-12(9)16/h9-10,12H,4-7H2,1-3H3,(H,15,17)(H,19,20)/t9-,10+,12-/m1/s1</t>
  </si>
  <si>
    <t>PENDFb</t>
  </si>
  <si>
    <t>hypoxanthine[b]</t>
  </si>
  <si>
    <t>hypoxanthine</t>
  </si>
  <si>
    <t>1/C5H4N4O/c10-5-3-4(7-1-6-3)8-2-9-5/h1-2H,(H2,6,7,8,9,10)</t>
  </si>
  <si>
    <t>HYXNb</t>
  </si>
  <si>
    <t>icosanoate[b]</t>
  </si>
  <si>
    <t>icosanoate</t>
  </si>
  <si>
    <t>1/C20H40O2/c1-2-3-4-5-6-7-8-9-10-11-12-13-14-15-16-17-18-19-20(21)22/h2-19H2,1H3,(H,21,22)/p-1/fC20H39O2/q-1</t>
  </si>
  <si>
    <t>C200b</t>
  </si>
  <si>
    <t>isocitrate[b]</t>
  </si>
  <si>
    <t>isocitrate</t>
  </si>
  <si>
    <t>1/C6H8O7/c7-3(8)1-2(5(10)11)4(9)6(12)13/h2,4,9H,1H2,(H,7,8)(H,10,11)(H,12,13)/p-3/fC6H5O7/q-3</t>
  </si>
  <si>
    <t>ICITb</t>
  </si>
  <si>
    <t>isopenicillin N[b]</t>
  </si>
  <si>
    <t>isopenicillin N</t>
  </si>
  <si>
    <t>1/C14H21N3O6S/c1-14(2)9(13(22)23)17-10(19)8(11(17)24-14)16-7(18)5-3-4-6(15)12(20)21/h6,8-9,11H,3-5,15H2,1-2H3,(H,16,18)(H,20,21)(H,22,23)/t6-,8+,9-,11+/m0/s1/f/h16,20,22H</t>
  </si>
  <si>
    <t>IPNb</t>
  </si>
  <si>
    <t>L-2-aminoadipate[b]</t>
  </si>
  <si>
    <t>L-2-aminoadipate</t>
  </si>
  <si>
    <t>1/C6H11NO4/c7-4(6(10)11)2-1-3-5(8)9/h4H,1-3,7H2,(H,8,9)(H,10,11)/p-2/t4-/m0/s1/fC6H9NO4/q-2</t>
  </si>
  <si>
    <t>AMAb</t>
  </si>
  <si>
    <t>lactose[b]</t>
  </si>
  <si>
    <t>lactose</t>
  </si>
  <si>
    <t>1/C12H22O11/c13-1-3-5(15)6(16)9(19)12(22-3)23-10-4(2-14)21-11(20)8(18)7(10)17/h3-20H,1-2H2/t3-,4-,5+,6+,7-,8-,9-,10-,11?,12+/m1/s1</t>
  </si>
  <si>
    <t>LACTb</t>
  </si>
  <si>
    <t>L-alanine[b]</t>
  </si>
  <si>
    <t>L-alanine</t>
  </si>
  <si>
    <t>1/C3H7NO2/c1-2(4)3(5)6/h2H,4H2,1H3,(H,5,6)/t2-/m0/s1/f/h5H</t>
  </si>
  <si>
    <t>ALAb</t>
  </si>
  <si>
    <t>L-arabinitol[b]</t>
  </si>
  <si>
    <t>L-arabinitol</t>
  </si>
  <si>
    <t>1/C5H12O5/c6-1-3(8)5(10)4(9)2-7/h3-10H,1-2H2/t3-,4-/m0/s1</t>
  </si>
  <si>
    <t>LAOLb</t>
  </si>
  <si>
    <t>L-arabinose[b]</t>
  </si>
  <si>
    <t>L-arabinose</t>
  </si>
  <si>
    <t>C5H10O5</t>
  </si>
  <si>
    <t>LARABb</t>
  </si>
  <si>
    <t>L-arginine[b]</t>
  </si>
  <si>
    <t>L-arginine</t>
  </si>
  <si>
    <t>1/C6H14N4O2/c7-4(5(11)12)2-1-3-10-6(8)9/h4H,1-3,7H2,(H,11,12)(H4,8,9,10)/t4-/m0/s1/f/h8,10-11H,9H2</t>
  </si>
  <si>
    <t>ARGb</t>
  </si>
  <si>
    <t>L-asparagine[b]</t>
  </si>
  <si>
    <t>L-asparagine</t>
  </si>
  <si>
    <t>1/C4H8N2O3/c5-2(4(8)9)1-3(6)7/h2H,1,5H2,(H2,6,7)(H,8,9)/t2-/m0/s1/f/h8H,6H2</t>
  </si>
  <si>
    <t>ASNb</t>
  </si>
  <si>
    <t>L-aspartate[b]</t>
  </si>
  <si>
    <t>L-aspartate</t>
  </si>
  <si>
    <t>1/C4H7NO4/c5-2(4(8)9)1-3(6)7/h2H,1,5H2,(H,6,7)(H,8,9)/p-1/t2-/m0/s1/fC4H6NO4/h5H/q-1</t>
  </si>
  <si>
    <t>ASPb</t>
  </si>
  <si>
    <t>laurate[b]</t>
  </si>
  <si>
    <t>laurate</t>
  </si>
  <si>
    <t>1/C12H24O2/c1-2-3-4-5-6-7-8-9-10-11-12(13)14/h2-11H2,1H3,(H,13,14)/p-1/fC12H23O2/q-1</t>
  </si>
  <si>
    <t>C120b</t>
  </si>
  <si>
    <t>L-citrulline[b]</t>
  </si>
  <si>
    <t>L-citrulline</t>
  </si>
  <si>
    <t>1/C6H13N3O3/c7-4(5(10)11)2-1-3-9-6(8)12/h4H,1-3,7H2,(H,10,11)(H3,8,9,12)/t4-/m0/s1</t>
  </si>
  <si>
    <t>CITRb</t>
  </si>
  <si>
    <t>L-cysteine[b]</t>
  </si>
  <si>
    <t>L-cysteine</t>
  </si>
  <si>
    <t>1/C3H7NO2S/c4-2(1-7)3(5)6/h2,7H,1,4H2,(H,5,6)/t2-/m0/s1/f/h5H</t>
  </si>
  <si>
    <t>CYSb</t>
  </si>
  <si>
    <t>L-cystine[b]</t>
  </si>
  <si>
    <t>L-cystine</t>
  </si>
  <si>
    <t>1/C6H12N2O4S2/c7-3(5(9)10)1-13-14-2-4(8)6(11)12/h3-4H,1-2,7-8H2,(H,9,10)(H,11,12)/t3-,4-/m0/s1/f/h9,11H</t>
  </si>
  <si>
    <t>CYSTb</t>
  </si>
  <si>
    <t>L-dopaquinone[b]</t>
  </si>
  <si>
    <t>L-dopaquinone</t>
  </si>
  <si>
    <t>1/C9H9NO4/c10-6(9(13)14)3-5-1-2-7(11)8(12)4-5/h1-2,4,6H,3,10H2,(H,13,14)/t6-/m0/s1/f/H13h</t>
  </si>
  <si>
    <t>DOQUIb</t>
  </si>
  <si>
    <t>L-glutamate[b]</t>
  </si>
  <si>
    <t>L-glutamate</t>
  </si>
  <si>
    <t>1/C5H9NO4/c6-3(5(9)10)1-2-4(7)8/h3H,1-2,6H2,(H,7,8)(H,9,10)/p-1/t3-/m0/s1/fC5H8NO4/h6H/q-1</t>
  </si>
  <si>
    <t>GLUb</t>
  </si>
  <si>
    <t>L-glutamine[b]</t>
  </si>
  <si>
    <t>L-glutamine</t>
  </si>
  <si>
    <t>1/C5H10N2O3/c6-3(5(9)10)1-2-4(7)8/h3H,1-2,6H2,(H2,7,8)(H,9,10)/t3-/m0/s1/f/h9H,7H2</t>
  </si>
  <si>
    <t>GLNb</t>
  </si>
  <si>
    <t>L-histidine[b]</t>
  </si>
  <si>
    <t>L-histidine</t>
  </si>
  <si>
    <t>1/C6H9N3O2/c7-5(6(10)11)1-4-2-8-3-9-4/h2-3,5H,1,7H2,(H,8,9)(H,10,11)/t5-/m0/s1/f/h8,10H</t>
  </si>
  <si>
    <t>HISb</t>
  </si>
  <si>
    <t>L-homocysteine[b]</t>
  </si>
  <si>
    <t>L-homocysteine</t>
  </si>
  <si>
    <t>1/C4H9NO2S/c5-3(1-2-8)4(6)7/h3,8H,1-2,5H2,(H,6,7)/t3-/m0/s1/f/h6H</t>
  </si>
  <si>
    <t>HCYSb</t>
  </si>
  <si>
    <t>L-iditol[b]</t>
  </si>
  <si>
    <t>L-iditol</t>
  </si>
  <si>
    <t>1/C6H14O6/c7-1-3(9)5(11)6(12)4(10)2-8/h3-12H,1-2H2/t3-,4-,5+,6+/m0/s1</t>
  </si>
  <si>
    <t>IDOLb</t>
  </si>
  <si>
    <t>L-isoleucine[b]</t>
  </si>
  <si>
    <t>L-isoleucine</t>
  </si>
  <si>
    <t>1/C6H13NO2/c1-3-4(2)5(7)6(8)9/h4-5H,3,7H2,1-2H3,(H,8,9)/t4-,5-/m0/s1/f/h8H</t>
  </si>
  <si>
    <t>ILEb</t>
  </si>
  <si>
    <t>L-leucine[b]</t>
  </si>
  <si>
    <t>L-leucine</t>
  </si>
  <si>
    <t>1/C6H13NO2/c1-4(2)3-5(7)6(8)9/h4-5H,3,7H2,1-2H3,(H,8,9)/t5-/m0/s1/f/h8H</t>
  </si>
  <si>
    <t>LEUb</t>
  </si>
  <si>
    <t>L-lysine[b]</t>
  </si>
  <si>
    <t>L-lysine</t>
  </si>
  <si>
    <t>1/C6H14N2O2/c7-4-2-1-3-5(8)6(9)10/h5H,1-4,7-8H2,(H,9,10)/t5-/m0/s1/f/h9H</t>
  </si>
  <si>
    <t>LYSb</t>
  </si>
  <si>
    <t>L-methionine[b]</t>
  </si>
  <si>
    <t>L-methionine</t>
  </si>
  <si>
    <t>1/C5H11NO2S/c1-9-3-2-4(6)5(7)8/h4H,2-3,6H2,1H3,(H,7,8)/t4-/m0/s1/f/h7H</t>
  </si>
  <si>
    <t>METb</t>
  </si>
  <si>
    <t>L-ornithine[b]</t>
  </si>
  <si>
    <t>L-ornithine</t>
  </si>
  <si>
    <t>1/C5H12N2O2/c6-3-1-2-4(7)5(8)9/h4H,1-3,6-7H2,(H,8,9)/t4-/m0/s1/f/h8H</t>
  </si>
  <si>
    <t>ORNb</t>
  </si>
  <si>
    <t>L-phenylalanine[b]</t>
  </si>
  <si>
    <t>L-phenylalanine</t>
  </si>
  <si>
    <t>1/C9H11NO2/c10-8(9(11)12)6-7-4-2-1-3-5-7/h1-5,8H,6,10H2,(H,11,12)/t8-/m0/s1/f/h11H</t>
  </si>
  <si>
    <t>PHEb</t>
  </si>
  <si>
    <t>L-proline[b]</t>
  </si>
  <si>
    <t>L-proline</t>
  </si>
  <si>
    <t>1/C5H9NO2/c7-5(8)4-2-1-3-6-4/h4,6H,1-3H2,(H,7,8)/t4-/m0/s1/f/h7H</t>
  </si>
  <si>
    <t>PROb</t>
  </si>
  <si>
    <t>L-ribulose[b]</t>
  </si>
  <si>
    <t>L-ribulose</t>
  </si>
  <si>
    <t>1/C5H10O5/c6-1-3(8)5(10)4(9)2-7/h3,5-8,10H,1-2H2/t3-,5-/m0/s1</t>
  </si>
  <si>
    <t>LRLb</t>
  </si>
  <si>
    <t>L-serine[b]</t>
  </si>
  <si>
    <t>L-serine</t>
  </si>
  <si>
    <t>1/C3H7NO3/c4-2(1-5)3(6)7/h2,5H,1,4H2,(H,6,7)/t2-/m0/s1/f/h6H</t>
  </si>
  <si>
    <t>SERb</t>
  </si>
  <si>
    <t>L-sorbose[b]</t>
  </si>
  <si>
    <t>L-sorbose</t>
  </si>
  <si>
    <t>SORb</t>
  </si>
  <si>
    <t>L-threonine[b]</t>
  </si>
  <si>
    <t>L-threonine</t>
  </si>
  <si>
    <t>1/C4H9NO3/c1-2(6)3(5)4(7)8/h2-3,6H,5H2,1H3,(H,7,8)/t2-,3+/m1/s1/f/h7H</t>
  </si>
  <si>
    <t>THRb</t>
  </si>
  <si>
    <t>L-tryptophan[b]</t>
  </si>
  <si>
    <t>L-tryptophan</t>
  </si>
  <si>
    <t>1/C11H12N2O2/c12-9(11(14)15)5-7-6-13-10-4-2-1-3-8(7)10/h1-4,6,9,13H,5,12H2,(H,14,15)/t9-/m0/s1/f/h14H</t>
  </si>
  <si>
    <t>TRPb</t>
  </si>
  <si>
    <t>L-tyrosine[b]</t>
  </si>
  <si>
    <t>L-tyrosine</t>
  </si>
  <si>
    <t>1/C9H11NO3/c10-8(9(12)13)5-6-1-3-7(11)4-2-6/h1-4,8,11H,5,10H2,(H,12,13)/t8-/m0/s1/f/h12H</t>
  </si>
  <si>
    <t>TYRb</t>
  </si>
  <si>
    <t>L-valine[b]</t>
  </si>
  <si>
    <t>L-valine</t>
  </si>
  <si>
    <t>1/C5H11NO2/c1-3(2)4(6)5(7)8/h3-4H,6H2,1-2H3,(H,7,8)/t4-/m0/s1/f/h7H</t>
  </si>
  <si>
    <t>VALb</t>
  </si>
  <si>
    <t>maltose[b]</t>
  </si>
  <si>
    <t>maltose</t>
  </si>
  <si>
    <t>1/C12H22O11/c13-1-3-5(15)6(16)9(19)12(22-3)23-10-4(2-14)21-11(20)8(18)7(10)17/h3-20H,1-2H2/t3-,4-,5-,6+,7-,8-,9-,10-,11?,12-/m1/s1</t>
  </si>
  <si>
    <t>MLTb</t>
  </si>
  <si>
    <t>maltotriose[b]</t>
  </si>
  <si>
    <t>maltotriose</t>
  </si>
  <si>
    <t>1/C18H32O16/c19-1-4-7(22)8(23)12(27)17(31-4)34-15-6(3-21)32-18(13(28)10(15)25)33-14-5(2-20)30-16(29)11(26)9(14)24/h4-29H,1-3H2/t4-,5-,6-,7-,8+,9-,10-,11-,12-,13-,14-,15-,16+,17-,18-/m1/s1</t>
  </si>
  <si>
    <t>MLTIOSEb</t>
  </si>
  <si>
    <t>mannans[b]</t>
  </si>
  <si>
    <t>mannans</t>
  </si>
  <si>
    <t>MANNANb</t>
  </si>
  <si>
    <t>melibiose[b]</t>
  </si>
  <si>
    <t>melibiose</t>
  </si>
  <si>
    <t>1/C12H22O11/c13-1-4(15)7(17)8(18)5(16)3-22-12-11(21)10(20)9(19)6(2-14)23-12/h1,4-12,14-21H,2-3H2/t4-,5+,6+,7+,8+,9-,10-,11+,12-/m0/s1</t>
  </si>
  <si>
    <t>MELIb</t>
  </si>
  <si>
    <t>methanol[b]</t>
  </si>
  <si>
    <t>methanol</t>
  </si>
  <si>
    <t>1/CH4O/c1-2/h2H,1H3</t>
  </si>
  <si>
    <t>METHOLb</t>
  </si>
  <si>
    <t>myo-inositol[b]</t>
  </si>
  <si>
    <t>myo-inositol</t>
  </si>
  <si>
    <t>1/C6H12O6/c7-1-2(8)4(10)6(12)5(11)3(1)9/h1-12H/t1-,2-,3-,4+,5-,6-</t>
  </si>
  <si>
    <t>MYOIb</t>
  </si>
  <si>
    <t>myristate[b]</t>
  </si>
  <si>
    <t>myristate</t>
  </si>
  <si>
    <t>1/C14H28O2/c1-2-3-4-5-6-7-8-9-10-11-12-13-14(15)16/h2-13H2,1H3,(H,15,16)/p-1/fC14H27O2/q-1</t>
  </si>
  <si>
    <t>C140b</t>
  </si>
  <si>
    <t>N-acetyl-D-glucosamine[b]</t>
  </si>
  <si>
    <t>N-acetyl-D-glucosamine</t>
  </si>
  <si>
    <t>1/C8H15NO6/c1-4(12)9-5(2-10)7(14)8(15)6(13)3-11/h2,5-8,11,13-15H,3H2,1H3,(H,9,12)/t5-,6+,7+,8+/m0/s1/f/h9H</t>
  </si>
  <si>
    <t>NAGb</t>
  </si>
  <si>
    <t>NH3[b]</t>
  </si>
  <si>
    <t>NH3</t>
  </si>
  <si>
    <t>1/H3N/h1H3</t>
  </si>
  <si>
    <t>NH3b</t>
  </si>
  <si>
    <t>nicotinamide[b]</t>
  </si>
  <si>
    <t>nicotinamide</t>
  </si>
  <si>
    <t>1/C6H6N2O/c7-6(9)5-2-1-3-8-4-5/h1-4H,(H2,7,9)/f/h7H2</t>
  </si>
  <si>
    <t>NICDb</t>
  </si>
  <si>
    <t>nicotinate[b]</t>
  </si>
  <si>
    <t>nicotinate</t>
  </si>
  <si>
    <t>1/C6H5NO2/c8-6(9)5-2-1-3-7-4-5/h1-4H,(H,8,9)/p-1/fC6H4NO2/q-1</t>
  </si>
  <si>
    <t>NICAb</t>
  </si>
  <si>
    <t>nitrate[b]</t>
  </si>
  <si>
    <t>nitrate</t>
  </si>
  <si>
    <t>1/NO3/c2-1(3)4/q-1</t>
  </si>
  <si>
    <t>HNO3b</t>
  </si>
  <si>
    <t>nitrite[b]</t>
  </si>
  <si>
    <t>nitrite</t>
  </si>
  <si>
    <t>1/HNO2/c2-1-3/h(H,2,3)/p-1/fNO2/q-1</t>
  </si>
  <si>
    <t>HNO2b</t>
  </si>
  <si>
    <t>nonanoate[b]</t>
  </si>
  <si>
    <t>nonanoate</t>
  </si>
  <si>
    <t>1/C9H18O2/c1-2-3-4-5-6-7-8-9(10)11/h2-8H2,1H3,(H,10,11)/p-1/fC9H17O2/q-1</t>
  </si>
  <si>
    <t>C90b</t>
  </si>
  <si>
    <t>O2[b]</t>
  </si>
  <si>
    <t>O2</t>
  </si>
  <si>
    <t>1/O2/c1-2</t>
  </si>
  <si>
    <t>O2b</t>
  </si>
  <si>
    <t>octadecadienoate[b]</t>
  </si>
  <si>
    <t>octadecadienoate</t>
  </si>
  <si>
    <t>C18H31O2</t>
  </si>
  <si>
    <t>C182b</t>
  </si>
  <si>
    <t>octadecatrienoate[b]</t>
  </si>
  <si>
    <t>octadecatrienoate</t>
  </si>
  <si>
    <t>C18H29O2</t>
  </si>
  <si>
    <t>C183b</t>
  </si>
  <si>
    <t>octadecenoate[b]</t>
  </si>
  <si>
    <t>octadecenoate</t>
  </si>
  <si>
    <t>C18H33O2</t>
  </si>
  <si>
    <t>C181b</t>
  </si>
  <si>
    <t>octanoate[b]</t>
  </si>
  <si>
    <t>octanoate</t>
  </si>
  <si>
    <t>1/C8H16O2/c1-2-3-4-5-6-7-8(9)10/h2-7H2,1H3,(H,9,10)/p-1/fC8H15O2/q-1</t>
  </si>
  <si>
    <t>C80b</t>
  </si>
  <si>
    <t>octanoylpenicillin[b]</t>
  </si>
  <si>
    <t>octanoylpenicillin</t>
  </si>
  <si>
    <t>pubchem.compound/94167</t>
  </si>
  <si>
    <t>1S/C16H26N2O4S/c1-4-5-6-7-8-9-10(19)17-11-13(20)18-12(15(21)22)16(2,3)23-14(11)18/h11-12,14H,4-9H2,1-3H3,(H,17,19)(H,21,22)</t>
  </si>
  <si>
    <t>PENKb</t>
  </si>
  <si>
    <t>oxalate[b]</t>
  </si>
  <si>
    <t>oxalate</t>
  </si>
  <si>
    <t>1/C2H2O4/c3-1(4)2(5)6/h(H,3,4)(H,5,6)/p-1/fC2HO4/h3H/q-1</t>
  </si>
  <si>
    <t>OXALb</t>
  </si>
  <si>
    <t>oxaloacetate[b]</t>
  </si>
  <si>
    <t>oxaloacetate</t>
  </si>
  <si>
    <t>1/C4H4O5/c5-2(4(8)9)1-3(6)7/h1H2,(H,6,7)(H,8,9)/p-2/fC4H2O5/q-2</t>
  </si>
  <si>
    <t>OAb</t>
  </si>
  <si>
    <t>palmitate[b]</t>
  </si>
  <si>
    <t>palmitate</t>
  </si>
  <si>
    <t>1/C16H32O2/c1-2-3-4-5-6-7-8-9-10-11-12-13-14-15-16(17)18/h2-15H2,1H3,(H,17,18)/p-1/fC16H31O2/q-1</t>
  </si>
  <si>
    <t>C160b</t>
  </si>
  <si>
    <t>pentadecanoate[b]</t>
  </si>
  <si>
    <t>pentadecanoate</t>
  </si>
  <si>
    <t>C15H29O2</t>
  </si>
  <si>
    <t>C150b</t>
  </si>
  <si>
    <t>phenoxyacetate[b]</t>
  </si>
  <si>
    <t>phenoxyacetate</t>
  </si>
  <si>
    <t>1/C8H8O3/c9-8(10)6-11-7-4-2-1-3-5-7/h1-5H,6H2,(H,9,10)/p-1/fC8H7O3/q-1</t>
  </si>
  <si>
    <t>POAb</t>
  </si>
  <si>
    <t>phenoxymethylpenicillin[b]</t>
  </si>
  <si>
    <t>phenoxymethylpenicillin</t>
  </si>
  <si>
    <t>1/C16H18N2O5S/c1-16(2)12(15(21)22)18-13(20)11(14(18)24-16)17-10(19)8-23-9-6-4-3-5-7-9/h3-7,11-12,14H,8H2,1-2H3,(H,17,19)(H,21,22)/t11-,12+,14-/m1/s1/f/h17,21H</t>
  </si>
  <si>
    <t>PENVb</t>
  </si>
  <si>
    <t>phenoxymethylpenicilloic acid[b]</t>
  </si>
  <si>
    <t>phenoxymethylpenicilloic acid</t>
  </si>
  <si>
    <t>C16H20N2O6S</t>
  </si>
  <si>
    <t>PENVAb</t>
  </si>
  <si>
    <t>phenylacetate[b]</t>
  </si>
  <si>
    <t>phenylacetate</t>
  </si>
  <si>
    <t>1/C8H8O2/c9-8(10)6-7-4-2-1-3-5-7/h1-5H,6H2,(H,9,10)/p-1/fC8H7O2/q-1</t>
  </si>
  <si>
    <t>PAAb</t>
  </si>
  <si>
    <t>phosphate[b]</t>
  </si>
  <si>
    <t>phosphate</t>
  </si>
  <si>
    <t>1/H3O4P/c1-5(2,3)4/h(H3,1,2,3,4)/p-3/fO4P/q-3</t>
  </si>
  <si>
    <t>PIb</t>
  </si>
  <si>
    <t>pimelate[b]</t>
  </si>
  <si>
    <t>pimelate</t>
  </si>
  <si>
    <t>1/C7H12O4/c8-6(9)4-2-1-3-5-7(10)11/h1-5H2,(H,8,9)(H,10,11)/p-1/fC7H11O4/h8H/q-1</t>
  </si>
  <si>
    <t>6CARHEXb</t>
  </si>
  <si>
    <t>propionate[b]</t>
  </si>
  <si>
    <t>propionate</t>
  </si>
  <si>
    <t>1/C3H6O2/c1-2-3(4)5/h2H2,1H3,(H,4,5)/p-1/fC3H5O2/q-1</t>
  </si>
  <si>
    <t>PROPb</t>
  </si>
  <si>
    <t>pyruvate[b]</t>
  </si>
  <si>
    <t>pyruvate</t>
  </si>
  <si>
    <t>1/C3H4O3/c1-2(4)3(5)6/h1H3,(H,5,6)/p-1/fC3H3O3/q-1</t>
  </si>
  <si>
    <t>PYRb</t>
  </si>
  <si>
    <t>quinolinate[b]</t>
  </si>
  <si>
    <t>quinolinate</t>
  </si>
  <si>
    <t>1/C7H5NO4/c9-6(10)4-2-1-3-8-5(4)7(11)12/h1-3H,(H,9,10)(H,11,12)/p-2/fC7H3NO4/q-2</t>
  </si>
  <si>
    <t>QUINb</t>
  </si>
  <si>
    <t>raffinose[b]</t>
  </si>
  <si>
    <t>raffinose</t>
  </si>
  <si>
    <t>1/C18H32O16/c19-1-5-8(22)11(25)13(27)16(31-5)30-3-7-9(23)12(26)14(28)17(32-7)34-18(4-21)15(29)10(24)6(2-20)33-18/h5-17,19-29H,1-4H2/t5-,6-,7-,8+,9-,10-,11+,12+,13-,14-,15+,16+,17-,18+/m1/s1</t>
  </si>
  <si>
    <t>RAFFb</t>
  </si>
  <si>
    <t>starch[b]</t>
  </si>
  <si>
    <t>starch</t>
  </si>
  <si>
    <t>STARb</t>
  </si>
  <si>
    <t>stearate[b]</t>
  </si>
  <si>
    <t>stearate</t>
  </si>
  <si>
    <t>1/C18H36O2/c1-2-3-4-5-6-7-8-9-10-11-12-13-14-15-16-17-18(19)20/h2-17H2,1H3,(H,19,20)/p-1/fC18H35O2/q-1</t>
  </si>
  <si>
    <t>C180b</t>
  </si>
  <si>
    <t>succinate[b]</t>
  </si>
  <si>
    <t>succinate</t>
  </si>
  <si>
    <t>1/C4H6O4/c5-3(6)1-2-4(7)8/h1-2H2,(H,5,6)(H,7,8)/p-2/fC4H4O4/q-2</t>
  </si>
  <si>
    <t>SUCCb</t>
  </si>
  <si>
    <t>sucrose[b]</t>
  </si>
  <si>
    <t>sucrose</t>
  </si>
  <si>
    <t>1/C12H22O11/c13-1-4-6(16)8(18)9(19)11(21-4)23-12(3-15)10(20)7(17)5(2-14)22-12/h4-11,13-20H,1-3H2/t4-,5-,6-,7-,8+,9-,10+,11-,12+/m1/s1</t>
  </si>
  <si>
    <t>SUCb</t>
  </si>
  <si>
    <t>sulfate[b]</t>
  </si>
  <si>
    <t>sulfate</t>
  </si>
  <si>
    <t>1/H2O4S/c1-5(2,3)4/h(H2,1,2,3,4)/p-2/fO4S/q-2</t>
  </si>
  <si>
    <t>SLFb</t>
  </si>
  <si>
    <t>sulfite[b]</t>
  </si>
  <si>
    <t>sulfite</t>
  </si>
  <si>
    <t>1/H2O3S/c1-4(2)3/h(H2,1,2,3)/p-2/fO3S/q-2</t>
  </si>
  <si>
    <t>H2SO3b</t>
  </si>
  <si>
    <t>sulfur[b]</t>
  </si>
  <si>
    <t>sulfur</t>
  </si>
  <si>
    <t>S</t>
  </si>
  <si>
    <t>Sb</t>
  </si>
  <si>
    <t>thiamin[b]</t>
  </si>
  <si>
    <t>thiamin</t>
  </si>
  <si>
    <t>1/C12H17N4OS/c1-8-11(3-4-17)18-7-16(8)6-10-5-14-9(2)15-12(10)13/h5,7,17H,3-4,6H2,1-2H3,(H2,13,14,15)/q+1/f/h13H2</t>
  </si>
  <si>
    <t>THMEb</t>
  </si>
  <si>
    <t>uracil[b]</t>
  </si>
  <si>
    <t>uracil</t>
  </si>
  <si>
    <t>1/C4H4N2O2/c7-3-1-2-5-4(8)6-3/h1-2H,(H2,5,6,7,8)/f/h5-6H</t>
  </si>
  <si>
    <t>URAb</t>
  </si>
  <si>
    <t>urea[b]</t>
  </si>
  <si>
    <t>urea</t>
  </si>
  <si>
    <t>1/CH4N2O/c2-1(3)4/h(H4,2,3,4)/f/h2-3H2</t>
  </si>
  <si>
    <t>UREAb</t>
  </si>
  <si>
    <t>uridine[b]</t>
  </si>
  <si>
    <t>uridine</t>
  </si>
  <si>
    <t>1/C9H12N2O6/c12-3-4-6(14)7(15)8(17-4)11-2-1-5(13)10-9(11)16/h1-2,4,6-8,12,14-15H,3H2,(H,10,13,16)/t4-,6-,7-,8-/m1/s1/f/h10H</t>
  </si>
  <si>
    <t>URIb</t>
  </si>
  <si>
    <t>valerate[b]</t>
  </si>
  <si>
    <t>valerate</t>
  </si>
  <si>
    <t>1/C5H10O2/c1-2-3-4-5(6)7/h2-4H2,1H3,(H,6,7)/p-1/fC5H9O2/q-1</t>
  </si>
  <si>
    <t>C50b</t>
  </si>
  <si>
    <t>xanthine[b]</t>
  </si>
  <si>
    <t>xanthine</t>
  </si>
  <si>
    <t>1/C5H4N4O2/c10-4-2-3(7-1-6-2)8-5(11)9-4/h1H,(H3,6,7,8,9,10,11)/f/h7-9H</t>
  </si>
  <si>
    <t>XANb</t>
  </si>
  <si>
    <t>xylans[b]</t>
  </si>
  <si>
    <t>xylans</t>
  </si>
  <si>
    <t>XYLANb</t>
  </si>
  <si>
    <t>xylitol[b]</t>
  </si>
  <si>
    <t>xylitol</t>
  </si>
  <si>
    <t>1/C5H12O5/c6-1-3(8)5(10)4(9)2-7/h3-10H,1-2H2/t3-,4+,5+</t>
  </si>
  <si>
    <t>XOLb</t>
  </si>
  <si>
    <t>(-)-ureidoglycolate[c]</t>
  </si>
  <si>
    <t>(-)-ureidoglycolate</t>
  </si>
  <si>
    <t>1/C3H6N2O4/c4-3(9)5-1(6)2(7)8/h1,6H,(H,7,8)(H3,4,5,9)/t1-/m0/s1/f/h5,7H,4H2</t>
  </si>
  <si>
    <t>UGC</t>
  </si>
  <si>
    <t>(2-amino-4-hydroxy-7,8-dihydropteridin-6-yl)methyl trihydrogen diphosphate[c]</t>
  </si>
  <si>
    <t>(2-amino-4-hydroxy-7,8-dihydropteridin-6-yl)methyl trihydrogen diphosphate</t>
  </si>
  <si>
    <t>1/C7H11N5O8P2/c8-7-11-5-4(6(13)12-7)10-3(1-9-5)2-19-22(17,18)20-21(14,15)16/h1-2H2,(H,17,18)(H2,14,15,16)(H4,8,9,11,12,13)/f/h9,13-15,17H,8H2</t>
  </si>
  <si>
    <t>AHHMD</t>
  </si>
  <si>
    <t>(2S)-2-[5-amino-1-(5-phospho-beta-D-ribosyl)imidazole-4-carboxamido]succinic acid[c]</t>
  </si>
  <si>
    <t>(2S)-2-[5-amino-1-(5-phospho-beta-D-ribosyl)imidazole-4-carboxamido]succinic acid</t>
  </si>
  <si>
    <t>1/C13H19N4O12P/c14-10-7(11(22)16-4(13(23)24)1-6(18)19)15-3-17(10)12-9(21)8(20)5(29-12)2-28-30(25,26)27/h3-5,8-9,12,20-21H,1-2,14H2,(H,16,22)(H,18,19)(H,23,24)(H2,25,26,27)/t4?,5-,8-,9-,12-/m1/s1/f/h16,18,23,25-26H</t>
  </si>
  <si>
    <t>SAICAR</t>
  </si>
  <si>
    <t>(2S)-2-isopropyl-3-oxosuccinate[c]</t>
  </si>
  <si>
    <t>(2S)-2-isopropyl-3-oxosuccinate</t>
  </si>
  <si>
    <t>1/C7H10O5/c1-3(2)4(6(9)10)5(8)7(11)12/h3-4H,1-2H3,(H,9,10)(H,11,12)/p-2/t4-/m0/s1/fC7H8O5/q-2</t>
  </si>
  <si>
    <t>OICAP</t>
  </si>
  <si>
    <t>(R)-4'-phosphopantothenate[c]</t>
  </si>
  <si>
    <t>(R)-4'-phosphopantothenate</t>
  </si>
  <si>
    <t>1/C9H18NO8P/c1-9(2,5-18-19(15,16)17)7(13)8(14)10-4-3-6(11)12/h7,13H,3-5H2,1-2H3,(H,10,14)(H,11,12)(H2,15,16,17)/p-1/t7-/m0/s1/fC9H17NO8P/h10,15-16H/q-1</t>
  </si>
  <si>
    <t>4PPNTO</t>
  </si>
  <si>
    <t>(R)-5-diphosphomevalonate[c]</t>
  </si>
  <si>
    <t>(R)-5-diphosphomevalonate</t>
  </si>
  <si>
    <t>1/C6H14O10P2/c1-6(9,4-5(7)8)2-3-15-18(13,14)16-17(10,11)12/h9H,2-4H2,1H3,(H,7,8)(H,13,14)(H2,10,11,12)/t6-/m1/s1</t>
  </si>
  <si>
    <t>PPMVL</t>
  </si>
  <si>
    <t>(R)-5-phosphomevalonate[c]</t>
  </si>
  <si>
    <t>(R)-5-phosphomevalonate</t>
  </si>
  <si>
    <t>1/C6H13O7P/c1-6(9,4-5(7)8)2-3-13-14(10,11)12/h9H,2-4H2,1H3,(H,7,8)(H2,10,11,12)/t6-/m1/s1</t>
  </si>
  <si>
    <t>PMVL</t>
  </si>
  <si>
    <t>(R)-lactate[c]</t>
  </si>
  <si>
    <t>(R)-lactate</t>
  </si>
  <si>
    <t>1/C3H6O3/c1-2(4)3(5)6/h2,4H,1H3,(H,5,6)/p-1/t2-/m1/s1/fC3H5O3/q-1</t>
  </si>
  <si>
    <t>LAC</t>
  </si>
  <si>
    <t>(R)-mevalonate[c]</t>
  </si>
  <si>
    <t>(R)-mevalonate</t>
  </si>
  <si>
    <t>1/C6H12O4/c1-6(10,2-3-7)4-5(8)9/h7,10H,2-4H2,1H3,(H,8,9)/p-1/t6-/m1/s1/fC6H11O4/q-1</t>
  </si>
  <si>
    <t>MVL</t>
  </si>
  <si>
    <t>(R)-pantoate[c]</t>
  </si>
  <si>
    <t>(R)-pantoate</t>
  </si>
  <si>
    <t>1/C6H12O4/c1-6(2,3-7)4(8)5(9)10/h4,7-8H,3H2,1-2H3,(H,9,10)/p-1/t4-/m0/s1/fC6H11O4/q-1</t>
  </si>
  <si>
    <t>PANT</t>
  </si>
  <si>
    <t>(R)-pantothenate[c]</t>
  </si>
  <si>
    <t>(R)-pantothenate</t>
  </si>
  <si>
    <t>1/C9H17NO5/c1-9(2,5-11)7(14)8(15)10-4-3-6(12)13/h7,11,14H,3-5H2,1-2H3,(H,10,15)(H,12,13)/p-1/t7-/m0/s1/fC9H16NO5/h10H/q-1</t>
  </si>
  <si>
    <t>PNTO</t>
  </si>
  <si>
    <t>(R)-S-lactoylglutathione[c]</t>
  </si>
  <si>
    <t>(R)-S-lactoylglutathione</t>
  </si>
  <si>
    <t>1/C13H21N3O8S/c1-6(17)13(24)25-5-8(11(21)15-4-10(19)20)16-9(18)3-2-7(14)12(22)23/h6-8,17H,2-5,14H2,1H3,(H,15,21)(H,16,18)(H,19,20)(H,22,23)/t6?,7-,8-/m0/s1</t>
  </si>
  <si>
    <t>LGT</t>
  </si>
  <si>
    <t>(S)-1-pyrroline-5-carboxylate[c]</t>
  </si>
  <si>
    <t>(S)-1-pyrroline-5-carboxylate</t>
  </si>
  <si>
    <t>1/C5H7NO2/c7-5(8)4-2-1-3-6-4/h3-4H,1-2H2,(H,7,8)/p-1/t4-/m0/s1/fC5H6NO2/q-1</t>
  </si>
  <si>
    <t>P5C</t>
  </si>
  <si>
    <t>(S)-2,3-dihydrodipicolinate[c]</t>
  </si>
  <si>
    <t>(S)-2,3-dihydrodipicolinate</t>
  </si>
  <si>
    <t>1/C7H7NO4/c9-6(10)4-2-1-3-5(8-4)7(11)12/h1-2,5H,3H2,(H,9,10)(H,11,12)/p-2/t5-/m0/s1/fC7H5NO4/q-2</t>
  </si>
  <si>
    <t>DIDIPC</t>
  </si>
  <si>
    <t>(S)-2,3-epoxysqualene[c]</t>
  </si>
  <si>
    <t>(S)-2,3-epoxysqualene</t>
  </si>
  <si>
    <t>1/C30H50O/c1-24(2)14-11-17-27(5)20-12-18-25(3)15-9-10-16-26(4)19-13-21-28(6)22-23-29-30(7,8)31-29/h14-16,20-21,29H,9-13,17-19,22-23H2,1-8H3/b25-15+,26-16+,27-20+,28-21+/t29-/m0/s1</t>
  </si>
  <si>
    <t>S23E</t>
  </si>
  <si>
    <t>(S)-3-hydroxy-3-methylglutaryl-CoA[c]</t>
  </si>
  <si>
    <t>(S)-3-hydroxy-3-methylglutaryl-CoA</t>
  </si>
  <si>
    <t>1/C27H44N7O20P3S/c1-26(2,21(40)24(41)30-5-4-15(35)29-6-7-58-17(38)9-27(3,42)8-16(36)37)11-51-57(48,49)54-56(46,47)50-10-14-20(53-55(43,44)45)19(39)25(52-14)34-13-33-18-22(28)31-12-32-23(18)34/h12-14,19-21,25,39-40,42H,4-11H2,1-3H3,(H,29,35)(H,30,41)(H,36,37)(H,46,47)(H,48,49)(H2,28,31,32)(H2,43,44,45)/t14-,19-,20-,21+,25-,27+/m1/s1/f/h29-30,36,43-44,46,48H,28H2</t>
  </si>
  <si>
    <t>H3MCOA</t>
  </si>
  <si>
    <t>(S)-4-amino-5-oxopentanoate[c]</t>
  </si>
  <si>
    <t>(S)-4-amino-5-oxopentanoate</t>
  </si>
  <si>
    <t>1/C5H9NO3/c6-4(3-7)1-2-5(8)9/h3-4H,1-2,6H2,(H,8,9)/p-1/t4-/m0/s1/fC5H8NO3/q-1</t>
  </si>
  <si>
    <t>GLU1SAL</t>
  </si>
  <si>
    <t>(S)-dihydroorotate[c]</t>
  </si>
  <si>
    <t>(S)-dihydroorotate</t>
  </si>
  <si>
    <t>1/C5H6N2O4/c8-3-1-2(4(9)10)6-5(11)7-3/h2H,1H2,(H,9,10)(H2,6,7,8,11)/p-1/t2-/m0/s1</t>
  </si>
  <si>
    <t>DOROA</t>
  </si>
  <si>
    <t>(S)-lactate[c]</t>
  </si>
  <si>
    <t>LLAC</t>
  </si>
  <si>
    <t>(S)-malate[c]</t>
  </si>
  <si>
    <t>MAL</t>
  </si>
  <si>
    <t>(S)-methylmalonyl-CoA[c]</t>
  </si>
  <si>
    <t>(S)-methylmalonyl-CoA</t>
  </si>
  <si>
    <t>1/C25H40N7O19P3S/c1-12(23(37)38)24(39)55-7-6-27-14(33)4-5-28-21(36)18(35)25(2,3)9-48-54(45,46)51-53(43,44)47-8-13-17(50-52(40,41)42)16(34)22(49-13)32-11-31-15-19(26)29-10-30-20(15)32/h10-13,16-18,22,34-35H,4-9H2,1-3H3,(H,27,33)(H,28,36)(H,37,38)(H,43,44)(H,45,46)(H2,26,29,30)(H2,40,41,42)/t12-,13+,16+,17+,18-,22+/m0/s1/f/h27-28,37,40-41,43,45H,26H2</t>
  </si>
  <si>
    <t>MMCOA</t>
  </si>
  <si>
    <t>1-(2-carboxyphenylamino)-1-deoxy-D-ribulose 5-phosphate[c]</t>
  </si>
  <si>
    <t>1-(2-carboxyphenylamino)-1-deoxy-D-ribulose 5-phosphate</t>
  </si>
  <si>
    <t>1/C12H16NO9P/c14-9(11(16)10(15)6-22-23(19,20)21)5-13-8-4-2-1-3-7(8)12(17)18/h1-4,10-11,13,15-16H,5-6H2,(H,17,18)(H2,19,20,21)/t10-,11+/m1/s1/f/h17,19-20H</t>
  </si>
  <si>
    <t>CPAD5P</t>
  </si>
  <si>
    <t>1-(5-phospho-D-ribosyl)-5-[(5-phospho-D-ribosylamino)methylideneamino]imidazole-4-carboxamide[c]</t>
  </si>
  <si>
    <t>1-(5-phospho-D-ribosyl)-5-[(5-phospho-D-ribosylamino)methylideneamino]imidazole-4-carboxamide</t>
  </si>
  <si>
    <t>1/C15H25N5O15P2/c16-12(25)7-13(17-3-18-14-10(23)8(21)5(34-14)1-32-36(26,27)28)20(4-19-7)15-11(24)9(22)6(35-15)2-33-37(29,30)31/h3-6,8-11,14-15,21-24H,1-2H2,(H2,16,25)(H,17,18)(H2,26,27,28)(H2,29,30,31)/t5-,6-,8-,9-,10-,11-,14-,15-/m1/s1</t>
  </si>
  <si>
    <t>PRFP</t>
  </si>
  <si>
    <t>1-(5-phospho-D-ribosyl)-5-amino-4-imidazolecarboxylate[c]</t>
  </si>
  <si>
    <t>1-(5-phospho-D-ribosyl)-5-amino-4-imidazolecarboxylate</t>
  </si>
  <si>
    <t>1/C9H14N3O9P/c10-7-4(9(15)16)11-2-12(7)8-6(14)5(13)3(21-8)1-20-22(17,18)19/h2-3,5-6,8,13-14H,1,10H2,(H,15,16)(H2,17,18,19)/t3-,5-,6-,8-/m1/s1/f/h15,17-18H</t>
  </si>
  <si>
    <t>CAIR</t>
  </si>
  <si>
    <t>1-(5-phospho-D-ribosyl)-ATP[c]</t>
  </si>
  <si>
    <t>1-(5-phospho-D-ribosyl)-ATP</t>
  </si>
  <si>
    <t>1/C15H25N5O20P4/c16-12-7-13(18-4-19(12)14-10(23)8(21)5(37-14)1-35-41(25,26)27)20(3-17-7)15-11(24)9(22)6(38-15)2-36-43(31,32)40-44(33,34)39-42(28,29)30/h3-6,8-11,14-16,21-24H,1-2H2,(H,31,32)(H,33,34)(H2,25,26,27)(H2,28,29,30)/t5-,6-,8-,9-,10-,11-,14?,15-/m1/s1/f/h25-26,28-29,31,33H</t>
  </si>
  <si>
    <t>PRBATP</t>
  </si>
  <si>
    <t>1-(indol-3-yl)glycerol 3-phosphate[c]</t>
  </si>
  <si>
    <t>1-(indol-3-yl)glycerol 3-phosphate</t>
  </si>
  <si>
    <t>1/C11H14NO6P/c13-10(6-18-19(15,16)17)11(14)8-5-12-9-4-2-1-3-7(8)9/h1-5,10-14H,6H2,(H2,15,16,17)</t>
  </si>
  <si>
    <t>IGP</t>
  </si>
  <si>
    <t>1,2-dihydroxy-5-(methylthio)pent-1-en-3-one[c]</t>
  </si>
  <si>
    <t>1,2-dihydroxy-5-(methylthio)pent-1-en-3-one</t>
  </si>
  <si>
    <t>1/C6H10O3S/c1-10-3-2-5(8)6(9)4-7/h4,7,9H,2-3H2,1H3/b6-4-</t>
  </si>
  <si>
    <t>12D5TP</t>
  </si>
  <si>
    <t>1,3-beta-D-glucan[c]</t>
  </si>
  <si>
    <t>13GLUCAN</t>
  </si>
  <si>
    <t>10-formyltetrahydrofolate[c]</t>
  </si>
  <si>
    <t>10-formyltetrahydrofolate</t>
  </si>
  <si>
    <t>1/C20H23N7O7/c21-20-25-16-15(18(32)26-20)23-11(7-22-16)8-27(9-28)12-3-1-10(2-4-12)17(31)24-13(19(33)34)5-6-14(29)30/h1-4,9,11,13,23H,5-8H2,(H,24,31)(H,29,30)(H,33,34)(H4,21,22,25,26,32)/t11-,13+/m1/s1/f/h22,24,26,29,33H,21H2</t>
  </si>
  <si>
    <t>FTHF</t>
  </si>
  <si>
    <t>1-acylglycerone 3-phosphates[c]</t>
  </si>
  <si>
    <t>1-acylglycerone 3-phosphates</t>
  </si>
  <si>
    <t>C4H6O7PR</t>
  </si>
  <si>
    <t>AT3P2</t>
  </si>
  <si>
    <t>1-aminocyclopropanecarboxylate[c]</t>
  </si>
  <si>
    <t>1-aminocyclopropanecarboxylate</t>
  </si>
  <si>
    <t>1/C4H7NO2/c5-4(1-2-4)3(6)7/h1-2,5H2,(H,6,7)/p-1/fC4H6NO2/q-1</t>
  </si>
  <si>
    <t>ACPC</t>
  </si>
  <si>
    <t>1D-myo-inositol 1-phosphate[c]</t>
  </si>
  <si>
    <t>1D-myo-inositol 1-phosphate</t>
  </si>
  <si>
    <t>1/C6H13O9P/c7-1-2(8)4(10)6(5(11)3(1)9)15-16(12,13)14/h1-11H,(H2,12,13,14)/t1-,2-,3+,4-,5-,6-/m1/s1/f/h12-13H</t>
  </si>
  <si>
    <t>MI1P</t>
  </si>
  <si>
    <t>1D-myo-inositol 3-phosphate[c]</t>
  </si>
  <si>
    <t>1D-myo-inositol 3-phosphate</t>
  </si>
  <si>
    <t>1/C6H13O9P/c7-1-2(8)4(10)6(5(11)3(1)9)15-16(12,13)14/h1-11H,(H2,12,13,14)/t1-,2-,3+,4-,5-,6-/m0/s1/f/h12-13H</t>
  </si>
  <si>
    <t>MI3P</t>
  </si>
  <si>
    <t>1-phosphatidyl-1D-myo-inositol 3-phosphate[c]</t>
  </si>
  <si>
    <t>1-phosphatidyl-1D-myo-inositol 3-phosphate</t>
  </si>
  <si>
    <t>C11H18O16P2R2</t>
  </si>
  <si>
    <t>PINS3P</t>
  </si>
  <si>
    <t>1-phosphatidyl-1D-myo-inositol 4-phosphate[c]</t>
  </si>
  <si>
    <t>1-phosphatidyl-1D-myo-inositol 4-phosphate</t>
  </si>
  <si>
    <t>PINS4P</t>
  </si>
  <si>
    <t>1-phosphatidyl-1D-myo-inositols[c]</t>
  </si>
  <si>
    <t>1-phosphatidyl-1D-myo-inositols</t>
  </si>
  <si>
    <t>C11H17O13PR2</t>
  </si>
  <si>
    <t>PINS</t>
  </si>
  <si>
    <t>1-phosphatidyl-D-myo-inositol 4,5-bisphosphate[c]</t>
  </si>
  <si>
    <t>1-phosphatidyl-D-myo-inositol 4,5-bisphosphate</t>
  </si>
  <si>
    <t>C11H19O19P3R2</t>
  </si>
  <si>
    <t>D45PI</t>
  </si>
  <si>
    <t>2,5-diamino-6-hydroxy-4-(5'-phosphoribosylamino)-pyrimidine[c]</t>
  </si>
  <si>
    <t>2,5-diamino-6-hydroxy-4-(5'-phosphoribosylamino)-pyrimidine</t>
  </si>
  <si>
    <t>1/C9H16N5O8P/c10-3-6(13-9(11)14-7(3)17)12-8-5(16)4(15)2(22-8)1-21-23(18,19)20/h2,4-5,8,15-16H,1,10H2,(H2,18,19,20)(H4,11,12,13,14,17)/t2-,4-,5-,8-/m1/s1/f/h12,17-19H,11H2</t>
  </si>
  <si>
    <t>D6RP5P</t>
  </si>
  <si>
    <t>2-acetolactate[c]</t>
  </si>
  <si>
    <t>2-acetolactate</t>
  </si>
  <si>
    <t>1/C5H8O4/c1-3(6)5(2,9)4(7)8/h9H,1-2H3,(H,7,8)</t>
  </si>
  <si>
    <t>ACLAC</t>
  </si>
  <si>
    <t>2-amino-3-carboxymuconate semialdehyde[c]</t>
  </si>
  <si>
    <t>2-amino-3-carboxymuconate semialdehyde</t>
  </si>
  <si>
    <t>1/C7H7NO5/c8-5(7(12)13)4(6(10)11)2-1-3-9/h1-3H,8H2,(H,10,11)(H,12,13)/p-2/fC7H5NO5/q-2</t>
  </si>
  <si>
    <t>CMUSA</t>
  </si>
  <si>
    <t>2-amino-6-(hydroxymethyl)-7,8-dihydropteridin-4-ol[c]</t>
  </si>
  <si>
    <t>2-amino-6-(hydroxymethyl)-7,8-dihydropteridin-4-ol</t>
  </si>
  <si>
    <t>1/C7H9N5O2/c8-7-11-5-4(6(14)12-7)10-3(2-13)1-9-5/h13H,1-2H2,(H4,8,9,11,12,14)</t>
  </si>
  <si>
    <t>AHHMP</t>
  </si>
  <si>
    <t>2-aminomuconic 6-semialdehyde[c]</t>
  </si>
  <si>
    <t>2-aminomuconic 6-semialdehyde</t>
  </si>
  <si>
    <t>1/C6H7NO3/c7-5(6(9)10)3-1-2-4-8/h1-4H,7H2,(H,9,10)/b2-1-,5-3+</t>
  </si>
  <si>
    <t>AM6SA</t>
  </si>
  <si>
    <t>2-dehydro-3-deoxy-D-arabino-heptonate 7-phosphate[c]</t>
  </si>
  <si>
    <t>2-dehydro-3-deoxy-D-arabino-heptonate 7-phosphate</t>
  </si>
  <si>
    <t>1/C7H13O10P/c8-3(1-4(9)7(12)13)6(11)5(10)2-17-18(14,15)16/h3,5-6,8,10-11H,1-2H2,(H,12,13)(H2,14,15,16)/t3-,5-,6+/m1/s1/f/h12,14-15H</t>
  </si>
  <si>
    <t>3DDAH7P</t>
  </si>
  <si>
    <t>2-dehydro-3-deoxy-D-galactonate[c]</t>
  </si>
  <si>
    <t>2-dehydro-3-deoxy-D-galactonate</t>
  </si>
  <si>
    <t>1/C6H10O6/c7-2-5(10)3(8)1-4(9)6(11)12/h3,5,7-8,10H,1-2H2,(H,11,12)/t3-,5-/m1/s1/f/h11H</t>
  </si>
  <si>
    <t>2D3DGALT</t>
  </si>
  <si>
    <t>2-dehydropantoate[c]</t>
  </si>
  <si>
    <t>2-dehydropantoate</t>
  </si>
  <si>
    <t>1/C6H10O4/c1-6(2,3-7)4(8)5(9)10/h7H,3H2,1-2H3,(H,9,10)/f/h9H</t>
  </si>
  <si>
    <t>AKP</t>
  </si>
  <si>
    <t>2-deoxy-D-gluconic acid[c]</t>
  </si>
  <si>
    <t>2-deoxy-D-gluconic acid</t>
  </si>
  <si>
    <t>1/C6H12O6/c7-2-4(9)6(12)3(8)1-5(10)11/h3-4,6-9,12H,1-2H2,(H,10,11)/t3-,4+,6+/m0/s1/f/h10H</t>
  </si>
  <si>
    <t>DEXG</t>
  </si>
  <si>
    <t>2-deoxy-D-ribose 5-phosphate[c]</t>
  </si>
  <si>
    <t>2-deoxy-D-ribose 5-phosphate</t>
  </si>
  <si>
    <t>1/C5H11O7P/c6-2-1-4(7)5(8)3-12-13(9,10)11/h2,4-5,7-8H,1,3H2,(H2,9,10,11)/t4-,5+/m0/s1/f/h9-10H</t>
  </si>
  <si>
    <t>DEORIPI</t>
  </si>
  <si>
    <t>2-deoxyribose 1-phosphate[c]</t>
  </si>
  <si>
    <t>2-deoxyribose 1-phosphate</t>
  </si>
  <si>
    <t>1/C5H11O7P/c6-2-4-3(7)1-5(11-4)12-13(8,9)10/h3-7H,1-2H2,(H2,8,9,10)/t3-,4+,5?/m0/s1/f/h8-9H</t>
  </si>
  <si>
    <t>DR1P</t>
  </si>
  <si>
    <t>2-formamido-N(1)-(5-phospho-D-ribosyl)acetamidine[c]</t>
  </si>
  <si>
    <t>2-formamido-N(1)-(5-phospho-D-ribosyl)acetamidine</t>
  </si>
  <si>
    <t>1/C8H16N3O8P/c9-5(1-10-3-12)11-8-7(14)6(13)4(19-8)2-18-20(15,16)17/h3-4,6-8,13-14H,1-2H2,(H2,9,11)(H,10,12)(H2,15,16,17)/t4-,6-,7-,8?/m1/s1/f/h9-11,15-16H</t>
  </si>
  <si>
    <t>FGAM</t>
  </si>
  <si>
    <t>2-hydroxy-3-oxobutyl phosphate[c]</t>
  </si>
  <si>
    <t>2-hydroxy-3-oxobutyl phosphate</t>
  </si>
  <si>
    <t>1/C4H9O6P/c1-3(5)4(6)2-10-11(7,8)9/h4,6H,2H2,1H3,(H2,7,8,9)/f/h7-8H</t>
  </si>
  <si>
    <t>DB4P</t>
  </si>
  <si>
    <t>2-hydroxy-3-oxosuccinic acid[c]</t>
  </si>
  <si>
    <t>2-hydroxy-3-oxosuccinic acid</t>
  </si>
  <si>
    <t>1/C4H4O6/c5-1(3(7)8)2(6)4(9)10/h1,5H,(H,7,8)(H,9,10)/f/h7,9H</t>
  </si>
  <si>
    <t>OXGLY</t>
  </si>
  <si>
    <t>2-hydroxybenzylpenicillin[c]</t>
  </si>
  <si>
    <t>2HPENG</t>
  </si>
  <si>
    <t>2-hydroxyphenylacetate[c]</t>
  </si>
  <si>
    <t>2-hydroxyphenylacetate</t>
  </si>
  <si>
    <t>C8H8O3</t>
  </si>
  <si>
    <t>2HPAA</t>
  </si>
  <si>
    <t>2-inosose[c]</t>
  </si>
  <si>
    <t>2-inosose</t>
  </si>
  <si>
    <t>1/C6H10O6/c7-1-2(8)4(10)6(12)5(11)3(1)9/h1-5,7-11H/t1-,2-,3+,4+,5-</t>
  </si>
  <si>
    <t>KEMYOI</t>
  </si>
  <si>
    <t>2-isopropylmalate[c]</t>
  </si>
  <si>
    <t>2-isopropylmalate</t>
  </si>
  <si>
    <t>1/C7H12O5/c1-4(2)7(12,6(10)11)3-5(8)9/h4,12H,3H2,1-2H3,(H,8,9)(H,10,11)/p-2/fC7H10O5/q-2</t>
  </si>
  <si>
    <t>IPPMAL</t>
  </si>
  <si>
    <t>2-isopropylmaleate[c]</t>
  </si>
  <si>
    <t>2-isopropylmaleate</t>
  </si>
  <si>
    <t>1/C7H10O4/c1-4(2)5(7(10)11)3-6(8)9/h3-4H,1-2H3,(H,8,9)(H,10,11)/b5-3-</t>
  </si>
  <si>
    <t>PPMAL</t>
  </si>
  <si>
    <t>2-oxobutanoate[c]</t>
  </si>
  <si>
    <t>2-oxobutanoate</t>
  </si>
  <si>
    <t>1/C4H6O3/c1-2-3(5)4(6)7/h2H2,1H3,(H,6,7)/p-1/fC4H5O3/q-1</t>
  </si>
  <si>
    <t>OBUT</t>
  </si>
  <si>
    <t>2-oxoglutarate[c]</t>
  </si>
  <si>
    <t>AKG</t>
  </si>
  <si>
    <t>2-oxy-but-3-enoate[c]</t>
  </si>
  <si>
    <t>C4OD</t>
  </si>
  <si>
    <t>2-phenylacetamide[c]</t>
  </si>
  <si>
    <t>2-phenylacetamide</t>
  </si>
  <si>
    <t>1/C8H9NO/c9-8(10)6-7-4-2-1-3-5-7/h1-5H,6H2,(H2,9,10)</t>
  </si>
  <si>
    <t>PAD</t>
  </si>
  <si>
    <t>2-phenylethanol[c]</t>
  </si>
  <si>
    <t>2-phenylethanol</t>
  </si>
  <si>
    <t>1/C8H10O/c9-7-6-8-4-2-1-3-5-8/h1-5,9H,6-7H2</t>
  </si>
  <si>
    <t>PHEETHAL</t>
  </si>
  <si>
    <t>2-phospho-D-glycerate[c]</t>
  </si>
  <si>
    <t>2-phospho-D-glycerate</t>
  </si>
  <si>
    <t>1/C3H7O7P/c4-1-2(3(5)6)10-11(7,8)9/h2,4H,1H2,(H,5,6)(H2,7,8,9)/t2-/m1/s1</t>
  </si>
  <si>
    <t>2PG</t>
  </si>
  <si>
    <t>2-polyprenyl-3-methyl-5-hydroxy-6-methoxy-1,4-benzoquinone[c]</t>
  </si>
  <si>
    <t>2-polyprenyl-3-methyl-5-hydroxy-6-methoxy-1,4-benzoquinone</t>
  </si>
  <si>
    <t>kegg.compound/C17562</t>
  </si>
  <si>
    <t>C13H16O4(C5H8)n</t>
  </si>
  <si>
    <t>5H36MPPB</t>
  </si>
  <si>
    <t>2-polyprenyl-3-methyl-6-methoxy-1,4-benzoquinone[c]</t>
  </si>
  <si>
    <t>2-polyprenyl-3-methyl-6-methoxy-1,4-benzoquinone</t>
  </si>
  <si>
    <t>kegg.compound/C17561</t>
  </si>
  <si>
    <t>C13H16O3(C5H8)n</t>
  </si>
  <si>
    <t>36MPPB</t>
  </si>
  <si>
    <t>2-polyprenyl-6-methoxy-1,4-benzoquinone[c]</t>
  </si>
  <si>
    <t>2-polyprenyl-6-methoxy-1,4-benzoquinone</t>
  </si>
  <si>
    <t>kegg.compound/C17560</t>
  </si>
  <si>
    <t>C12H14O3(C5H8)n</t>
  </si>
  <si>
    <t>6MPPB</t>
  </si>
  <si>
    <t>2-polyprenyl-6-methoxyphenol[c]</t>
  </si>
  <si>
    <t>2-polyprenyl-6-methoxyphenol</t>
  </si>
  <si>
    <t>kegg.compound/C17552</t>
  </si>
  <si>
    <t>C12H16O2(C5H8)n</t>
  </si>
  <si>
    <t>6MPPP</t>
  </si>
  <si>
    <t>2-trans,6-trans-farnesyl diphosphate[c]</t>
  </si>
  <si>
    <t>2-trans,6-trans-farnesyl diphosphate</t>
  </si>
  <si>
    <t>1/C15H28O7P2/c1-13(2)7-5-8-14(3)9-6-10-15(4)11-12-21-24(19,20)22-23(16,17)18/h7,9,11H,5-6,8,10,12H2,1-4H3,(H,19,20)(H2,16,17,18)/b14-9+,15-11+/f/h16-17,19H</t>
  </si>
  <si>
    <t>FPP</t>
  </si>
  <si>
    <t>3-(4-hydroxyphenyl)pyruvate[c]</t>
  </si>
  <si>
    <t>3-(4-hydroxyphenyl)pyruvate</t>
  </si>
  <si>
    <t>1/C9H8O4/c10-7-3-1-6(2-4-7)5-8(11)9(12)13/h1-4,10H,5H2,(H,12,13)/p-1/fC9H7O4/q-1</t>
  </si>
  <si>
    <t>4HPP</t>
  </si>
  <si>
    <t>3-(imidazol-4-yl)-2-oxopropyl phosphate[c]</t>
  </si>
  <si>
    <t>3-(imidazol-4-yl)-2-oxopropyl phosphate</t>
  </si>
  <si>
    <t>1/C6H9N2O5P/c9-6(3-13-14(10,11)12)1-5-2-7-4-8-5/h2,4H,1,3H2,(H,7,8)(H2,10,11,12)/f/h7,10-11H</t>
  </si>
  <si>
    <t>IMACP</t>
  </si>
  <si>
    <t>3',5'-cyclic AMP[c]</t>
  </si>
  <si>
    <t>3',5'-cyclic AMP</t>
  </si>
  <si>
    <t>1/C10H12N5O6P/c11-8-5-9(13-2-12-8)15(3-14-5)10-6(16)7-4(20-10)1-19-22(17,18)21-7/h2-4,6-7,10,16H,1H2,(H,17,18)(H2,11,12,13)/t4-,6-,7-,10-/m1/s1/f/h17H,11H2</t>
  </si>
  <si>
    <t>cAMP</t>
  </si>
  <si>
    <t>3',5'-cyclic dAMP[c]</t>
  </si>
  <si>
    <t>3',5'-cyclic dAMP</t>
  </si>
  <si>
    <t>1/C10H12N5O5P/c11-9-8-10(13-3-12-9)15(4-14-8)7-1-5-6(19-7)2-18-21(16,17)20-5/h3-7H,1-2H2,(H,16,17)(H2,11,12,13)/t5-,6+,7+/m0/s1/f/h16H,11H2</t>
  </si>
  <si>
    <t>cdAMP</t>
  </si>
  <si>
    <t>3',5'-cyclic GMP[c]</t>
  </si>
  <si>
    <t>3',5'-cyclic GMP</t>
  </si>
  <si>
    <t>1/C10H12N5O7P/c11-10-13-7-4(8(17)14-10)12-2-15(7)9-5(16)6-3(21-9)1-20-23(18,19)22-6/h2-3,5-6,9,16H,1H2,(H,18,19)(H3,11,13,14,17)/t3-,5-,6-,9-/m1/s1/f/h13,18H,11H2</t>
  </si>
  <si>
    <t>cGMP</t>
  </si>
  <si>
    <t>3-aminopropanal[c]</t>
  </si>
  <si>
    <t>3-aminopropanal</t>
  </si>
  <si>
    <t>1/C3H7NO/c4-2-1-3-5/h3H,1-2,4H2</t>
  </si>
  <si>
    <t>APROA</t>
  </si>
  <si>
    <t>3-dehydro-2-deoxy-D-gluconate[c]</t>
  </si>
  <si>
    <t>3-dehydro-2-deoxy-D-gluconate</t>
  </si>
  <si>
    <t>1/C6H10O6/c7-2-4(9)6(12)3(8)1-5(10)11/h4,6-7,9,12H,1-2H2,(H,10,11)/t4-,6+/m1/s1/f/h10H</t>
  </si>
  <si>
    <t>DEHXG</t>
  </si>
  <si>
    <t>3-dehydroquinate[c]</t>
  </si>
  <si>
    <t>3-dehydroquinate</t>
  </si>
  <si>
    <t>1/C7H10O6/c8-3-1-7(13,6(11)12)2-4(9)5(3)10/h3,5,8,10,13H,1-2H2,(H,11,12)/p-1/t3-,5+,7-/m1/s1</t>
  </si>
  <si>
    <t>DQT</t>
  </si>
  <si>
    <t>3-dehydroshikimate[c]</t>
  </si>
  <si>
    <t>3-dehydroshikimate</t>
  </si>
  <si>
    <t>1/C7H8O5/c8-4-1-3(7(11)12)2-5(9)6(4)10/h1,5-6,9-10H,2H2,(H,11,12)/p-1/t5-,6-/m1/s1</t>
  </si>
  <si>
    <t>DHSK</t>
  </si>
  <si>
    <t>3-dehydrosphinganine (C18)[c]</t>
  </si>
  <si>
    <t>3-dehydrosphinganine (C18)</t>
  </si>
  <si>
    <t>1/C18H37NO2/c1-2-3-4-5-6-7-8-9-10-11-12-13-14-15-18(21)17(19)16-20/h17,20H,2-16,19H2,1H3/t17-/m0/s1</t>
  </si>
  <si>
    <t>C18DHSPH</t>
  </si>
  <si>
    <t>3-dehydrosphinganine (C19:1)[c]</t>
  </si>
  <si>
    <t>3-dehydrosphinganine (C19:1)</t>
  </si>
  <si>
    <t>C19H37NO2</t>
  </si>
  <si>
    <t>C191DHSPH</t>
  </si>
  <si>
    <t>3-dehydrosphinganine (C20)[c]</t>
  </si>
  <si>
    <t>3-dehydrosphinganine (C20)</t>
  </si>
  <si>
    <t>C20H41NO2</t>
  </si>
  <si>
    <t>C20DHSPH</t>
  </si>
  <si>
    <t>3-hydroxyanthranilate[c]</t>
  </si>
  <si>
    <t>3-hydroxyanthranilate</t>
  </si>
  <si>
    <t>1/C7H7NO3/c8-6-4(7(10)11)2-1-3-5(6)9/h1-3,9H,8H2,(H,10,11)/f/h10H</t>
  </si>
  <si>
    <t>HAN</t>
  </si>
  <si>
    <t>3-hydroxybutyryl-[acp][c]</t>
  </si>
  <si>
    <t>3-hydroxybutyryl-[acp]</t>
  </si>
  <si>
    <t>kegg.compound/C04618</t>
  </si>
  <si>
    <t>C4H7O2SR</t>
  </si>
  <si>
    <t>C4HACP</t>
  </si>
  <si>
    <t>3-hydroxydecanoyl-[acp][c]</t>
  </si>
  <si>
    <t>3-hydroxydecanoyl-[acp]</t>
  </si>
  <si>
    <t>kegg.compound/C04619</t>
  </si>
  <si>
    <t>C10H19O2SR</t>
  </si>
  <si>
    <t>C10HACP</t>
  </si>
  <si>
    <t>3-hydroxyheptadecanoyl-[acp][c]</t>
  </si>
  <si>
    <t>3-hydroxyheptadecanoyl-[acp]</t>
  </si>
  <si>
    <t>C17H33O2SR</t>
  </si>
  <si>
    <t>C17HACP</t>
  </si>
  <si>
    <t>3-hydroxyheptanoyl-[acp][c]</t>
  </si>
  <si>
    <t>3-hydroxyheptanoyl-[acp]</t>
  </si>
  <si>
    <t>C7H13O2SR</t>
  </si>
  <si>
    <t>C7HACP</t>
  </si>
  <si>
    <t>3-hydroxyhexanoyl-[acp][c]</t>
  </si>
  <si>
    <t>3-hydroxyhexanoyl-[acp]</t>
  </si>
  <si>
    <t>kegg.compound/C05747</t>
  </si>
  <si>
    <t>C6H11O2SR</t>
  </si>
  <si>
    <t>C6HACP</t>
  </si>
  <si>
    <t>3-hydroxyicosanoyl-[acp][c]</t>
  </si>
  <si>
    <t>3-hydroxyicosanoyl-[acp]</t>
  </si>
  <si>
    <t>C20H39O2SR</t>
  </si>
  <si>
    <t>C20HACP</t>
  </si>
  <si>
    <t>3-hydroxykynurenine[c]</t>
  </si>
  <si>
    <t>3-hydroxykynurenine</t>
  </si>
  <si>
    <t>1/C10H12N2O4/c11-6(10(15)16)4-8(14)5-2-1-3-7(13)9(5)12/h1-3,6,13H,4,11-12H2,(H,15,16)/f/h15H</t>
  </si>
  <si>
    <t>HKYN</t>
  </si>
  <si>
    <t>3-hydroxylauroyl-[acp][c]</t>
  </si>
  <si>
    <t>3-hydroxylauroyl-[acp]</t>
  </si>
  <si>
    <t>kegg.compound/C05757</t>
  </si>
  <si>
    <t>C12H23O2SR</t>
  </si>
  <si>
    <t>C12HACP</t>
  </si>
  <si>
    <t>3-hydroxymyristoyl-[acp][c]</t>
  </si>
  <si>
    <t>3-hydroxymyristoyl-[acp]</t>
  </si>
  <si>
    <t>kegg.compound/C04688</t>
  </si>
  <si>
    <t>C14H27O2SR</t>
  </si>
  <si>
    <t>C14HACP</t>
  </si>
  <si>
    <t>3-hydroxynonanoyl-[acp][c]</t>
  </si>
  <si>
    <t>3-hydroxynonanoyl-[acp]</t>
  </si>
  <si>
    <t>C9H17O2SR</t>
  </si>
  <si>
    <t>C9HACP</t>
  </si>
  <si>
    <t>3-hydroxyoctanoyl-[acp][c]</t>
  </si>
  <si>
    <t>3-hydroxyoctanoyl-[acp]</t>
  </si>
  <si>
    <t>kegg.compound/C04620</t>
  </si>
  <si>
    <t>C8H15O2SR</t>
  </si>
  <si>
    <t>C8HACP</t>
  </si>
  <si>
    <t>3-hydroxypalmitoyl-[acp][c]</t>
  </si>
  <si>
    <t>3-hydroxypalmitoyl-[acp]</t>
  </si>
  <si>
    <t>kegg.compound/C04633</t>
  </si>
  <si>
    <t>C16H31O2SR</t>
  </si>
  <si>
    <t>C16HACP</t>
  </si>
  <si>
    <t>3-hydroxypentadecanoyl-[acp][c]</t>
  </si>
  <si>
    <t>3-hydroxypentadecanoyl-[acp]</t>
  </si>
  <si>
    <t>C15H29O2SR</t>
  </si>
  <si>
    <t>C15HACP</t>
  </si>
  <si>
    <t>3-hydroxypentanoyl-[acp][c]</t>
  </si>
  <si>
    <t>3-hydroxypentanoyl-[acp]</t>
  </si>
  <si>
    <t>C5H9O2SR</t>
  </si>
  <si>
    <t>C5HACP</t>
  </si>
  <si>
    <t>3-hydroxypyruvate[c]</t>
  </si>
  <si>
    <t>3-hydroxypyruvate</t>
  </si>
  <si>
    <t>1/C3H4O4/c4-1-2(5)3(6)7/h4H,1H2,(H,6,7)/p-1/fC3H3O4/q-1</t>
  </si>
  <si>
    <t>3HPYR</t>
  </si>
  <si>
    <t>3-hydroxystearoyl-[acp][c]</t>
  </si>
  <si>
    <t>3-hydroxystearoyl-[acp]</t>
  </si>
  <si>
    <t>kegg.compound/C16220</t>
  </si>
  <si>
    <t>C18H35O2SR</t>
  </si>
  <si>
    <t>C18HACP</t>
  </si>
  <si>
    <t>3-hydroxytridecanoyl-[acp][c]</t>
  </si>
  <si>
    <t>3-hydroxytridecanoyl-[acp]</t>
  </si>
  <si>
    <t>C13H25O2SR</t>
  </si>
  <si>
    <t>C13HACP</t>
  </si>
  <si>
    <t>3-hydroxyundecanoyl-[acp][c]</t>
  </si>
  <si>
    <t>3-hydroxyundecanoyl-[acp]</t>
  </si>
  <si>
    <t>C11H21O2SR</t>
  </si>
  <si>
    <t>C11HACP</t>
  </si>
  <si>
    <t>3-isopropylmalate[c]</t>
  </si>
  <si>
    <t>3-isopropylmalate</t>
  </si>
  <si>
    <t>1/C7H12O5/c1-3(2)4(6(9)10)5(8)7(11)12/h3-5,8H,1-2H3,(H,9,10)(H,11,12)/p-2/fC7H10O5/q-2</t>
  </si>
  <si>
    <t>CBHCAP</t>
  </si>
  <si>
    <t>3-oxodecanoyl-[acp][c]</t>
  </si>
  <si>
    <t>3-oxodecanoyl-[acp]</t>
  </si>
  <si>
    <t>kegg.compound/C05753</t>
  </si>
  <si>
    <t>C10H17O2SR</t>
  </si>
  <si>
    <t>C10OACP</t>
  </si>
  <si>
    <t>3-oxoheptadecanoyl-[acp][c]</t>
  </si>
  <si>
    <t>3-oxoheptadecanoyl-[acp]</t>
  </si>
  <si>
    <t>C17H31O2SR</t>
  </si>
  <si>
    <t>C17OACP</t>
  </si>
  <si>
    <t>3-oxoheptanoyl-[acp][c]</t>
  </si>
  <si>
    <t>3-oxoheptanoyl-[acp]</t>
  </si>
  <si>
    <t>C7H11O2SR</t>
  </si>
  <si>
    <t>C7OACP</t>
  </si>
  <si>
    <t>3-oxohexanoyl-[acp][c]</t>
  </si>
  <si>
    <t>3-oxohexanoyl-[acp]</t>
  </si>
  <si>
    <t>kegg.compound/C05746</t>
  </si>
  <si>
    <t>C6H9O2SR</t>
  </si>
  <si>
    <t>C6OACP</t>
  </si>
  <si>
    <t>3-oxoicosanoyl-[acp][c]</t>
  </si>
  <si>
    <t>3-oxoicosanoyl-[acp]</t>
  </si>
  <si>
    <t>C20H37O2SR</t>
  </si>
  <si>
    <t>C20OACP</t>
  </si>
  <si>
    <t>3-oxolauroyl-[acp][c]</t>
  </si>
  <si>
    <t>3-oxolauroyl-[acp]</t>
  </si>
  <si>
    <t>kegg.compound/C05756</t>
  </si>
  <si>
    <t>C12H21O2SR</t>
  </si>
  <si>
    <t>C12OACP</t>
  </si>
  <si>
    <t>3-oxomyristoyl-[acp][c]</t>
  </si>
  <si>
    <t>3-oxomyristoyl-[acp]</t>
  </si>
  <si>
    <t>kegg.compound/C05759</t>
  </si>
  <si>
    <t>C14H25O2SR</t>
  </si>
  <si>
    <t>C14OACP</t>
  </si>
  <si>
    <t>3-oxononanoyl-[acp][c]</t>
  </si>
  <si>
    <t>3-oxononanoyl-[acp]</t>
  </si>
  <si>
    <t>C9H15O2SR</t>
  </si>
  <si>
    <t>C9OACP</t>
  </si>
  <si>
    <t>3-oxooctanoyl-[acp][c]</t>
  </si>
  <si>
    <t>3-oxooctanoyl-[acp]</t>
  </si>
  <si>
    <t>kegg.compound/C05750</t>
  </si>
  <si>
    <t>C8H13O2SR</t>
  </si>
  <si>
    <t>C8OACP</t>
  </si>
  <si>
    <t>3-oxopalmitoyl-[acp][c]</t>
  </si>
  <si>
    <t>3-oxopalmitoyl-[acp]</t>
  </si>
  <si>
    <t>kegg.compound/C05762</t>
  </si>
  <si>
    <t>C16H29O2SR</t>
  </si>
  <si>
    <t>C16OACP</t>
  </si>
  <si>
    <t>3-oxopentadecanoyl-[acp][c]</t>
  </si>
  <si>
    <t>3-oxopentadecanoyl-[acp]</t>
  </si>
  <si>
    <t>C15H27O2SR</t>
  </si>
  <si>
    <t>C15OACP</t>
  </si>
  <si>
    <t>3-oxopentanoyl-[acp][c]</t>
  </si>
  <si>
    <t>3-oxopentanoyl-[acp]</t>
  </si>
  <si>
    <t>C5H7O2SR</t>
  </si>
  <si>
    <t>C5OACP</t>
  </si>
  <si>
    <t>3-oxostearoyl-[acp][c]</t>
  </si>
  <si>
    <t>3-oxostearoyl-[acp]</t>
  </si>
  <si>
    <t>kegg.compound/C16219</t>
  </si>
  <si>
    <t>C18H33O2SR</t>
  </si>
  <si>
    <t>C18OACP</t>
  </si>
  <si>
    <t>3-oxotridecanoyl-[acp][c]</t>
  </si>
  <si>
    <t>3-oxotridecanoyl-[acp]</t>
  </si>
  <si>
    <t>C13H23O2SR</t>
  </si>
  <si>
    <t>C13OACP</t>
  </si>
  <si>
    <t>3-oxoundecanoyl-[acp][c]</t>
  </si>
  <si>
    <t>3-oxoundecanoyl-[acp]</t>
  </si>
  <si>
    <t>C11H19O2SR</t>
  </si>
  <si>
    <t>C11OACP</t>
  </si>
  <si>
    <t>3'-phospho-5'-adenylyl sulfate[c]</t>
  </si>
  <si>
    <t>3'-phospho-5'-adenylyl sulfate</t>
  </si>
  <si>
    <t>1/C10H15N5O13P2S/c11-8-5-9(13-2-12-8)15(3-14-5)10-6(16)7(27-29(17,18)19)4(26-10)1-25-30(20,21)28-31(22,23)24/h2-4,6-7,10,16H,1H2,(H,20,21)(H2,11,12,13)(H2,17,18,19)(H,22,23,24)/t4-,6-,7-,10-/m1/s1/f/h17-18,20,22H,11H2</t>
  </si>
  <si>
    <t>PAPS</t>
  </si>
  <si>
    <t>3-phospho-D-glycerate[c]</t>
  </si>
  <si>
    <t>3-phospho-D-glycerate</t>
  </si>
  <si>
    <t>1/C3H7O7P/c4-2(3(5)6)1-10-11(7,8)9/h2,4H,1H2,(H,5,6)(H2,7,8,9)/t2-/m1/s1</t>
  </si>
  <si>
    <t>3PG</t>
  </si>
  <si>
    <t>3-phospho-D-glyceroyl phosphate[c]</t>
  </si>
  <si>
    <t>3-phospho-D-glyceroyl phosphate</t>
  </si>
  <si>
    <t>1/C3H8O10P2/c4-2(1-12-14(6,7)8)3(5)13-15(9,10)11/h2,4H,1H2,(H2,6,7,8)(H2,9,10,11)/t2-/m1/s1</t>
  </si>
  <si>
    <t>13PDG</t>
  </si>
  <si>
    <t>3-phosphonooxypyruvate[c]</t>
  </si>
  <si>
    <t>3-phosphonooxypyruvate</t>
  </si>
  <si>
    <t>1/C3H5O7P/c4-2(3(5)6)1-10-11(7,8)9/h1H2,(H,5,6)(H2,7,8,9)</t>
  </si>
  <si>
    <t>PHP</t>
  </si>
  <si>
    <t>3-polyprenyl-4,5-dihydroxybenzoate[c]</t>
  </si>
  <si>
    <t>3-polyprenyl-4,5-dihydroxybenzoate</t>
  </si>
  <si>
    <t>kegg.compound/C17554</t>
  </si>
  <si>
    <t>C12H14O4(C5H8)n</t>
  </si>
  <si>
    <t>45HPPB</t>
  </si>
  <si>
    <t>3-polyprenyl-4-hydroxy-5-methoxybenzoate[c]</t>
  </si>
  <si>
    <t>3-polyprenyl-4-hydroxy-5-methoxybenzoate</t>
  </si>
  <si>
    <t>kegg.compound/C17559</t>
  </si>
  <si>
    <t>4H5MPPB</t>
  </si>
  <si>
    <t>3-sulfino-L-alanine[c]</t>
  </si>
  <si>
    <t>3-sulfino-L-alanine</t>
  </si>
  <si>
    <t>1/C3H7NO4S/c4-2(3(5)6)1-9(7)8/h2H,1,4H2,(H,5,6)(H,7,8)/t2-/m0/s1/f/h5,7H</t>
  </si>
  <si>
    <t>3SULALA</t>
  </si>
  <si>
    <t>4-(2-Aminophenyl)-2,4-dioxobutanoate[c]</t>
  </si>
  <si>
    <t>4-(2-Aminophenyl)-2,4-dioxobutanoate</t>
  </si>
  <si>
    <t>1/C10H9NO4/c11-7-4-2-1-3-6(7)8(12)5-9(13)10(14)15/h1-4H,5,11H2,(H,14,15)/f/h14H</t>
  </si>
  <si>
    <t>APEBU</t>
  </si>
  <si>
    <t>4,4-dimethylcholesta-8,14,24-trienol[c]</t>
  </si>
  <si>
    <t>4,4-dimethylcholesta-8,14,24-trienol</t>
  </si>
  <si>
    <t>1/C29H46O/c1-19(2)9-8-10-20(3)22-12-13-23-21-11-14-25-27(4,5)26(30)16-18-29(25,7)24(21)15-17-28(22,23)6/h9,13,20,22,25-26,30H,8,10-12,14-18H2,1-7H3</t>
  </si>
  <si>
    <t>DCTOL</t>
  </si>
  <si>
    <t>4,4-dimethylcholesta-8,24-diene-3-ol[c]</t>
  </si>
  <si>
    <t>4,4-dimethylcholesta-8,24-diene-3-ol</t>
  </si>
  <si>
    <t>DCDOL</t>
  </si>
  <si>
    <t>4-amino-2-methyl-5-diphosphomethylpyrimidine[c]</t>
  </si>
  <si>
    <t>4-amino-2-methyl-5-diphosphomethylpyrimidine</t>
  </si>
  <si>
    <t>1/C6H11N3O7P2/c1-4-8-2-5(6(7)9-4)3-15-18(13,14)16-17(10,11)12/h2H,3H2,1H3,(H,13,14)(H2,7,8,9)(H2,10,11,12)/f/h10-11,13H,7H2</t>
  </si>
  <si>
    <t>AHMPP</t>
  </si>
  <si>
    <t>4-amino-2-methyl-5-phosphomethylpyrimidine[c]</t>
  </si>
  <si>
    <t>4-amino-2-methyl-5-phosphomethylpyrimidine</t>
  </si>
  <si>
    <t>1/C6H10N3O4P/c1-4-8-2-5(6(7)9-4)3-13-14(10,11)12/h2H,3H2,1H3,(H2,7,8,9)(H2,10,11,12)</t>
  </si>
  <si>
    <t>AHMP</t>
  </si>
  <si>
    <t>4-amino-4-deoxychorismate[c]</t>
  </si>
  <si>
    <t>4-amino-4-deoxychorismate</t>
  </si>
  <si>
    <t>1/C10H11NO5/c1-5(9(12)13)16-8-4-6(10(14)15)2-3-7(8)11/h2-4,7-8H,1,11H2,(H,12,13)(H,14,15)/p-2/t7-,8-/m1/s1/fC10H9NO5/q-2</t>
  </si>
  <si>
    <t>ADCHOR</t>
  </si>
  <si>
    <t>4-aminobenzoate[c]</t>
  </si>
  <si>
    <t>PABA</t>
  </si>
  <si>
    <t>4-aminobutanal[c]</t>
  </si>
  <si>
    <t>4-aminobutanal</t>
  </si>
  <si>
    <t>1/C4H9NO/c5-3-1-2-4-6/h4H,1-3,5H2</t>
  </si>
  <si>
    <t>GABAL</t>
  </si>
  <si>
    <t>4-fumarylacetoacetate[c]</t>
  </si>
  <si>
    <t>4-fumarylacetoacetate</t>
  </si>
  <si>
    <t>1/C8H8O6/c9-5(1-2-7(11)12)3-6(10)4-8(13)14/h1-2H,3-4H2,(H,11,12)(H,13,14)/p-2/b2-1+</t>
  </si>
  <si>
    <t>FUACAC</t>
  </si>
  <si>
    <t>4-hydroxy-3-polyprenylbenzoate[c]</t>
  </si>
  <si>
    <t>4-hydroxy-3-polyprenylbenzoate</t>
  </si>
  <si>
    <t>C5H12O7P2(C5H8)n</t>
  </si>
  <si>
    <t>4HPPB</t>
  </si>
  <si>
    <t>4-hydroxybenzoate[c]</t>
  </si>
  <si>
    <t>4-hydroxybenzoate</t>
  </si>
  <si>
    <t>1/C7H6O3/c8-6-3-1-5(2-4-6)7(9)10/h1-4,8H,(H,9,10)/p-1/fC7H5O3/q-1</t>
  </si>
  <si>
    <t>4HBA</t>
  </si>
  <si>
    <t>4-hydroxyphenoxyacetate[c]</t>
  </si>
  <si>
    <t>4HPOA</t>
  </si>
  <si>
    <t>4-hydroxyphenoxymethylpenicillin[c]</t>
  </si>
  <si>
    <t>4HPENV</t>
  </si>
  <si>
    <t>4-maleylacetoacetate[c]</t>
  </si>
  <si>
    <t>4-maleylacetoacetate</t>
  </si>
  <si>
    <t>1/C8H8O6/c9-5(1-2-7(11)12)3-6(10)4-8(13)14/h1-2H,3-4H2,(H,11,12)(H,13,14)/p-2/b2-1-</t>
  </si>
  <si>
    <t>MACAC</t>
  </si>
  <si>
    <t>4-methyl-2-oxopentanoate[c]</t>
  </si>
  <si>
    <t>4-methyl-2-oxopentanoate</t>
  </si>
  <si>
    <t>1/C6H10O3/c1-4(2)3-5(7)6(8)9/h4H,3H2,1-2H3,(H,8,9)/p-1/fC6H9O3/q-1</t>
  </si>
  <si>
    <t>OCAP</t>
  </si>
  <si>
    <t>4-methyl-5-(2-phosphonooxyethyl)thiazole[c]</t>
  </si>
  <si>
    <t>4-methyl-5-(2-phosphonooxyethyl)thiazole</t>
  </si>
  <si>
    <t>1/C6H10NO4PS/c1-5-6(13-4-7-5)2-3-11-12(8,9)10/h4H,2-3H2,1H3,(H2,8,9,10)/f/h8-9H</t>
  </si>
  <si>
    <t>THZP</t>
  </si>
  <si>
    <t>4-methylcholesta-8,24-diene-3-ol[c]</t>
  </si>
  <si>
    <t>4-methylcholesta-8,24-diene-3-ol</t>
  </si>
  <si>
    <t>CDOL</t>
  </si>
  <si>
    <t>4-methylcholesta-8,24-diene-3-ol-4-carboxylate[c]</t>
  </si>
  <si>
    <t>4-methylcholesta-8,24-diene-3-ol-4-carboxylate</t>
  </si>
  <si>
    <t>DCDA</t>
  </si>
  <si>
    <t>4-methylthio-2-oxobutanoate[c]</t>
  </si>
  <si>
    <t>4-methylthio-2-oxobutanoate</t>
  </si>
  <si>
    <t>1/C5H8O3S/c1-9-3-2-4(6)5(7)8/h2-3H2,1H3,(H,7,8)/p-1/fC5H7O3S/q-1</t>
  </si>
  <si>
    <t>4MTOB</t>
  </si>
  <si>
    <t>4-phospho-L-aspartate[c]</t>
  </si>
  <si>
    <t>4-phospho-L-aspartate</t>
  </si>
  <si>
    <t>1/C4H8NO7P/c5-2(4(7)8)1-3(6)12-13(9,10)11/h2H,1,5H2,(H,7,8)(H2,9,10,11)/p-3/t2-/m0/s1</t>
  </si>
  <si>
    <t>BASP</t>
  </si>
  <si>
    <t>5-(2-hydroxyethyl)-4-methylthiazole[c]</t>
  </si>
  <si>
    <t>5-(2-hydroxyethyl)-4-methylthiazole</t>
  </si>
  <si>
    <t>1/C6H9NOS/c1-5-6(2-3-8)9-4-7-5/h4,8H,2-3H2,1H3</t>
  </si>
  <si>
    <t>THZ</t>
  </si>
  <si>
    <t>5-(methylsulfanyl)-2,3-dioxopentyl phosphate[c]</t>
  </si>
  <si>
    <t>5-(methylsulfanyl)-2,3-dioxopentyl phosphate</t>
  </si>
  <si>
    <t>1/C6H11O6PS/c1-14-3-2-5(7)6(8)4-12-13(9,10)11/h2-4H2,1H3,(H2,9,10,11)/f/h9-10H</t>
  </si>
  <si>
    <t>MS23DPP</t>
  </si>
  <si>
    <t>5,10-methenyltetrahydrofolate[c]</t>
  </si>
  <si>
    <t>5,10-methenyltetrahydrofolate</t>
  </si>
  <si>
    <t>1/C20H21N7O6/c21-20-24-16-15(18(31)25-20)27-9-26(8-12(27)7-22-16)11-3-1-10(2-4-11)17(30)23-13(19(32)33)5-6-14(28)29/h1-4,9,12-13H,5-8H2,(H6-,21,22,23,24,25,28,29,30,31,32,33)/p+1/t12-,13+/m1/s1/fC20H22N7O6/h22-23,25,28,32H,21H2/q+1</t>
  </si>
  <si>
    <t>METHF</t>
  </si>
  <si>
    <t>5,10-methylenetetrahydrofolate[c]</t>
  </si>
  <si>
    <t>5,10-methylenetetrahydrofolate</t>
  </si>
  <si>
    <t>1/C20H23N7O6/c21-20-24-16-15(18(31)25-20)27-9-26(8-12(27)7-22-16)11-3-1-10(2-4-11)17(30)23-13(19(32)33)5-6-14(28)29/h1-4,12-13H,5-9H2,(H,23,30)(H,28,29)(H,32,33)(H4,21,22,24,25,31)/p-2/t12?,13-/m0/s1/fC20H21N7O6/h22-23,25H,21H2/q-2</t>
  </si>
  <si>
    <t>METTHF</t>
  </si>
  <si>
    <t>5,6-dihydrouracil[c]</t>
  </si>
  <si>
    <t>5,6-dihydrouracil</t>
  </si>
  <si>
    <t>1/C4H6N2O2/c7-3-1-2-5-4(8)6-3/h1-2H2,(H2,5,6,7,8)/f/h5-6H</t>
  </si>
  <si>
    <t>DIHURA</t>
  </si>
  <si>
    <t>5,7,22,24(28)-ergostatetraenol[c]</t>
  </si>
  <si>
    <t>5,7,22,24(28)-ergostatetraenol</t>
  </si>
  <si>
    <t>kegg.compound/C05440</t>
  </si>
  <si>
    <t>1/C28H42O/c1-18(2)19(3)7-8-20(4)24-11-12-25-23-10-9-21-17-22(29)13-15-27(21,5)26(23)14-16-28(24,25)6/h7-10,18,20,22,24-26,29H,3,11-17H2,1-2,4-6H3/b8-7+/t20-,22+,24-,25+,26+,27+,28-/m1/s1</t>
  </si>
  <si>
    <t>ERGOT</t>
  </si>
  <si>
    <t>5,7,24(28)-ergostatrienol[c]</t>
  </si>
  <si>
    <t>5,7,24(28)-ergostatrienol</t>
  </si>
  <si>
    <t>kegg.compound/C15778</t>
  </si>
  <si>
    <t>C28H45O</t>
  </si>
  <si>
    <t>ERTROL</t>
  </si>
  <si>
    <t>5-[(5-phospho-1-deoxy-D-ribulos-1-ylamino)methylideneamino]-1-(5-phospho-D-ribosyl)imidazole-4-carboxamide[c]</t>
  </si>
  <si>
    <t>5-[(5-phospho-1-deoxy-D-ribulos-1-ylamino)methylideneamino]-1-(5-phospho-D-ribosyl)imidazole-4-carboxamide</t>
  </si>
  <si>
    <t>1/C15H25N5O15P2/c16-13(26)9-14(18-4-17-1-6(21)10(23)7(22)2-33-36(27,28)29)20(5-19-9)15-12(25)11(24)8(35-15)3-34-37(30,31)32/h4-5,7-8,10-12,15,22-25H,1-3H2,(H2,16,26)(H,17,18)(H2,27,28,29)(H2,30,31,32)/t7-,8-,10+,11-,12-,15-/m1/s1</t>
  </si>
  <si>
    <t>PRLP</t>
  </si>
  <si>
    <t>5'-adenylyl sulfate[c]</t>
  </si>
  <si>
    <t>5'-adenylyl sulfate</t>
  </si>
  <si>
    <t>1/C10H14N5O10PS/c11-8-5-9(13-2-12-8)15(3-14-5)10-7(17)6(16)4(24-10)1-23-26(18,19)25-27(20,21)22/h2-4,6-7,10,16-17H,1H2,(H,18,19)(H2,11,12,13)(H,20,21,22)/t4-,6-,7-,10-/m1/s1</t>
  </si>
  <si>
    <t>APS</t>
  </si>
  <si>
    <t>5-amino-1-(5-phospho-D-ribosyl)imidazole[c]</t>
  </si>
  <si>
    <t>5-amino-1-(5-phospho-D-ribosyl)imidazole</t>
  </si>
  <si>
    <t>1/C8H14N3O7P/c9-5-1-10-3-11(5)8-7(13)6(12)4(18-8)2-17-19(14,15)16/h1,3-4,6-8,12-13H,2,9H2,(H2,14,15,16)/t4-,6-,7-,8?/m1/s1/f/h14-15H</t>
  </si>
  <si>
    <t>AIR</t>
  </si>
  <si>
    <t>5-amino-1-(5-phospho-D-ribosyl)imidazole-4-carboxamide[c]</t>
  </si>
  <si>
    <t>5-amino-1-(5-phospho-D-ribosyl)imidazole-4-carboxamide</t>
  </si>
  <si>
    <t>1/C9H15N4O8P/c10-7-4(8(11)16)12-2-13(7)9-6(15)5(14)3(21-9)1-20-22(17,18)19/h2-3,5-6,9,14-15H,1,10H2,(H2,11,16)(H2,17,18,19)/t3-,5-,6-,9-/m1/s1</t>
  </si>
  <si>
    <t>AICAR</t>
  </si>
  <si>
    <t>5-amino-6-(5'-phosphoribitylamino)uracil[c]</t>
  </si>
  <si>
    <t>5-amino-6-(5'-phosphoribitylamino)uracil</t>
  </si>
  <si>
    <t>1/C9H17N4O9P/c10-5-7(12-9(18)13-8(5)17)11-1-3(14)6(16)4(15)2-22-23(19,20)21/h3-4,6,14-16H,1-2,10H2,(H2,19,20,21)(H3,11,12,13,17,18)</t>
  </si>
  <si>
    <t>A6RP5P2</t>
  </si>
  <si>
    <t>5-amino-6-(5-phosphoribosylamino)uracil[c]</t>
  </si>
  <si>
    <t>5-amino-6-(5-phosphoribosylamino)uracil</t>
  </si>
  <si>
    <t>1/C9H15N4O9P/c10-3-6(12-9(17)13-7(3)16)11-8-5(15)4(14)2(22-8)1-21-23(18,19)20/h2,4-5,8,14-15H,1,10H2,(H2,18,19,20)(H3,11,12,13,16,17)/t2-,4-,5-,8-/m1/s1</t>
  </si>
  <si>
    <t>A6RP5P</t>
  </si>
  <si>
    <t>5-amino-6-(D-ribitylamino)uracil[c]</t>
  </si>
  <si>
    <t>5-amino-6-(D-ribitylamino)uracil</t>
  </si>
  <si>
    <t>1/C9H16N4O6/c10-5-7(12-9(19)13-8(5)18)11-1-3(15)6(17)4(16)2-14/h3-4,6,14-17H,1-2,10H2,(H3,11,12,13,18,19)/t3-,4+,6-/m0/s1/f/h11-13H</t>
  </si>
  <si>
    <t>A6RP</t>
  </si>
  <si>
    <t>5-aminolevulinate[c]</t>
  </si>
  <si>
    <t>5-aminolevulinate</t>
  </si>
  <si>
    <t>1/C5H9NO3/c6-3-4(7)1-2-5(8)9/h1-3,6H2,(H,8,9)/p-1/fC5H8NO3/q-1</t>
  </si>
  <si>
    <t>AMIEVUL</t>
  </si>
  <si>
    <t>5-deoxy-D-ribofuranos-5-yl-ADP[c]</t>
  </si>
  <si>
    <t>5-deoxy-D-ribofuranos-5-yl-ADP</t>
  </si>
  <si>
    <t>1/C15H23N5O14P2/c16-12-7-13(18-3-17-12)20(4-19-7)14-10(23)8(21)5(32-14)1-30-35(26,27)34-36(28,29)31-2-6-9(22)11(24)15(25)33-6/h3-6,8-11,14-15,21-25H,1-2H2,(H,26,27)(H,28,29)(H2,16,17,18)/t5-,6-,8-,9-,10-,11-,14-,15-/m1/s1</t>
  </si>
  <si>
    <t>ADPR</t>
  </si>
  <si>
    <t>5-formamido-1-(5-phospho-D-ribosyl)imidazole-4-carboxamide[c]</t>
  </si>
  <si>
    <t>5-formamido-1-(5-phospho-D-ribosyl)imidazole-4-carboxamide</t>
  </si>
  <si>
    <t>1/C10H15N4O9P/c11-8(18)5-9(13-3-15)14(2-12-5)10-7(17)6(16)4(23-10)1-22-24(19,20)21/h2-4,6-7,10,16-17H,1H2,(H2,11,18)(H,13,15)(H2,19,20,21)/t4-,6-,7-,10-/m1/s1</t>
  </si>
  <si>
    <t>PRFICA</t>
  </si>
  <si>
    <t>5-methyltetrahydrofolate[c]</t>
  </si>
  <si>
    <t>5-methyltetrahydrofolate</t>
  </si>
  <si>
    <t>1/C20H25N7O6/c1-27-12(9-23-16-15(27)18(31)26-20(21)25-16)8-22-11-4-2-10(3-5-11)17(30)24-13(19(32)33)6-7-14(28)29/h2-5,12-13,22H,6-9H2,1H3,(H,24,30)(H,28,29)(H,32,33)(H4,21,23,25,26,31)/t12-,13-/m0/s1</t>
  </si>
  <si>
    <t>MTHF</t>
  </si>
  <si>
    <t>5-methyltetrahydropteroyltri-L-glutamate[c]</t>
  </si>
  <si>
    <t>5-methyltetrahydropteroyltri-L-glutamate</t>
  </si>
  <si>
    <t>1/C30H39N9O12/c1-39-16(13-33-24-23(39)26(45)38-30(31)37-24)12-32-15-4-2-14(3-5-15)25(44)36-19(29(50)51)7-10-21(41)34-17(27(46)47)6-9-20(40)35-18(28(48)49)8-11-22(42)43/h2-5,16-19,32H,6-13H2,1H3,(H,34,41)(H,35,40)(H,36,44)(H,42,43)(H,46,47)(H,48,49)(H,50,51)(H4,31,33,37,38,45)/t16-,17-,18-,19-/m0/s1/f/h33-36,38,42,46,48,50H,31H2</t>
  </si>
  <si>
    <t>MTHPTGLU</t>
  </si>
  <si>
    <t>5-O-(1-carboxyvinyl)-3-phosphoshikimate[c]</t>
  </si>
  <si>
    <t>5-O-(1-carboxyvinyl)-3-phosphoshikimate</t>
  </si>
  <si>
    <t>1/C10H13O10P/c1-4(9(12)13)19-6-2-5(10(14)15)3-7(8(6)11)20-21(16,17)18/h3,6-8,11H,1-2H2,(H,12,13)(H,14,15)(H2,16,17,18)/t6-,7-,8+/m1/s1</t>
  </si>
  <si>
    <t>3PSME</t>
  </si>
  <si>
    <t>5-oxo-L-proline[c]</t>
  </si>
  <si>
    <t>5-oxo-L-proline</t>
  </si>
  <si>
    <t>1/C5H7NO3/c7-4-2-1-3(6-4)5(8)9/h3H,1-2H2,(H,6,7)(H,8,9)/t3-/m0/s1/f/h6,8H</t>
  </si>
  <si>
    <t>5OXOPRO</t>
  </si>
  <si>
    <t>5-phospho-alpha-D-ribose 1-diphosphate[c]</t>
  </si>
  <si>
    <t>5-phospho-alpha-D-ribose 1-diphosphate</t>
  </si>
  <si>
    <t>1/C5H13O14P3/c6-3-2(1-16-20(8,9)10)17-5(4(3)7)18-22(14,15)19-21(11,12)13/h2-7H,1H2,(H,14,15)(H2,8,9,10)(H2,11,12,13)/t2-,3-,4-,5-/m1/s1</t>
  </si>
  <si>
    <t>PRPP</t>
  </si>
  <si>
    <t>5-phospho-D-ribosylamine[c]</t>
  </si>
  <si>
    <t>5-phospho-D-ribosylamine</t>
  </si>
  <si>
    <t>1/C5H12NO7P/c6-5-4(8)3(7)2(13-5)1-12-14(9,10)11/h2-5,7-8H,1,6H2,(H2,9,10,11)/t2-,3-,4-,5?/m1/s1/f/h9-10H</t>
  </si>
  <si>
    <t>PRAM</t>
  </si>
  <si>
    <t>5'-S-methyl-5'-thioadenosine[c]</t>
  </si>
  <si>
    <t>5'-S-methyl-5'-thioadenosine</t>
  </si>
  <si>
    <t>1/C11H15N5O3S/c1-20-2-5-7(17)8(18)11(19-5)16-4-15-6-9(12)13-3-14-10(6)16/h3-5,7-8,11,17-18H,2H2,1H3,(H2,12,13,14)/t5-,7-,8-,11-/m1/s1/f/h12H2</t>
  </si>
  <si>
    <t>5MTA</t>
  </si>
  <si>
    <t>6,7-dimethyl-8-(1-D-ribityl)lumazine[c]</t>
  </si>
  <si>
    <t>6,7-dimethyl-8-(1-D-ribityl)lumazine</t>
  </si>
  <si>
    <t>1/C13H18N4O6/c1-5-6(2)17(3-7(19)10(21)8(20)4-18)11-9(14-5)12(22)16-13(23)15-11/h7-8,10,18-21H,3-4H2,1-2H3,(H,16,22,23)/t7-,8+,10-/m0/s1</t>
  </si>
  <si>
    <t>D8RL</t>
  </si>
  <si>
    <t>6-aminopenicillanate[c]</t>
  </si>
  <si>
    <t>6APA</t>
  </si>
  <si>
    <t>6-O-phosphono-D-glucono-1,5-lactone[c]</t>
  </si>
  <si>
    <t>6-O-phosphono-D-glucono-1,5-lactone</t>
  </si>
  <si>
    <t>1/C6H11O9P/c7-3-2(1-14-16(11,12)13)15-6(10)5(9)4(3)8/h2-5,7-9H,1H2,(H2,11,12,13)/t2-,3-,4+,5-/m1/s1/f/h11-12H</t>
  </si>
  <si>
    <t>D6PGL</t>
  </si>
  <si>
    <t>6-oxopiperidine-2-carboxylate[c]</t>
  </si>
  <si>
    <t>OPC</t>
  </si>
  <si>
    <t>6-phospho-D-gluconate[c]</t>
  </si>
  <si>
    <t>6-phospho-D-gluconate</t>
  </si>
  <si>
    <t>1/C6H13O10P/c7-2(1-16-17(13,14)15)3(8)4(9)5(10)6(11)12/h2-5,7-10H,1H2,(H,11,12)(H2,13,14,15)/p-1/t2-,3-,4+,5-/m1/s1</t>
  </si>
  <si>
    <t>D6PGC</t>
  </si>
  <si>
    <t>7,8-diaminononanoate[c]</t>
  </si>
  <si>
    <t>7,8-diaminononanoate</t>
  </si>
  <si>
    <t>1/C9H20N2O2/c1-7(10)8(11)5-3-2-4-6-9(12)13/h7-8H,2-6,10-11H2,1H3,(H,12,13)/p-1</t>
  </si>
  <si>
    <t>DAONA</t>
  </si>
  <si>
    <t>7,8-dihydroneopterin 3'-triphosphate[c]</t>
  </si>
  <si>
    <t>7,8-dihydroneopterin 3'-triphosphate</t>
  </si>
  <si>
    <t>1/C9H16N5O13P3/c10-9-13-7-5(8(17)14-9)12-3(1-11-7)6(16)4(15)2-25-29(21,22)27-30(23,24)26-28(18,19)20/h4,6,15-16H,1-2H2,(H,21,22)(H,23,24)(H2,18,19,20)(H4,10,11,13,14,17)/t4-,6+/m1/s1/f/h11,14,18-19,21,23H,10H2</t>
  </si>
  <si>
    <t>AHTD</t>
  </si>
  <si>
    <t>7,8-dihydroneopterin[c]</t>
  </si>
  <si>
    <t>7,8-dihydroneopterin</t>
  </si>
  <si>
    <t>1/C9H13N5O4/c10-9-13-7-5(8(18)14-9)12-3(1-11-7)6(17)4(16)2-15/h4,6,15-17H,1-2H2,(H4,10,11,13,14,18)/t4-,6+/m1/s1/f/h11,14H,10H2</t>
  </si>
  <si>
    <t>DHP</t>
  </si>
  <si>
    <t>8-amino-7-oxononanoate[c]</t>
  </si>
  <si>
    <t>8-amino-7-oxononanoate</t>
  </si>
  <si>
    <t>1/C9H17NO3/c1-7(10)8(11)5-3-2-4-6-9(12)13/h7H,2-6,10H2,1H3,(H,12,13)/p-1/fC9H16NO3/q-1</t>
  </si>
  <si>
    <t>AONA</t>
  </si>
  <si>
    <t>8-hydroxypenillic acid[c]</t>
  </si>
  <si>
    <t>8HPA</t>
  </si>
  <si>
    <t>acetaldehyde[c]</t>
  </si>
  <si>
    <t>acetaldehyde</t>
  </si>
  <si>
    <t>1/C2H4O/c1-2-3/h2H,1H3</t>
  </si>
  <si>
    <t>ACAL</t>
  </si>
  <si>
    <t>acetate[c]</t>
  </si>
  <si>
    <t>AC</t>
  </si>
  <si>
    <t>acetoacetate[c]</t>
  </si>
  <si>
    <t>acetoacetate</t>
  </si>
  <si>
    <t>1/C4H6O3/c1-3(5)2-4(6)7/h2H2,1H3,(H,6,7)/p-1/fC4H5O3/q-1</t>
  </si>
  <si>
    <t>ACTAC</t>
  </si>
  <si>
    <t>acetoacetyl-[acp][c]</t>
  </si>
  <si>
    <t>acetoacetyl-[acp]</t>
  </si>
  <si>
    <t>kegg.compound/C05744</t>
  </si>
  <si>
    <t>C4H5O2SR</t>
  </si>
  <si>
    <t>AACACP</t>
  </si>
  <si>
    <t>acetoacetyl-CoA[c]</t>
  </si>
  <si>
    <t>acetoacetyl-CoA</t>
  </si>
  <si>
    <t>1/C25H40N7O18P3S/c1-13(33)8-16(35)54-7-6-27-15(34)4-5-28-23(38)20(37)25(2,3)10-47-53(44,45)50-52(42,43)46-9-14-19(49-51(39,40)41)18(36)24(48-14)32-12-31-17-21(26)29-11-30-22(17)32/h11-12,14,18-20,24,36-37H,4-10H2,1-3H3,(H,27,34)(H,28,38)(H,42,43)(H,44,45)(H2,26,29,30)(H2,39,40,41)/t14-,18-,19-,20+,24-/m1/s1/f/h27-28,39-40,42,44H,26H2</t>
  </si>
  <si>
    <t>AACCOA</t>
  </si>
  <si>
    <t>acetyl phosphate[c]</t>
  </si>
  <si>
    <t>acetyl phosphate</t>
  </si>
  <si>
    <t>1/C2H5O5P/c1-2(3)7-8(4,5)6/h1H3,(H2,4,5,6)/p-1/fC2H4O5P/h4H/q-1</t>
  </si>
  <si>
    <t>ACTP</t>
  </si>
  <si>
    <t>acetyl-[acp][c]</t>
  </si>
  <si>
    <t>acetyl-[acp]</t>
  </si>
  <si>
    <t>C2H3OSR</t>
  </si>
  <si>
    <t>ACACP</t>
  </si>
  <si>
    <t>acetylcarnitine[c]</t>
  </si>
  <si>
    <t>acetylcarnitine</t>
  </si>
  <si>
    <t>1/C9H17NO4/c1-7(11)14-8(5-9(12)13)6-10(2,3)4/h8H,5-6H2,1-4H3/p+1/t8-/m1/s1</t>
  </si>
  <si>
    <t>ACCAR</t>
  </si>
  <si>
    <t>acetyl-CoA[c]</t>
  </si>
  <si>
    <t>acetyl-CoA</t>
  </si>
  <si>
    <t>1/C23H38N7O17P3S/c1-12(31)51-7-6-25-14(32)4-5-26-21(35)18(34)23(2,3)9-44-50(41,42)47-49(39,40)43-8-13-17(46-48(36,37)38)16(33)22(45-13)30-11-29-15-19(24)27-10-28-20(15)30/h10-11,13,16-18,22,33-34H,4-9H2,1-3H3,(H,25,32)(H,26,35)(H,39,40)(H,41,42)(H2,24,27,28)(H2,36,37,38)/t13-,16-,17-,18+,22-/m1/s1/f/h25-26,36-37,39,41H,24H2</t>
  </si>
  <si>
    <t>ACCOA</t>
  </si>
  <si>
    <t>acyl-[acp][c]</t>
  </si>
  <si>
    <t>acyl-[acp]</t>
  </si>
  <si>
    <t>COSR2</t>
  </si>
  <si>
    <t>ACYLACP</t>
  </si>
  <si>
    <t>acyl-carrier protein[c]</t>
  </si>
  <si>
    <t>acyl-carrier protein</t>
  </si>
  <si>
    <t>HSR</t>
  </si>
  <si>
    <t>ACP</t>
  </si>
  <si>
    <t>acyl-CoA[c]</t>
  </si>
  <si>
    <t>acyl-CoA</t>
  </si>
  <si>
    <t>C22H35N7O17P3SR</t>
  </si>
  <si>
    <t>ACYLCOA</t>
  </si>
  <si>
    <t>adenine[c]</t>
  </si>
  <si>
    <t>AD</t>
  </si>
  <si>
    <t>adenosine 3',5'-bisphosphate[c]</t>
  </si>
  <si>
    <t>adenosine 3',5'-bisphosphate</t>
  </si>
  <si>
    <t>1/C10H15N5O10P2/c11-8-5-9(13-2-12-8)15(3-14-5)10-6(16)7(25-27(20,21)22)4(24-10)1-23-26(17,18)19/h2-4,6-7,10,16H,1H2,(H2,11,12,13)(H2,17,18,19)(H2,20,21,22)/t4-,6-,7-,10-/m1/s1</t>
  </si>
  <si>
    <t>PAP</t>
  </si>
  <si>
    <t>adenosine[c]</t>
  </si>
  <si>
    <t>adenosine</t>
  </si>
  <si>
    <t>1/C10H13N5O4/c11-8-5-9(13-2-12-8)15(3-14-5)10-7(18)6(17)4(1-16)19-10/h2-4,6-7,10,16-18H,1H2,(H2,11,12,13)/t4-,6-,7-,10-/m1/s1/f/h11H2</t>
  </si>
  <si>
    <t>ADN</t>
  </si>
  <si>
    <t>ADP[c]</t>
  </si>
  <si>
    <t>ADP</t>
  </si>
  <si>
    <t>1/C10H15N5O10P2/c11-8-5-9(13-2-12-8)15(3-14-5)10-7(17)6(16)4(24-10)1-23-27(21,22)25-26(18,19)20/h2-4,6-7,10,16-17H,1H2,(H,21,22)(H2,11,12,13)(H2,18,19,20)/t4-,6-,7-,10-/m1/s1/f/h18-19,21H,11H2</t>
  </si>
  <si>
    <t>agmatine[c]</t>
  </si>
  <si>
    <t>agmatine</t>
  </si>
  <si>
    <t>1/C5H14N4/c6-3-1-2-4-9-5(7)8/h1-4,6H2,(H4,7,8,9)/f/h7,9H,8H2</t>
  </si>
  <si>
    <t>AGMT</t>
  </si>
  <si>
    <t>allantoate[c]</t>
  </si>
  <si>
    <t>allantoate</t>
  </si>
  <si>
    <t>1/C4H8N4O4/c5-3(11)7-1(2(9)10)8-4(6)12/h1H,(H,9,10)(H3,5,7,11)(H3,6,8,12)/p-1</t>
  </si>
  <si>
    <t>ATT</t>
  </si>
  <si>
    <t>all-trans-polyprenyl diphosphate[c]</t>
  </si>
  <si>
    <t>all-trans-polyprenyl diphosphate</t>
  </si>
  <si>
    <t>kegg.compound/C05847</t>
  </si>
  <si>
    <t>1S/C10H20O7P2/c1-9(2)5-4-6-10(3)7-8-16-19(14,15)17-18(11,12)13/h5,7H,4,6,8H2,1-3H3,(H,14,15)(H2,11,12,13)/b10-7+</t>
  </si>
  <si>
    <t>PPPPI</t>
  </si>
  <si>
    <t>alpha,alpha'-trehalose 6-phosphate[c]</t>
  </si>
  <si>
    <t>alpha,alpha'-trehalose 6-phosphate</t>
  </si>
  <si>
    <t>1/C12H23O14P/c13-1-3-5(14)7(16)9(18)11(24-3)26-12-10(19)8(17)6(15)4(25-12)2-23-27(20,21)22/h3-19H,1-2H2,(H2,20,21,22)/t3-,4-,5-,6-,7+,8+,9-,10-,11-,12-/m1/s1</t>
  </si>
  <si>
    <t>TRE6P</t>
  </si>
  <si>
    <t>alpha,alpha-trehalose[c]</t>
  </si>
  <si>
    <t>TRE</t>
  </si>
  <si>
    <t>alpha-D-galactose 1-phosphate[c]</t>
  </si>
  <si>
    <t>alpha-D-galactose 1-phosphate</t>
  </si>
  <si>
    <t>1/C6H13O9P/c7-1-2-3(8)4(9)5(10)6(14-2)15-16(11,12)13/h2-10H,1H2,(H2,11,12,13)/t2-,3+,4+,5-,6-/m1/s1/f/h11-12H</t>
  </si>
  <si>
    <t>GAL1P</t>
  </si>
  <si>
    <t>alpha-D-glucose 1-phosphate[c]</t>
  </si>
  <si>
    <t>alpha-D-glucose 1-phosphate</t>
  </si>
  <si>
    <t>1/C6H13O9P/c7-1-2-3(8)4(9)5(10)6(14-2)15-16(11,12)13/h2-10H,1H2,(H2,11,12,13)/t2-,3-,4+,5-,6-/m1/s1/f/h11-12H</t>
  </si>
  <si>
    <t>G1P</t>
  </si>
  <si>
    <t>alpha-D-glucose 6-phosphate[c]</t>
  </si>
  <si>
    <t>alpha-D-glucose 6-phosphate</t>
  </si>
  <si>
    <t>1/C6H13O9P/c7-3-2(1-14-16(11,12)13)15-6(10)5(9)4(3)8/h2-10H,1H2,(H2,11,12,13)/t2-,3-,4+,5-,6+/m1/s1/f/h11-12H</t>
  </si>
  <si>
    <t>G6P</t>
  </si>
  <si>
    <t>alpha-D-glucose[c]</t>
  </si>
  <si>
    <t>GLC</t>
  </si>
  <si>
    <t>alpha-D-glucosylglycogenin[c]</t>
  </si>
  <si>
    <t>alpha-D-glucosylglycogenin</t>
  </si>
  <si>
    <t>C16H20N2O8R2</t>
  </si>
  <si>
    <t>GLCGLYNIN</t>
  </si>
  <si>
    <t>amino acid pool[c]</t>
  </si>
  <si>
    <t>amino acid pool</t>
  </si>
  <si>
    <t>AAPOOL</t>
  </si>
  <si>
    <t>aminoacetaldehyde[c]</t>
  </si>
  <si>
    <t>AMIACE</t>
  </si>
  <si>
    <t>aminoacetone[c]</t>
  </si>
  <si>
    <t>aminoacetone</t>
  </si>
  <si>
    <t>1/C3H7NO/c1-3(5)2-4/h2,4H2,1H3</t>
  </si>
  <si>
    <t>AMAC</t>
  </si>
  <si>
    <t>AMP[c]</t>
  </si>
  <si>
    <t>AMP</t>
  </si>
  <si>
    <t>1/C10H14N5O7P/c11-8-5-9(13-2-12-8)15(3-14-5)10-7(17)6(16)4(22-10)1-21-23(18,19)20/h2-4,6-7,10,16-17H,1H2,(H2,11,12,13)(H2,18,19,20)/t4-,6-,7-,10-/m1/s1/f/h18-19H,11H2</t>
  </si>
  <si>
    <t>anthranilate[c]</t>
  </si>
  <si>
    <t>AN</t>
  </si>
  <si>
    <t>apo-[carboxylase][c]</t>
  </si>
  <si>
    <t>apo-[carboxylase]</t>
  </si>
  <si>
    <t>kegg.compound/C06249</t>
  </si>
  <si>
    <t>C7H13N3O2R2</t>
  </si>
  <si>
    <t>APOCARB</t>
  </si>
  <si>
    <t>artificial penicillin[c]</t>
  </si>
  <si>
    <t>PENART</t>
  </si>
  <si>
    <t>artificial protein[c]</t>
  </si>
  <si>
    <t>ARTPROT</t>
  </si>
  <si>
    <t>ATP[c]</t>
  </si>
  <si>
    <t>ATP</t>
  </si>
  <si>
    <t>1/C10H16N5O13P3/c11-8-5-9(13-2-12-8)15(3-14-5)10-7(17)6(16)4(26-10)1-25-30(21,22)28-31(23,24)27-29(18,19)20/h2-4,6-7,10,16-17H,1H2,(H,21,22)(H,23,24)(H2,11,12,13)(H2,18,19,20)/t4-,6-,7-,10-/m1/s1/f/h18-19,21,23H,11H2</t>
  </si>
  <si>
    <t>benzylpenicillin[c]</t>
  </si>
  <si>
    <t>PENG</t>
  </si>
  <si>
    <t>benzylpenicilloic acid[c]</t>
  </si>
  <si>
    <t>PENGA</t>
  </si>
  <si>
    <t>beta-alanine[c]</t>
  </si>
  <si>
    <t>bALA</t>
  </si>
  <si>
    <t>beta-D-fructofuranose 1,6-bisphosphate[c]</t>
  </si>
  <si>
    <t>beta-D-fructofuranose 1,6-bisphosphate</t>
  </si>
  <si>
    <t>1/C6H14O12P2/c7-4-3(1-16-19(10,11)12)18-6(9,5(4)8)2-17-20(13,14)15/h3-5,7-9H,1-2H2,(H2,10,11,12)(H2,13,14,15)/t3-,4-,5+,6-/m1/s1/f/h10-11,13-14H</t>
  </si>
  <si>
    <t>FDP</t>
  </si>
  <si>
    <t>beta-D-fructofuranose 6-phosphate[c]</t>
  </si>
  <si>
    <t>beta-D-fructofuranose 6-phosphate</t>
  </si>
  <si>
    <t>1/C6H13O9P/c7-2-6(10)5(9)4(8)3(15-6)1-14-16(11,12)13/h3-5,7-10H,1-2H2,(H2,11,12,13)/t3-,4-,5+,6-/m1/s1/f/h11-12H</t>
  </si>
  <si>
    <t>F6P</t>
  </si>
  <si>
    <t>beta-D-glucose 6-phosphate[c]</t>
  </si>
  <si>
    <t>beta-D-glucose 6-phosphate</t>
  </si>
  <si>
    <t>1/C6H13O9P/c7-3-2(1-14-16(11,12)13)15-6(10)5(9)4(3)8/h2-10H,1H2,(H2,11,12,13)/t2-,3-,4+,5-,6-/m1/s1/f/h11-12H</t>
  </si>
  <si>
    <t>bDG6P</t>
  </si>
  <si>
    <t>beta-D-glucose[c]</t>
  </si>
  <si>
    <t>bDGLC</t>
  </si>
  <si>
    <t>beta-D-glucosiduronic acids[c]</t>
  </si>
  <si>
    <t>beta-D-glucosiduronic acids</t>
  </si>
  <si>
    <t>C6H9O7R</t>
  </si>
  <si>
    <t>GLUCRE</t>
  </si>
  <si>
    <t>betaine aldehyde[c]</t>
  </si>
  <si>
    <t>betaine aldehyde</t>
  </si>
  <si>
    <t>1/C5H12NO/c1-6(2,3)4-5-7/h5H,4H2,1-3H3/q+1</t>
  </si>
  <si>
    <t>BETALD</t>
  </si>
  <si>
    <t>biomass[c]</t>
  </si>
  <si>
    <t>BIOMASS</t>
  </si>
  <si>
    <t>biotin[c]</t>
  </si>
  <si>
    <t>biotin</t>
  </si>
  <si>
    <t>1/C10H16N2O3S/c13-8(14)4-2-1-3-7-9-6(5-16-7)11-10(15)12-9/h6-7,9H,1-5H2,(H,13,14)(H2,11,12,15)/t6-,7-,9-/m0/s1/f/h11-13H</t>
  </si>
  <si>
    <t>BT</t>
  </si>
  <si>
    <t>biotinyl-5'-AMP[c]</t>
  </si>
  <si>
    <t>biotinyl-5'-AMP</t>
  </si>
  <si>
    <t>1/C20H28N7O9PS/c21-17-14-18(23-7-22-17)27(8-24-14)19-16(30)15(29)10(35-19)5-34-37(32,33)36-12(28)4-2-1-3-11-13-9(6-38-11)25-20(31)26-13/h7-11,13,15-16,19,29-30H,1-6H2,(H,32,33)(H2,21,22,23)(H2,25,26,31)/t9-,10+,11-,13-,15+,16+,19+/m0/s1/f/h25-26,32H,21H2</t>
  </si>
  <si>
    <t>BTAMP</t>
  </si>
  <si>
    <t>butyrate[c]</t>
  </si>
  <si>
    <t>C40</t>
  </si>
  <si>
    <t>butyryl-[acp][c]</t>
  </si>
  <si>
    <t>butyryl-[acp]</t>
  </si>
  <si>
    <t>kegg.compound/C05745</t>
  </si>
  <si>
    <t>C4H7OSR</t>
  </si>
  <si>
    <t>C40ACP</t>
  </si>
  <si>
    <t>butyrylcarnitine[c]</t>
  </si>
  <si>
    <t>butyrylcarnitine</t>
  </si>
  <si>
    <t>kegg.compound/C02862</t>
  </si>
  <si>
    <t>1S/C11H21NO4/c1-5-6-11(15)16-9(7-10(13)14)8-12(2,3)4/h9H,5-8H2,1-4H3</t>
  </si>
  <si>
    <t>C4CAR</t>
  </si>
  <si>
    <t>butyryl-CoA[c]</t>
  </si>
  <si>
    <t>butyryl-CoA</t>
  </si>
  <si>
    <t>1/C25H42N7O17P3S/c1-4-5-16(34)53-9-8-27-15(33)6-7-28-23(37)20(36)25(2,3)11-46-52(43,44)49-51(41,42)45-10-14-19(48-50(38,39)40)18(35)24(47-14)32-13-31-17-21(26)29-12-30-22(17)32/h12-14,18-20,24,35-36H,4-11H2,1-3H3,(H,27,33)(H,28,37)(H,41,42)(H,43,44)(H2,26,29,30)(H2,38,39,40)/t14-,18-,19-,20+,24-/m1/s1/f/h27-28,38-39,41,43H,26H2</t>
  </si>
  <si>
    <t>C40COA</t>
  </si>
  <si>
    <t>carbamate[c]</t>
  </si>
  <si>
    <t>carbamate</t>
  </si>
  <si>
    <t>1/CH3NO2/c2-1(3)4/h2H2,(H,3,4)/p-1/fCH2NO2/q-1</t>
  </si>
  <si>
    <t>CABM</t>
  </si>
  <si>
    <t>carbamoyl phosphate[c]</t>
  </si>
  <si>
    <t>carbamoyl phosphate</t>
  </si>
  <si>
    <t>1/CH4NO5P/c2-1(3)7-8(4,5)6/h(H2,2,3)(H2,4,5,6)</t>
  </si>
  <si>
    <t>CAP</t>
  </si>
  <si>
    <t>carboxybiotin-carboxyl-carrier protein[c]</t>
  </si>
  <si>
    <t>carboxybiotin-carboxyl-carrier protein</t>
  </si>
  <si>
    <t>kegg.compound/C04419</t>
  </si>
  <si>
    <t>C18H26N5O6SR2</t>
  </si>
  <si>
    <t>CBCCP</t>
  </si>
  <si>
    <t>cardiolipin[c]</t>
  </si>
  <si>
    <t>cardiolipin</t>
  </si>
  <si>
    <t>C13H18O17P2R4</t>
  </si>
  <si>
    <t>CL</t>
  </si>
  <si>
    <t>carnitine[c]</t>
  </si>
  <si>
    <t>carnitine</t>
  </si>
  <si>
    <t>1/C7H15NO3/c1-8(2,3)5-6(9)4-7(10)11/h6,9H,4-5H2,1-3H3</t>
  </si>
  <si>
    <t>CAR</t>
  </si>
  <si>
    <t>CDP[c]</t>
  </si>
  <si>
    <t>CDP</t>
  </si>
  <si>
    <t>1/C9H15N3O11P2/c10-5-1-2-12(9(15)11-5)8-7(14)6(13)4(22-8)3-21-25(19,20)23-24(16,17)18/h1-2,4,6-8,13-14H,3H2,(H,19,20)(H2,10,11,15)(H2,16,17,18)/t4-,6-,7-,8-/m1/s1/f/h16-17,19H,10H2</t>
  </si>
  <si>
    <t>CDP-diacylglycerols[c]</t>
  </si>
  <si>
    <t>CDP-diacylglycerols</t>
  </si>
  <si>
    <t>C14H19N3O15P2R2</t>
  </si>
  <si>
    <t>CDPDG</t>
  </si>
  <si>
    <t>cellobiono-1,5-lactone[c]</t>
  </si>
  <si>
    <t>CB15LCT</t>
  </si>
  <si>
    <t>cellobiose[c]</t>
  </si>
  <si>
    <t>CELLOB</t>
  </si>
  <si>
    <t>cellwall[c]</t>
  </si>
  <si>
    <t>cellwall</t>
  </si>
  <si>
    <t>CELLWALL</t>
  </si>
  <si>
    <t>cerebrin 1 (comp. A)[c]</t>
  </si>
  <si>
    <t>cerebrin 1 (comp. A)</t>
  </si>
  <si>
    <t>C36H73NO4</t>
  </si>
  <si>
    <t>CERB1A</t>
  </si>
  <si>
    <t>cerebrin 1 (comp. B)[c]</t>
  </si>
  <si>
    <t>cerebrin 1 (comp. B)</t>
  </si>
  <si>
    <t>C36H71NO4</t>
  </si>
  <si>
    <t>CERB1B</t>
  </si>
  <si>
    <t>cerebrin 1 (comp. C)[c]</t>
  </si>
  <si>
    <t>cerebrin 1 (comp. C)</t>
  </si>
  <si>
    <t>C38H77NO4</t>
  </si>
  <si>
    <t>CERB1C</t>
  </si>
  <si>
    <t>cerebrin 1 (comp. D)[c]</t>
  </si>
  <si>
    <t>cerebrin 1 (comp. D)</t>
  </si>
  <si>
    <t>C38H75NO4</t>
  </si>
  <si>
    <t>CERB1D</t>
  </si>
  <si>
    <t>cerebrin 1[c]</t>
  </si>
  <si>
    <t>cerebrin 1</t>
  </si>
  <si>
    <t>C37H74NO4</t>
  </si>
  <si>
    <t>CERB1</t>
  </si>
  <si>
    <t>cerebrin 2 (comp. A)[c]</t>
  </si>
  <si>
    <t>cerebrin 2 (comp. A)</t>
  </si>
  <si>
    <t>C36H73NO3</t>
  </si>
  <si>
    <t>CERB2A</t>
  </si>
  <si>
    <t>cerebrin 2 (comp. B)[c]</t>
  </si>
  <si>
    <t>cerebrin 2 (comp. B)</t>
  </si>
  <si>
    <t>C36H71NO3</t>
  </si>
  <si>
    <t>CERB2B</t>
  </si>
  <si>
    <t>cerebrin 2 (comp. C)[c]</t>
  </si>
  <si>
    <t>cerebrin 2 (comp. C)</t>
  </si>
  <si>
    <t>C38H77NO3</t>
  </si>
  <si>
    <t>CERB2C</t>
  </si>
  <si>
    <t>cerebrin 2 (comp. D)[c]</t>
  </si>
  <si>
    <t>cerebrin 2 (comp. D)</t>
  </si>
  <si>
    <t>C38H75NO3</t>
  </si>
  <si>
    <t>CERB2D</t>
  </si>
  <si>
    <t>cerebrin 2[c]</t>
  </si>
  <si>
    <t>cerebrin 2</t>
  </si>
  <si>
    <t>C37H74NO3</t>
  </si>
  <si>
    <t>CERB2</t>
  </si>
  <si>
    <t>cerebroside 1[c]</t>
  </si>
  <si>
    <t>cerebroside 1</t>
  </si>
  <si>
    <t>CEREB1</t>
  </si>
  <si>
    <t>cerebroside 2[c]</t>
  </si>
  <si>
    <t>cerebroside 2</t>
  </si>
  <si>
    <t>CEREB2</t>
  </si>
  <si>
    <t>chitin[c]</t>
  </si>
  <si>
    <t>CHIT</t>
  </si>
  <si>
    <t>chitobiose[c]</t>
  </si>
  <si>
    <t>CHIB</t>
  </si>
  <si>
    <t>chitosan[c]</t>
  </si>
  <si>
    <t>CHITO</t>
  </si>
  <si>
    <t>cholesta-8,24-dien-3-ol-4-carboxylate[c]</t>
  </si>
  <si>
    <t>cholesta-8,24-dien-3-ol-4-carboxylate</t>
  </si>
  <si>
    <t>CDA</t>
  </si>
  <si>
    <t>choline sulfate[c]</t>
  </si>
  <si>
    <t>choline sulfate</t>
  </si>
  <si>
    <t>1/C5H13NO4S/c1-6(2,3)4-5-10-11(7,8)9/h4-5H2,1-3H3</t>
  </si>
  <si>
    <t>CHOSLF</t>
  </si>
  <si>
    <t>choline[c]</t>
  </si>
  <si>
    <t>CHO</t>
  </si>
  <si>
    <t>chorismate[c]</t>
  </si>
  <si>
    <t>chorismate</t>
  </si>
  <si>
    <t>1/C10H10O6/c1-5(9(12)13)16-8-4-6(10(14)15)2-3-7(8)11/h2-4,7-8,11H,1H2,(H,12,13)(H,14,15)/p-2/t7-,8-/m1/s1</t>
  </si>
  <si>
    <t>CHOR</t>
  </si>
  <si>
    <t>cinnamate[c]</t>
  </si>
  <si>
    <t>cinnamate</t>
  </si>
  <si>
    <t>1/C9H8O2/c10-9(11)7-6-8-4-2-1-3-5-8/h1-7H,(H,10,11)/p-1/fC9H7O2/q-1</t>
  </si>
  <si>
    <t>CINNAM</t>
  </si>
  <si>
    <t>citrate[c]</t>
  </si>
  <si>
    <t>CIT</t>
  </si>
  <si>
    <t>CMP[c]</t>
  </si>
  <si>
    <t>CMP</t>
  </si>
  <si>
    <t>1/C9H14N3O8P/c10-5-1-2-12(9(15)11-5)8-7(14)6(13)4(20-8)3-19-21(16,17)18/h1-2,4,6-8,13-14H,3H2,(H2,10,11,15)(H2,16,17,18)/t4-,6-,7-,8-/m1/s1</t>
  </si>
  <si>
    <t>CO2[c]</t>
  </si>
  <si>
    <t>coenzyme A[c]</t>
  </si>
  <si>
    <t>coenzyme A</t>
  </si>
  <si>
    <t>1/C21H36N7O16P3S/c1-21(2,16(31)19(32)24-4-3-12(29)23-5-6-48)8-41-47(38,39)44-46(36,37)40-7-11-15(43-45(33,34)35)14(30)20(42-11)28-10-27-13-17(22)25-9-26-18(13)28/h9-11,14-16,20,30-31,48H,3-8H2,1-2H3,(H,23,29)(H,24,32)(H,36,37)(H,38,39)(H2,22,25,26)(H2,33,34,35)/t11-,14-,15-,16+,20-/m1/s1/f/h23-24,33-34,36,38H,22H2</t>
  </si>
  <si>
    <t>COA</t>
  </si>
  <si>
    <t>cofactors[c]</t>
  </si>
  <si>
    <t>cofactors</t>
  </si>
  <si>
    <t>COF</t>
  </si>
  <si>
    <t>coproporphyrinogen III[c]</t>
  </si>
  <si>
    <t>coproporphyrinogen III</t>
  </si>
  <si>
    <t>1/C36H44N4O8/c1-17-21(5-9-33(41)42)29-14-27-19(3)22(6-10-34(43)44)30(39-27)15-28-20(4)24(8-12-36(47)48)32(40-28)16-31-23(7-11-35(45)46)18(2)26(38-31)13-25(17)37-29/h37-40H,5-16H2,1-4H3,(H,41,42)(H,43,44)(H,45,46)(H,47,48)/f/h41,43,45,47H</t>
  </si>
  <si>
    <t>CPGIII</t>
  </si>
  <si>
    <t>CTP[c]</t>
  </si>
  <si>
    <t>CTP</t>
  </si>
  <si>
    <t>1/C9H16N3O14P3/c10-5-1-2-12(9(15)11-5)8-7(14)6(13)4(24-8)3-23-28(19,20)26-29(21,22)25-27(16,17)18/h1-2,4,6-8,13-14H,3H2,(H,19,20)(H,21,22)(H2,10,11,15)(H2,16,17,18)/t4-,6-,7-,8-/m1/s1/f/h16-17,19,21H,10H2</t>
  </si>
  <si>
    <t>cyanate[c]</t>
  </si>
  <si>
    <t>CYNE</t>
  </si>
  <si>
    <t>cytidine[c]</t>
  </si>
  <si>
    <t>cytidine</t>
  </si>
  <si>
    <t>1/C9H13N3O5/c10-5-1-2-12(9(16)11-5)8-7(15)6(14)4(3-13)17-8/h1-2,4,6-8,13-15H,3H2,(H2,10,11,16)/t4-,6-,7-,8-/m1/s1/f/h10H2</t>
  </si>
  <si>
    <t>CYTD</t>
  </si>
  <si>
    <t>cytosine[c]</t>
  </si>
  <si>
    <t>CYTS</t>
  </si>
  <si>
    <t>dADP[c]</t>
  </si>
  <si>
    <t>dADP</t>
  </si>
  <si>
    <t>1/C10H15N5O9P2/c11-9-8-10(13-3-12-9)15(4-14-8)7-1-5(16)6(23-7)2-22-26(20,21)24-25(17,18)19/h3-7,16H,1-2H2,(H,20,21)(H2,11,12,13)(H2,17,18,19)/t5-,6+,7+/m0/s1</t>
  </si>
  <si>
    <t>DADP</t>
  </si>
  <si>
    <t>D-alpha-glutamyl phosphate[c]</t>
  </si>
  <si>
    <t>D-alpha-glutamyl phosphate</t>
  </si>
  <si>
    <t>1/C5H10NO7P/c6-3(1-2-4(7)8)5(9)13-14(10,11)12/h3H,1-2,6H2,(H,7,8)(H2,10,11,12)/t3-/m1/s1/f/h7,10-11H</t>
  </si>
  <si>
    <t>GLUP</t>
  </si>
  <si>
    <t>dAMP[c]</t>
  </si>
  <si>
    <t>dAMP</t>
  </si>
  <si>
    <t>1/C10H14N5O6P/c11-9-8-10(13-3-12-9)15(4-14-8)7-1-5(16)6(21-7)2-20-22(17,18)19/h3-7,16H,1-2H2,(H2,11,12,13)(H2,17,18,19)/t5-,6+,7+/m0/s1</t>
  </si>
  <si>
    <t>DAMP</t>
  </si>
  <si>
    <t>D-arabinitol[c]</t>
  </si>
  <si>
    <t>AOL</t>
  </si>
  <si>
    <t>D-arabinono-1,4-lactone[c]</t>
  </si>
  <si>
    <t>D-arabinono-1,4-lactone</t>
  </si>
  <si>
    <t>1/C5H8O5/c6-1-2-3(7)4(8)5(9)10-2/h2-4,6-8H,1H2/t2-,3-,4+/m1/s1</t>
  </si>
  <si>
    <t>ARABLAC</t>
  </si>
  <si>
    <t>D-arabinose[c]</t>
  </si>
  <si>
    <t>ARAB</t>
  </si>
  <si>
    <t>dATP[c]</t>
  </si>
  <si>
    <t>dATP</t>
  </si>
  <si>
    <t>1/C10H16N5O12P3/c11-9-8-10(13-3-12-9)15(4-14-8)7-1-5(16)6(25-7)2-24-29(20,21)27-30(22,23)26-28(17,18)19/h3-7,16H,1-2H2,(H,20,21)(H,22,23)(H2,11,12,13)(H2,17,18,19)/t5-,6+,7+/m0/s1/f/h17-18,20,22H,11H2</t>
  </si>
  <si>
    <t>DATP</t>
  </si>
  <si>
    <t>dCDP[c]</t>
  </si>
  <si>
    <t>dCDP</t>
  </si>
  <si>
    <t>1/C9H15N3O10P2/c10-7-1-2-12(9(14)11-7)8-3-5(13)6(21-8)4-20-24(18,19)22-23(15,16)17/h1-2,5-6,8,13H,3-4H2,(H,18,19)(H2,10,11,14)(H2,15,16,17)/t5?,6-,8-/m1/s1</t>
  </si>
  <si>
    <t>DCDP</t>
  </si>
  <si>
    <t>dCMP[c]</t>
  </si>
  <si>
    <t>dCMP</t>
  </si>
  <si>
    <t>1/C9H14N3O7P/c10-7-1-2-12(9(14)11-7)8-3-5(13)6(19-8)4-18-20(15,16)17/h1-2,5-6,8,13H,3-4H2,(H2,10,11,14)(H2,15,16,17)/t5-,6+,8+/m0/s1</t>
  </si>
  <si>
    <t>DCMP</t>
  </si>
  <si>
    <t>dCTP[c]</t>
  </si>
  <si>
    <t>dCTP</t>
  </si>
  <si>
    <t>1/C9H16N3O13P3/c10-7-1-2-12(9(14)11-7)8-3-5(13)6(23-8)4-22-27(18,19)25-28(20,21)24-26(15,16)17/h1-2,5-6,8,13H,3-4H2,(H,18,19)(H,20,21)(H2,10,11,14)(H2,15,16,17)/t5-,6+,8+/m0/s1</t>
  </si>
  <si>
    <t>DCTP</t>
  </si>
  <si>
    <t>deamido-NAD(+)[c]</t>
  </si>
  <si>
    <t>deamido-NAD(+)</t>
  </si>
  <si>
    <t>1/C21H26N6O15P2/c22-17-12-18(24-7-23-17)27(8-25-12)20-16(31)14(29)11(41-20)6-39-44(36,37)42-43(34,35)38-5-10-13(28)15(30)19(40-10)26-3-1-2-9(4-26)21(32)33/h1-4,7-8,10-11,13-16,19-20,28-31H,5-6H2,(H4-,22,23,24,32,33,34,35,36,37)/p+1/t10-,11-,13-,14-,15-,16-,19-,20-/m1/s1/fC21H27N6O15P2/h32,34,36H,22H2/q+1</t>
  </si>
  <si>
    <t>DMNAD</t>
  </si>
  <si>
    <t>decanoate[c]</t>
  </si>
  <si>
    <t>C100</t>
  </si>
  <si>
    <t>decanoyl-[acp][c]</t>
  </si>
  <si>
    <t>decanoyl-[acp]</t>
  </si>
  <si>
    <t>kegg.compound/C05755</t>
  </si>
  <si>
    <t>C10H19OSR</t>
  </si>
  <si>
    <t>C100ACP</t>
  </si>
  <si>
    <t>decanoylcarnitine[c]</t>
  </si>
  <si>
    <t>decanoylcarnitine</t>
  </si>
  <si>
    <t>kegg.compound/C03299</t>
  </si>
  <si>
    <t>1S/C17H33NO4/c1-5-6-7-8-9-10-11-12-17(21)22-15(13-16(19)20)14-18(2,3)4/h15H,5-14H2,1-4H3/t15-/m1/s1</t>
  </si>
  <si>
    <t>C10CAR</t>
  </si>
  <si>
    <t>decanoyl-CoA[c]</t>
  </si>
  <si>
    <t>decanoyl-CoA</t>
  </si>
  <si>
    <t>1/C31H54N7O17P3S/c1-4-5-6-7-8-9-10-11-22(40)59-15-14-33-21(39)12-13-34-29(43)26(42)31(2,3)17-52-58(49,50)55-57(47,48)51-16-20-25(54-56(44,45)46)24(41)30(53-20)38-19-37-23-27(32)35-18-36-28(23)38/h18-20,24-26,30,41-42H,4-17H2,1-3H3,(H,33,39)(H,34,43)(H,47,48)(H,49,50)(H2,32,35,36)(H2,44,45,46)/t20-,24-,25-,26+,30-/m1/s1/f/h33-34,44-45,47,49H,32H2</t>
  </si>
  <si>
    <t>C100COA</t>
  </si>
  <si>
    <t>deoxyadenosine[c]</t>
  </si>
  <si>
    <t>deoxyadenosine</t>
  </si>
  <si>
    <t>1/C10H13N5O3/c11-9-8-10(13-3-12-9)15(4-14-8)7-1-5(17)6(2-16)18-7/h3-7,16-17H,1-2H2,(H2,11,12,13)/t5-,6+,7+/m0/s1</t>
  </si>
  <si>
    <t>DA</t>
  </si>
  <si>
    <t>deoxycytidine[c]</t>
  </si>
  <si>
    <t>deoxycytidine</t>
  </si>
  <si>
    <t>1/C9H13N3O4/c10-7-1-2-12(9(15)11-7)8-3-5(14)6(4-13)16-8/h1-2,5-6,8,13-14H,3-4H2,(H2,10,11,15)/t5?,6-,8-/m1/s1</t>
  </si>
  <si>
    <t>DC</t>
  </si>
  <si>
    <t>deoxyguanosine[c]</t>
  </si>
  <si>
    <t>deoxyguanosine</t>
  </si>
  <si>
    <t>1/C10H13N5O4/c11-10-13-8-7(9(18)14-10)12-3-15(8)6-1-4(17)5(2-16)19-6/h3-6,16-17H,1-2H2,(H3,11,13,14,18)/t4-,5+,6+/m0/s1</t>
  </si>
  <si>
    <t>DG</t>
  </si>
  <si>
    <t>deoxyinosine[c]</t>
  </si>
  <si>
    <t>deoxyinosine</t>
  </si>
  <si>
    <t>1/C10H12N4O4/c15-2-6-5(16)1-7(18-6)14-4-13-8-9(14)11-3-12-10(8)17/h3-7,15-16H,1-2H2,(H,11,12,17)/t5-,6+,7+/m0/s1</t>
  </si>
  <si>
    <t>DIN</t>
  </si>
  <si>
    <t>deoxyribonucleic acids[c]</t>
  </si>
  <si>
    <t>deoxyribonucleic acids</t>
  </si>
  <si>
    <t>C10H17O8PR2(C5H8O5PR)n</t>
  </si>
  <si>
    <t>DNA</t>
  </si>
  <si>
    <t>deoxyuridine[c]</t>
  </si>
  <si>
    <t>deoxyuridine</t>
  </si>
  <si>
    <t>1/C9H12N2O5/c12-4-6-5(13)3-8(16-6)11-2-1-7(14)10-9(11)15/h1-2,5-6,8,12-13H,3-4H2,(H,10,14,15)/t5-,6+,8?/m0/s1</t>
  </si>
  <si>
    <t>DU</t>
  </si>
  <si>
    <t>dephospho-CoA[c]</t>
  </si>
  <si>
    <t>dephospho-CoA</t>
  </si>
  <si>
    <t>1/C21H35N7O13P2S/c1-21(2,16(32)19(33)24-4-3-12(29)23-5-6-44)8-39-43(36,37)41-42(34,35)38-7-11-14(30)15(31)20(40-11)28-10-27-13-17(22)25-9-26-18(13)28/h9-11,14-16,20,30-32,44H,3-8H2,1-2H3,(H,23,29)(H,24,33)(H,34,35)(H,36,37)(H2,22,25,26)/t11-,14-,15-,16+,20-/m1/s1/f/h23-24,34,36H,22H2</t>
  </si>
  <si>
    <t>DPCOA</t>
  </si>
  <si>
    <t>D-erythro-1-(imidazol-4-yl)glycerol 3-phosphate[c]</t>
  </si>
  <si>
    <t>D-erythro-1-(imidazol-4-yl)glycerol 3-phosphate</t>
  </si>
  <si>
    <t>1/C6H11N2O6P/c9-5(2-14-15(11,12)13)6(10)4-1-7-3-8-4/h1,3,5-6,9-10H,2H2,(H,7,8)(H2,11,12,13)/p-2/t5-,6+/m1/s1</t>
  </si>
  <si>
    <t>DIMGP</t>
  </si>
  <si>
    <t>D-erythrose 4-phosphate[c]</t>
  </si>
  <si>
    <t>D-erythrose 4-phosphate</t>
  </si>
  <si>
    <t>1/C4H9O7P/c5-1-3(6)4(7)2-11-12(8,9)10/h1,3-4,6-7H,2H2,(H2,8,9,10)/p-2/t3-,4+/m0/s1</t>
  </si>
  <si>
    <t>E4P</t>
  </si>
  <si>
    <t>dethiobiotin[c]</t>
  </si>
  <si>
    <t>dethiobiotin</t>
  </si>
  <si>
    <t>1/C10H18N2O3/c1-7-8(12-10(15)11-7)5-3-2-4-6-9(13)14/h7-8H,2-6H2,1H3,(H,13,14)(H2,11,12,15)/f/h11-13H</t>
  </si>
  <si>
    <t>DTB</t>
  </si>
  <si>
    <t>D-fructose 2,6-bisphosphate[c]</t>
  </si>
  <si>
    <t>D-fructose 2,6-bisphosphate</t>
  </si>
  <si>
    <t>1/C6H14O12P2/c7-2-6(18-20(13,14)15)5(9)4(8)3(17-6)1-16-19(10,11)12/h3-5,7-9H,1-2H2,(H2,10,11,12)(H2,13,14,15)/t3-,4-,5+,6+/m1/s1/f/h10-11,13-14H</t>
  </si>
  <si>
    <t>F26P</t>
  </si>
  <si>
    <t>D-fructose[c]</t>
  </si>
  <si>
    <t>FRU</t>
  </si>
  <si>
    <t>D-galactonate[c]</t>
  </si>
  <si>
    <t>D-galactonate</t>
  </si>
  <si>
    <t>1/C6H12O7/c7-1-2(8)3(9)4(10)5(11)6(12)13/h2-5,7-11H,1H2,(H,12,13)/p-1/t2-,3+,4+,5-/m1/s1/fC6H11O7/q-1</t>
  </si>
  <si>
    <t>GALNT</t>
  </si>
  <si>
    <t>D-galactono-1,4-lactone[c]</t>
  </si>
  <si>
    <t>D-galactono-1,4-lactone</t>
  </si>
  <si>
    <t>1/C6H10O6/c7-1-2(8)5-3(9)4(10)6(11)12-5/h2-5,7-10H,1H2/t2-,3-,4-,5+/m1/s1</t>
  </si>
  <si>
    <t>GALN14LAC</t>
  </si>
  <si>
    <t>D-galactose[c]</t>
  </si>
  <si>
    <t>GLAC</t>
  </si>
  <si>
    <t>D-galactosyldiacylglycerol[c]</t>
  </si>
  <si>
    <t>D-galactosyldiacylglycerol</t>
  </si>
  <si>
    <t>kegg.compound/C03692</t>
  </si>
  <si>
    <t>C11H16O10R2</t>
  </si>
  <si>
    <t>MGDG</t>
  </si>
  <si>
    <t>dGDP[c]</t>
  </si>
  <si>
    <t>dGDP</t>
  </si>
  <si>
    <t>1/C10H15N5O10P2/c11-10-13-8-7(9(17)14-10)12-3-15(8)6-1-4(16)5(24-6)2-23-27(21,22)25-26(18,19)20/h3-6,16H,1-2H2,(H,21,22)(H2,18,19,20)(H3,11,13,14,17)/t4-,5+,6+/m0/s1</t>
  </si>
  <si>
    <t>DGDP</t>
  </si>
  <si>
    <t>D-gluconate[c]</t>
  </si>
  <si>
    <t>GLCNT</t>
  </si>
  <si>
    <t>D-glucono-1,5-lactone[c]</t>
  </si>
  <si>
    <t>GLCN15LAC</t>
  </si>
  <si>
    <t>D-glucosamine 6-phosphate[c]</t>
  </si>
  <si>
    <t>D-glucosamine 6-phosphate</t>
  </si>
  <si>
    <t>1/C6H14NO8P/c7-3-5(9)4(8)2(15-6(3)10)1-14-16(11,12)13/h2-6,8-10H,1,7H2,(H2,11,12,13)/t2-,3-,4-,5-,6+/m1/s1</t>
  </si>
  <si>
    <t>GA6P</t>
  </si>
  <si>
    <t>D-glucosamine[c]</t>
  </si>
  <si>
    <t>GLCN</t>
  </si>
  <si>
    <t>D-glucose[c]</t>
  </si>
  <si>
    <t>DGLC</t>
  </si>
  <si>
    <t>D-glucuronate[c]</t>
  </si>
  <si>
    <t>D-glucuronate</t>
  </si>
  <si>
    <t>C6H9O7</t>
  </si>
  <si>
    <t>GLCUNT</t>
  </si>
  <si>
    <t>D-glyceraldehyde 3-phosphate[c]</t>
  </si>
  <si>
    <t>D-glyceraldehyde 3-phosphate</t>
  </si>
  <si>
    <t>1/C3H7O6P/c4-1-3(5)2-9-10(6,7)8/h1,3,5H,2H2,(H2,6,7,8)/t3-/m0/s1/f/h6-7H</t>
  </si>
  <si>
    <t>T3P1</t>
  </si>
  <si>
    <t>D-glyceraldehyde[c]</t>
  </si>
  <si>
    <t>D-glyceraldehyde</t>
  </si>
  <si>
    <t>1/C3H6O3/c4-1-3(6)2-5/h1,3,5-6H,2H2/t3-/m0/s1</t>
  </si>
  <si>
    <t>GLYAL</t>
  </si>
  <si>
    <t>D-glycerate[c]</t>
  </si>
  <si>
    <t>D-glycerate</t>
  </si>
  <si>
    <t>1/C3H6O4/c4-1-2(5)3(6)7/h2,4-5H,1H2,(H,6,7)/p-1/t2-/m1/s1/fC3H5O4/q-1</t>
  </si>
  <si>
    <t>G</t>
  </si>
  <si>
    <t>dGMP[c]</t>
  </si>
  <si>
    <t>dGMP</t>
  </si>
  <si>
    <t>1/C10H14N5O7P/c11-10-13-8-7(9(17)14-10)12-3-15(8)6-1-4(16)5(22-6)2-21-23(18,19)20/h3-6,16H,1-2H2,(H2,18,19,20)(H3,11,13,14,17)/t4-,5+,6+/m0/s1</t>
  </si>
  <si>
    <t>DGMP</t>
  </si>
  <si>
    <t>dGTP[c]</t>
  </si>
  <si>
    <t>dGTP</t>
  </si>
  <si>
    <t>1/C10H16N5O13P3/c11-10-13-8-7(9(17)14-10)12-3-15(8)6-1-4(16)5(26-6)2-25-30(21,22)28-31(23,24)27-29(18,19)20/h3-6,16H,1-2H2,(H,21,22)(H,23,24)(H2,18,19,20)(H3,11,13,14,17)/t4-,5+,6+/m0/s1</t>
  </si>
  <si>
    <t>DGTP</t>
  </si>
  <si>
    <t>digalactosyl-diacylglycerol[c]</t>
  </si>
  <si>
    <t>digalactosyl-diacylglycerol</t>
  </si>
  <si>
    <t>kegg.compound/C06037</t>
  </si>
  <si>
    <t>C17H26O15R2</t>
  </si>
  <si>
    <t>DGDG</t>
  </si>
  <si>
    <t>digalactosyl-dimannosyl-inositol-P-ceramide[c]</t>
  </si>
  <si>
    <t>digalactosyl-dimannosyl-inositol-P-ceramide</t>
  </si>
  <si>
    <t>C74H137NO39PR2</t>
  </si>
  <si>
    <t>DGDMIPC</t>
  </si>
  <si>
    <t>diglycerides[c]</t>
  </si>
  <si>
    <t>diglycerides</t>
  </si>
  <si>
    <t>C5H6O5R2</t>
  </si>
  <si>
    <t>DAGLY</t>
  </si>
  <si>
    <t>dihydrofolate[c]</t>
  </si>
  <si>
    <t>dihydrofolate</t>
  </si>
  <si>
    <t>1/C19H21N7O6/c20-19-25-15-14(17(30)26-19)23-11(8-22-15)7-21-10-3-1-9(2-4-10)16(29)24-12(18(31)32)5-6-13(27)28/h1-4,12,21H,5-8H2,(H,24,29)(H,27,28)(H,31,32)(H4,20,22,25,26,30)/t12-/m0/s1</t>
  </si>
  <si>
    <t>DHF</t>
  </si>
  <si>
    <t>dihydropteroate[c]</t>
  </si>
  <si>
    <t>dihydropteroate</t>
  </si>
  <si>
    <t>1/C14H14N6O3/c15-14-19-11-10(12(21)20-14)18-9(6-17-11)5-16-8-3-1-7(2-4-8)13(22)23/h1-4,16H,5-6H2,(H,22,23)(H4,15,17,19,20,21)/p-1/fC14H13N6O3/h17,20H,15H2/q-1</t>
  </si>
  <si>
    <t>DHPT</t>
  </si>
  <si>
    <t>di-mannosyl-inositol-P-ceramide[c]</t>
  </si>
  <si>
    <t>di-mannosyl-inositol-P-ceramide</t>
  </si>
  <si>
    <t>C62H113NO27PR2</t>
  </si>
  <si>
    <t>DMIPC</t>
  </si>
  <si>
    <t>dimethylallyl diphosphate[c]</t>
  </si>
  <si>
    <t>dimethylallyl diphosphate</t>
  </si>
  <si>
    <t>1/C5H12O7P2/c1-5(2)3-4-11-14(9,10)12-13(6,7)8/h3H,4H2,1-2H3,(H,9,10)(H2,6,7,8)</t>
  </si>
  <si>
    <t>DMPP</t>
  </si>
  <si>
    <t>diphosphate[c]</t>
  </si>
  <si>
    <t>diphosphate</t>
  </si>
  <si>
    <t>1/H4O7P2/c1-8(2,3)7-9(4,5)6/h(H2,1,2,3)(H2,4,5,6)/p-4/fO7P2/q-4</t>
  </si>
  <si>
    <t>PPI</t>
  </si>
  <si>
    <t>D-mannitol 1-phosphate[c]</t>
  </si>
  <si>
    <t>D-mannitol 1-phosphate</t>
  </si>
  <si>
    <t>1/C6H15O9P/c7-1-3(8)5(10)6(11)4(9)2-15-16(12,13)14/h3-11H,1-2H2,(H2,12,13,14)/t3-,4-,5-,6-/m1/s1</t>
  </si>
  <si>
    <t>MNT1P</t>
  </si>
  <si>
    <t>D-mannitol[c]</t>
  </si>
  <si>
    <t>MNT</t>
  </si>
  <si>
    <t>D-mannose 1-phosphate[c]</t>
  </si>
  <si>
    <t>D-mannose 1-phosphate</t>
  </si>
  <si>
    <t>1/C6H13O9P/c7-1-2-3(8)4(9)5(10)6(14-2)15-16(11,12)13/h2-10H,1H2,(H2,11,12,13)/t2-,3-,4+,5+,6?/m1/s1/f/h11-12H</t>
  </si>
  <si>
    <t>MAN1P</t>
  </si>
  <si>
    <t>D-mannose 6-phosphate[c]</t>
  </si>
  <si>
    <t>D-mannose 6-phosphate</t>
  </si>
  <si>
    <t>1/C6H13O9P/c7-3-2(1-14-16(11,12)13)15-6(10)5(9)4(3)8/h2-10H,1H2,(H2,11,12,13)/t2-,3-,4+,5+,6-/m1/s1/f/h11-12H</t>
  </si>
  <si>
    <t>MAN6P</t>
  </si>
  <si>
    <t>D-mannose[c]</t>
  </si>
  <si>
    <t>MAN</t>
  </si>
  <si>
    <t>D-proline[c]</t>
  </si>
  <si>
    <t>D-proline</t>
  </si>
  <si>
    <t>1/C5H9NO2/c7-5(8)4-2-1-3-6-4/h4,6H,1-3H2,(H,7,8)/t4-/m1/s1/f/h7H</t>
  </si>
  <si>
    <t>DPRO</t>
  </si>
  <si>
    <t>D-ribose 1-phosphate[c]</t>
  </si>
  <si>
    <t>D-ribose 1-phosphate</t>
  </si>
  <si>
    <t>1/C5H11O8P/c6-1-2-3(7)4(8)5(12-2)13-14(9,10)11/h2-8H,1H2,(H2,9,10,11)/t2-,3-,4-,5?/m1/s1/f/h9-10H</t>
  </si>
  <si>
    <t>R1P</t>
  </si>
  <si>
    <t>D-ribose 5-phosphate[c]</t>
  </si>
  <si>
    <t>D-ribose 5-phosphate</t>
  </si>
  <si>
    <t>1/C5H11O8P/c6-1-3(7)5(9)4(8)2-13-14(10,11)12/h1,3-5,7-9H,2H2,(H2,10,11,12)/t3-,4+,5-/m0/s1/f/h10-11H</t>
  </si>
  <si>
    <t>R5P</t>
  </si>
  <si>
    <t>D-ribose[c]</t>
  </si>
  <si>
    <t>RIB</t>
  </si>
  <si>
    <t>D-ribulose 5-phosphate[c]</t>
  </si>
  <si>
    <t>D-ribulose 5-phosphate</t>
  </si>
  <si>
    <t>1/C5H11O8P/c6-1-3(7)5(9)4(8)2-13-14(10,11)12/h4-6,8-9H,1-2H2,(H2,10,11,12)/t4-,5+/m1/s1/f/h10-11H</t>
  </si>
  <si>
    <t>RL5P</t>
  </si>
  <si>
    <t>D-sorbitol[c]</t>
  </si>
  <si>
    <t>D-sorbitol</t>
  </si>
  <si>
    <t>1/C6H14O6/c7-1-3(9)5(11)6(12)4(10)2-8/h3-12H,1-2H2/t3-,4+,5-,6-/m1/s1</t>
  </si>
  <si>
    <t>SOT</t>
  </si>
  <si>
    <t>D-tagatofuranose 1,6-bisphosphate[c]</t>
  </si>
  <si>
    <t>D-tagatofuranose 1,6-bisphosphate</t>
  </si>
  <si>
    <t>1/C6H14O12P2/c7-4-3(1-16-19(10,11)12)18-6(9,5(4)8)2-17-20(13,14)15/h3-5,7-9H,1-2H2,(H2,10,11,12)(H2,13,14,15)/t3-,4+,5+,6?/m1/s1/f/h10-11,13-14H</t>
  </si>
  <si>
    <t>TDP</t>
  </si>
  <si>
    <t>dTDP[c]</t>
  </si>
  <si>
    <t>dTDP</t>
  </si>
  <si>
    <t>1/C10H16N2O11P2/c1-5-3-12(10(15)11-9(5)14)8-2-6(13)7(22-8)4-21-25(19,20)23-24(16,17)18/h3,6-8,13H,2,4H2,1H3,(H,19,20)(H,11,14,15)(H2,16,17,18)/t6-,7+,8+/m0/s1/f/h11,16-17,19H</t>
  </si>
  <si>
    <t>DTDP</t>
  </si>
  <si>
    <t>dTMP[c]</t>
  </si>
  <si>
    <t>dTMP</t>
  </si>
  <si>
    <t>1/C10H15N2O8P/c1-5-3-12(10(15)11-9(5)14)8-2-6(13)7(20-8)4-19-21(16,17)18/h3,6-8,13H,2,4H2,1H3,(H,11,14,15)(H2,16,17,18)/t6-,7+,8+/m0/s1/f/h11,16-17H</t>
  </si>
  <si>
    <t>DTMP</t>
  </si>
  <si>
    <t>dTTP[c]</t>
  </si>
  <si>
    <t>dTTP</t>
  </si>
  <si>
    <t>1/C10H17N2O14P3/c1-5-3-12(10(15)11-9(5)14)8-2-6(13)7(24-8)4-23-28(19,20)26-29(21,22)25-27(16,17)18/h3,6-8,13H,2,4H2,1H3,(H,19,20)(H,21,22)(H,11,14,15)(H2,16,17,18)/t6-,7+,8+/m0/s1/f/h11,16-17,19,21H</t>
  </si>
  <si>
    <t>DTTP</t>
  </si>
  <si>
    <t>dUDP[c]</t>
  </si>
  <si>
    <t>dUDP</t>
  </si>
  <si>
    <t>1/C9H14N2O11P2/c12-5-3-8(11-2-1-7(13)10-9(11)14)21-6(5)4-20-24(18,19)22-23(15,16)17/h1-2,5-6,8,12H,3-4H2,(H,18,19)(H,10,13,14)(H2,15,16,17)/t5?,6-,8-/m1/s1</t>
  </si>
  <si>
    <t>DUDP</t>
  </si>
  <si>
    <t>dUMP[c]</t>
  </si>
  <si>
    <t>dUMP</t>
  </si>
  <si>
    <t>1/C9H13N2O8P/c12-5-3-8(11-2-1-7(13)10-9(11)14)19-6(5)4-18-20(15,16)17/h1-2,5-6,8,12H,3-4H2,(H,10,13,14)(H2,15,16,17)/t5-,6+,8+/m0/s1</t>
  </si>
  <si>
    <t>DUMP</t>
  </si>
  <si>
    <t>dUTP[c]</t>
  </si>
  <si>
    <t>dUTP</t>
  </si>
  <si>
    <t>1/C9H15N2O14P3/c12-5-3-8(11-2-1-7(13)10-9(11)14)23-6(5)4-22-27(18,19)25-28(20,21)24-26(15,16)17/h1-2,5-6,8,12H,3-4H2,(H,18,19)(H,20,21)(H,10,13,14)(H2,15,16,17)/t5-,6+,8+/m0/s1</t>
  </si>
  <si>
    <t>DUTP</t>
  </si>
  <si>
    <t>D-xylose[c]</t>
  </si>
  <si>
    <t>XYL</t>
  </si>
  <si>
    <t>D-xylulose 5-phosphate[c]</t>
  </si>
  <si>
    <t>D-xylulose 5-phosphate</t>
  </si>
  <si>
    <t>1/C5H11O8P/c6-1-3(7)5(9)4(8)2-13-14(10,11)12/h4-6,8-9H,1-2H2,(H2,10,11,12)/t4-,5-/m1/s1/f/h10-11H</t>
  </si>
  <si>
    <t>XUL5P</t>
  </si>
  <si>
    <t>D-xylulose[c]</t>
  </si>
  <si>
    <t>D-xylulose</t>
  </si>
  <si>
    <t>1/C5H10O5/c6-1-3(8)5(10)4(9)2-7/h3,5-8,10H,1-2H2/t3-,5+/m1/s1</t>
  </si>
  <si>
    <t>XUL</t>
  </si>
  <si>
    <t>episterol[c]</t>
  </si>
  <si>
    <t>episterol</t>
  </si>
  <si>
    <t>1/C28H46O/c1-18(2)19(3)7-8-20(4)24-11-12-25-23-10-9-21-17-22(29)13-15-27(21,5)26(23)14-16-28(24,25)6/h10,18,20-22,24-26,29H,3,7-9,11-17H2,1-2,4-6H3/t20-,21+,22+,24-,25+,26+,27+,28-/m1/s1</t>
  </si>
  <si>
    <t>EPST</t>
  </si>
  <si>
    <t>ergosterol ester[c]</t>
  </si>
  <si>
    <t>ergosterol ester</t>
  </si>
  <si>
    <t>C29H43O2R</t>
  </si>
  <si>
    <t>ERGOSE</t>
  </si>
  <si>
    <t>ergosterol[c]</t>
  </si>
  <si>
    <t>ergosterol</t>
  </si>
  <si>
    <t>1/C28H44O/c1-18(2)19(3)7-8-20(4)24-11-12-25-23-10-9-21-17-22(29)13-15-27(21,5)26(23)14-16-28(24,25)6/h7-10,18-20,22,24-26,29H,11-17H2,1-6H3/b8-7+/t19-,20+,22-,24+,25-,26-,27-,28+/m0/s1</t>
  </si>
  <si>
    <t>ERGOST</t>
  </si>
  <si>
    <t>ethanol[c]</t>
  </si>
  <si>
    <t>ETH</t>
  </si>
  <si>
    <t>ethanolamine[c]</t>
  </si>
  <si>
    <t>ethanolamine</t>
  </si>
  <si>
    <t>1/C2H7NO/c3-1-2-4/h4H,1-3H2</t>
  </si>
  <si>
    <t>ETHAM</t>
  </si>
  <si>
    <t>ethylnitronate[c]</t>
  </si>
  <si>
    <t>ETHNIT</t>
  </si>
  <si>
    <t>FAD[c]</t>
  </si>
  <si>
    <t>FAD</t>
  </si>
  <si>
    <t>1/C27H33N9O15P2/c1-10-3-12-13(4-11(10)2)35(24-18(32-12)25(42)34-27(43)33-24)5-14(37)19(39)15(38)6-48-52(44,45)51-53(46,47)49-7-16-20(40)21(41)26(50-16)36-9-31-17-22(28)29-8-30-23(17)36/h3-4,8-9,14-16,19-21,26,37-41H,5-7H2,1-2H3,(H,44,45)(H,46,47)(H2,28,29,30)(H,34,42,43)/t14-,15+,16+,19-,20+,21+,26+/m0/s1/f/h34,44,46H,28H2</t>
  </si>
  <si>
    <t>fecosterol[c]</t>
  </si>
  <si>
    <t>fecosterol</t>
  </si>
  <si>
    <t>1/C28H46O/c1-18(2)19(3)7-8-20(4)24-11-12-25-23-10-9-21-17-22(29)13-15-27(21,5)26(23)14-16-28(24,25)6/h18,20-22,24-25,29H,3,7-17H2,1-2,4-6H3/t20-,21+,22+,24-,25+,27+,28-/m1/s1</t>
  </si>
  <si>
    <t>FEST</t>
  </si>
  <si>
    <t>FMN[c]</t>
  </si>
  <si>
    <t>formaldehyde[c]</t>
  </si>
  <si>
    <t>formaldehyde</t>
  </si>
  <si>
    <t>1/CH2O/c1-2/h1H2</t>
  </si>
  <si>
    <t>FALD</t>
  </si>
  <si>
    <t>formate[c]</t>
  </si>
  <si>
    <t>FOR</t>
  </si>
  <si>
    <t>free fatty acids[c]</t>
  </si>
  <si>
    <t>free fatty acids</t>
  </si>
  <si>
    <t>FFA</t>
  </si>
  <si>
    <t>fumarate[c]</t>
  </si>
  <si>
    <t>FUM</t>
  </si>
  <si>
    <t>galactitol[c]</t>
  </si>
  <si>
    <t>galactitol</t>
  </si>
  <si>
    <t>1/C6H14O6/c7-1-3(9)5(11)6(12)4(10)2-8/h3-12H,1-2H2/t3-,4+,5+,6-</t>
  </si>
  <si>
    <t>GALOL</t>
  </si>
  <si>
    <t>galactosylceramide (comp. A)[c]</t>
  </si>
  <si>
    <t>galactosylceramide (comp. A)</t>
  </si>
  <si>
    <t>C42H85NO9</t>
  </si>
  <si>
    <t>GALCERA</t>
  </si>
  <si>
    <t>galactosylceramide (comp. B)[c]</t>
  </si>
  <si>
    <t>galactosylceramide (comp. B)</t>
  </si>
  <si>
    <t>C42H83NO9</t>
  </si>
  <si>
    <t>GALCERB</t>
  </si>
  <si>
    <t>galactosylceramides[c]</t>
  </si>
  <si>
    <t>galactosylceramides</t>
  </si>
  <si>
    <t>C42H84NO9</t>
  </si>
  <si>
    <t>GALCER</t>
  </si>
  <si>
    <t>galactosyl-dimannosyl-inositol-P-ceramide[c]</t>
  </si>
  <si>
    <t>galactosyl-dimannosyl-inositol-P-ceramide</t>
  </si>
  <si>
    <t>C68H125NO33PR2</t>
  </si>
  <si>
    <t>GDMIPC</t>
  </si>
  <si>
    <t>gamma-aminobutyrate[c]</t>
  </si>
  <si>
    <t>GABA</t>
  </si>
  <si>
    <t>gamma-L-glutamyl-L-cysteine[c]</t>
  </si>
  <si>
    <t>gamma-L-glutamyl-L-cysteine</t>
  </si>
  <si>
    <t>1/C8H14N2O5S/c9-4(7(12)13)1-2-6(11)10-5(3-16)8(14)15/h4-5,16H,1-3,9H2,(H,10,11)(H,12,13)(H,14,15)/t4-,5-/m0/s1/f/h10,12,14H</t>
  </si>
  <si>
    <t>GC</t>
  </si>
  <si>
    <t>GDP[c]</t>
  </si>
  <si>
    <t>GDP</t>
  </si>
  <si>
    <t>1/C10H15N5O11P2/c11-10-13-7-4(8(18)14-10)12-2-15(7)9-6(17)5(16)3(25-9)1-24-28(22,23)26-27(19,20)21/h2-3,5-6,9,16-17H,1H2,(H,22,23)(H2,19,20,21)(H3,11,13,14,18)/t3-,5-,6-,9-/m1/s1/f/h14,19-20,22H,11H2</t>
  </si>
  <si>
    <t>GDP-mannose[c]</t>
  </si>
  <si>
    <t>GDP-mannose</t>
  </si>
  <si>
    <t>1/C16H25N5O16P2/c17-16-19-12-6(13(28)20-16)18-3-21(12)14-10(26)8(24)5(34-14)2-33-38(29,30)37-39(31,32)36-15-11(27)9(25)7(23)4(1-22)35-15/h3-5,7-11,14-15,22-27H,1-2H2,(H,29,30)(H,31,32)(H3,17,19,20,28)/t4-,5-,7-,8-,9+,10-,11+,14-,15-/m1/s1</t>
  </si>
  <si>
    <t>GDPMAN</t>
  </si>
  <si>
    <t>geranyl diphosphate[c]</t>
  </si>
  <si>
    <t>geranyl diphosphate</t>
  </si>
  <si>
    <t>1/C10H20O7P2/c1-9(2)5-4-6-10(3)7-8-16-19(14,15)17-18(11,12)13/h5,7H,4,6,8H2,1-3H3,(H,14,15)(H2,11,12,13)/b10-7+/f/h11-12,14H</t>
  </si>
  <si>
    <t>GPP</t>
  </si>
  <si>
    <t>geranylgeranyl diphosphate[c]</t>
  </si>
  <si>
    <t>geranylgeranyl diphosphate</t>
  </si>
  <si>
    <t>1/C20H36O7P2/c1-17(2)9-6-10-18(3)11-7-12-19(4)13-8-14-20(5)15-16-26-29(24,25)27-28(21,22)23/h9,11,13,15H,6-8,10,12,14,16H2,1-5H3,(H,24,25)(H2,21,22,23)/f/h21-22,24H</t>
  </si>
  <si>
    <t>GGPP</t>
  </si>
  <si>
    <t>glucocerebroside 1[c]</t>
  </si>
  <si>
    <t>glucocerebroside 1</t>
  </si>
  <si>
    <t>C48H97NO15</t>
  </si>
  <si>
    <t>GLUCER1</t>
  </si>
  <si>
    <t>glucocerebroside 2[c]</t>
  </si>
  <si>
    <t>glucocerebroside 2</t>
  </si>
  <si>
    <t>C48H95NO15</t>
  </si>
  <si>
    <t>GLUCER2</t>
  </si>
  <si>
    <t>glutathione[c]</t>
  </si>
  <si>
    <t>RGT</t>
  </si>
  <si>
    <t>glycerides and free fatty acids[c]</t>
  </si>
  <si>
    <t>glycerides and free fatty acids</t>
  </si>
  <si>
    <t>GLYFFA</t>
  </si>
  <si>
    <t>glycerol monophosphate[c]</t>
  </si>
  <si>
    <t>glycerol monophosphate</t>
  </si>
  <si>
    <t>C3H9O6P</t>
  </si>
  <si>
    <t>GL3P</t>
  </si>
  <si>
    <t>glycerol[c]</t>
  </si>
  <si>
    <t>GL</t>
  </si>
  <si>
    <t>glycerone phosphate[c]</t>
  </si>
  <si>
    <t>glycerone phosphate</t>
  </si>
  <si>
    <t>1/C3H7O6P/c4-1-3(5)2-9-10(6,7)8/h4H,1-2H2,(H2,6,7,8)/f/h6-7H</t>
  </si>
  <si>
    <t>T3P2</t>
  </si>
  <si>
    <t>glycerone[c]</t>
  </si>
  <si>
    <t>glycerone</t>
  </si>
  <si>
    <t>1/C3H6O3/c4-1-3(6)2-5/h4-5H,1-2H2</t>
  </si>
  <si>
    <t>GLYN</t>
  </si>
  <si>
    <t>glycerophosphatidylethanolamine[c]</t>
  </si>
  <si>
    <t>glycerophosphatidylethanolamine</t>
  </si>
  <si>
    <t>1/C5H14NO6P/c6-1-2-11-13(9,10)12-4-5(8)3-7/h5,7-8H,1-4,6H2,(H,9,10)/f/h9H</t>
  </si>
  <si>
    <t>GPE</t>
  </si>
  <si>
    <t>glycerophosphocholine[c]</t>
  </si>
  <si>
    <t>glycerophosphocholine</t>
  </si>
  <si>
    <t>kegg.compound/C00670</t>
  </si>
  <si>
    <t>C8H21NO6P</t>
  </si>
  <si>
    <t>GLYCEROCHO</t>
  </si>
  <si>
    <t>glycine betaine[c]</t>
  </si>
  <si>
    <t>GLYBET</t>
  </si>
  <si>
    <t>glycine[c]</t>
  </si>
  <si>
    <t>GLY</t>
  </si>
  <si>
    <t>glycogen[c]</t>
  </si>
  <si>
    <t>GLYCOGEN</t>
  </si>
  <si>
    <t>glycogenin[c]</t>
  </si>
  <si>
    <t>glycogenin</t>
  </si>
  <si>
    <t>kegg.compound/C01702</t>
  </si>
  <si>
    <t>C10H10N2O3R2</t>
  </si>
  <si>
    <t>GLYNIN</t>
  </si>
  <si>
    <t>glycolaldehyde[c]</t>
  </si>
  <si>
    <t>glycolaldehyde</t>
  </si>
  <si>
    <t>1/C2H4O2/c3-1-2-4/h1,4H,2H2</t>
  </si>
  <si>
    <t>GLAL</t>
  </si>
  <si>
    <t>glycolate[c]</t>
  </si>
  <si>
    <t>GLYA</t>
  </si>
  <si>
    <t>glycyl-tRNA(Gly)[c]</t>
  </si>
  <si>
    <t>glycyl-tRNA(Gly)</t>
  </si>
  <si>
    <t>C12H20NO11PR2(C5H8O6PR)n</t>
  </si>
  <si>
    <t>GLYTRNA</t>
  </si>
  <si>
    <t>GMP[c]</t>
  </si>
  <si>
    <t>GMP</t>
  </si>
  <si>
    <t>1/C10H14N5O8P/c11-10-13-7-4(8(18)14-10)12-2-15(7)9-6(17)5(16)3(23-9)1-22-24(19,20)21/h2-3,5-6,9,16-17H,1H2,(H2,19,20,21)(H3,11,13,14,18)/t3-,5-,6-,9-/m1/s1</t>
  </si>
  <si>
    <t>GTP[c]</t>
  </si>
  <si>
    <t>GTP</t>
  </si>
  <si>
    <t>1/C10H16N5O14P3/c11-10-13-7-4(8(18)14-10)12-2-15(7)9-6(17)5(16)3(27-9)1-26-31(22,23)29-32(24,25)28-30(19,20)21/h2-3,5-6,9,16-17H,1H2,(H,22,23)(H,24,25)(H2,19,20,21)(H3,11,13,14,18)/t3-,5-,6-,9-/m1/s1/f/h14,19-20,22,24H,11H2</t>
  </si>
  <si>
    <t>guanine[c]</t>
  </si>
  <si>
    <t>GN</t>
  </si>
  <si>
    <t>guanosine 3',5'-bis(diphosphate)[c]</t>
  </si>
  <si>
    <t>guanosine 3',5'-bis(diphosphate)</t>
  </si>
  <si>
    <t>1/C10H17N5O17P4/c11-10-13-7-4(8(17)14-10)12-2-15(7)9-5(16)6(30-36(26,27)32-34(21,22)23)3(29-9)1-28-35(24,25)31-33(18,19)20/h2-3,5-6,9,16H,1H2,(H,24,25)(H,26,27)(H2,18,19,20)(H2,21,22,23)(H3,11,13,14,17)/t3-,5-,6-,9-/m1/s1/f/h14,18-19,21-22,24,26H,11H2</t>
  </si>
  <si>
    <t>PPGPP</t>
  </si>
  <si>
    <t>guanosine 3'-diphosphate 5'-triphosphate[c]</t>
  </si>
  <si>
    <t>guanosine 3'-diphosphate 5'-triphosphate</t>
  </si>
  <si>
    <t>kegg.compound/C04494</t>
  </si>
  <si>
    <t>1S/C10H18N5O20P5/c11-10-13-7-4(8(17)14-10)12-2-15(7)9-5(16)6(32-39(26,27)33-36(18,19)20)3(31-9)1-30-38(24,25)35-40(28,29)34-37(21,22)23/h2-3,5-6,9,16H,1H2,(H,24,25)(H,26,27)(H,28,29)(H2,18,19,20)(H2,21,22,23)(H3,11,13,14,17)/t3-,5-,6-,9-/m1/s1</t>
  </si>
  <si>
    <t>PPPGPP</t>
  </si>
  <si>
    <t>guanosine[c]</t>
  </si>
  <si>
    <t>guanosine</t>
  </si>
  <si>
    <t>1/C10H13N5O5/c11-10-13-7-4(8(19)14-10)12-2-15(7)9-6(18)5(17)3(1-16)20-9/h2-3,5-6,9,16-18H,1H2,(H3,11,13,14,19)/t3-,5-,6-,9-/m1/s1/f/h14H,11H2</t>
  </si>
  <si>
    <t>GSN</t>
  </si>
  <si>
    <t>H(+) (energy metabolism)[c]</t>
  </si>
  <si>
    <t>H(+) (energy metabolism)</t>
  </si>
  <si>
    <t>1/p+1/i/hH/fH/q+1/i1+0</t>
  </si>
  <si>
    <t>H_PO</t>
  </si>
  <si>
    <t>H2O[c]</t>
  </si>
  <si>
    <t>H2O2[c]</t>
  </si>
  <si>
    <t>H2S[c]</t>
  </si>
  <si>
    <t>heptadecanoate[c]</t>
  </si>
  <si>
    <t>C170</t>
  </si>
  <si>
    <t>heptadecanoyl-[acp][c]</t>
  </si>
  <si>
    <t>heptadecanoyl-[acp]</t>
  </si>
  <si>
    <t>C17H33OSR</t>
  </si>
  <si>
    <t>C170ACP</t>
  </si>
  <si>
    <t>heptadecanoylcarnitine[c]</t>
  </si>
  <si>
    <t>heptadecanoylcarnitine</t>
  </si>
  <si>
    <t>C24H48NO4</t>
  </si>
  <si>
    <t>C170CAR</t>
  </si>
  <si>
    <t>heptadecanoyl-CoA[c]</t>
  </si>
  <si>
    <t>heptadecanoyl-CoA</t>
  </si>
  <si>
    <t>C38H68N7O17P3S</t>
  </si>
  <si>
    <t>C170COA</t>
  </si>
  <si>
    <t>heptadecenoate[c]</t>
  </si>
  <si>
    <t>C171</t>
  </si>
  <si>
    <t>heptadecenoyl-[acp][c]</t>
  </si>
  <si>
    <t>heptadecenoyl-[acp]</t>
  </si>
  <si>
    <t>C17H31OSR</t>
  </si>
  <si>
    <t>C171ACP</t>
  </si>
  <si>
    <t>heptadecenoyl-CoA[c]</t>
  </si>
  <si>
    <t>heptadecenoyl-CoA</t>
  </si>
  <si>
    <t>C38H66N7O17P3S</t>
  </si>
  <si>
    <t>C171COA</t>
  </si>
  <si>
    <t>heptanoate[c]</t>
  </si>
  <si>
    <t>C70</t>
  </si>
  <si>
    <t>heptanoyl-[acp][c]</t>
  </si>
  <si>
    <t>heptanoyl-[acp]</t>
  </si>
  <si>
    <t>C7H13OSR</t>
  </si>
  <si>
    <t>C70ACP</t>
  </si>
  <si>
    <t>heptanoylcarnitine[c]</t>
  </si>
  <si>
    <t>heptanoylcarnitine</t>
  </si>
  <si>
    <t>C14H28NO4</t>
  </si>
  <si>
    <t>C70CAR</t>
  </si>
  <si>
    <t>heptanoyl-CoA[c]</t>
  </si>
  <si>
    <t>heptanoyl-CoA</t>
  </si>
  <si>
    <t>1/C28H48N7O17P3S/c1-4-5-6-7-8-19(37)56-12-11-30-18(36)9-10-31-26(40)23(39)28(2,3)14-49-55(46,47)52-54(44,45)48-13-17-22(51-53(41,42)43)21(38)27(50-17)35-16-34-20-24(29)32-15-33-25(20)35/h15-17,21-23,27,38-39H,4-14H2,1-3H3,(H,30,36)(H,31,40)(H,44,45)(H,46,47)(H2,29,32,33)(H2,41,42,43)/t17-,21-,22-,23+,27-/m1/s1/f/h30-31,41-42,44,46H,29H2</t>
  </si>
  <si>
    <t>C70COA</t>
  </si>
  <si>
    <t>hexadecadienoate[c]</t>
  </si>
  <si>
    <t>C162</t>
  </si>
  <si>
    <t>hexadecadienoyl-[acp][c]</t>
  </si>
  <si>
    <t>hexadecadienoyl-[acp]</t>
  </si>
  <si>
    <t>C16H27OSR</t>
  </si>
  <si>
    <t>C162ACP</t>
  </si>
  <si>
    <t>hexadecadienoyl-CoA[c]</t>
  </si>
  <si>
    <t>hexadecadienoyl-CoA</t>
  </si>
  <si>
    <t>C37H62N7O17P3S</t>
  </si>
  <si>
    <t>C162COA</t>
  </si>
  <si>
    <t>hexadecenoate[c]</t>
  </si>
  <si>
    <t>C161</t>
  </si>
  <si>
    <t>hexadecenoyl-[acp][c]</t>
  </si>
  <si>
    <t>hexadecenoyl-[acp]</t>
  </si>
  <si>
    <t>kegg.compound/C16520</t>
  </si>
  <si>
    <t>C16H29OSR</t>
  </si>
  <si>
    <t>C161ACP</t>
  </si>
  <si>
    <t>hexadecenoyl-CoA[c]</t>
  </si>
  <si>
    <t>hexadecenoyl-CoA</t>
  </si>
  <si>
    <t>C37H64N7O17P3S</t>
  </si>
  <si>
    <t>C161COA</t>
  </si>
  <si>
    <t>hexanoate[c]</t>
  </si>
  <si>
    <t>C60</t>
  </si>
  <si>
    <t>hexanoyl-[acp][c]</t>
  </si>
  <si>
    <t>hexanoyl-[acp]</t>
  </si>
  <si>
    <t>kegg.compound/C05749</t>
  </si>
  <si>
    <t>C6H11OSR</t>
  </si>
  <si>
    <t>C60ACP</t>
  </si>
  <si>
    <t>hexanoylcarnitine[c]</t>
  </si>
  <si>
    <t>hexanoylcarnitine</t>
  </si>
  <si>
    <t>C13H26NO4</t>
  </si>
  <si>
    <t>C60CAR</t>
  </si>
  <si>
    <t>hexanoyl-CoA[c]</t>
  </si>
  <si>
    <t>hexanoyl-CoA</t>
  </si>
  <si>
    <t>1/C27H46N7O17P3S/c1-4-5-6-7-18(36)55-11-10-29-17(35)8-9-30-25(39)22(38)27(2,3)13-48-54(45,46)51-53(43,44)47-12-16-21(50-52(40,41)42)20(37)26(49-16)34-15-33-19-23(28)31-14-32-24(19)34/h14-16,20-22,26,37-38H,4-13H2,1-3H3,(H,29,35)(H,30,39)(H,43,44)(H,45,46)(H2,28,31,32)(H2,40,41,42)/t16-,20-,21-,22+,26-/m1/s1/f/h29-30,40-41,43,45H,28H2</t>
  </si>
  <si>
    <t>C60COA</t>
  </si>
  <si>
    <t>hexanoylpenicillin[c]</t>
  </si>
  <si>
    <t>PENDF</t>
  </si>
  <si>
    <t>holo-[carboxylase][c]</t>
  </si>
  <si>
    <t>holo-[carboxylase]</t>
  </si>
  <si>
    <t>kegg.compound/C06250</t>
  </si>
  <si>
    <t>C17H27N5O4SR2</t>
  </si>
  <si>
    <t>BCCP</t>
  </si>
  <si>
    <t>homogentisate[c]</t>
  </si>
  <si>
    <t>homogentisate</t>
  </si>
  <si>
    <t>1/C8H8O4/c9-6-1-2-7(10)5(3-6)4-8(11)12/h1-3,9-10H,4H2,(H,11,12)/p-1</t>
  </si>
  <si>
    <t>HOMOGEN</t>
  </si>
  <si>
    <t>hydroxymethylbilane[c]</t>
  </si>
  <si>
    <t>hydroxymethylbilane</t>
  </si>
  <si>
    <t>1/C40H46N4O17/c45-17-32-25(12-40(60)61)21(4-8-36(52)53)29(44-32)15-31-24(11-39(58)59)20(3-7-35(50)51)28(43-31)14-30-23(10-38(56)57)19(2-6-34(48)49)27(42-30)13-26-22(9-37(54)55)18(16-41-26)1-5-33(46)47/h16,41-45H,1-15,17H2,(H,46,47)(H,48,49)(H,50,51)(H,52,53)(H,54,55)(H,56,57)(H,58,59)(H,60,61)/f/h46,48,50,52,54,56,58,60H</t>
  </si>
  <si>
    <t>HMTB</t>
  </si>
  <si>
    <t>hypoxanthine[c]</t>
  </si>
  <si>
    <t>HYXN</t>
  </si>
  <si>
    <t>icosanoate[c]</t>
  </si>
  <si>
    <t>C200</t>
  </si>
  <si>
    <t>icosanoyl-[acp][c]</t>
  </si>
  <si>
    <t>icosanoyl-[acp]</t>
  </si>
  <si>
    <t>C20H39OSR</t>
  </si>
  <si>
    <t>C200ACP</t>
  </si>
  <si>
    <t>icosanoylcarnitine[c]</t>
  </si>
  <si>
    <t>icosanoylcarnitine</t>
  </si>
  <si>
    <t>C27H54NO4</t>
  </si>
  <si>
    <t>C200CAR</t>
  </si>
  <si>
    <t>icosanoyl-CoA[c]</t>
  </si>
  <si>
    <t>icosanoyl-CoA</t>
  </si>
  <si>
    <t>1/C41H74N7O17P3S/c1-4-5-6-7-8-9-10-11-12-13-14-15-16-17-18-19-20-21-32(50)69-25-24-43-31(49)22-23-44-39(53)36(52)41(2,3)27-62-68(59,60)65-67(57,58)61-26-30-35(64-66(54,55)56)34(51)40(63-30)48-29-47-33-37(42)45-28-46-38(33)48/h28-30,34-36,40,51-52H,4-27H2,1-3H3,(H,43,49)(H,44,53)(H,57,58)(H,59,60)(H2,42,45,46)(H2,54,55,56)/t30-,34-,35-,36+,40-/m1/s1/f/h43-44,54-55,57,59H,42H2</t>
  </si>
  <si>
    <t>C200COA</t>
  </si>
  <si>
    <t>IDP[c]</t>
  </si>
  <si>
    <t>IDP</t>
  </si>
  <si>
    <t>1/C10H14N4O11P2/c15-6-4(1-23-27(21,22)25-26(18,19)20)24-10(7(6)16)14-3-13-5-8(14)11-2-12-9(5)17/h2-4,6-7,10,15-16H,1H2,(H,21,22)(H,11,12,17)(H2,18,19,20)/t4-,6-,7-,10-/m1/s1</t>
  </si>
  <si>
    <t>IMP[c]</t>
  </si>
  <si>
    <t>IMP</t>
  </si>
  <si>
    <t>1/C10H13N4O8P/c15-6-4(1-21-23(18,19)20)22-10(7(6)16)14-3-13-5-8(14)11-2-12-9(5)17/h2-4,6-7,10,15-16H,1H2,(H,11,12,17)(H2,18,19,20)/t4-,6-,7-,10-/m1/s1/f/h12,18-19H</t>
  </si>
  <si>
    <t>indole-3-acetamide[c]</t>
  </si>
  <si>
    <t>indole-3-acetamide</t>
  </si>
  <si>
    <t>1/C10H10N2O/c11-10(13)5-7-6-12-9-4-2-1-3-8(7)9/h1-4,6,12H,5H2,(H2,11,13)</t>
  </si>
  <si>
    <t>IAD</t>
  </si>
  <si>
    <t>indole-3-acetate[c]</t>
  </si>
  <si>
    <t>indole-3-acetate</t>
  </si>
  <si>
    <t>1/C10H9NO2/c12-10(13)5-7-6-11-9-4-2-1-3-8(7)9/h1-4,6,11H,5H2,(H,12,13)/p-1/fC10H8NO2/q-1</t>
  </si>
  <si>
    <t>IAC</t>
  </si>
  <si>
    <t>indole-3-acetonitrile[c]</t>
  </si>
  <si>
    <t>indole-3-acetonitrile</t>
  </si>
  <si>
    <t>1/C10H8N2/c11-6-5-8-7-12-10-4-2-1-3-9(8)10/h1-4,7,12H,5H2</t>
  </si>
  <si>
    <t>ACNL</t>
  </si>
  <si>
    <t>inosine[c]</t>
  </si>
  <si>
    <t>inosine</t>
  </si>
  <si>
    <t>1/C10H12N4O5/c15-1-4-6(16)7(17)10(19-4)14-3-13-5-8(14)11-2-12-9(5)18/h2-4,6-7,10,15-17H,1H2,(H,11,12,18)/t4-,6-,7-,10-/m1/s1/f/h18H</t>
  </si>
  <si>
    <t>INS</t>
  </si>
  <si>
    <t>inositol phosphorylceramide[c]</t>
  </si>
  <si>
    <t>inositol phosphorylceramide</t>
  </si>
  <si>
    <t>C48H89NO15PR2</t>
  </si>
  <si>
    <t>IPC</t>
  </si>
  <si>
    <t>isocitrate[c]</t>
  </si>
  <si>
    <t>ICIT</t>
  </si>
  <si>
    <t>isopenicillin N[c]</t>
  </si>
  <si>
    <t>IPN</t>
  </si>
  <si>
    <t>isopentenyl diphosphate[c]</t>
  </si>
  <si>
    <t>isopentenyl diphosphate</t>
  </si>
  <si>
    <t>1/C5H12O7P2/c1-5(2)3-4-11-14(9,10)12-13(6,7)8/h1,3-4H2,2H3,(H,9,10)(H2,6,7,8)</t>
  </si>
  <si>
    <t>IPPP</t>
  </si>
  <si>
    <t>ITP[c]</t>
  </si>
  <si>
    <t>ITP</t>
  </si>
  <si>
    <t>1/C10H15N4O14P3/c15-6-4(1-25-30(21,22)28-31(23,24)27-29(18,19)20)26-10(7(6)16)14-3-13-5-8(14)11-2-12-9(5)17/h2-4,6-7,10,15-16H,1H2,(H,21,22)(H,23,24)(H,11,12,17)(H2,18,19,20)/t4-,6-,7-,10-/m1/s1</t>
  </si>
  <si>
    <t>keto-phenylpyruvate[c]</t>
  </si>
  <si>
    <t>keto-phenylpyruvate</t>
  </si>
  <si>
    <t>1/C9H8O3/c10-8(9(11)12)6-7-4-2-1-3-5-7/h1-5H,6H2,(H,11,12)/p-1/fC9H7O3/q-1</t>
  </si>
  <si>
    <t>PHPYR</t>
  </si>
  <si>
    <t>L-1-pyrroline-3-hydroxy-5-carboxylate[c]</t>
  </si>
  <si>
    <t>L-1-pyrroline-3-hydroxy-5-carboxylate</t>
  </si>
  <si>
    <t>1/C5H7NO3/c7-3-1-4(5(8)9)6-2-3/h2-4,7H,1H2,(H,8,9)/t3-,4+/m1/s1/f/h8H</t>
  </si>
  <si>
    <t>PHC</t>
  </si>
  <si>
    <t>L-2-amino-3-oxobutanoate[c]</t>
  </si>
  <si>
    <t>L-2-amino-3-oxobutanoate</t>
  </si>
  <si>
    <t>1/C4H7NO3/c1-2(6)3(5)4(7)8/h3H,5H2,1H3,(H,7,8)/p-1/t3-/m0/s1/fC4H6NO3/q-1</t>
  </si>
  <si>
    <t>AMOXOBU</t>
  </si>
  <si>
    <t>L-2-aminoadipate 6-semialdehyde[c]</t>
  </si>
  <si>
    <t>L-2-aminoadipate 6-semialdehyde</t>
  </si>
  <si>
    <t>1/C6H11NO3/c7-5(6(9)10)3-1-2-4-8/h4-5H,1-3,7H2,(H,9,10)/t5-/m0/s1/f/h9H</t>
  </si>
  <si>
    <t>AMASA</t>
  </si>
  <si>
    <t>L-2-aminoadipate[c]</t>
  </si>
  <si>
    <t>AMA</t>
  </si>
  <si>
    <t>lactaldehyde[c]</t>
  </si>
  <si>
    <t>lactaldehyde</t>
  </si>
  <si>
    <t>1/C3H6O2/c1-3(5)2-4/h2-3,5H,1H3</t>
  </si>
  <si>
    <t>LACAL</t>
  </si>
  <si>
    <t>lactose[c]</t>
  </si>
  <si>
    <t>LACT</t>
  </si>
  <si>
    <t>L-alanine[c]</t>
  </si>
  <si>
    <t>ALA</t>
  </si>
  <si>
    <t>L-alanyl-tRNA(Ala)[c]</t>
  </si>
  <si>
    <t>L-alanyl-tRNA(Ala)</t>
  </si>
  <si>
    <t>C13H22NO11PR2(C5H8O6PR)n</t>
  </si>
  <si>
    <t>ALATRNA</t>
  </si>
  <si>
    <t>lanosterol[c]</t>
  </si>
  <si>
    <t>lanosterol</t>
  </si>
  <si>
    <t>1/C30H50O/c1-20(2)10-9-11-21(3)22-14-18-30(8)24-12-13-25-27(4,5)26(31)16-17-28(25,6)23(24)15-19-29(22,30)7/h10,21-22,25-26,31H,9,11-19H2,1-8H3/t21-,22-,25+,26+,28-,29-,30+/m1/s1</t>
  </si>
  <si>
    <t>LNST</t>
  </si>
  <si>
    <t>L-arabinitol[c]</t>
  </si>
  <si>
    <t>LAOL</t>
  </si>
  <si>
    <t>L-arabinose[c]</t>
  </si>
  <si>
    <t>LARAB</t>
  </si>
  <si>
    <t>L-arginine[c]</t>
  </si>
  <si>
    <t>ARG</t>
  </si>
  <si>
    <t>L-arginyl-tRNA(Arg)[c]</t>
  </si>
  <si>
    <t>L-arginyl-tRNA(Arg)</t>
  </si>
  <si>
    <t>C21H33N9O11PR(C5H8O6PR)n</t>
  </si>
  <si>
    <t>ALTRNA</t>
  </si>
  <si>
    <t>L-asparagine[c]</t>
  </si>
  <si>
    <t>ASN</t>
  </si>
  <si>
    <t>L-asparaginyl-tRNA(Asn)[c]</t>
  </si>
  <si>
    <t>L-asparaginyl-tRNA(Asn)</t>
  </si>
  <si>
    <t>C14H23N2O12PR2(C5H8O6PR)n</t>
  </si>
  <si>
    <t>ASNTRNA</t>
  </si>
  <si>
    <t>L-aspartate 4-semialdehyde[c]</t>
  </si>
  <si>
    <t>L-aspartate 4-semialdehyde</t>
  </si>
  <si>
    <t>1/C4H7NO3/c5-3(1-2-6)4(7)8/h2-3H,1,5H2,(H,7,8)/p-1/t3-/m0/s1</t>
  </si>
  <si>
    <t>ASPSA</t>
  </si>
  <si>
    <t>L-aspartate[c]</t>
  </si>
  <si>
    <t>ASP</t>
  </si>
  <si>
    <t>L-aspartyl-tRNA(Asp)[c]</t>
  </si>
  <si>
    <t>L-aspartyl-tRNA(Asp)</t>
  </si>
  <si>
    <t>C14H22NO13PR2(C5H8O6PR)n</t>
  </si>
  <si>
    <t>ASPTRNA</t>
  </si>
  <si>
    <t>laurate[c]</t>
  </si>
  <si>
    <t>C120</t>
  </si>
  <si>
    <t>lauroyl-[acp][c]</t>
  </si>
  <si>
    <t>lauroyl-[acp]</t>
  </si>
  <si>
    <t>C12H23OSR</t>
  </si>
  <si>
    <t>C120ACP</t>
  </si>
  <si>
    <t>lauroylcarnitine[c]</t>
  </si>
  <si>
    <t>lauroylcarnitine</t>
  </si>
  <si>
    <t>C19H38NO4</t>
  </si>
  <si>
    <t>C120CAR</t>
  </si>
  <si>
    <t>lauroyl-CoA[c]</t>
  </si>
  <si>
    <t>lauroyl-CoA</t>
  </si>
  <si>
    <t>1/C33H58N7O17P3S/c1-4-5-6-7-8-9-10-11-12-13-24(42)61-17-16-35-23(41)14-15-36-31(45)28(44)33(2,3)19-54-60(51,52)57-59(49,50)53-18-22-27(56-58(46,47)48)26(43)32(55-22)40-21-39-25-29(34)37-20-38-30(25)40/h20-22,26-28,32,43-44H,4-19H2,1-3H3,(H,35,41)(H,36,45)(H,49,50)(H,51,52)(H2,34,37,38)(H2,46,47,48)/t22-,26-,27-,28+,32-/m1/s1/f/h35-36,46-47,49,51H,34H2</t>
  </si>
  <si>
    <t>C120COA</t>
  </si>
  <si>
    <t>L-citrulline[c]</t>
  </si>
  <si>
    <t>CITR</t>
  </si>
  <si>
    <t>L-cystathionine[c]</t>
  </si>
  <si>
    <t>L-cystathionine</t>
  </si>
  <si>
    <t>1/C7H14N2O4S/c8-4(6(10)11)1-2-14-3-5(9)7(12)13/h4-5H,1-3,8-9H2,(H,10,11)(H,12,13)/t4-,5-/m0/s1</t>
  </si>
  <si>
    <t>LLCT</t>
  </si>
  <si>
    <t>L-cysteate[c]</t>
  </si>
  <si>
    <t>L-cysteate</t>
  </si>
  <si>
    <t>1/C3H7NO5S/c4-2(3(5)6)1-10(7,8)9/h2H,1,4H2,(H,5,6)(H,7,8,9)/t2-/m0/s1/f/h5,7H</t>
  </si>
  <si>
    <t>CYSTE</t>
  </si>
  <si>
    <t>L-cysteine[c]</t>
  </si>
  <si>
    <t>CYS</t>
  </si>
  <si>
    <t>L-cysteinylglycine[c]</t>
  </si>
  <si>
    <t>L-cysteinylglycine</t>
  </si>
  <si>
    <t>1/C5H10N2O3S/c6-3(2-11)5(10)7-1-4(8)9/h3,11H,1-2,6H2,(H,7,10)(H,8,9)/t3-/m0/s1/f/h7-8H</t>
  </si>
  <si>
    <t>CGLY</t>
  </si>
  <si>
    <t>L-cysteinyl-tRNA(Cys)[c]</t>
  </si>
  <si>
    <t>L-cysteinyl-tRNA(Cys)</t>
  </si>
  <si>
    <t>C18H26N6O11PSR(C5H8O6PR)n</t>
  </si>
  <si>
    <t>CYSTRNA</t>
  </si>
  <si>
    <t>L-cystine[c]</t>
  </si>
  <si>
    <t>CYST</t>
  </si>
  <si>
    <t>L-dopaquinone[c]</t>
  </si>
  <si>
    <t>DOQUI</t>
  </si>
  <si>
    <t>L-formylkynurenine[c]</t>
  </si>
  <si>
    <t>L-formylkynurenine</t>
  </si>
  <si>
    <t>1/C11H12N2O4/c12-8(11(16)17)5-10(15)7-3-1-2-4-9(7)13-6-14/h1-4,6,8H,5,12H2,(H,13,14)(H,16,17)/t8-/m0/s1/f/h13,16H</t>
  </si>
  <si>
    <t>FKYN</t>
  </si>
  <si>
    <t>L-glutamate 5-semialdehyde[c]</t>
  </si>
  <si>
    <t>L-glutamate 5-semialdehyde</t>
  </si>
  <si>
    <t>1/C5H9NO3/c6-4(5(8)9)2-1-3-7/h3-4H,1-2,6H2,(H,8,9)/t4-/m0/s1</t>
  </si>
  <si>
    <t>GLUGSAL</t>
  </si>
  <si>
    <t>L-glutamate[c]</t>
  </si>
  <si>
    <t>GLU</t>
  </si>
  <si>
    <t>L-glutamine[c]</t>
  </si>
  <si>
    <t>GLN</t>
  </si>
  <si>
    <t>L-glutaminyl-tRNA(Gln)[c]</t>
  </si>
  <si>
    <t>L-glutaminyl-tRNA(Gln)</t>
  </si>
  <si>
    <t>C20H29N7O12PR(C5H8O6PR)n</t>
  </si>
  <si>
    <t>GLNTRNA</t>
  </si>
  <si>
    <t>L-glutamyl-tRNA(Glu)[c]</t>
  </si>
  <si>
    <t>L-glutamyl-tRNA(Glu)</t>
  </si>
  <si>
    <t>C20H28N6O13PR(C5H8O6PR)n</t>
  </si>
  <si>
    <t>GLUTRNA</t>
  </si>
  <si>
    <t>L-histidine[c]</t>
  </si>
  <si>
    <t>HIS</t>
  </si>
  <si>
    <t>L-histidinol phosphate[c]</t>
  </si>
  <si>
    <t>L-histidinol phosphate</t>
  </si>
  <si>
    <t>1/C6H12N3O4P/c7-5(3-13-14(10,11)12)1-6-2-8-4-9-6/h2,4-5H,1,3,7H2,(H,8,9)(H2,10,11,12)/p-2/t5-/m0/s1</t>
  </si>
  <si>
    <t>HISOLP</t>
  </si>
  <si>
    <t>L-histidinol[c]</t>
  </si>
  <si>
    <t>L-histidinol</t>
  </si>
  <si>
    <t>1/C6H11N3O/c7-5(3-10)1-6-2-8-4-9-6/h2,4-5,10H,1,3,7H2,(H,8,9)/t5-/m0/s1</t>
  </si>
  <si>
    <t>HISOL</t>
  </si>
  <si>
    <t>L-histidyl-tRNA(His)[c]</t>
  </si>
  <si>
    <t>L-histidyl-tRNA(His)</t>
  </si>
  <si>
    <t>C16H24N3O11PR2(C5H8O6PR)n</t>
  </si>
  <si>
    <t>HISTRNA</t>
  </si>
  <si>
    <t>L-homocysteine[c]</t>
  </si>
  <si>
    <t>HCYS</t>
  </si>
  <si>
    <t>L-homoserine[c]</t>
  </si>
  <si>
    <t>L-homoserine</t>
  </si>
  <si>
    <t>1/C4H9NO3/c5-3(1-2-6)4(7)8/h3,6H,1-2,5H2,(H,7,8)/t3-/m0/s1/f/h7H</t>
  </si>
  <si>
    <t>HSER</t>
  </si>
  <si>
    <t>L-iditol[c]</t>
  </si>
  <si>
    <t>IDOL</t>
  </si>
  <si>
    <t>L-isoleucine[c]</t>
  </si>
  <si>
    <t>ILE</t>
  </si>
  <si>
    <t>L-isoleucyl-tRNA(Ile)[c]</t>
  </si>
  <si>
    <t>L-isoleucyl-tRNA(Ile)</t>
  </si>
  <si>
    <t>C21H32N6O11PR(C5H8O6PR)n</t>
  </si>
  <si>
    <t>ILEUTRNA</t>
  </si>
  <si>
    <t>L-kynurenine[c]</t>
  </si>
  <si>
    <t>L-kynurenine</t>
  </si>
  <si>
    <t>1/C10H12N2O3/c11-7-4-2-1-3-6(7)9(13)5-8(12)10(14)15/h1-4,8H,5,11-12H2,(H,14,15)/t8-/m0/s1/f/h14H</t>
  </si>
  <si>
    <t>KYN</t>
  </si>
  <si>
    <t>L-leucine[c]</t>
  </si>
  <si>
    <t>LEU</t>
  </si>
  <si>
    <t>L-leucyl-tRNA(Leu)[c]</t>
  </si>
  <si>
    <t>L-leucyl-tRNA(Leu)</t>
  </si>
  <si>
    <t>LEUTRNA</t>
  </si>
  <si>
    <t>L-lysine[c]</t>
  </si>
  <si>
    <t>LYS</t>
  </si>
  <si>
    <t>L-lysophosphatidylethanolamine[c]</t>
  </si>
  <si>
    <t>L-lysophosphatidylethanolamine</t>
  </si>
  <si>
    <t>kegg.compound/C05971</t>
  </si>
  <si>
    <t>(C6H13NO7PR)2</t>
  </si>
  <si>
    <t>LPE</t>
  </si>
  <si>
    <t>L-lysyl-tRNA(Lys)[c]</t>
  </si>
  <si>
    <t>L-lysyl-tRNA(Lys)</t>
  </si>
  <si>
    <t>C16H29N2O11PR2(C5H8O6PR)n</t>
  </si>
  <si>
    <t>LYSTRNA</t>
  </si>
  <si>
    <t>L-methionine[c]</t>
  </si>
  <si>
    <t>MET</t>
  </si>
  <si>
    <t>L-methionyl-tRNA(Met)[c]</t>
  </si>
  <si>
    <t>L-methionyl-tRNA(Met)</t>
  </si>
  <si>
    <t>C20H30N6O11PSR(C5H8O6PR)n</t>
  </si>
  <si>
    <t>METTRNA</t>
  </si>
  <si>
    <t>L-ornithine[c]</t>
  </si>
  <si>
    <t>ORN</t>
  </si>
  <si>
    <t>L-phenylalanine[c]</t>
  </si>
  <si>
    <t>PHE</t>
  </si>
  <si>
    <t>L-phenylalanyl-tRNA(Phe)[c]</t>
  </si>
  <si>
    <t>L-phenylalanyl-tRNA(Phe)</t>
  </si>
  <si>
    <t>C19H26NO11PR2(C5H8O6PR)n</t>
  </si>
  <si>
    <t>PHETRNA</t>
  </si>
  <si>
    <t>L-proline[c]</t>
  </si>
  <si>
    <t>PRO</t>
  </si>
  <si>
    <t>L-prolyl-tRNA(Pro)[c]</t>
  </si>
  <si>
    <t>L-prolyl-tRNA(Pro)</t>
  </si>
  <si>
    <t>C15H24NO11PR2(C5H8O6PR)n</t>
  </si>
  <si>
    <t>PROTRNA</t>
  </si>
  <si>
    <t>L-ribulose 5-phosphate[c]</t>
  </si>
  <si>
    <t>L-ribulose 5-phosphate</t>
  </si>
  <si>
    <t>1/C5H11O8P/c6-1-3(7)5(9)4(8)2-13-14(10,11)12/h4-6,8-9H,1-2H2,(H2,10,11,12)/t4-,5+/m0/s1/f/h10-11H</t>
  </si>
  <si>
    <t>LRL5P</t>
  </si>
  <si>
    <t>L-ribulose[c]</t>
  </si>
  <si>
    <t>LRL</t>
  </si>
  <si>
    <t>L-saccharopine[c]</t>
  </si>
  <si>
    <t>L-saccharopine</t>
  </si>
  <si>
    <t>1/C11H20N2O6/c12-7(10(16)17)3-1-2-6-13-8(11(18)19)4-5-9(14)15/h7-8,13H,1-6,12H2,(H,14,15)(H,16,17)(H,18,19)/t7-,8-/m0/s1</t>
  </si>
  <si>
    <t>SACP</t>
  </si>
  <si>
    <t>L-serine[c]</t>
  </si>
  <si>
    <t>SER</t>
  </si>
  <si>
    <t>L-seryl-tRNA(Ser)[c]</t>
  </si>
  <si>
    <t>L-seryl-tRNA(Ser)</t>
  </si>
  <si>
    <t>C13H22NO12PR2(C5H8O6PR)n</t>
  </si>
  <si>
    <t>SERTRNA</t>
  </si>
  <si>
    <t>L-sorbose[c]</t>
  </si>
  <si>
    <t>SOR</t>
  </si>
  <si>
    <t>L-threonine[c]</t>
  </si>
  <si>
    <t>THR</t>
  </si>
  <si>
    <t>L-threonyl-tRNA(Thr)[c]</t>
  </si>
  <si>
    <t>L-threonyl-tRNA(Thr)</t>
  </si>
  <si>
    <t>C14H24NO12PR2(C5H8O6PR)n</t>
  </si>
  <si>
    <t>THRTRNA</t>
  </si>
  <si>
    <t>L-tryptophan[c]</t>
  </si>
  <si>
    <t>TRP</t>
  </si>
  <si>
    <t>L-tryptophanyl-tRNA(Trp)[c]</t>
  </si>
  <si>
    <t>L-tryptophanyl-tRNA(Trp)</t>
  </si>
  <si>
    <t>C26H31N7O11PR(C5H8O6PR)n</t>
  </si>
  <si>
    <t>TRPTRNA</t>
  </si>
  <si>
    <t>L-tyrosine[c]</t>
  </si>
  <si>
    <t>TYR</t>
  </si>
  <si>
    <t>L-tyrosyl-tRNA(Tyr)[c]</t>
  </si>
  <si>
    <t>L-tyrosyl-tRNA(Tyr)</t>
  </si>
  <si>
    <t>C24H30N6O12PR(C5H8O6PR)n</t>
  </si>
  <si>
    <t>TYRTRNA</t>
  </si>
  <si>
    <t>L-valine[c]</t>
  </si>
  <si>
    <t>VAL</t>
  </si>
  <si>
    <t>L-valyl-tRNA(Val)[c]</t>
  </si>
  <si>
    <t>L-valyl-tRNA(Val)</t>
  </si>
  <si>
    <t>C20H30N6O11PR(C5H8O6PR)n</t>
  </si>
  <si>
    <t>VALTRNA</t>
  </si>
  <si>
    <t>L-xylulose[c]</t>
  </si>
  <si>
    <t>L-xylulose</t>
  </si>
  <si>
    <t>1/C5H10O5/c6-1-3(8)5(10)4(9)2-7/h3,5-8,10H,1-2H2/t3-,5+/m0/s1</t>
  </si>
  <si>
    <t>LXUL</t>
  </si>
  <si>
    <t>lysophosphatidylcholine[c]</t>
  </si>
  <si>
    <t>lysophosphatidylcholine</t>
  </si>
  <si>
    <t>pubchem.compound/5311264</t>
  </si>
  <si>
    <t>1/C10H22NO7P/c1-9(12)16-7-10(13)8-18-19(14,15)17-6-5-11(2,3)4/h10,13H,5-8H2,1-4H3/t10-/m1/s1</t>
  </si>
  <si>
    <t>LPC</t>
  </si>
  <si>
    <t>malonyl-[acp][c]</t>
  </si>
  <si>
    <t>malonyl-[acp]</t>
  </si>
  <si>
    <t>C3H3O3SR</t>
  </si>
  <si>
    <t>MALACP</t>
  </si>
  <si>
    <t>malonyl-CoA[c]</t>
  </si>
  <si>
    <t>malonyl-CoA</t>
  </si>
  <si>
    <t>1/C24H38N7O19P3S/c1-24(2,19(37)22(38)27-4-3-13(32)26-5-6-54-15(35)7-14(33)34)9-47-53(44,45)50-52(42,43)46-8-12-18(49-51(39,40)41)17(36)23(48-12)31-11-30-16-20(25)28-10-29-21(16)31/h10-12,17-19,23,36-37H,3-9H2,1-2H3,(H,26,32)(H,27,38)(H,33,34)(H,42,43)(H,44,45)(H2,25,28,29)(H2,39,40,41)/t12-,17-,18-,19+,23-/m1/s1/f/h26-27,33,39-40,42,44H,25H2</t>
  </si>
  <si>
    <t>MALCOA</t>
  </si>
  <si>
    <t>maltose[c]</t>
  </si>
  <si>
    <t>MLT</t>
  </si>
  <si>
    <t>maltotetraose[c]</t>
  </si>
  <si>
    <t>maltotetraose</t>
  </si>
  <si>
    <t>kegg.compound/C02052</t>
  </si>
  <si>
    <t>1/C24H42O21/c25-1-5-9(29)10(30)15(35)22(40-5)44-19-7(3-27)42-24(17(37)12(19)32)45-20-8(4-28)41-23(16(36)13(20)33)43-18-6(2-26)39-21(38)14(34)11(18)31/h5-38H,1-4H2/t5-,6-,7-,8-,9-,10+,11-,12-,13-,14-,15-,16-,17-,18-,19-,20-,21+,22-,23-,24-/m1/s1</t>
  </si>
  <si>
    <t>MLTOSE</t>
  </si>
  <si>
    <t>maltotriose[c]</t>
  </si>
  <si>
    <t>MLTIOSE</t>
  </si>
  <si>
    <t>mannans[c]</t>
  </si>
  <si>
    <t>MANNAN</t>
  </si>
  <si>
    <t>mannose-inositol-P-ceramide[c]</t>
  </si>
  <si>
    <t>mannose-inositol-P-ceramide</t>
  </si>
  <si>
    <t>C56H101NO21PR2</t>
  </si>
  <si>
    <t>MIPC</t>
  </si>
  <si>
    <t>melibiose[c]</t>
  </si>
  <si>
    <t>MELI</t>
  </si>
  <si>
    <t>methanol[c]</t>
  </si>
  <si>
    <t>METHOL</t>
  </si>
  <si>
    <t>methylglyoxal[c]</t>
  </si>
  <si>
    <t>methylglyoxal</t>
  </si>
  <si>
    <t>1/C3H4O2/c1-3(5)2-4/h2H,1H3</t>
  </si>
  <si>
    <t>MTHGXL</t>
  </si>
  <si>
    <t>monoacylglycerol phosphates[c]</t>
  </si>
  <si>
    <t>monoacylglycerol phosphates</t>
  </si>
  <si>
    <t>C4H8O7PR</t>
  </si>
  <si>
    <t>AGL3P</t>
  </si>
  <si>
    <t>monoglycerides[c]</t>
  </si>
  <si>
    <t>monoglycerides</t>
  </si>
  <si>
    <t>C4H7O4R</t>
  </si>
  <si>
    <t>MAGLY</t>
  </si>
  <si>
    <t>myo-inositol hexakisphosphate[c]</t>
  </si>
  <si>
    <t>myo-inositol hexakisphosphate</t>
  </si>
  <si>
    <t>1/C6H18O24P6/c7-31(8,9)25-1-2(26-32(10,11)12)4(28-34(16,17)18)6(30-36(22,23)24)5(29-35(19,20)21)3(1)27-33(13,14)15/h1-6H,(H2,7,8,9)(H2,10,11,12)(H2,13,14,15)(H2,16,17,18)(H2,19,20,21)(H2,22,23,24)/t1-,2-,3-,4+,5-,6-</t>
  </si>
  <si>
    <t>PYTE</t>
  </si>
  <si>
    <t>myo-inositol[c]</t>
  </si>
  <si>
    <t>MYOI</t>
  </si>
  <si>
    <t>myristate[c]</t>
  </si>
  <si>
    <t>C140</t>
  </si>
  <si>
    <t>myristoyl-[acp][c]</t>
  </si>
  <si>
    <t>myristoyl-[acp]</t>
  </si>
  <si>
    <t>C14H27OSR</t>
  </si>
  <si>
    <t>C140ACP</t>
  </si>
  <si>
    <t>myristoylcarnitine[c]</t>
  </si>
  <si>
    <t>myristoylcarnitine</t>
  </si>
  <si>
    <t>C21H42NO4</t>
  </si>
  <si>
    <t>C140CAR</t>
  </si>
  <si>
    <t>myristoyl-CoA[c]</t>
  </si>
  <si>
    <t>myristoyl-CoA</t>
  </si>
  <si>
    <t>1/C35H62N7O17P3S/c1-4-5-6-7-8-9-10-11-12-13-14-15-26(44)63-19-18-37-25(43)16-17-38-33(47)30(46)35(2,3)21-56-62(53,54)59-61(51,52)55-20-24-29(58-60(48,49)50)28(45)34(57-24)42-23-41-27-31(36)39-22-40-32(27)42/h22-24,28-30,34,45-46H,4-21H2,1-3H3,(H,37,43)(H,38,47)(H,51,52)(H,53,54)(H2,36,39,40)(H2,48,49,50)/t24-,28-,29-,30+,34-/m1/s1/f/h37-38,48-49,51,53H,36H2</t>
  </si>
  <si>
    <t>C140COA</t>
  </si>
  <si>
    <t>N-((R)-4'-phosphopantothenoyl)-L-cysteine[c]</t>
  </si>
  <si>
    <t>N-((R)-4'-phosphopantothenoyl)-L-cysteine</t>
  </si>
  <si>
    <t>1/C12H23N2O9PS/c1-12(2,6-23-24(20,21)22)9(16)10(17)13-4-3-8(15)14-7(5-25)11(18)19/h7,9,16,25H,3-6H2,1-2H3,(H,13,17)(H,14,15)(H,18,19)(H2,20,21,22)/t7-,9-/m0/s1/f/h13-14,18,20-21H</t>
  </si>
  <si>
    <t>4PPNCYS</t>
  </si>
  <si>
    <t>N(1)-(5-phospho-D-ribosyl)glycinamide[c]</t>
  </si>
  <si>
    <t>N(1)-(5-phospho-D-ribosyl)glycinamide</t>
  </si>
  <si>
    <t>1/C7H15N2O8P/c8-1-4(10)9-7-6(12)5(11)3(17-7)2-16-18(13,14)15/h3,5-7,11-12H,1-2,8H2,(H,9,10)(H2,13,14,15)/t3-,5-,6-,7?/m1/s1</t>
  </si>
  <si>
    <t>GAR</t>
  </si>
  <si>
    <t>N(2)-formyl-N(1)-(5-phospho-D-ribosyl)glycinamide[c]</t>
  </si>
  <si>
    <t>N(2)-formyl-N(1)-(5-phospho-D-ribosyl)glycinamide</t>
  </si>
  <si>
    <t>1/C8H15N2O9P/c11-3-9-1-5(12)10-8-7(14)6(13)4(19-8)2-18-20(15,16)17/h3-4,6-8,13-14H,1-2H2,(H,9,11)(H,10,12)(H2,15,16,17)/t4-,6-,7-,8?/m1/s1/f/h9-10,15-16H</t>
  </si>
  <si>
    <t>FGAR</t>
  </si>
  <si>
    <t>N-(5-phospho-D-ribosyl)anthranilate[c]</t>
  </si>
  <si>
    <t>N-(5-phospho-D-ribosyl)anthranilate</t>
  </si>
  <si>
    <t>1/C12H16NO9P/c14-9-8(5-21-23(18,19)20)22-11(10(9)15)13-7-4-2-1-3-6(7)12(16)17/h1-4,8-11,13-15H,5H2,(H,16,17)(H2,18,19,20)/p-3/t8-,9-,10-,11-/m1/s1/fC12H13NO9P/q-3</t>
  </si>
  <si>
    <t>NPRAN</t>
  </si>
  <si>
    <t>N-(L-arginino)succinate[c]</t>
  </si>
  <si>
    <t>N-(L-arginino)succinate</t>
  </si>
  <si>
    <t>1/C10H18N4O6/c11-5(8(17)18)2-1-3-13-10(12)14-6(9(19)20)4-7(15)16/h5-6H,1-4,11H2,(H,15,16)(H,17,18)(H,19,20)(H3,12,13,14)/t5-,6?/m0/s1</t>
  </si>
  <si>
    <t>ARGSUCC</t>
  </si>
  <si>
    <t>N(pi)-methyl-L-histidine[c]</t>
  </si>
  <si>
    <t>N(pi)-methyl-L-histidine</t>
  </si>
  <si>
    <t>1/C7H11N3O2/c1-10-4-9-3-5(10)2-6(8)7(11)12/h3-4,6H,2,8H2,1H3,(H,11,12)/t6-/m0/s1/f/h11H</t>
  </si>
  <si>
    <t>MHIS</t>
  </si>
  <si>
    <t>N-[L-5-amino-5-carboxypentanoyl]-L-cysteinyl-D-valine[c]</t>
  </si>
  <si>
    <t>N-[L-5-amino-5-carboxypentanoyl]-L-cysteinyl-D-valine</t>
  </si>
  <si>
    <t>1/C14H25N3O6S/c1-7(2)11(14(22)23)17-12(19)9(6-24)16-10(18)5-3-4-8(15)13(20)21/h7-9,11,24H,3-6,15H2,1-2H3,(H,16,18)(H,17,19)(H,20,21)(H,22,23)/t8-,9-,11+/m0/s1/f/h16-17,20,22H</t>
  </si>
  <si>
    <t>ACV</t>
  </si>
  <si>
    <t>N-[L-5-amino-5-carboxypentanoyl]-L-cysteinyl-D-valine[e]</t>
  </si>
  <si>
    <t>ACVe</t>
  </si>
  <si>
    <t>N-[L-5-amino-5-carboxypentanoyl]-L-cysteinyl-D-valine[b]</t>
  </si>
  <si>
    <t>ACVb</t>
  </si>
  <si>
    <t>N1-acetylspermidine[c]</t>
  </si>
  <si>
    <t>N1-acetylspermidine</t>
  </si>
  <si>
    <t>1/C9H21N3O/c1-9(13)12-8-4-7-11-6-3-2-5-10/h11H,2-8,10H2,1H3,(H,12,13)/f/h12H</t>
  </si>
  <si>
    <t>ASPERMD</t>
  </si>
  <si>
    <t>N2-acetyl-L-ornithine[c]</t>
  </si>
  <si>
    <t>N2-acetyl-L-ornithine</t>
  </si>
  <si>
    <t>1/C7H14N2O3/c1-5(10)9-6(7(11)12)3-2-4-8/h6H,2-4,8H2,1H3,(H,9,10)(H,11,12)/t6-/m0/s1</t>
  </si>
  <si>
    <t>NAORN</t>
  </si>
  <si>
    <t>N6-(1,2-dicarboxyethyl)-AMP[c]</t>
  </si>
  <si>
    <t>N6-(1,2-dicarboxyethyl)-AMP</t>
  </si>
  <si>
    <t>1/C14H18N5O11P/c20-7(21)1-5(14(24)25)18-11-8-12(16-3-15-11)19(4-17-8)13-10(23)9(22)6(30-13)2-29-31(26,27)28/h3-6,9-10,13,22-23H,1-2H2,(H,20,21)(H,24,25)(H,15,16,18)(H2,26,27,28)/t5?,6-,9-,10-,13-/m1/s1</t>
  </si>
  <si>
    <t>ASUC</t>
  </si>
  <si>
    <t>N-acetyl-D-glucosamine 1-phosphate[c]</t>
  </si>
  <si>
    <t>N-acetyl-D-glucosamine 1-phosphate</t>
  </si>
  <si>
    <t>1/C8H16NO9P/c1-3(11)9-5-7(13)6(12)4(2-10)17-8(5)18-19(14,15)16/h4-8,10,12-13H,2H2,1H3,(H,9,11)(H2,14,15,16)/t4-,5-,6-,7-,8-/m1/s1</t>
  </si>
  <si>
    <t>NAGA1P</t>
  </si>
  <si>
    <t>N-acetyl-D-glucosamine 6-phosphate[c]</t>
  </si>
  <si>
    <t>N-acetyl-D-glucosamine 6-phosphate</t>
  </si>
  <si>
    <t>1/C8H16NO9P/c1-3(10)9-5-7(12)6(11)4(18-8(5)13)2-17-19(14,15)16/h4-8,11-13H,2H2,1H3,(H,9,10)(H2,14,15,16)/t4-,5-,6-,7-,8u/m1/s1</t>
  </si>
  <si>
    <t>NAGA6P</t>
  </si>
  <si>
    <t>N-acetyl-D-glucosamine[c]</t>
  </si>
  <si>
    <t>NAG</t>
  </si>
  <si>
    <t>N-acetylputrescine[c]</t>
  </si>
  <si>
    <t>N-acetylputrescine</t>
  </si>
  <si>
    <t>1/C6H14N2O/c1-6(9)8-5-3-2-4-7/h2-5,7H2,1H3,(H,8,9)</t>
  </si>
  <si>
    <t>APRUT</t>
  </si>
  <si>
    <t>NAD(+)[c]</t>
  </si>
  <si>
    <t>NAD(+)</t>
  </si>
  <si>
    <t>1/C21H27N7O14P2/c22-17-12-19(25-7-24-17)28(8-26-12)21-16(32)14(30)11(41-21)6-39-44(36,37)42-43(34,35)38-5-10-13(29)15(31)20(40-10)27-3-1-2-9(4-27)18(23)33/h1-4,7-8,10-11,13-16,20-21,29-32H,5-6H2,(H5-,22,23,24,25,33,34,35,36,37)/p+1/t10-,11-,13-,14-,15-,16-,20-,21-/m1/s1/fC21H28N7O14P2/h34,36H,22-23H2/q+1</t>
  </si>
  <si>
    <t>NAD</t>
  </si>
  <si>
    <t>NADH[c]</t>
  </si>
  <si>
    <t>NADH</t>
  </si>
  <si>
    <t>1/C21H29N7O14P2/c22-17-12-19(25-7-24-17)28(8-26-12)21-16(32)14(30)11(41-21)6-39-44(36,37)42-43(34,35)38-5-10-13(29)15(31)20(40-10)27-3-1-2-9(4-27)18(23)33/h1,3-4,7-8,10-11,13-16,20-21,29-32H,2,5-6H2,(H2,23,33)(H,34,35)(H,36,37)(H2,22,24,25)/t10-,11-,13-,14-,15-,16-,20-,21-/m1/s1/f/h34,36H,22-23H2</t>
  </si>
  <si>
    <t>NADP(+)[c]</t>
  </si>
  <si>
    <t>NADP(+)</t>
  </si>
  <si>
    <t>1/C21H28N7O17P3/c22-17-12-19(25-7-24-17)28(8-26-12)21-16(44-46(33,34)35)14(30)11(43-21)6-41-48(38,39)45-47(36,37)40-5-10-13(29)15(31)20(42-10)27-3-1-2-9(4-27)18(23)32/h1-4,7-8,10-11,13-16,20-21,29-31H,5-6H2,(H7-,22,23,24,25,32,33,34,35,36,37,38,39)/p+1/t10-,11-,13-,14-,15-,16-,20-,21-/m1/s1/fC21H29N7O17P3/h33-34,36,38H,22-23H2/q+1</t>
  </si>
  <si>
    <t>NADP</t>
  </si>
  <si>
    <t>NADPH[c]</t>
  </si>
  <si>
    <t>NADPH</t>
  </si>
  <si>
    <t>1/C21H30N7O17P3/c22-17-12-19(25-7-24-17)28(8-26-12)21-16(44-46(33,34)35)14(30)11(43-21)6-41-48(38,39)45-47(36,37)40-5-10-13(29)15(31)20(42-10)27-3-1-2-9(4-27)18(23)32/h1,3-4,7-8,10-11,13-16,20-21,29-31H,2,5-6H2,(H2,23,32)(H,36,37)(H,38,39)(H2,22,24,25)(H2,33,34,35)/t10-,11-,13-,14-,15-,16-,20-,21-/m1/s1/f/h33-34,36,38H,22-23H2</t>
  </si>
  <si>
    <t>N-carbamoyl-beta-alanine[c]</t>
  </si>
  <si>
    <t>N-carbamoyl-beta-alanine</t>
  </si>
  <si>
    <t>1/C4H8N2O3/c5-4(9)6-2-1-3(7)8/h1-2H2,(H,7,8)(H3,5,6,9)/f/h6-7H,5H2</t>
  </si>
  <si>
    <t>UREIPRO</t>
  </si>
  <si>
    <t>N-carbamoyl-L-aspartate[c]</t>
  </si>
  <si>
    <t>N-carbamoyl-L-aspartate</t>
  </si>
  <si>
    <t>1/C5H8N2O5/c6-5(12)7-2(4(10)11)1-3(8)9/h2H,1H2,(H,8,9)(H,10,11)(H3,6,7,12)/p-2/t2-/m0/s1</t>
  </si>
  <si>
    <t>CAASP</t>
  </si>
  <si>
    <t>NH3[c]</t>
  </si>
  <si>
    <t>nicotinamide[c]</t>
  </si>
  <si>
    <t>NICD</t>
  </si>
  <si>
    <t>nicotinate D-ribonucleoside[c]</t>
  </si>
  <si>
    <t>nicotinate D-ribonucleoside</t>
  </si>
  <si>
    <t>1S/C11H13NO6/c13-5-7-8(14)9(15)10(18-7)12-3-1-2-6(4-12)11(16)17/h1-4,7-10,13-15H,5H2/p+1/t7-,8-,9-,10-/m1/s1</t>
  </si>
  <si>
    <t>NRNS</t>
  </si>
  <si>
    <t>nicotinate D-ribonucleotide[c]</t>
  </si>
  <si>
    <t>nicotinate D-ribonucleotide</t>
  </si>
  <si>
    <t>1/C11H14NO9P/c13-8-7(5-20-22(17,18)19)21-10(9(8)14)12-3-1-2-6(4-12)11(15)16/h1-4,7-10,13-14H,5H2,(H2-,15,16,17,18,19)/p+1/t7-,8-,9-,10-/m1/s1</t>
  </si>
  <si>
    <t>NAMN</t>
  </si>
  <si>
    <t>nicotinate[c]</t>
  </si>
  <si>
    <t>NICA</t>
  </si>
  <si>
    <t>nitrate[c]</t>
  </si>
  <si>
    <t>HNO3</t>
  </si>
  <si>
    <t>nitrite[c]</t>
  </si>
  <si>
    <t>HNO2</t>
  </si>
  <si>
    <t>nonanoate[c]</t>
  </si>
  <si>
    <t>C90</t>
  </si>
  <si>
    <t>nonanoyl-[acp][c]</t>
  </si>
  <si>
    <t>nonanoyl-[acp]</t>
  </si>
  <si>
    <t>C9H17OSR</t>
  </si>
  <si>
    <t>C90ACP</t>
  </si>
  <si>
    <t>nonanoylcarnitine[c]</t>
  </si>
  <si>
    <t>nonanoylcarnitine</t>
  </si>
  <si>
    <t>C16H32NO4</t>
  </si>
  <si>
    <t>C90CAR</t>
  </si>
  <si>
    <t>nonanoyl-CoA[c]</t>
  </si>
  <si>
    <t>nonanoyl-CoA</t>
  </si>
  <si>
    <t>1/C30H52N7O17P3S/c1-4-5-6-7-8-9-10-21(39)58-14-13-32-20(38)11-12-33-28(42)25(41)30(2,3)16-51-57(48,49)54-56(46,47)50-15-19-24(53-55(43,44)45)23(40)29(52-19)37-18-36-22-26(31)34-17-35-27(22)37/h17-19,23-25,29,40-41H,4-16H2,1-3H3,(H,32,38)(H,33,42)(H,46,47)(H,48,49)(H2,31,34,35)(H2,43,44,45)/t19-,23-,24-,25+,29-/m1/s1/f/h32-33,43-44,46,48H,31H2</t>
  </si>
  <si>
    <t>C90COA</t>
  </si>
  <si>
    <t>O2[c]</t>
  </si>
  <si>
    <t>O-acetyl-L-homoserine[c]</t>
  </si>
  <si>
    <t>O-acetyl-L-homoserine</t>
  </si>
  <si>
    <t>1/C6H11NO4/c1-4(8)11-3-2-5(7)6(9)10/h5H,2-3,7H2,1H3,(H,9,10)/t5-/m0/s1/f/h9H</t>
  </si>
  <si>
    <t>OAHSER</t>
  </si>
  <si>
    <t>O-acetyl-L-serine[c]</t>
  </si>
  <si>
    <t>O-acetyl-L-serine</t>
  </si>
  <si>
    <t>1/C5H9NO4/c1-3(7)10-2-4(6)5(8)9/h4H,2,6H2,1H3,(H,8,9)/t4-/m0/s1</t>
  </si>
  <si>
    <t>ASER</t>
  </si>
  <si>
    <t>octadecadienoate[c]</t>
  </si>
  <si>
    <t>C182</t>
  </si>
  <si>
    <t>octadecadienoyl-[acp][c]</t>
  </si>
  <si>
    <t>octadecadienoyl-[acp]</t>
  </si>
  <si>
    <t>C18H31OSR</t>
  </si>
  <si>
    <t>C182ACP</t>
  </si>
  <si>
    <t>octadecadienoyl-CoA[c]</t>
  </si>
  <si>
    <t>octadecadienoyl-CoA</t>
  </si>
  <si>
    <t>C39H66N7O17P3S</t>
  </si>
  <si>
    <t>C182COA</t>
  </si>
  <si>
    <t>octadecatrienoate[c]</t>
  </si>
  <si>
    <t>C183</t>
  </si>
  <si>
    <t>octadecatrienoyl-[acp][c]</t>
  </si>
  <si>
    <t>octadecatrienoyl-[acp]</t>
  </si>
  <si>
    <t>C18H29OSR</t>
  </si>
  <si>
    <t>C183ACP</t>
  </si>
  <si>
    <t>octadecatrienoyl-CoA[c]</t>
  </si>
  <si>
    <t>octadecatrienoyl-CoA</t>
  </si>
  <si>
    <t>C39H64N7O17P3S</t>
  </si>
  <si>
    <t>C183COA</t>
  </si>
  <si>
    <t>octadecenoate[c]</t>
  </si>
  <si>
    <t>C181</t>
  </si>
  <si>
    <t>octadecenoyl-[acp][c]</t>
  </si>
  <si>
    <t>octadecenoyl-[acp]</t>
  </si>
  <si>
    <t>kegg.compound/C01203</t>
  </si>
  <si>
    <t>C18H33OSR</t>
  </si>
  <si>
    <t>C181ACP</t>
  </si>
  <si>
    <t>octadecenoyl-CoA[c]</t>
  </si>
  <si>
    <t>octadecenoyl-CoA</t>
  </si>
  <si>
    <t>C39H68N7O17P3S</t>
  </si>
  <si>
    <t>C181COA</t>
  </si>
  <si>
    <t>octanoate[c]</t>
  </si>
  <si>
    <t>C80</t>
  </si>
  <si>
    <t>octanoyl-[acp][c]</t>
  </si>
  <si>
    <t>octanoyl-[acp]</t>
  </si>
  <si>
    <t>kegg.compound/C05752</t>
  </si>
  <si>
    <t>C8H15OSR</t>
  </si>
  <si>
    <t>C80ACP</t>
  </si>
  <si>
    <t>octanoylcarnitine[c]</t>
  </si>
  <si>
    <t>octanoylcarnitine</t>
  </si>
  <si>
    <t>1/C15H29NO4/c1-5-6-7-8-9-10-15(19)20-13(11-14(17)18)12-16(2,3)4/h13H,5-12H2,1-4H3/t13-/m0/s1</t>
  </si>
  <si>
    <t>C80CAR</t>
  </si>
  <si>
    <t>octanoyl-CoA[c]</t>
  </si>
  <si>
    <t>octanoyl-CoA</t>
  </si>
  <si>
    <t>1/C29H50N7O17P3S/c1-4-5-6-7-8-9-20(38)57-13-12-31-19(37)10-11-32-27(41)24(40)29(2,3)15-50-56(47,48)53-55(45,46)49-14-18-23(52-54(42,43)44)22(39)28(51-18)36-17-35-21-25(30)33-16-34-26(21)36/h16-18,22-24,28,39-40H,4-15H2,1-3H3,(H,31,37)(H,32,41)(H,45,46)(H,47,48)(H2,30,33,34)(H2,42,43,44)/t18-,22-,23-,24+,28-/m1/s1/f/h31-32,42-43,45,47H,30H2</t>
  </si>
  <si>
    <t>C80COA</t>
  </si>
  <si>
    <t>octanoylpenicillin[c]</t>
  </si>
  <si>
    <t>PENK</t>
  </si>
  <si>
    <t>O-phospho-L-homoserine[c]</t>
  </si>
  <si>
    <t>O-phospho-L-homoserine</t>
  </si>
  <si>
    <t>1/C4H10NO6P/c5-3(4(6)7)1-2-11-12(8,9)10/h3H,1-2,5H2,(H,6,7)(H2,8,9,10)/t3-/m0/s1</t>
  </si>
  <si>
    <t>PHSER</t>
  </si>
  <si>
    <t>O-phospho-L-serine[c]</t>
  </si>
  <si>
    <t>O-phospho-L-serine</t>
  </si>
  <si>
    <t>1/C3H8NO6P/c4-2(3(5)6)1-10-11(7,8)9/h2H,1,4H2,(H,5,6)(H2,7,8,9)/t2-/m0/s1/f/h5,7-8H</t>
  </si>
  <si>
    <t>3PSER</t>
  </si>
  <si>
    <t>orotate[c]</t>
  </si>
  <si>
    <t>orotate</t>
  </si>
  <si>
    <t>1/C5H4N2O4/c8-3-1-2(4(9)10)6-5(11)7-3/h1H,(H,9,10)(H2,6,7,8,11)/p-1</t>
  </si>
  <si>
    <t>OROA</t>
  </si>
  <si>
    <t>orotidine 5'-phosphate[c]</t>
  </si>
  <si>
    <t>orotidine 5'-phosphate</t>
  </si>
  <si>
    <t>1/C10H13N2O11P/c13-5-1-3(9(16)17)12(10(18)11-5)8-7(15)6(14)4(23-8)2-22-24(19,20)21/h1,4,6-8,14-15H,2H2,(H,16,17)(H,11,13,18)(H2,19,20,21)/t4-,6-,7-,8-/m1/s1</t>
  </si>
  <si>
    <t>OMP</t>
  </si>
  <si>
    <t>O-succinyl-L-homoserine[c]</t>
  </si>
  <si>
    <t>O-succinyl-L-homoserine</t>
  </si>
  <si>
    <t>1/C8H13NO6/c9-5(8(13)14)3-4-15-7(12)2-1-6(10)11/h5H,1-4,9H2,(H,10,11)(H,13,14)/t5-/m0/s1</t>
  </si>
  <si>
    <t>OSLHSER</t>
  </si>
  <si>
    <t>other lipids[c]</t>
  </si>
  <si>
    <t>other lipids</t>
  </si>
  <si>
    <t>OL</t>
  </si>
  <si>
    <t>oxalate[c]</t>
  </si>
  <si>
    <t>OXAL</t>
  </si>
  <si>
    <t>oxaloacetate[c]</t>
  </si>
  <si>
    <t>OA</t>
  </si>
  <si>
    <t>oxidized glutathione[c]</t>
  </si>
  <si>
    <t>oxidized glutathione</t>
  </si>
  <si>
    <t>1/C20H32N6O12S2/c21-9(19(35)36)1-3-13(27)25-11(17(33)23-5-15(29)30)7-39-40-8-12(18(34)24-6-16(31)32)26-14(28)4-2-10(22)20(37)38/h9-12H,1-8,21-22H2,(H,23,33)(H,24,34)(H,25,27)(H,26,28)(H,29,30)(H,31,32)(H,35,36)(H,37,38)/t9-,10-,11-,12-/m0/s1/f/h23-26,29,31,35,37H</t>
  </si>
  <si>
    <t>OGT</t>
  </si>
  <si>
    <t>palmitate[c]</t>
  </si>
  <si>
    <t>C160</t>
  </si>
  <si>
    <t>palmitoyl-[acp][c]</t>
  </si>
  <si>
    <t>palmitoyl-[acp]</t>
  </si>
  <si>
    <t>C16H31OSR</t>
  </si>
  <si>
    <t>C160ACP</t>
  </si>
  <si>
    <t>palmitoylcarnitine[c]</t>
  </si>
  <si>
    <t>palmitoylcarnitine</t>
  </si>
  <si>
    <t>1/C23H45NO4/c1-5-6-7-8-9-10-11-12-13-14-15-16-17-18-23(27)28-21(19-22(25)26)20-24(2,3)4/h21H,5-20H2,1-4H3/t21-/m0/s1</t>
  </si>
  <si>
    <t>C160CAR</t>
  </si>
  <si>
    <t>palmitoyl-CoA[c]</t>
  </si>
  <si>
    <t>palmitoyl-CoA</t>
  </si>
  <si>
    <t>1/C37H66N7O17P3S/c1-4-5-6-7-8-9-10-11-12-13-14-15-16-17-28(46)65-21-20-39-27(45)18-19-40-35(49)32(48)37(2,3)23-58-64(55,56)61-63(53,54)57-22-26-31(60-62(50,51)52)30(47)36(59-26)44-25-43-29-33(38)41-24-42-34(29)44/h24-26,30-32,36,47-48H,4-23H2,1-3H3,(H,39,45)(H,40,49)(H,53,54)(H,55,56)(H2,38,41,42)(H2,50,51,52)/t26-,30-,31-,32+,36-/m1/s1/f/h39-40,50-51,53,55H,38H2</t>
  </si>
  <si>
    <t>C160COA</t>
  </si>
  <si>
    <t>pantetheine 4'-phosphate[c]</t>
  </si>
  <si>
    <t>pantetheine 4'-phosphate</t>
  </si>
  <si>
    <t>1/C11H23N2O7PS/c1-11(2,7-20-21(17,18)19)9(15)10(16)13-4-3-8(14)12-5-6-22/h9,15,22H,3-7H2,1-2H3,(H,12,14)(H,13,16)(H2,17,18,19)</t>
  </si>
  <si>
    <t>4PPNTE</t>
  </si>
  <si>
    <t>pentadecanoate[c]</t>
  </si>
  <si>
    <t>C150</t>
  </si>
  <si>
    <t>pentadecanoyl-[acp][c]</t>
  </si>
  <si>
    <t>pentadecanoyl-[acp]</t>
  </si>
  <si>
    <t>C15H29OSR</t>
  </si>
  <si>
    <t>C150ACP</t>
  </si>
  <si>
    <t>pentadecanoylcarnitine[c]</t>
  </si>
  <si>
    <t>pentadecanoylcarnitine</t>
  </si>
  <si>
    <t>C22H44NO4</t>
  </si>
  <si>
    <t>C150CAR</t>
  </si>
  <si>
    <t>pentadecanoyl-CoA[c]</t>
  </si>
  <si>
    <t>pentadecanoyl-CoA</t>
  </si>
  <si>
    <t>C36H64N7O17P3S</t>
  </si>
  <si>
    <t>C150COA</t>
  </si>
  <si>
    <t>pentanoyl-[acp][c]</t>
  </si>
  <si>
    <t>pentanoyl-[acp]</t>
  </si>
  <si>
    <t>C5H9OSR</t>
  </si>
  <si>
    <t>C50ACP</t>
  </si>
  <si>
    <t>pentanoylcarnitine[c]</t>
  </si>
  <si>
    <t>pentanoylcarnitine</t>
  </si>
  <si>
    <t>C12H24NO4</t>
  </si>
  <si>
    <t>C50CAR</t>
  </si>
  <si>
    <t>pentanoyl-CoA[c]</t>
  </si>
  <si>
    <t>pentanoyl-CoA</t>
  </si>
  <si>
    <t>1/C26H44N7O17P3S/c1-4-5-6-17(35)54-10-9-28-16(34)7-8-29-24(38)21(37)26(2,3)12-47-53(44,45)50-52(42,43)46-11-15-20(49-51(39,40)41)19(36)25(48-15)33-14-32-18-22(27)30-13-31-23(18)33/h13-15,19-21,25,36-37H,4-12H2,1-3H3,(H,28,34)(H,29,38)(H,42,43)(H,44,45)(H2,27,30,31)(H2,39,40,41)/t15-,19-,20-,21+,25-/m1/s1/f/h28-29,39-40,42,44H,27H2</t>
  </si>
  <si>
    <t>C50COA</t>
  </si>
  <si>
    <t>phenoxyacetate[c]</t>
  </si>
  <si>
    <t>POA</t>
  </si>
  <si>
    <t>phenoxymethylpenicillin[c]</t>
  </si>
  <si>
    <t>PENV</t>
  </si>
  <si>
    <t>phenoxymethylpenicilloic acid[c]</t>
  </si>
  <si>
    <t>PENVA</t>
  </si>
  <si>
    <t>phenylacetaldehyde[c]</t>
  </si>
  <si>
    <t>phenylacetaldehyde</t>
  </si>
  <si>
    <t>1/C8H8O/c9-7-6-8-4-2-1-3-5-8/h1-5,7H,6H2</t>
  </si>
  <si>
    <t>PHAL</t>
  </si>
  <si>
    <t>phenylacetate[c]</t>
  </si>
  <si>
    <t>PAA</t>
  </si>
  <si>
    <t>phosphate[c]</t>
  </si>
  <si>
    <t>PI</t>
  </si>
  <si>
    <t>phosphatidate[c]</t>
  </si>
  <si>
    <t>phosphatidate</t>
  </si>
  <si>
    <t>C5H7O8PR2</t>
  </si>
  <si>
    <t>PA</t>
  </si>
  <si>
    <t>phosphatidylcholines[c]</t>
  </si>
  <si>
    <t>phosphatidylcholines</t>
  </si>
  <si>
    <t>C10H19NO8PR2</t>
  </si>
  <si>
    <t>PC</t>
  </si>
  <si>
    <t>phosphatidylethanolamines[c]</t>
  </si>
  <si>
    <t>phosphatidylethanolamines</t>
  </si>
  <si>
    <t>C7H12NO8PR2</t>
  </si>
  <si>
    <t>PE</t>
  </si>
  <si>
    <t>phosphatidylglycerol[c]</t>
  </si>
  <si>
    <t>phosphatidylglycerol</t>
  </si>
  <si>
    <t>kegg.compound/C00344</t>
  </si>
  <si>
    <t>C8H13O10PR2</t>
  </si>
  <si>
    <t>PG</t>
  </si>
  <si>
    <t>phosphatidylglycerophosphate[c]</t>
  </si>
  <si>
    <t>phosphatidylglycerophosphate</t>
  </si>
  <si>
    <t>kegg.compound/C03892</t>
  </si>
  <si>
    <t>C8H14O13P2R2</t>
  </si>
  <si>
    <t>PGP</t>
  </si>
  <si>
    <t>phosphatidyl-N-dimethylethanolamine[c]</t>
  </si>
  <si>
    <t>phosphatidyl-N-dimethylethanolamine</t>
  </si>
  <si>
    <t>kegg.compound/C04308</t>
  </si>
  <si>
    <t>C9H16NO8PR2</t>
  </si>
  <si>
    <t>PCPDME</t>
  </si>
  <si>
    <t>phosphatidyl-N-methylethanolamines[c]</t>
  </si>
  <si>
    <t>phosphatidyl-N-methylethanolamines</t>
  </si>
  <si>
    <t>C8H14NO8PR2</t>
  </si>
  <si>
    <t>PCPMME</t>
  </si>
  <si>
    <t>phosphatidylserine[c]</t>
  </si>
  <si>
    <t>phosphatidylserine</t>
  </si>
  <si>
    <t>kegg.compound/C02737</t>
  </si>
  <si>
    <t>C8H12NO10PR2</t>
  </si>
  <si>
    <t>PS</t>
  </si>
  <si>
    <t>phosphoenolpyruvate[c]</t>
  </si>
  <si>
    <t>phosphoenolpyruvate</t>
  </si>
  <si>
    <t>1/C3H5O6P/c1-2(3(4)5)9-10(6,7)8/h1H2,(H,4,5)(H2,6,7,8)/p-1</t>
  </si>
  <si>
    <t>PEP</t>
  </si>
  <si>
    <t>phospholipids[c]</t>
  </si>
  <si>
    <t>phospholipids</t>
  </si>
  <si>
    <t>PLIPIDS</t>
  </si>
  <si>
    <t>phosphoribosyl-AMP[c]</t>
  </si>
  <si>
    <t>phosphoribosyl-AMP</t>
  </si>
  <si>
    <t>kegg.compound/C02741</t>
  </si>
  <si>
    <t>1/C15H23N5O14P2/c16-12-7-13(18-4-19(12)14-10(23)8(21)5(33-14)1-31-35(25,26)27)20(3-17-7)15-11(24)9(22)6(34-15)2-32-36(28,29)30/h3-6,8-11,14-16,21-24H,1-2H2,(H2,25,26,27)(H2,28,29,30)/b16-12+/t5-,6-,8-,9-,10-,11-,14-,15-/m1/s1/f/h25-26,28-29H</t>
  </si>
  <si>
    <t>PRBAMP</t>
  </si>
  <si>
    <t>phytosphingosine (C18)[c]</t>
  </si>
  <si>
    <t>phytosphingosine (C18)</t>
  </si>
  <si>
    <t>1/C18H39NO3/c1-2-3-4-5-6-7-8-9-10-11-12-13-14-17(21)18(22)16(19)15-20/h16-18,20-22H,2-15,19H2,1H3/t16-,17+,18-/m0/s1</t>
  </si>
  <si>
    <t>C18PSPH</t>
  </si>
  <si>
    <t>phytosphingosine (C20)[c]</t>
  </si>
  <si>
    <t>phytosphingosine (C20)</t>
  </si>
  <si>
    <t>C20H43NO3</t>
  </si>
  <si>
    <t>C20PSPH</t>
  </si>
  <si>
    <t>pimelate[c]</t>
  </si>
  <si>
    <t>6CARHEX</t>
  </si>
  <si>
    <t>pimeloyl-CoA[c]</t>
  </si>
  <si>
    <t>pimeloyl-CoA</t>
  </si>
  <si>
    <t>1/C28H46N7O19P3S/c1-28(2,23(41)26(42)31-9-8-17(36)30-10-11-58-19(39)7-5-3-4-6-18(37)38)13-51-57(48,49)54-56(46,47)50-12-16-22(53-55(43,44)45)21(40)27(52-16)35-15-34-20-24(29)32-14-33-25(20)35/h14-16,21-23,27,40-41H,3-13H2,1-2H3,(H,30,36)(H,31,42)(H,37,38)(H,46,47)(H,48,49)(H2,29,32,33)(H2,43,44,45)/t16-,21-,22-,23+,27-/m1/s1/f/h30-31,37,43-44,46,48H,29H2</t>
  </si>
  <si>
    <t>CHCOA</t>
  </si>
  <si>
    <t>porphobilinogen[c]</t>
  </si>
  <si>
    <t>porphobilinogen</t>
  </si>
  <si>
    <t>1/C10H14N2O4/c11-4-8-7(3-10(15)16)6(5-12-8)1-2-9(13)14/h5,12H,1-4,11H2,(H,13,14)(H,15,16)/f/h13,15H</t>
  </si>
  <si>
    <t>PPBG</t>
  </si>
  <si>
    <t>precorrins[c]</t>
  </si>
  <si>
    <t>precorrins</t>
  </si>
  <si>
    <t>PRECOR</t>
  </si>
  <si>
    <t>prephenate[c]</t>
  </si>
  <si>
    <t>prephenate</t>
  </si>
  <si>
    <t>1/C10H10O6/c11-6-1-3-10(4-2-6,9(15)16)5-7(12)8(13)14/h1-4,6,11H,5H2,(H,13,14)(H,15,16)/p-2/t6-,10+</t>
  </si>
  <si>
    <t>PHEN</t>
  </si>
  <si>
    <t>propanal[c]</t>
  </si>
  <si>
    <t>propanal</t>
  </si>
  <si>
    <t>1/C3H6O/c1-2-3-4/h3H,2H2,1H3</t>
  </si>
  <si>
    <t>PROPAL</t>
  </si>
  <si>
    <t>propionate[c]</t>
  </si>
  <si>
    <t>PROP</t>
  </si>
  <si>
    <t>propionyl-[acp][c]</t>
  </si>
  <si>
    <t>propionyl-[acp]</t>
  </si>
  <si>
    <t>C3H5OSR</t>
  </si>
  <si>
    <t>PROPACP</t>
  </si>
  <si>
    <t>propionylcarnitine[c]</t>
  </si>
  <si>
    <t>propionylcarnitine</t>
  </si>
  <si>
    <t>1/C10H19NO4/c1-5-10(14)15-8(6-9(12)13)7-11(2,3)4/h8H,5-7H2,1-4H3</t>
  </si>
  <si>
    <t>PRCAR</t>
  </si>
  <si>
    <t>propionyl-CoA[c]</t>
  </si>
  <si>
    <t>propionyl-CoA</t>
  </si>
  <si>
    <t>1/C24H40N7O17P3S/c1-4-15(33)52-8-7-26-14(32)5-6-27-22(36)19(35)24(2,3)10-45-51(42,43)48-50(40,41)44-9-13-18(47-49(37,38)39)17(34)23(46-13)31-12-30-16-20(25)28-11-29-21(16)31/h11-13,17-19,23,34-35H,4-10H2,1-3H3,(H,26,32)(H,27,36)(H,40,41)(H,42,43)(H2,25,28,29)(H2,37,38,39)/t13-,17-,18-,19+,23-/m1/s1/f/h26-27,37-38,40,42H,25H2</t>
  </si>
  <si>
    <t>PROPCOA</t>
  </si>
  <si>
    <t>protein[c]</t>
  </si>
  <si>
    <t>protein</t>
  </si>
  <si>
    <t>PROTEIN</t>
  </si>
  <si>
    <t>protoporphyrinogen[c]</t>
  </si>
  <si>
    <t>protoporphyrinogen</t>
  </si>
  <si>
    <t>1/C34H40N4O4/c1-7-21-17(3)25-13-26-19(5)23(9-11-33(39)40)31(37-26)16-32-24(10-12-34(41)42)20(6)28(38-32)15-30-22(8-2)18(4)27(36-30)14-29(21)35-25/h7-8,35-38H,1-2,9-16H2,3-6H3,(H,39,40)(H,41,42)/f/h39,41H</t>
  </si>
  <si>
    <t>PPGIX</t>
  </si>
  <si>
    <t>pseudouridine 5'-phosphate[c]</t>
  </si>
  <si>
    <t>pseudouridine 5'-phosphate</t>
  </si>
  <si>
    <t>1/C9H13N2O9P/c12-5-4(2-19-21(16,17)18)20-7(6(5)13)3-1-10-9(15)11-8(3)14/h1,4-7,12-13H,2H2,(H2,16,17,18)(H2,10,11,14,15)/t4-,5-,6-,7+/m1/s1</t>
  </si>
  <si>
    <t>PURI5P</t>
  </si>
  <si>
    <t>putrescine[c]</t>
  </si>
  <si>
    <t>putrescine</t>
  </si>
  <si>
    <t>1/C4H12N2/c5-3-1-2-4-6/h1-6H2</t>
  </si>
  <si>
    <t>PTRSC</t>
  </si>
  <si>
    <t>pyridoxal 5'-phosphate[c]</t>
  </si>
  <si>
    <t>pyridoxal 5'-phosphate</t>
  </si>
  <si>
    <t>1/C8H10NO6P/c1-5-8(11)7(3-10)6(2-9-5)4-15-16(12,13)14/h2-3,11H,4H2,1H3,(H2,12,13,14)/f/h12-13H</t>
  </si>
  <si>
    <t>PDXL5PI</t>
  </si>
  <si>
    <t>pyridoxal[c]</t>
  </si>
  <si>
    <t>pyridoxal</t>
  </si>
  <si>
    <t>1/C8H9NO3/c1-5-8(12)7(4-11)6(3-10)2-9-5/h2,4,10,12H,3H2,1H3</t>
  </si>
  <si>
    <t>PDXAL</t>
  </si>
  <si>
    <t>pyridoxamine 5'-phosphate[c]</t>
  </si>
  <si>
    <t>pyridoxamine 5'-phosphate</t>
  </si>
  <si>
    <t>1/C8H13N2O5P/c1-5-8(11)7(2-9)6(3-10-5)4-15-16(12,13)14/h3,11H,2,4,9H2,1H3,(H2,12,13,14)/f/h12-13H</t>
  </si>
  <si>
    <t>PDXAM5PI</t>
  </si>
  <si>
    <t>pyridoxamine[c]</t>
  </si>
  <si>
    <t>pyridoxamine</t>
  </si>
  <si>
    <t>1/C8H12N2O2/c1-5-8(12)7(2-9)6(4-11)3-10-5/h3,11-12H,2,4,9H2,1H3</t>
  </si>
  <si>
    <t>PDXAM</t>
  </si>
  <si>
    <t>pyridoxine 5'-phosphate[c]</t>
  </si>
  <si>
    <t>pyridoxine 5'-phosphate</t>
  </si>
  <si>
    <t>1/C8H12NO6P/c1-5-8(11)7(3-10)6(2-9-5)4-15-16(12,13)14/h2,10-11H,3-4H2,1H3,(H2,12,13,14)/f/h12-13H</t>
  </si>
  <si>
    <t>PDXI5PI</t>
  </si>
  <si>
    <t>pyridoxine[c]</t>
  </si>
  <si>
    <t>pyridoxine</t>
  </si>
  <si>
    <t>1/C8H11NO3/c1-5-8(12)7(4-11)6(3-10)2-9-5/h2,10-12H,3-4H2,1H3</t>
  </si>
  <si>
    <t>PDXI</t>
  </si>
  <si>
    <t>pyruvate[c]</t>
  </si>
  <si>
    <t>PYR</t>
  </si>
  <si>
    <t>quinate[c]</t>
  </si>
  <si>
    <t>quinate</t>
  </si>
  <si>
    <t>C7H11O6</t>
  </si>
  <si>
    <t>QT</t>
  </si>
  <si>
    <t>quinolinate[c]</t>
  </si>
  <si>
    <t>QUIN</t>
  </si>
  <si>
    <t>riboflavin[c]</t>
  </si>
  <si>
    <t>riboflavin</t>
  </si>
  <si>
    <t>1/C17H20N4O6/c1-7-3-9-10(4-8(7)2)21(5-11(23)14(25)12(24)6-22)15-13(18-9)16(26)20-17(27)19-15/h3-4,11-12,14,22-25H,5-6H2,1-2H3,(H,20,26,27)/t11-,12+,14-/m1/s1/f/h20H</t>
  </si>
  <si>
    <t>RIBFLAV</t>
  </si>
  <si>
    <t>ribonucleic acids[c]</t>
  </si>
  <si>
    <t>ribonucleic acids</t>
  </si>
  <si>
    <t>C10H18O13P2R2(C5H8O6PR)n</t>
  </si>
  <si>
    <t>RNA</t>
  </si>
  <si>
    <t>S-(hydroxymethyl)glutathione[c]</t>
  </si>
  <si>
    <t>S-(hydroxymethyl)glutathione</t>
  </si>
  <si>
    <t>1/C11H19N3O7S/c12-6(11(20)21)1-2-8(16)14-7(4-22-5-15)10(19)13-3-9(17)18/h6-7,15H,1-5,12H2,(H,13,19)(H,14,16)(H,17,18)(H,20,21)/t6-,7-/m0/s1/f/h13-14,17,20H</t>
  </si>
  <si>
    <t>HYGTA</t>
  </si>
  <si>
    <t>S-adenosyl-4-methylthio-2-oxobutanoate[c]</t>
  </si>
  <si>
    <t>S-adenosyl-4-methylthio-2-oxobutanoate</t>
  </si>
  <si>
    <t>1/C15H19N5O6S/c1-27(3-2-7(21)15(24)25)4-8-10(22)11(23)14(26-8)20-6-19-9-12(16)17-5-18-13(9)20/h5-6,8,10-11,14,22-23H,2-4H2,1H3,(H2-,16,17,18,24,25)/t8-,10-,11-,14-,27?/m1/s1</t>
  </si>
  <si>
    <t>SAMOB</t>
  </si>
  <si>
    <t>S-adenosyl-L-homocysteine[c]</t>
  </si>
  <si>
    <t>S-adenosyl-L-homocysteine</t>
  </si>
  <si>
    <t>1/C14H20N6O5S/c15-6(14(23)24)1-2-26-3-7-9(21)10(22)13(25-7)20-5-19-8-11(16)17-4-18-12(8)20/h4-7,9-10,13,21-22H,1-3,15H2,(H,23,24)(H2,16,17,18)/t6-,7+,9+,10+,13+/m0/s1</t>
  </si>
  <si>
    <t>SAH</t>
  </si>
  <si>
    <t>S-adenosyl-L-methionine[c]</t>
  </si>
  <si>
    <t>S-adenosyl-L-methionine</t>
  </si>
  <si>
    <t>1/C15H22N6O5S/c1-27(3-2-7(16)15(24)25)4-8-10(22)11(23)14(26-8)21-6-20-9-12(17)18-5-19-13(9)21/h5-8,10-11,14,22-23H,2-4,16H2,1H3,(H2-,17,18,19,24,25)/p+1/t7-,8+,10+,11+,14+,27?/m0/s1/fC15H23N6O5S/h24H,17H2/q+1</t>
  </si>
  <si>
    <t>SAM</t>
  </si>
  <si>
    <t>S-adenosylmethioninamine[c]</t>
  </si>
  <si>
    <t>S-adenosylmethioninamine</t>
  </si>
  <si>
    <t>1/C14H23N6O3S/c1-24(4-2-3-15)5-8-10(21)11(22)14(23-8)20-7-19-9-12(16)17-6-18-13(9)20/h6-8,10-11,14,21-22H,2-5,15H2,1H3,(H2,16,17,18)/q+1/t8-,10-,11-,14-,24?/m1/s1/f/h16H2</t>
  </si>
  <si>
    <t>DSAM</t>
  </si>
  <si>
    <t>sarcosine[c]</t>
  </si>
  <si>
    <t>sarcosine</t>
  </si>
  <si>
    <t>1/C3H7NO2/c1-4-2-3(5)6/h4H,2H2,1H3,(H,5,6)/f/h5H</t>
  </si>
  <si>
    <t>SARC</t>
  </si>
  <si>
    <t>sedoheptulose 7-phosphate[c]</t>
  </si>
  <si>
    <t>sedoheptulose 7-phosphate</t>
  </si>
  <si>
    <t>1/C7H15O10P/c8-1-3(9)5(11)7(13)6(12)4(10)2-17-18(14,15)16/h4-8,10-13H,1-2H2,(H2,14,15,16)/t4-,5-,6-,7+/m1/s1</t>
  </si>
  <si>
    <t>S7P</t>
  </si>
  <si>
    <t>S-formylglutathione[c]</t>
  </si>
  <si>
    <t>S-formylglutathione</t>
  </si>
  <si>
    <t>1/C11H17N3O7S/c12-6(11(20)21)1-2-8(16)14-7(4-22-5-15)10(19)13-3-9(17)18/h5-7H,1-4,12H2,(H,13,19)(H,14,16)(H,17,18)(H,20,21)/t6-,7-/m0/s1</t>
  </si>
  <si>
    <t>FGT</t>
  </si>
  <si>
    <t>shikimate 3-phosphate[c]</t>
  </si>
  <si>
    <t>shikimate 3-phosphate</t>
  </si>
  <si>
    <t>1/C7H11O8P/c8-4-1-3(7(10)11)2-5(6(4)9)15-16(12,13)14/h2,4-6,8-9H,1H2,(H,10,11)(H2,12,13,14)/t4-,5-,6+/m1/s1</t>
  </si>
  <si>
    <t>SME3P</t>
  </si>
  <si>
    <t>shikimate[c]</t>
  </si>
  <si>
    <t>shikimate</t>
  </si>
  <si>
    <t>1/C7H10O5/c8-4-1-3(7(11)12)2-5(9)6(4)10/h1,4-6,8-10H,2H2,(H,11,12)/p-1/t4-,5-,6-/m1/s1/fC7H9O5/q-1</t>
  </si>
  <si>
    <t>SME</t>
  </si>
  <si>
    <t>siroheme[c]</t>
  </si>
  <si>
    <t>siroheme</t>
  </si>
  <si>
    <t>1/C42H46N4O16.Fe/c1-41(17-39(59)60)23(5-9-35(51)52)29-14-27-21(11-37(55)56)19(3-7-33(47)48)25(43-27)13-26-20(4-8-34(49)50)22(12-38(57)58)28(44-26)15-31-42(2,18-40(61)62)24(6-10-36(53)54)30(46-31)16-32(41)45-29;/h13-16,23-24H,3-12,17-18H2,1-2H3,(H10,43,44,45,46,47,48,49,50,51,52,53,54,55,56,57,58,59,60,61,62);/q;+2/p-2/t23-,24-,41+,42+;/m1./s1/fC42H44N4O16.Fe/h47,49,51,53,55,57,59,61H;/q-2;m/b26-13-,29-14-,30-16-,31-15-;</t>
  </si>
  <si>
    <t>SIHM</t>
  </si>
  <si>
    <t>sirohydrochlorin[c]</t>
  </si>
  <si>
    <t>sirohydrochlorin</t>
  </si>
  <si>
    <t>1/C42H46N4O16/c1-41(17-39(59)60)23(5-9-35(51)52)29-14-27-21(11-37(55)56)19(3-7-33(47)48)25(43-27)13-26-20(4-8-34(49)50)22(12-38(57)58)28(44-26)15-31-42(2,18-40(61)62)24(6-10-36(53)54)30(46-31)16-32(41)45-29/h13-16,23-24,43,46H,3-12,17-18H2,1-2H3,(H,47,48)(H,49,50)(H,51,52)(H,53,54)(H,55,56)(H,57,58)(H,59,60)(H,61,62)/b26-13-,29-14-,30-16-,31-15-/t23-,24-,41+,42+/m1/s1/f/h47,49,51,53,55,57,59,61H</t>
  </si>
  <si>
    <t>SHCR</t>
  </si>
  <si>
    <t>S-methyl-5-thio-D-ribose 1-phosphate[c]</t>
  </si>
  <si>
    <t>S-methyl-5-thio-D-ribose 1-phosphate</t>
  </si>
  <si>
    <t>1/C6H13O7PS/c1-15-2-3-4(7)5(8)6(12-3)13-14(9,10)11/h3-8H,2H2,1H3,(H2,9,10,11)/t3-,4-,5-,6-/m1/s1/f/h9-10H</t>
  </si>
  <si>
    <t>5THR1P</t>
  </si>
  <si>
    <t>spermidine[c]</t>
  </si>
  <si>
    <t>spermidine</t>
  </si>
  <si>
    <t>1/C7H19N3/c8-4-1-2-6-10-7-3-5-9/h10H,1-9H2</t>
  </si>
  <si>
    <t>SPRMD</t>
  </si>
  <si>
    <t>spermine[c]</t>
  </si>
  <si>
    <t>spermine</t>
  </si>
  <si>
    <t>1/C10H26N4/c11-5-3-9-13-7-1-2-8-14-10-4-6-12/h13-14H,1-12H2</t>
  </si>
  <si>
    <t>SPRM</t>
  </si>
  <si>
    <t>sphinganine (C18)[c]</t>
  </si>
  <si>
    <t>sphinganine (C18)</t>
  </si>
  <si>
    <t>1/C18H39NO2/c1-2-3-4-5-6-7-8-9-10-11-12-13-14-15-18(21)17(19)16-20/h17-18,20-21H,2-16,19H2,1H3/t17-,18+/m0/s1</t>
  </si>
  <si>
    <t>C18SPH</t>
  </si>
  <si>
    <t>sphinganine (C19:1)[c]</t>
  </si>
  <si>
    <t>sphinganine (C19:1)</t>
  </si>
  <si>
    <t>C19H39NO2</t>
  </si>
  <si>
    <t>C191SPH</t>
  </si>
  <si>
    <t>sphinganine (C20)[c]</t>
  </si>
  <si>
    <t>sphinganine (C20)</t>
  </si>
  <si>
    <t>C20H43NO2</t>
  </si>
  <si>
    <t>C20SPH</t>
  </si>
  <si>
    <t>squalene[c]</t>
  </si>
  <si>
    <t>squalene</t>
  </si>
  <si>
    <t>1/C30H50/c1-25(2)15-11-19-29(7)23-13-21-27(5)17-9-10-18-28(6)22-14-24-30(8)20-12-16-26(3)4/h15-18,23-24H,9-14,19-22H2,1-8H3/b27-17+,28-18+,29-23+,30-24+</t>
  </si>
  <si>
    <t>SQL</t>
  </si>
  <si>
    <t>starch[c]</t>
  </si>
  <si>
    <t>STAR</t>
  </si>
  <si>
    <t>stearate[c]</t>
  </si>
  <si>
    <t>C180</t>
  </si>
  <si>
    <t>stearoyl-[acp][c]</t>
  </si>
  <si>
    <t>stearoyl-[acp]</t>
  </si>
  <si>
    <t>kegg.compound/C04088</t>
  </si>
  <si>
    <t>C18H35OSR</t>
  </si>
  <si>
    <t>C180ACP</t>
  </si>
  <si>
    <t>stearoylcarnitine[c]</t>
  </si>
  <si>
    <t>stearoylcarnitine</t>
  </si>
  <si>
    <t>C25H50NO4</t>
  </si>
  <si>
    <t>C180CAR</t>
  </si>
  <si>
    <t>stearoyl-CoA[c]</t>
  </si>
  <si>
    <t>stearoyl-CoA</t>
  </si>
  <si>
    <t>1/C39H70N7O17P3S/c1-4-5-6-7-8-9-10-11-12-13-14-15-16-17-18-19-30(48)67-23-22-41-29(47)20-21-42-37(51)34(50)39(2,3)25-60-66(57,58)63-65(55,56)59-24-28-33(62-64(52,53)54)32(49)38(61-28)46-27-45-31-35(40)43-26-44-36(31)46/h26-28,32-34,38,49-50H,4-25H2,1-3H3,(H,41,47)(H,42,51)(H,55,56)(H,57,58)(H2,40,43,44)(H2,52,53,54)/t28-,32-,33-,34+,38-/m1/s1/f/h41-42,52-53,55,57H,40H2</t>
  </si>
  <si>
    <t>C180COA</t>
  </si>
  <si>
    <t>sterol esters[c]</t>
  </si>
  <si>
    <t>sterol esters</t>
  </si>
  <si>
    <t>STERE</t>
  </si>
  <si>
    <t>succinate[c]</t>
  </si>
  <si>
    <t>SUCC</t>
  </si>
  <si>
    <t>sulfate[c]</t>
  </si>
  <si>
    <t>SLF</t>
  </si>
  <si>
    <t>sulfite[c]</t>
  </si>
  <si>
    <t>H2SO3</t>
  </si>
  <si>
    <t>sulfur[c]</t>
  </si>
  <si>
    <t>tagatose 6-phosphate[c]</t>
  </si>
  <si>
    <t>tagatose 6-phosphate</t>
  </si>
  <si>
    <t>C6H13O9P</t>
  </si>
  <si>
    <t>T6P</t>
  </si>
  <si>
    <t>tartrate[c]</t>
  </si>
  <si>
    <t>tartrate</t>
  </si>
  <si>
    <t>C4H5O6</t>
  </si>
  <si>
    <t>TAR</t>
  </si>
  <si>
    <t>taurine[c]</t>
  </si>
  <si>
    <t>taurine</t>
  </si>
  <si>
    <t>1/C2H7NO3S/c3-1-2-7(4,5)6/h1-3H2,(H,4,5,6)/f/h4H</t>
  </si>
  <si>
    <t>TAUR</t>
  </si>
  <si>
    <t>tetrahydrofolate[c]</t>
  </si>
  <si>
    <t>tetrahydrofolate</t>
  </si>
  <si>
    <t>1/C19H23N7O6/c20-19-25-15-14(17(30)26-19)23-11(8-22-15)7-21-10-3-1-9(2-4-10)16(29)24-12(18(31)32)5-6-13(27)28/h1-4,11-12,21,23H,5-8H2,(H,24,29)(H,27,28)(H,31,32)(H4,20,22,25,26,30)/t11?,12-/m0/s1/f/h22,24,26-27,31H,20H2</t>
  </si>
  <si>
    <t>THF</t>
  </si>
  <si>
    <t>tetrahydrofolyl-(Glu)n[c]</t>
  </si>
  <si>
    <t>tetrahydrofolyl-(Glu)n</t>
  </si>
  <si>
    <t>1/C24H30N8O9/c25-24-31-19-18(21(37)32-24)28-13(10-27-19)9-26-12-3-1-11(2-4-12)20(36)30-15(23(40)41)5-7-16(33)29-14(22(38)39)6-8-17(34)35/h1-4,13-15,26,28H,5-10H2,(H,29,33)(H,30,36)(H,34,35)(H,38,39)(H,40,41)(H4,25,27,31,32,37)/f/h27,29-30,32,34,38,40H,25H2</t>
  </si>
  <si>
    <t>THFG</t>
  </si>
  <si>
    <t>tetrahydropteroyltri-L-glutamate[c]</t>
  </si>
  <si>
    <t>tetrahydropteroyltri-L-glutamate</t>
  </si>
  <si>
    <t>1/C29H37N9O12/c30-29-37-23-22(25(44)38-29)33-15(12-32-23)11-31-14-3-1-13(2-4-14)24(43)36-18(28(49)50)6-9-20(40)34-16(26(45)46)5-8-19(39)35-17(27(47)48)7-10-21(41)42/h1-4,15-18,31,33H,5-12H2,(H,34,40)(H,35,39)(H,36,43)(H,41,42)(H,45,46)(H,47,48)(H,49,50)(H4,30,32,37,38,44)/t15-,16-,17-,18-/m0/s1/f/h32,34-36,38,41,45,47,49H,30H2</t>
  </si>
  <si>
    <t>THPTGLU</t>
  </si>
  <si>
    <t>thiamin diphosphate[c]</t>
  </si>
  <si>
    <t>thiamin diphosphate</t>
  </si>
  <si>
    <t>1/C12H18N4O7P2S/c1-8-11(3-4-22-25(20,21)23-24(17,18)19)26-7-16(8)6-10-5-14-9(2)15-12(10)13/h5,7H,3-4,6H2,1-2H3,(H4-,13,14,15,17,18,19,20,21)/f/h17,20H,13H2</t>
  </si>
  <si>
    <t>THDP</t>
  </si>
  <si>
    <t>thiamin monophosphate[c]</t>
  </si>
  <si>
    <t>thiamin monophosphate</t>
  </si>
  <si>
    <t>1/C12H17N4O4PS/c1-8-11(3-4-20-21(17,18)19)22-7-16(8)6-10-5-14-9(2)15-12(10)13/h5,7H,3-4,6H2,1-2H3,(H3-,13,14,15,17,18,19)/p+1/fC12H18N4O4PS/h17-18H,13H2/q+1</t>
  </si>
  <si>
    <t>THMP</t>
  </si>
  <si>
    <t>thiamin[c]</t>
  </si>
  <si>
    <t>THME</t>
  </si>
  <si>
    <t>thioredoxin disulfide[c]</t>
  </si>
  <si>
    <t>thioredoxin disulfide</t>
  </si>
  <si>
    <t>C6H7NO2S2R2</t>
  </si>
  <si>
    <t>OTHIO</t>
  </si>
  <si>
    <t>thioredoxin dithiol[c]</t>
  </si>
  <si>
    <t>thioredoxin dithiol</t>
  </si>
  <si>
    <t>C6H9NO2S2R2</t>
  </si>
  <si>
    <t>RTHIO</t>
  </si>
  <si>
    <t>thymidine[c]</t>
  </si>
  <si>
    <t>thymidine</t>
  </si>
  <si>
    <t>1/C10H14N2O5/c1-5-3-12(10(16)11-9(5)15)8-2-6(14)7(4-13)17-8/h3,6-8,13-14H,2,4H2,1H3,(H,11,15,16)/t6-,7+,8+/m0/s1/f/h11H</t>
  </si>
  <si>
    <t>DT</t>
  </si>
  <si>
    <t>thymine[c]</t>
  </si>
  <si>
    <t>thymine</t>
  </si>
  <si>
    <t>1/C5H6N2O2/c1-3-2-6-5(9)7-4(3)8/h2H,1H3,(H2,6,7,8,9)/f/h6-7H</t>
  </si>
  <si>
    <t>THY</t>
  </si>
  <si>
    <t>trans-4-hydroxy-L-proline[c]</t>
  </si>
  <si>
    <t>trans-4-hydroxy-L-proline</t>
  </si>
  <si>
    <t>1/C5H9NO3/c7-3-1-4(5(8)9)6-2-3/h3-4,6-7H,1-2H2,(H,8,9)/t3-,4+/m1/s1</t>
  </si>
  <si>
    <t>HPRO</t>
  </si>
  <si>
    <t>trans-but-2-enoyl-[acp][c]</t>
  </si>
  <si>
    <t>trans-but-2-enoyl-[acp]</t>
  </si>
  <si>
    <t>C4H5OSR</t>
  </si>
  <si>
    <t>C4DACP</t>
  </si>
  <si>
    <t>trans-C20-2-enoyl-[acp][c]</t>
  </si>
  <si>
    <t>trans-C20-2-enoyl-[acp]</t>
  </si>
  <si>
    <t>C20H37OSR</t>
  </si>
  <si>
    <t>C20DACP</t>
  </si>
  <si>
    <t>trans-dec-2-enoyl-[acp][c]</t>
  </si>
  <si>
    <t>trans-dec-2-enoyl-[acp]</t>
  </si>
  <si>
    <t>kegg.compound/C05754</t>
  </si>
  <si>
    <t>C10H17OSR</t>
  </si>
  <si>
    <t>C10DACP</t>
  </si>
  <si>
    <t>trans-dodec-2-enoyl-[acp][c]</t>
  </si>
  <si>
    <t>trans-dodec-2-enoyl-[acp]</t>
  </si>
  <si>
    <t>kegg.compound/C05758</t>
  </si>
  <si>
    <t>C12H21OSR</t>
  </si>
  <si>
    <t>C12DACP</t>
  </si>
  <si>
    <t>transfer RNA[c]</t>
  </si>
  <si>
    <t>transfer RNA</t>
  </si>
  <si>
    <t>C10H17O10PR2(C5H8O6PR)n</t>
  </si>
  <si>
    <t>TRNA</t>
  </si>
  <si>
    <t>trans-hept-2-enoyl-[acp][c]</t>
  </si>
  <si>
    <t>trans-hept-2-enoyl-[acp]</t>
  </si>
  <si>
    <t>C7H11OSR</t>
  </si>
  <si>
    <t>C7DACP</t>
  </si>
  <si>
    <t>trans-heptadec-2-enoyl-[acp][c]</t>
  </si>
  <si>
    <t>trans-heptadec-2-enoyl-[acp]</t>
  </si>
  <si>
    <t>C17DACP</t>
  </si>
  <si>
    <t>trans-hex-2-enoyl-[acp][c]</t>
  </si>
  <si>
    <t>trans-hex-2-enoyl-[acp]</t>
  </si>
  <si>
    <t>kegg.compound/C05748</t>
  </si>
  <si>
    <t>C6H9OSR</t>
  </si>
  <si>
    <t>C6DACP</t>
  </si>
  <si>
    <t>trans-hexadec-2-enoyl-[acp][c]</t>
  </si>
  <si>
    <t>trans-hexadec-2-enoyl-[acp]</t>
  </si>
  <si>
    <t>kegg.compound/C05763</t>
  </si>
  <si>
    <t>C16DACP</t>
  </si>
  <si>
    <t>trans-non-2-enoyl-[acp][c]</t>
  </si>
  <si>
    <t>trans-non-2-enoyl-[acp]</t>
  </si>
  <si>
    <t>C9H15OSR</t>
  </si>
  <si>
    <t>C9DACP</t>
  </si>
  <si>
    <t>trans-oct-2-enoyl-[acp][c]</t>
  </si>
  <si>
    <t>trans-oct-2-enoyl-[acp]</t>
  </si>
  <si>
    <t>kegg.compound/C05751</t>
  </si>
  <si>
    <t>C8H13OSR</t>
  </si>
  <si>
    <t>C8DACP</t>
  </si>
  <si>
    <t>trans-octadec-2-enoyl-[acp][c]</t>
  </si>
  <si>
    <t>trans-octadec-2-enoyl-[acp]</t>
  </si>
  <si>
    <t>kegg.compound/C16221</t>
  </si>
  <si>
    <t>C18DACP</t>
  </si>
  <si>
    <t>trans-pent-2-enoyl-[acp][c]</t>
  </si>
  <si>
    <t>trans-pent-2-enoyl-[acp]</t>
  </si>
  <si>
    <t>C5H7OSR</t>
  </si>
  <si>
    <t>C5DACP</t>
  </si>
  <si>
    <t>trans-pentadec-2-enoyl-[acp][c]</t>
  </si>
  <si>
    <t>trans-pentadec-2-enoyl-[acp]</t>
  </si>
  <si>
    <t>C15H27OSR</t>
  </si>
  <si>
    <t>C15DACP</t>
  </si>
  <si>
    <t>trans-tetradec-2-enoyl-[acp][c]</t>
  </si>
  <si>
    <t>trans-tetradec-2-enoyl-[acp]</t>
  </si>
  <si>
    <t>kegg.compound/C05760</t>
  </si>
  <si>
    <t>C14H25OSR</t>
  </si>
  <si>
    <t>C14DACP</t>
  </si>
  <si>
    <t>trans-tridec-2-enoyl-[acp][c]</t>
  </si>
  <si>
    <t>trans-tridec-2-enoyl-[acp]</t>
  </si>
  <si>
    <t>C13H23OSR</t>
  </si>
  <si>
    <t>C13DACP</t>
  </si>
  <si>
    <t>trans-undeca-2-enoyl-[acp][c]</t>
  </si>
  <si>
    <t>trans-undeca-2-enoyl-[acp]</t>
  </si>
  <si>
    <t>C11H19OSR</t>
  </si>
  <si>
    <t>C11DACP</t>
  </si>
  <si>
    <t>tridecanoate[c]</t>
  </si>
  <si>
    <t>tridecanoate</t>
  </si>
  <si>
    <t>1/C13H26O2/c1-2-3-4-5-6-7-8-9-10-11-12-13(14)15/h2-12H2,1H3,(H,14,15)/f/h14H</t>
  </si>
  <si>
    <t>C130</t>
  </si>
  <si>
    <t>tridecanoyl-[acp][c]</t>
  </si>
  <si>
    <t>tridecanoyl-[acp]</t>
  </si>
  <si>
    <t>C13H25OSR</t>
  </si>
  <si>
    <t>C130ACP</t>
  </si>
  <si>
    <t>tridecanoylcarnitine[c]</t>
  </si>
  <si>
    <t>tridecanoylcarnitine</t>
  </si>
  <si>
    <t>C20H40NO4</t>
  </si>
  <si>
    <t>C130CAR</t>
  </si>
  <si>
    <t>tridecanoyl-CoA[c]</t>
  </si>
  <si>
    <t>tridecanoyl-CoA</t>
  </si>
  <si>
    <t>C34H60N7O17P3S</t>
  </si>
  <si>
    <t>C130COA</t>
  </si>
  <si>
    <t>trigalactosyldimannosylinositol-P-ceramide[c]</t>
  </si>
  <si>
    <t>trigalactosyldimannosylinositol-P-ceramide</t>
  </si>
  <si>
    <t>TGDMIPC</t>
  </si>
  <si>
    <t>triglycerides[c]</t>
  </si>
  <si>
    <t>triglycerides</t>
  </si>
  <si>
    <t>C6H5O6R3</t>
  </si>
  <si>
    <t>TAGLY</t>
  </si>
  <si>
    <t>trimethylenediamine[c]</t>
  </si>
  <si>
    <t>trimethylenediamine</t>
  </si>
  <si>
    <t>1/C3H10N2/c4-2-1-3-5/h1-5H2</t>
  </si>
  <si>
    <t>DAPRP</t>
  </si>
  <si>
    <t>tryptamine[c]</t>
  </si>
  <si>
    <t>tryptamine</t>
  </si>
  <si>
    <t>1/C10H12N2/c11-6-5-8-7-12-10-4-2-1-3-9(8)10/h1-4,7,12H,5-6,11H2</t>
  </si>
  <si>
    <t>TRPM</t>
  </si>
  <si>
    <t>ubiquinone[c]</t>
  </si>
  <si>
    <t>ubiquinone</t>
  </si>
  <si>
    <t>C14H18O4(C5H8)n</t>
  </si>
  <si>
    <t>Q</t>
  </si>
  <si>
    <t>UDP[c]</t>
  </si>
  <si>
    <t>UDP</t>
  </si>
  <si>
    <t>1/C9H14N2O12P2/c12-5-1-2-11(9(15)10-5)8-7(14)6(13)4(22-8)3-21-25(19,20)23-24(16,17)18/h1-2,4,6-8,13-14H,3H2,(H,19,20)(H,10,12,15)(H2,16,17,18)/t4-,6-,7-,8-/m1/s1</t>
  </si>
  <si>
    <t>UDP-D-galactose[c]</t>
  </si>
  <si>
    <t>UDP-D-galactose</t>
  </si>
  <si>
    <t>1/C15H24N2O17P2/c18-3-5-8(20)10(22)12(24)14(32-5)33-36(28,29)34-35(26,27)30-4-6-9(21)11(23)13(31-6)17-2-1-7(19)16-15(17)25/h1-2,5-6,8-14,18,20-24H,3-4H2,(H,26,27)(H,28,29)(H,16,19,25)/t5-,6-,8+,9-,10+,11-,12-,13-,14?/m1/s1/f/h16,26,28H</t>
  </si>
  <si>
    <t>UDPGAL</t>
  </si>
  <si>
    <t>UDP-D-glucuronate[c]</t>
  </si>
  <si>
    <t>UDP-D-glucuronate</t>
  </si>
  <si>
    <t>1/C15H22N2O18P2/c18-5-1-2-17(15(26)16-5)12-9(22)6(19)4(32-12)3-31-36(27,28)35-37(29,30)34-14-10(23)7(20)8(21)11(33-14)13(24)25/h1-2,4,6-12,14,19-23H,3H2,(H,24,25)(H,27,28)(H,29,30)(H,16,18,26)/t4-,6-,7+,8+,9-,10-,11+,12-,14-/m1/s1/f/h16,24,27,29H</t>
  </si>
  <si>
    <t>UDPGE</t>
  </si>
  <si>
    <t>UDP-glucose[c]</t>
  </si>
  <si>
    <t>UDP-glucose</t>
  </si>
  <si>
    <t>1/C15H24N2O17P2/c18-3-5-8(20)10(22)12(24)14(32-5)33-36(28,29)34-35(26,27)30-4-6-9(21)11(23)13(31-6)17-2-1-7(19)16-15(17)25/h1-2,5-6,8-14,18,20-24H,3-4H2,(H,26,27)(H,28,29)(H,16,19,25)/t5-,6-,8-,9-,10+,11-,12-,13-,14?/m1/s1/f/h16,26,28H</t>
  </si>
  <si>
    <t>UDPG</t>
  </si>
  <si>
    <t>UDP-N-acetyl-D-glucosamine[c]</t>
  </si>
  <si>
    <t>UDP-N-acetyl-D-glucosamine</t>
  </si>
  <si>
    <t>1/C17H27N3O17P2/c1-6(22)18-10-13(26)11(24)7(4-21)35-16(10)36-39(31,32)37-38(29,30)33-5-8-12(25)14(27)15(34-8)20-3-2-9(23)19-17(20)28/h2-3,7-8,10-16,21,24-27H,4-5H2,1H3,(H,18,22)(H,29,30)(H,31,32)(H,19,23,28)/t7-,8-,10-,11-,12-,13-,14-,15-,16-/m1/s1/f/h18-19,29,31H</t>
  </si>
  <si>
    <t>UDPNAG</t>
  </si>
  <si>
    <t>UMP[c]</t>
  </si>
  <si>
    <t>UMP</t>
  </si>
  <si>
    <t>1/C9H13N2O9P/c12-5-1-2-11(9(15)10-5)8-7(14)6(13)4(20-8)3-19-21(16,17)18/h1-2,4,6-8,13-14H,3H2,(H,10,12,15)(H2,16,17,18)/t4-,6-,7-,8-/m1/s1</t>
  </si>
  <si>
    <t>undecanoate[c]</t>
  </si>
  <si>
    <t>undecanoate</t>
  </si>
  <si>
    <t>1/C11H22O2/c1-2-3-4-5-6-7-8-9-10-11(12)13/h2-10H2,1H3,(H,12,13)/p-1/fC11H21O2/q-1</t>
  </si>
  <si>
    <t>C110</t>
  </si>
  <si>
    <t>undecanoyl-[acp][c]</t>
  </si>
  <si>
    <t>undecanoyl-[acp]</t>
  </si>
  <si>
    <t>C11H21OSR</t>
  </si>
  <si>
    <t>C110ACP</t>
  </si>
  <si>
    <t>undecanoylcarnitine[c]</t>
  </si>
  <si>
    <t>undecanoylcarnitine</t>
  </si>
  <si>
    <t>C18H36NO4</t>
  </si>
  <si>
    <t>C110CAR</t>
  </si>
  <si>
    <t>undecanoyl-CoA[c]</t>
  </si>
  <si>
    <t>undecanoyl-CoA</t>
  </si>
  <si>
    <t>C32H56N7O17P3S</t>
  </si>
  <si>
    <t>C110COA</t>
  </si>
  <si>
    <t>uracil[c]</t>
  </si>
  <si>
    <t>URA</t>
  </si>
  <si>
    <t>urea[c]</t>
  </si>
  <si>
    <t>UREA</t>
  </si>
  <si>
    <t>urea-1-carboxylate[c]</t>
  </si>
  <si>
    <t>urea-1-carboxylate</t>
  </si>
  <si>
    <t>1/C2H4N2O3/c3-1(5)4-2(6)7/h(H,6,7)(H3,3,4,5)/p-1/fC2H3N2O3/h4H,3H2/q-1</t>
  </si>
  <si>
    <t>UREAC</t>
  </si>
  <si>
    <t>uridine[c]</t>
  </si>
  <si>
    <t>URI</t>
  </si>
  <si>
    <t>uroporphyrinogen III[c]</t>
  </si>
  <si>
    <t>uroporphyrinogen III</t>
  </si>
  <si>
    <t>1/C40H44N4O16/c45-33(46)5-1-17-21(9-37(53)54)29-14-27-19(3-7-35(49)50)22(10-38(55)56)30(43-27)15-28-20(4-8-36(51)52)24(12-40(59)60)32(44-28)16-31-23(11-39(57)58)18(2-6-34(47)48)26(42-31)13-25(17)41-29/h41-44H,1-16H2,(H,45,46)(H,47,48)(H,49,50)(H,51,52)(H,53,54)(H,55,56)(H,57,58)(H,59,60)/f/h45,47,49,51,53,55,57,59H</t>
  </si>
  <si>
    <t>UPGIII</t>
  </si>
  <si>
    <t>UTP[c]</t>
  </si>
  <si>
    <t>UTP</t>
  </si>
  <si>
    <t>1/C9H15N2O15P3/c12-5-1-2-11(9(15)10-5)8-7(14)6(13)4(24-8)3-23-28(19,20)26-29(21,22)25-27(16,17)18/h1-2,4,6-8,13-14H,3H2,(H,19,20)(H,21,22)(H,10,12,15)(H2,16,17,18)/t4-,6-,7-,8-/m1/s1/f/h10,16-17,19,21H</t>
  </si>
  <si>
    <t>valerate[c]</t>
  </si>
  <si>
    <t>C50</t>
  </si>
  <si>
    <t>xanthine[c]</t>
  </si>
  <si>
    <t>XAN</t>
  </si>
  <si>
    <t>xanthosine 5'-phosphate[c]</t>
  </si>
  <si>
    <t>xanthosine 5'-phosphate</t>
  </si>
  <si>
    <t>1/C10H13N4O9P/c15-5-3(1-22-24(19,20)21)23-9(6(5)16)14-2-11-4-7(14)12-10(18)13-8(4)17/h2-3,5-6,9,15-16H,1H2,(H2,19,20,21)(H2,12,13,17,18)/t3-,5-,6-,9-/m1/s1</t>
  </si>
  <si>
    <t>XMP</t>
  </si>
  <si>
    <t>xanthosine[c]</t>
  </si>
  <si>
    <t>xanthosine</t>
  </si>
  <si>
    <t>1/C10H12N4O6/c15-1-3-5(16)6(17)9(20-3)14-2-11-4-7(14)12-10(19)13-8(4)18/h2-3,5-6,9,15-17H,1H2,(H2,12,13,18,19)/t3-,5-,6-,9-/m1/s1</t>
  </si>
  <si>
    <t>XTSINE</t>
  </si>
  <si>
    <t>xylans[c]</t>
  </si>
  <si>
    <t>XYLAN</t>
  </si>
  <si>
    <t>xylitol[c]</t>
  </si>
  <si>
    <t>XOL</t>
  </si>
  <si>
    <t>zymosterol[c]</t>
  </si>
  <si>
    <t>zymosterol</t>
  </si>
  <si>
    <t>1/C27H44O/c1-18(2)7-6-8-19(3)23-11-12-24-22-10-9-20-17-21(28)13-15-26(20,4)25(22)14-16-27(23,24)5/h7,19-21,23-24,28H,6,8-17H2,1-5H3/t19-,20+,21+,23-,24+,26+,27-/m1/s1</t>
  </si>
  <si>
    <t>ZYMST</t>
  </si>
  <si>
    <t>(S)-lactate[e]</t>
  </si>
  <si>
    <t>LLACe</t>
  </si>
  <si>
    <t>(S)-malate[e]</t>
  </si>
  <si>
    <t>MALe</t>
  </si>
  <si>
    <t>1,3-beta-D-glucan[e]</t>
  </si>
  <si>
    <t>13GLUCANe</t>
  </si>
  <si>
    <t>2-hydroxybenzylpenicillin[e]</t>
  </si>
  <si>
    <t>2HPENGe</t>
  </si>
  <si>
    <t>2-oxoglutarate[e]</t>
  </si>
  <si>
    <t>AKGe</t>
  </si>
  <si>
    <t>2-oxy-but-3-enoate[e]</t>
  </si>
  <si>
    <t>C4ODe</t>
  </si>
  <si>
    <t>4-aminobenzoate[e]</t>
  </si>
  <si>
    <t>PABAe</t>
  </si>
  <si>
    <t>4-hydroxyphenoxyacetate[e]</t>
  </si>
  <si>
    <t>4HPOAe</t>
  </si>
  <si>
    <t>4-hydroxyphenoxymethylpenicillin[e]</t>
  </si>
  <si>
    <t>4HPENVe</t>
  </si>
  <si>
    <t>6-aminopenicillanate[e]</t>
  </si>
  <si>
    <t>6APAe</t>
  </si>
  <si>
    <t>6-oxopiperidine-2-carboxylate[e]</t>
  </si>
  <si>
    <t>OPCe</t>
  </si>
  <si>
    <t>8-hydroxypenillic acid[e]</t>
  </si>
  <si>
    <t>8HPAe</t>
  </si>
  <si>
    <t>acetate[e]</t>
  </si>
  <si>
    <t>ACe</t>
  </si>
  <si>
    <t>adenine[e]</t>
  </si>
  <si>
    <t>ADe</t>
  </si>
  <si>
    <t>alpha,alpha-trehalose[e]</t>
  </si>
  <si>
    <t>TREe</t>
  </si>
  <si>
    <t>alpha-D-glucose[e]</t>
  </si>
  <si>
    <t>GLCe</t>
  </si>
  <si>
    <t>alpha-L-arabinan[e]</t>
  </si>
  <si>
    <t>ARABINe</t>
  </si>
  <si>
    <t>anthranilate[e]</t>
  </si>
  <si>
    <t>ANe</t>
  </si>
  <si>
    <t>artificial penicillin[e]</t>
  </si>
  <si>
    <t>PENARTe</t>
  </si>
  <si>
    <t>artificial protein[e]</t>
  </si>
  <si>
    <t>ARTPROTe</t>
  </si>
  <si>
    <t>benzylpenicillin[e]</t>
  </si>
  <si>
    <t>PENGe</t>
  </si>
  <si>
    <t>benzylpenicilloic acid[e]</t>
  </si>
  <si>
    <t>PENGAe</t>
  </si>
  <si>
    <t>beta-alanine[e]</t>
  </si>
  <si>
    <t>bALAe</t>
  </si>
  <si>
    <t>beta-D-glucose[e]</t>
  </si>
  <si>
    <t>bDGLCe</t>
  </si>
  <si>
    <t>biomass[e]</t>
  </si>
  <si>
    <t>BIOMASSe</t>
  </si>
  <si>
    <t>butyrate[e]</t>
  </si>
  <si>
    <t>C40e</t>
  </si>
  <si>
    <t>cellobiono-1,5-lactone[e]</t>
  </si>
  <si>
    <t>CB15LCTe</t>
  </si>
  <si>
    <t>cellobiose[e]</t>
  </si>
  <si>
    <t>CELLOBe</t>
  </si>
  <si>
    <t>cellulose[e]</t>
  </si>
  <si>
    <t>CELLUe</t>
  </si>
  <si>
    <t>chitin[e]</t>
  </si>
  <si>
    <t>CHITe</t>
  </si>
  <si>
    <t>chitobiose[e]</t>
  </si>
  <si>
    <t>CHIBe</t>
  </si>
  <si>
    <t>chitosan[e]</t>
  </si>
  <si>
    <t>CHITOe</t>
  </si>
  <si>
    <t>choline[e]</t>
  </si>
  <si>
    <t>CHOe</t>
  </si>
  <si>
    <t>citrate[e]</t>
  </si>
  <si>
    <t>CITe</t>
  </si>
  <si>
    <t>CO2[e]</t>
  </si>
  <si>
    <t>CO2e</t>
  </si>
  <si>
    <t>cyanate[e]</t>
  </si>
  <si>
    <t>CYNEe</t>
  </si>
  <si>
    <t>cytosine[e]</t>
  </si>
  <si>
    <t>CYTSe</t>
  </si>
  <si>
    <t>D-arabinitol[e]</t>
  </si>
  <si>
    <t>AOLe</t>
  </si>
  <si>
    <t>D-arabinose[e]</t>
  </si>
  <si>
    <t>ARABe</t>
  </si>
  <si>
    <t>decanoate[e]</t>
  </si>
  <si>
    <t>C100e</t>
  </si>
  <si>
    <t>D-fructose[e]</t>
  </si>
  <si>
    <t>FRUe</t>
  </si>
  <si>
    <t>D-galactose[e]</t>
  </si>
  <si>
    <t>GLACe</t>
  </si>
  <si>
    <t>D-galacturonate[e]</t>
  </si>
  <si>
    <t>D-galacturonate</t>
  </si>
  <si>
    <t>1/C6H10O7/c7-1-2(8)3(9)4(10)5(11)6(12)13/h1-5,8-11H,(H,12,13)/p-1/t2-,3+,4+,5-/m0/s1/fC6H9O7/q-1</t>
  </si>
  <si>
    <t>GALUNTe</t>
  </si>
  <si>
    <t>D-gluconate[e]</t>
  </si>
  <si>
    <t>GLCNTe</t>
  </si>
  <si>
    <t>D-glucono-1,5-lactone[e]</t>
  </si>
  <si>
    <t>GLCN15LACe</t>
  </si>
  <si>
    <t>D-glucosamine[e]</t>
  </si>
  <si>
    <t>GLCNe</t>
  </si>
  <si>
    <t>D-glucose[e]</t>
  </si>
  <si>
    <t>DGLCe</t>
  </si>
  <si>
    <t>D-mannitol[e]</t>
  </si>
  <si>
    <t>MNTe</t>
  </si>
  <si>
    <t>D-mannose[e]</t>
  </si>
  <si>
    <t>MANe</t>
  </si>
  <si>
    <t>D-ribose[e]</t>
  </si>
  <si>
    <t>RIBe</t>
  </si>
  <si>
    <t>D-xylose[e]</t>
  </si>
  <si>
    <t>XYLe</t>
  </si>
  <si>
    <t>ethanol[e]</t>
  </si>
  <si>
    <t>ETHe</t>
  </si>
  <si>
    <t>ethylnitronate[e]</t>
  </si>
  <si>
    <t>ETHNITe</t>
  </si>
  <si>
    <t>FMN[e]</t>
  </si>
  <si>
    <t>FMNe</t>
  </si>
  <si>
    <t>formate[e]</t>
  </si>
  <si>
    <t>FORe</t>
  </si>
  <si>
    <t>fumarate[e]</t>
  </si>
  <si>
    <t>FUMe</t>
  </si>
  <si>
    <t>gamma-aminobutyrate[e]</t>
  </si>
  <si>
    <t>GABAe</t>
  </si>
  <si>
    <t>glutathione[e]</t>
  </si>
  <si>
    <t>RGTe</t>
  </si>
  <si>
    <t>glycerol[e]</t>
  </si>
  <si>
    <t>GLe</t>
  </si>
  <si>
    <t>glycine[e]</t>
  </si>
  <si>
    <t>GLYe</t>
  </si>
  <si>
    <t>glycogen[e]</t>
  </si>
  <si>
    <t>GLYCOGENe</t>
  </si>
  <si>
    <t>glycolate[e]</t>
  </si>
  <si>
    <t>GLYAe</t>
  </si>
  <si>
    <t>guanine[e]</t>
  </si>
  <si>
    <t>GNe</t>
  </si>
  <si>
    <t>H2O[e]</t>
  </si>
  <si>
    <t>H2Oe</t>
  </si>
  <si>
    <t>H2O2[e]</t>
  </si>
  <si>
    <t>H2O2e</t>
  </si>
  <si>
    <t>H2S[e]</t>
  </si>
  <si>
    <t>H2Se</t>
  </si>
  <si>
    <t>heptadecanoate[e]</t>
  </si>
  <si>
    <t>C170e</t>
  </si>
  <si>
    <t>heptadecenoate[e]</t>
  </si>
  <si>
    <t>C171e</t>
  </si>
  <si>
    <t>heptanoate[e]</t>
  </si>
  <si>
    <t>C70e</t>
  </si>
  <si>
    <t>hexadecadienoate[e]</t>
  </si>
  <si>
    <t>C162e</t>
  </si>
  <si>
    <t>hexadecenoate[e]</t>
  </si>
  <si>
    <t>C161e</t>
  </si>
  <si>
    <t>hexanoate[e]</t>
  </si>
  <si>
    <t>C60e</t>
  </si>
  <si>
    <t>hexanoylpenicillin[e]</t>
  </si>
  <si>
    <t>PENDFe</t>
  </si>
  <si>
    <t>hypoxanthine[e]</t>
  </si>
  <si>
    <t>HYXNe</t>
  </si>
  <si>
    <t>icosanoate[e]</t>
  </si>
  <si>
    <t>C200e</t>
  </si>
  <si>
    <t>isocitrate[e]</t>
  </si>
  <si>
    <t>ICITe</t>
  </si>
  <si>
    <t>isopenicillin N[e]</t>
  </si>
  <si>
    <t>IPNe</t>
  </si>
  <si>
    <t>L-2-aminoadipate[e]</t>
  </si>
  <si>
    <t>AMAe</t>
  </si>
  <si>
    <t>lactose[e]</t>
  </si>
  <si>
    <t>LACTe</t>
  </si>
  <si>
    <t>L-alanine[e]</t>
  </si>
  <si>
    <t>ALAe</t>
  </si>
  <si>
    <t>L-arabinitol[e]</t>
  </si>
  <si>
    <t>LAOLe</t>
  </si>
  <si>
    <t>L-arabinose[e]</t>
  </si>
  <si>
    <t>LARABe</t>
  </si>
  <si>
    <t>L-arginine[e]</t>
  </si>
  <si>
    <t>ARGe</t>
  </si>
  <si>
    <t>L-asparagine[e]</t>
  </si>
  <si>
    <t>ASNe</t>
  </si>
  <si>
    <t>L-aspartate[e]</t>
  </si>
  <si>
    <t>ASPe</t>
  </si>
  <si>
    <t>laurate[e]</t>
  </si>
  <si>
    <t>C120e</t>
  </si>
  <si>
    <t>L-citrulline[e]</t>
  </si>
  <si>
    <t>CITRe</t>
  </si>
  <si>
    <t>L-cysteine[e]</t>
  </si>
  <si>
    <t>CYSe</t>
  </si>
  <si>
    <t>L-cystine[e]</t>
  </si>
  <si>
    <t>CYSTe</t>
  </si>
  <si>
    <t>L-dopaquinone[e]</t>
  </si>
  <si>
    <t>DOQUIe</t>
  </si>
  <si>
    <t>L-glutamate[e]</t>
  </si>
  <si>
    <t>GLUe</t>
  </si>
  <si>
    <t>L-glutamine[e]</t>
  </si>
  <si>
    <t>GLNe</t>
  </si>
  <si>
    <t>L-histidine[e]</t>
  </si>
  <si>
    <t>HISe</t>
  </si>
  <si>
    <t>L-homocysteine[e]</t>
  </si>
  <si>
    <t>HCYSe</t>
  </si>
  <si>
    <t>L-iditol[e]</t>
  </si>
  <si>
    <t>IDOLe</t>
  </si>
  <si>
    <t>L-isoleucine[e]</t>
  </si>
  <si>
    <t>ILEe</t>
  </si>
  <si>
    <t>L-leucine[e]</t>
  </si>
  <si>
    <t>LEUe</t>
  </si>
  <si>
    <t>L-lysine[e]</t>
  </si>
  <si>
    <t>LYSe</t>
  </si>
  <si>
    <t>L-methionine[e]</t>
  </si>
  <si>
    <t>METe</t>
  </si>
  <si>
    <t>L-ornithine[e]</t>
  </si>
  <si>
    <t>ORNe</t>
  </si>
  <si>
    <t>L-phenylalanine[e]</t>
  </si>
  <si>
    <t>PHEe</t>
  </si>
  <si>
    <t>L-proline[e]</t>
  </si>
  <si>
    <t>PROe</t>
  </si>
  <si>
    <t>L-ribulose[e]</t>
  </si>
  <si>
    <t>LRLe</t>
  </si>
  <si>
    <t>L-serine[e]</t>
  </si>
  <si>
    <t>SERe</t>
  </si>
  <si>
    <t>L-sorbose[e]</t>
  </si>
  <si>
    <t>SORe</t>
  </si>
  <si>
    <t>L-threonine[e]</t>
  </si>
  <si>
    <t>THRe</t>
  </si>
  <si>
    <t>L-tryptophan[e]</t>
  </si>
  <si>
    <t>TRPe</t>
  </si>
  <si>
    <t>L-tyrosine[e]</t>
  </si>
  <si>
    <t>TYRe</t>
  </si>
  <si>
    <t>L-valine[e]</t>
  </si>
  <si>
    <t>VALe</t>
  </si>
  <si>
    <t>maltose[e]</t>
  </si>
  <si>
    <t>MLTe</t>
  </si>
  <si>
    <t>maltotriose[e]</t>
  </si>
  <si>
    <t>MLTIOSEe</t>
  </si>
  <si>
    <t>mannans[e]</t>
  </si>
  <si>
    <t>MANNANe</t>
  </si>
  <si>
    <t>melibiose[e]</t>
  </si>
  <si>
    <t>MELIe</t>
  </si>
  <si>
    <t>methanol[e]</t>
  </si>
  <si>
    <t>METHOLe</t>
  </si>
  <si>
    <t>myo-inositol[e]</t>
  </si>
  <si>
    <t>MYOIe</t>
  </si>
  <si>
    <t>myristate[e]</t>
  </si>
  <si>
    <t>C140e</t>
  </si>
  <si>
    <t>N-acetyl-D-glucosamine[e]</t>
  </si>
  <si>
    <t>NAGe</t>
  </si>
  <si>
    <t>NH3[e]</t>
  </si>
  <si>
    <t>NH3e</t>
  </si>
  <si>
    <t>nicotinamide[e]</t>
  </si>
  <si>
    <t>NICDe</t>
  </si>
  <si>
    <t>nitrate[e]</t>
  </si>
  <si>
    <t>HNO3e</t>
  </si>
  <si>
    <t>nitrite[e]</t>
  </si>
  <si>
    <t>HNO2e</t>
  </si>
  <si>
    <t>nonanoate[e]</t>
  </si>
  <si>
    <t>C90e</t>
  </si>
  <si>
    <t>O2[e]</t>
  </si>
  <si>
    <t>O2e</t>
  </si>
  <si>
    <t>octadecadienoate[e]</t>
  </si>
  <si>
    <t>C182e</t>
  </si>
  <si>
    <t>octadecatrienoate[e]</t>
  </si>
  <si>
    <t>C183e</t>
  </si>
  <si>
    <t>octadecenoate[e]</t>
  </si>
  <si>
    <t>C181e</t>
  </si>
  <si>
    <t>octanoate[e]</t>
  </si>
  <si>
    <t>C80e</t>
  </si>
  <si>
    <t>octanoylpenicillin[e]</t>
  </si>
  <si>
    <t>PENKe</t>
  </si>
  <si>
    <t>oxalate[e]</t>
  </si>
  <si>
    <t>OXALe</t>
  </si>
  <si>
    <t>oxaloacetate[e]</t>
  </si>
  <si>
    <t>OAe</t>
  </si>
  <si>
    <t>palmitate[e]</t>
  </si>
  <si>
    <t>C160e</t>
  </si>
  <si>
    <t>pectate[e]</t>
  </si>
  <si>
    <t>pectate</t>
  </si>
  <si>
    <t>C6H8O7</t>
  </si>
  <si>
    <t>PECTATEe</t>
  </si>
  <si>
    <t>pentadecanoate[e]</t>
  </si>
  <si>
    <t>C150e</t>
  </si>
  <si>
    <t>phenoxyacetate[e]</t>
  </si>
  <si>
    <t>POAe</t>
  </si>
  <si>
    <t>phenoxymethylpenicillin[e]</t>
  </si>
  <si>
    <t>PENVe</t>
  </si>
  <si>
    <t>phenoxymethylpenicilloic acid[e]</t>
  </si>
  <si>
    <t>PENVAe</t>
  </si>
  <si>
    <t>phenylacetate[e]</t>
  </si>
  <si>
    <t>PAAe</t>
  </si>
  <si>
    <t>phosphate[e]</t>
  </si>
  <si>
    <t>PIe</t>
  </si>
  <si>
    <t>phospholipids[e]</t>
  </si>
  <si>
    <t>PLIPIDSe</t>
  </si>
  <si>
    <t>pimelate[e]</t>
  </si>
  <si>
    <t>6CARHEXe</t>
  </si>
  <si>
    <t>propionate[e]</t>
  </si>
  <si>
    <t>PROPe</t>
  </si>
  <si>
    <t>pyruvate[e]</t>
  </si>
  <si>
    <t>PYRe</t>
  </si>
  <si>
    <t>quinolinate[e]</t>
  </si>
  <si>
    <t>QUINe</t>
  </si>
  <si>
    <t>raffinose[e]</t>
  </si>
  <si>
    <t>RAFFe</t>
  </si>
  <si>
    <t>starch[e]</t>
  </si>
  <si>
    <t>STARe</t>
  </si>
  <si>
    <t>stearate[e]</t>
  </si>
  <si>
    <t>C180e</t>
  </si>
  <si>
    <t>succinate[e]</t>
  </si>
  <si>
    <t>SUCCe</t>
  </si>
  <si>
    <t>sucrose[e]</t>
  </si>
  <si>
    <t>SUCe</t>
  </si>
  <si>
    <t>sulfate[e]</t>
  </si>
  <si>
    <t>SLFe</t>
  </si>
  <si>
    <t>sulfite[e]</t>
  </si>
  <si>
    <t>H2SO3e</t>
  </si>
  <si>
    <t>sulfur[e]</t>
  </si>
  <si>
    <t>Se</t>
  </si>
  <si>
    <t>thiamin[e]</t>
  </si>
  <si>
    <t>THMEe</t>
  </si>
  <si>
    <t>uracil[e]</t>
  </si>
  <si>
    <t>URAe</t>
  </si>
  <si>
    <t>urea[e]</t>
  </si>
  <si>
    <t>UREAe</t>
  </si>
  <si>
    <t>uridine[e]</t>
  </si>
  <si>
    <t>URIe</t>
  </si>
  <si>
    <t>valerate[e]</t>
  </si>
  <si>
    <t>C50e</t>
  </si>
  <si>
    <t>xanthine[e]</t>
  </si>
  <si>
    <t>XANe</t>
  </si>
  <si>
    <t>xylans[e]</t>
  </si>
  <si>
    <t>XYLANe</t>
  </si>
  <si>
    <t>xylitol[e]</t>
  </si>
  <si>
    <t>XOLe</t>
  </si>
  <si>
    <t>(2R,3R)-2,3-dihydroxy-3-methylpentanoate[m]</t>
  </si>
  <si>
    <t>(2R,3R)-2,3-dihydroxy-3-methylpentanoate</t>
  </si>
  <si>
    <t>1/C6H12O4/c1-3-6(2,10)4(7)5(8)9/h4,7,10H,3H2,1-2H3,(H,8,9)/p-1/t4-,6+/m0/s1/fC6H11O4/q-1</t>
  </si>
  <si>
    <t>DHOMPm</t>
  </si>
  <si>
    <t>(R)-2,3-dihydroxy-3-methylbutanoate[m]</t>
  </si>
  <si>
    <t>(R)-2,3-dihydroxy-3-methylbutanoate</t>
  </si>
  <si>
    <t>1/C5H10O4/c1-5(2,9)3(6)4(7)8/h3,6,9H,1-2H3,(H,7,8)/p-1/t3-/m0/s1/fC5H9O4/q-1</t>
  </si>
  <si>
    <t>DHVALm</t>
  </si>
  <si>
    <t>(R)-3-hydroxy-3-methyl-2-oxobutanoate[m]</t>
  </si>
  <si>
    <t>(R)-3-hydroxy-3-methyl-2-oxobutanoate</t>
  </si>
  <si>
    <t>1/C5H8O4/c1-5(2,9)3(6)4(7)8/h9H,1-2H3,(H,7,8)/p-1/fC5H7O4/q-1</t>
  </si>
  <si>
    <t>DOVALm</t>
  </si>
  <si>
    <t>(R)-3-hydroxy-3-methyl-2-oxopentanoate[m]</t>
  </si>
  <si>
    <t>(R)-3-hydroxy-3-methyl-2-oxopentanoate</t>
  </si>
  <si>
    <t>1/C6H10O4/c1-3-6(2,10)4(7)5(8)9/h10H,3H2,1-2H3,(H,8,9)/p-1/t6-/m1/s1/fC6H9O4/q-1</t>
  </si>
  <si>
    <t>MOMPm</t>
  </si>
  <si>
    <t>(R)-lactate[m]</t>
  </si>
  <si>
    <t>LACm</t>
  </si>
  <si>
    <t>(S)-1-pyrroline-5-carboxylate[m]</t>
  </si>
  <si>
    <t>P5Cm</t>
  </si>
  <si>
    <t>(S)-3-hydroxy-2-methylbutyryl-CoA[m]</t>
  </si>
  <si>
    <t>(S)-3-hydroxy-2-methylbutyryl-CoA</t>
  </si>
  <si>
    <t>1/C26H44N7O18P3S/c1-13(14(2)34)25(39)55-8-7-28-16(35)5-6-29-23(38)20(37)26(3,4)10-48-54(45,46)51-53(43,44)47-9-15-19(50-52(40,41)42)18(36)24(49-15)33-12-32-17-21(27)30-11-31-22(17)33/h11-15,18-20,24,34,36-37H,5-10H2,1-4H3,(H,28,35)(H,29,38)(H,43,44)(H,45,46)(H2,27,30,31)(H2,40,41,42)/t13-,14-,15+,18+,19+,20-,24+/m0/s1/f/h28-29,40-41,43,45H,27H2</t>
  </si>
  <si>
    <t>H2MBUTCOAm</t>
  </si>
  <si>
    <t>(S)-3-hydroxy-3-methylglutaryl-CoA[m]</t>
  </si>
  <si>
    <t>H3MCOAm</t>
  </si>
  <si>
    <t>(S)-3-hydroxyisobutyryl-CoA[m]</t>
  </si>
  <si>
    <t>(S)-3-hydroxyisobutyryl-CoA</t>
  </si>
  <si>
    <t>1/C25H42N7O18P3S/c1-13(8-33)24(38)54-7-6-27-15(34)4-5-28-22(37)19(36)25(2,3)10-47-53(44,45)50-52(42,43)46-9-14-18(49-51(39,40)41)17(35)23(48-14)32-12-31-16-20(26)29-11-30-21(16)32/h11-14,17-19,23,33,35-36H,4-10H2,1-3H3,(H,27,34)(H,28,37)(H,42,43)(H,44,45)(H2,26,29,30)(H2,39,40,41)/t13-,14+,17+,18+,19-,23+/m0/s1/f/h27-28,39-40,42,44H,26H2</t>
  </si>
  <si>
    <t>3HIBUCOAm</t>
  </si>
  <si>
    <t>(S)-dihydroorotate[m]</t>
  </si>
  <si>
    <t>DOROAm</t>
  </si>
  <si>
    <t>(S)-lactate[m]</t>
  </si>
  <si>
    <t>LLACm</t>
  </si>
  <si>
    <t>(S)-malate[m]</t>
  </si>
  <si>
    <t>MALm</t>
  </si>
  <si>
    <t>(Z)-but-2-ene-1,2,3-tricarboxylate[m]</t>
  </si>
  <si>
    <t>(Z)-but-2-ene-1,2,3-tricarboxylate</t>
  </si>
  <si>
    <t>1/C7H8O6/c1-3(6(10)11)4(7(12)13)2-5(8)9/h2H2,1H3,(H,8,9)(H,10,11)(H,12,13)/b4-3-/f/h8,10,12H</t>
  </si>
  <si>
    <t>2MACOm</t>
  </si>
  <si>
    <t>10-formyltetrahydrofolate[m]</t>
  </si>
  <si>
    <t>FTHFm</t>
  </si>
  <si>
    <t>2-acetolactate[m]</t>
  </si>
  <si>
    <t>ACLACm</t>
  </si>
  <si>
    <t>2-dehydropantoate[m]</t>
  </si>
  <si>
    <t>AKPm</t>
  </si>
  <si>
    <t>2-isopropylmalate[m]</t>
  </si>
  <si>
    <t>IPPMALm</t>
  </si>
  <si>
    <t>2-methylacetoacetyl-CoA[m]</t>
  </si>
  <si>
    <t>2-methylacetoacetyl-CoA</t>
  </si>
  <si>
    <t>1/C26H42N7O18P3S/c1-13(14(2)34)25(39)55-8-7-28-16(35)5-6-29-23(38)20(37)26(3,4)10-48-54(45,46)51-53(43,44)47-9-15-19(50-52(40,41)42)18(36)24(49-15)33-12-32-17-21(27)30-11-31-22(17)33/h11-13,15,18-20,24,36-37H,5-10H2,1-4H3,(H,28,35)(H,29,38)(H,43,44)(H,45,46)(H2,27,30,31)(H2,40,41,42)/t13?,15-,18-,19-,20+,24-/m1/s1/f/h28-29,40-41,43,45H,27H2</t>
  </si>
  <si>
    <t>MCECOAm</t>
  </si>
  <si>
    <t>2-methylbutanoyl-CoA[m]</t>
  </si>
  <si>
    <t>2-methylbutanoyl-CoA</t>
  </si>
  <si>
    <t>1/C26H44N7O17P3S/c1-5-14(2)25(38)54-9-8-28-16(34)6-7-29-23(37)20(36)26(3,4)11-47-53(44,45)50-52(42,43)46-10-15-19(49-51(39,40)41)18(35)24(48-15)33-13-32-17-21(27)30-12-31-22(17)33/h12-15,18-20,24,35-36H,5-11H2,1-4H3,(H,28,34)(H,29,37)(H,42,43)(H,44,45)(H2,27,30,31)(H2,39,40,41)/t14?,15-,18-,19-,20+,24-/m1/s1/f/h28-29,39-40,42,44H,27H2</t>
  </si>
  <si>
    <t>METBUCOAm</t>
  </si>
  <si>
    <t>2-methylcitrate[m]</t>
  </si>
  <si>
    <t>2-methylcitrate</t>
  </si>
  <si>
    <t>1/C7H10O7/c1-3(5(10)11)7(14,6(12)13)2-4(8)9/h3,14H,2H2,1H3,(H,8,9)(H,10,11)(H,12,13)/p-3/fC7H7O7/q-3</t>
  </si>
  <si>
    <t>2MCITm</t>
  </si>
  <si>
    <t>2-methylcrotonoyl-CoA[m]</t>
  </si>
  <si>
    <t>2-methylcrotonoyl-CoA</t>
  </si>
  <si>
    <t>1/C26H42N7O17P3S/c1-5-14(2)25(38)54-9-8-28-16(34)6-7-29-23(37)20(36)26(3,4)11-47-53(44,45)50-52(42,43)46-10-15-19(49-51(39,40)41)18(35)24(48-15)33-13-32-17-21(27)30-12-31-22(17)33/h5,12-13,15,18-20,24,35-36H,6-11H2,1-4H3,(H,28,34)(H,29,37)(H,42,43)(H,44,45)(H2,27,30,31)(H2,39,40,41)/b14-5+/t15-,18-,19-,20+,24-/m1/s1/f/h28-29,39-40,42,44H,27H2</t>
  </si>
  <si>
    <t>TGLCOAm</t>
  </si>
  <si>
    <t>2-oxoadipate[m]</t>
  </si>
  <si>
    <t>2-oxoadipate</t>
  </si>
  <si>
    <t>1/C6H8O5/c7-4(6(10)11)2-1-3-5(8)9/h1-3H2,(H,8,9)(H,10,11)</t>
  </si>
  <si>
    <t>AKAm</t>
  </si>
  <si>
    <t>2-oxobutanoate[m]</t>
  </si>
  <si>
    <t>OBUTm</t>
  </si>
  <si>
    <t>2-oxoglutarate[m]</t>
  </si>
  <si>
    <t>AKGm</t>
  </si>
  <si>
    <t>2-phenylethanol[m]</t>
  </si>
  <si>
    <t>PHEETHALm</t>
  </si>
  <si>
    <t>3-hydroxy-2-methylpropanoate[m]</t>
  </si>
  <si>
    <t>3-hydroxy-2-methylpropanoate</t>
  </si>
  <si>
    <t>1/C4H8O3/c1-3(2-5)4(6)7/h3,5H,2H2,1H3,(H,6,7)/p-1/fC4H7O3/q-1</t>
  </si>
  <si>
    <t>HYISORATEm</t>
  </si>
  <si>
    <t>3-hydroxybutyryl-CoA[m]</t>
  </si>
  <si>
    <t>3-hydroxybutyryl-CoA</t>
  </si>
  <si>
    <t>1/C25H42N7O18P3S/c1-13(33)8-16(35)54-7-6-27-15(34)4-5-28-23(38)20(37)25(2,3)10-47-53(44,45)50-52(42,43)46-9-14-19(49-51(39,40)41)18(36)24(48-14)32-12-31-17-21(26)29-11-30-22(17)32/h11-14,18-20,24,33,36-37H,4-10H2,1-3H3,(H,27,34)(H,28,38)(H,42,43)(H,44,45)(H2,26,29,30)(H2,39,40,41)/t13?,14-,18-,19-,20+,24-/m1/s1/f/h27-28,39-40,42,44H,26H2</t>
  </si>
  <si>
    <t>C4HCOAm</t>
  </si>
  <si>
    <t>3-hydroxydecanoyl-CoA[m]</t>
  </si>
  <si>
    <t>3-hydroxydecanoyl-CoA</t>
  </si>
  <si>
    <t>1/C31H54N7O18P3S/c1-4-5-6-7-8-9-19(39)14-22(41)60-13-12-33-21(40)10-11-34-29(44)26(43)31(2,3)16-53-59(50,51)56-58(48,49)52-15-20-25(55-57(45,46)47)24(42)30(54-20)38-18-37-23-27(32)35-17-36-28(23)38/h17-20,24-26,30,39,42-43H,4-16H2,1-3H3,(H,33,40)(H,34,44)(H,48,49)(H,50,51)(H2,32,35,36)(H2,45,46,47)/t19-,20+,24+,25+,26-,30+/m0/s1/f/h33-34,45-46,48,50H,32H2</t>
  </si>
  <si>
    <t>C10HCOAm</t>
  </si>
  <si>
    <t>3-hydroxyheptadecanoyl-CoA[m]</t>
  </si>
  <si>
    <t>3-hydroxyheptadecanoyl-CoA</t>
  </si>
  <si>
    <t>C38H68N7O18P3S</t>
  </si>
  <si>
    <t>C17HCOAm</t>
  </si>
  <si>
    <t>3-hydroxyheptanoyl-CoA[m]</t>
  </si>
  <si>
    <t>3-hydroxyheptanoyl-CoA</t>
  </si>
  <si>
    <t>C28H48N7O18P3S</t>
  </si>
  <si>
    <t>C7HCOAm</t>
  </si>
  <si>
    <t>3-hydroxyhexanoyl-CoA[m]</t>
  </si>
  <si>
    <t>3-hydroxyhexanoyl-CoA</t>
  </si>
  <si>
    <t>1/C27H46N7O18P3S/c1-4-5-15(35)10-18(37)56-9-8-29-17(36)6-7-30-25(40)22(39)27(2,3)12-49-55(46,47)52-54(44,45)48-11-16-21(51-53(41,42)43)20(38)26(50-16)34-14-33-19-23(28)31-13-32-24(19)34/h13-16,20-22,26,35,38-39H,4-12H2,1-3H3,(H,29,36)(H,30,40)(H,44,45)(H,46,47)(H2,28,31,32)(H2,41,42,43)/t15-,16+,20+,21+,22-,26+/m0/s1/f/h29-30,41-42,44,46H,28H2</t>
  </si>
  <si>
    <t>C6HCOAm</t>
  </si>
  <si>
    <t>3-hydroxyicosanoyl-CoA[m]</t>
  </si>
  <si>
    <t>3-hydroxyicosanoyl-CoA</t>
  </si>
  <si>
    <t>1/C41H74N7O18P3S/c1-4-5-6-7-8-9-10-11-12-13-14-15-16-17-18-19-29(49)24-32(51)70-23-22-43-31(50)20-21-44-39(54)36(53)41(2,3)26-63-69(60,61)66-68(58,59)62-25-30-35(65-67(55,56)57)34(52)40(64-30)48-28-47-33-37(42)45-27-46-38(33)48/h27-30,34-36,40,49,52-53H,4-26H2,1-3H3,(H,43,50)(H,44,54)(H,58,59)(H,60,61)(H2,42,45,46)(H2,55,56,57)/t29?,30-,34-,35-,36+,40-/m1/s1/f/h43-44,55-56,58,60H,42H2</t>
  </si>
  <si>
    <t>C20HCOAm</t>
  </si>
  <si>
    <t>3-hydroxykynurenine[m]</t>
  </si>
  <si>
    <t>HKYNm</t>
  </si>
  <si>
    <t>3-hydroxylauroyl-CoA[m]</t>
  </si>
  <si>
    <t>3-hydroxylauroyl-CoA</t>
  </si>
  <si>
    <t>1/C33H58N7O18P3S/c1-4-5-6-7-8-9-10-11-21(41)16-24(43)62-15-14-35-23(42)12-13-36-31(46)28(45)33(2,3)18-55-61(52,53)58-60(50,51)54-17-22-27(57-59(47,48)49)26(44)32(56-22)40-20-39-25-29(34)37-19-38-30(25)40/h19-22,26-28,32,41,44-45H,4-18H2,1-3H3,(H,35,42)(H,36,46)(H,50,51)(H,52,53)(H2,34,37,38)(H2,47,48,49)/t21-,22+,26+,27+,28-,32+/m0/s1/f/h35-36,47-48,50,52H,34H2</t>
  </si>
  <si>
    <t>C12HCOAm</t>
  </si>
  <si>
    <t>3-hydroxymyristoyl-CoA[m]</t>
  </si>
  <si>
    <t>3-hydroxymyristoyl-CoA</t>
  </si>
  <si>
    <t>1/C35H62N7O18P3S/c1-4-5-6-7-8-9-10-11-12-13-23(43)18-26(45)64-17-16-37-25(44)14-15-38-33(48)30(47)35(2,3)20-57-63(54,55)60-62(52,53)56-19-24-29(59-61(49,50)51)28(46)34(58-24)42-22-41-27-31(36)39-21-40-32(27)42/h21-24,28-30,34,43,46-47H,4-20H2,1-3H3,(H,37,44)(H,38,48)(H,52,53)(H,54,55)(H2,36,39,40)(H2,49,50,51)/t23-,24+,28+,29+,30-,34+/m0/s1/f/h37-38,49-50,52,54H,36H2</t>
  </si>
  <si>
    <t>C14HCOAm</t>
  </si>
  <si>
    <t>3-hydroxynonanoyl-CoA[m]</t>
  </si>
  <si>
    <t>3-hydroxynonanoyl-CoA</t>
  </si>
  <si>
    <t>C30H52N7O18P3S</t>
  </si>
  <si>
    <t>C9HCOAm</t>
  </si>
  <si>
    <t>3-hydroxyoctanoyl-CoA[m]</t>
  </si>
  <si>
    <t>3-hydroxyoctanoyl-CoA</t>
  </si>
  <si>
    <t>1/C29H50N7O18P3S/c1-4-5-6-7-17(37)12-20(39)58-11-10-31-19(38)8-9-32-27(42)24(41)29(2,3)14-51-57(48,49)54-56(46,47)50-13-18-23(53-55(43,44)45)22(40)28(52-18)36-16-35-21-25(30)33-15-34-26(21)36/h15-18,22-24,28,37,40-41H,4-14H2,1-3H3,(H,31,38)(H,32,42)(H,46,47)(H,48,49)(H2,30,33,34)(H2,43,44,45)/t17-,18+,22+,23+,24-,28+/m0/s1/f/h31-32,43-44,46,48H,30H2</t>
  </si>
  <si>
    <t>C8HCOAm</t>
  </si>
  <si>
    <t>3-hydroxypalmitoyl-CoA[m]</t>
  </si>
  <si>
    <t>3-hydroxypalmitoyl-CoA</t>
  </si>
  <si>
    <t>1/C37H66N7O18P3S/c1-4-5-6-7-8-9-10-11-12-13-14-15-25(45)20-28(47)66-19-18-39-27(46)16-17-40-35(50)32(49)37(2,3)22-59-65(56,57)62-64(54,55)58-21-26-31(61-63(51,52)53)30(48)36(60-26)44-24-43-29-33(38)41-23-42-34(29)44/h23-26,30-32,36,45,48-49H,4-22H2,1-3H3,(H,39,46)(H,40,50)(H,54,55)(H,56,57)(H2,38,41,42)(H2,51,52,53)/t25-,26+,30+,31+,32-,36+/m0/s1/f/h39-40,51-52,54,56H,38H2</t>
  </si>
  <si>
    <t>C16HCOAm</t>
  </si>
  <si>
    <t>3-hydroxypentadecanoyl-CoA[m]</t>
  </si>
  <si>
    <t>3-hydroxypentadecanoyl-CoA</t>
  </si>
  <si>
    <t>C36H64N7O18P3S</t>
  </si>
  <si>
    <t>C15HCOAm</t>
  </si>
  <si>
    <t>3-hydroxypentanoyl-CoA[m]</t>
  </si>
  <si>
    <t>3-hydroxypentanoyl-CoA</t>
  </si>
  <si>
    <t>C26H44N7O18P3S</t>
  </si>
  <si>
    <t>C5HCOAm</t>
  </si>
  <si>
    <t>3-hydroxystearoyl-CoA[m]</t>
  </si>
  <si>
    <t>3-hydroxystearoyl-CoA</t>
  </si>
  <si>
    <t>1/C39H70N7O18P3S/c1-4-5-6-7-8-9-10-11-12-13-14-15-16-17-27(47)22-30(49)68-21-20-41-29(48)18-19-42-37(52)34(51)39(2,3)24-61-67(58,59)64-66(56,57)60-23-28-33(63-65(53,54)55)32(50)38(62-28)46-26-45-31-35(40)43-25-44-36(31)46/h25-28,32-34,38,47,50-51H,4-24H2,1-3H3,(H,41,48)(H,42,52)(H,56,57)(H,58,59)(H2,40,43,44)(H2,53,54,55)/t27?,28-,32-,33-,34+,38-/m1/s1/f/h41-42,53-54,56,58H,40H2</t>
  </si>
  <si>
    <t>C18HCOAm</t>
  </si>
  <si>
    <t>3-hydroxytridecanoyl-CoA[m]</t>
  </si>
  <si>
    <t>3-hydroxytridecanoyl-CoA</t>
  </si>
  <si>
    <t>C34H60N7O18P3S</t>
  </si>
  <si>
    <t>C13HCOAm</t>
  </si>
  <si>
    <t>3-hydroxyundecanoyl-CoA[m]</t>
  </si>
  <si>
    <t>3-hydroxyundecanoyl-CoA</t>
  </si>
  <si>
    <t>C32H56N7O18P3S</t>
  </si>
  <si>
    <t>C11HCOAm</t>
  </si>
  <si>
    <t>3-isovaleryl-CoA[m]</t>
  </si>
  <si>
    <t>3-isovaleryl-CoA</t>
  </si>
  <si>
    <t>1/C26H44N7O17P3S/c1-14(2)9-17(35)54-8-7-28-16(34)5-6-29-24(38)21(37)26(3,4)11-47-53(44,45)50-52(42,43)46-10-15-20(49-51(39,40)41)19(36)25(48-15)33-13-32-18-22(27)30-12-31-23(18)33/h12-15,19-21,25,36-37H,5-11H2,1-4H3,(H,28,34)(H,29,38)(H,42,43)(H,44,45)(H2,27,30,31)(H2,39,40,41)/t15-,19-,20-,21+,25-/m1/s1/f/h28-29,39-40,42,44H,27H2</t>
  </si>
  <si>
    <t>ISOVACOAm</t>
  </si>
  <si>
    <t>3-methyl-2-oxobutanoate[m]</t>
  </si>
  <si>
    <t>3-methyl-2-oxobutanoate</t>
  </si>
  <si>
    <t>1/C5H8O3/c1-3(2)4(6)5(7)8/h3H,1-2H3,(H,7,8)/p-1/fC5H7O3/q-1</t>
  </si>
  <si>
    <t>OIVALm</t>
  </si>
  <si>
    <t>3-methyl-2-oxopentanoate[m]</t>
  </si>
  <si>
    <t>3-methyl-2-oxopentanoate</t>
  </si>
  <si>
    <t>1/C6H10O3/c1-3-4(2)5(7)6(8)9/h4H,3H2,1-2H3,(H,8,9)/p-1/fC6H9O3/q-1</t>
  </si>
  <si>
    <t>OMVALm</t>
  </si>
  <si>
    <t>3-methylbut-2-enoyl-CoA[m]</t>
  </si>
  <si>
    <t>3-methylbut-2-enoyl-CoA</t>
  </si>
  <si>
    <t>1/C26H42N7O17P3S/c1-14(2)9-17(35)54-8-7-28-16(34)5-6-29-24(38)21(37)26(3,4)11-47-53(44,45)50-52(42,43)46-10-15-20(49-51(39,40)41)19(36)25(48-15)33-13-32-18-22(27)30-12-31-23(18)33/h9,12-13,15,19-21,25,36-37H,5-8,10-11H2,1-4H3,(H,28,34)(H,29,38)(H,42,43)(H,44,45)(H2,27,30,31)(H2,39,40,41)/t15-,19-,20-,21+,25-/m1/s1/f/h28-29,39-40,42,44H,27H2</t>
  </si>
  <si>
    <t>3MCRCOAm</t>
  </si>
  <si>
    <t>3-oxo-2-methylpropanoate[m]</t>
  </si>
  <si>
    <t>3-oxo-2-methylpropanoate</t>
  </si>
  <si>
    <t>1/C4H6O3/c1-3(2-5)4(6)7/h2-3H,1H3,(H,6,7)/f/h6H</t>
  </si>
  <si>
    <t>MMSHYm</t>
  </si>
  <si>
    <t>3-oxodecanoyl-CoA[m]</t>
  </si>
  <si>
    <t>3-oxodecanoyl-CoA</t>
  </si>
  <si>
    <t>1/C31H52N7O18P3S/c1-4-5-6-7-8-9-19(39)14-22(41)60-13-12-33-21(40)10-11-34-29(44)26(43)31(2,3)16-53-59(50,51)56-58(48,49)52-15-20-25(55-57(45,46)47)24(42)30(54-20)38-18-37-23-27(32)35-17-36-28(23)38/h17-18,20,24-26,30,42-43H,4-16H2,1-3H3,(H,33,40)(H,34,44)(H,48,49)(H,50,51)(H2,32,35,36)(H2,45,46,47)/t20-,24-,25-,26+,30-/m1/s1/f/h33-34,45-46,48,50H,32H2</t>
  </si>
  <si>
    <t>C10OCOAm</t>
  </si>
  <si>
    <t>3-oxoheptadecanoyl-CoA[m]</t>
  </si>
  <si>
    <t>3-oxoheptadecanoyl-CoA</t>
  </si>
  <si>
    <t>C38H66N7O18P3S</t>
  </si>
  <si>
    <t>C17OCOAm</t>
  </si>
  <si>
    <t>3-oxoheptanoyl-CoA[m]</t>
  </si>
  <si>
    <t>3-oxoheptanoyl-CoA</t>
  </si>
  <si>
    <t>C28H46N7O18P3S</t>
  </si>
  <si>
    <t>C7OCOAm</t>
  </si>
  <si>
    <t>3-oxohexanoyl-CoA[m]</t>
  </si>
  <si>
    <t>3-oxohexanoyl-CoA</t>
  </si>
  <si>
    <t>1/C27H44N7O18P3S/c1-4-5-15(35)10-18(37)56-9-8-29-17(36)6-7-30-25(40)22(39)27(2,3)12-49-55(46,47)52-54(44,45)48-11-16-21(51-53(41,42)43)20(38)26(50-16)34-14-33-19-23(28)31-13-32-24(19)34/h13-14,16,20-22,26,38-39H,4-12H2,1-3H3,(H,29,36)(H,30,40)(H,44,45)(H,46,47)(H2,28,31,32)(H2,41,42,43)/t16-,20-,21-,22+,26-/m1/s1/f/h29-30,41-42,44,46H,28H2</t>
  </si>
  <si>
    <t>C6OCOAm</t>
  </si>
  <si>
    <t>3-oxoicosanoyl-CoA[m]</t>
  </si>
  <si>
    <t>3-oxoicosanoyl-CoA</t>
  </si>
  <si>
    <t>C41H72N7O18P3S</t>
  </si>
  <si>
    <t>C20OCOAm</t>
  </si>
  <si>
    <t>3-oxolauroyl-CoA[m]</t>
  </si>
  <si>
    <t>3-oxolauroyl-CoA</t>
  </si>
  <si>
    <t>1/C33H56N7O18P3S/c1-4-5-6-7-8-9-10-11-21(41)16-24(43)62-15-14-35-23(42)12-13-36-31(46)28(45)33(2,3)18-55-61(52,53)58-60(50,51)54-17-22-27(57-59(47,48)49)26(44)32(56-22)40-20-39-25-29(34)37-19-38-30(25)40/h19-20,22,26-28,32,44-45H,4-18H2,1-3H3,(H,35,42)(H,36,46)(H,50,51)(H,52,53)(H2,34,37,38)(H2,47,48,49)/t22-,26-,27-,28+,32-/m1/s1/f/h35-36,47-48,50,52H,34H2</t>
  </si>
  <si>
    <t>C12OCOAm</t>
  </si>
  <si>
    <t>3-oxomyristoyl-CoA[m]</t>
  </si>
  <si>
    <t>3-oxomyristoyl-CoA</t>
  </si>
  <si>
    <t>1/C35H60N7O18P3S/c1-4-5-6-7-8-9-10-11-12-13-23(43)18-26(45)64-17-16-37-25(44)14-15-38-33(48)30(47)35(2,3)20-57-63(54,55)60-62(52,53)56-19-24-29(59-61(49,50)51)28(46)34(58-24)42-22-41-27-31(36)39-21-40-32(27)42/h21-22,24,28-30,34,46-47H,4-20H2,1-3H3,(H,37,44)(H,38,48)(H,52,53)(H,54,55)(H2,36,39,40)(H2,49,50,51)/t24-,28-,29-,30+,34-/m1/s1/f/h37-38,49-50,52,54H,36H2</t>
  </si>
  <si>
    <t>C14OCOAm</t>
  </si>
  <si>
    <t>3-oxononanoyl-CoA[m]</t>
  </si>
  <si>
    <t>3-oxononanoyl-CoA</t>
  </si>
  <si>
    <t>C30H50N7O18P3S</t>
  </si>
  <si>
    <t>C9OCOAm</t>
  </si>
  <si>
    <t>3-oxooctanoyl-CoA[m]</t>
  </si>
  <si>
    <t>3-oxooctanoyl-CoA</t>
  </si>
  <si>
    <t>1/C29H48N7O18P3S/c1-4-5-6-7-17(37)12-20(39)58-11-10-31-19(38)8-9-32-27(42)24(41)29(2,3)14-51-57(48,49)54-56(46,47)50-13-18-23(53-55(43,44)45)22(40)28(52-18)36-16-35-21-25(30)33-15-34-26(21)36/h15-16,18,22-24,28,40-41H,4-14H2,1-3H3,(H,31,38)(H,32,42)(H,46,47)(H,48,49)(H2,30,33,34)(H2,43,44,45)/t18-,22-,23-,24+,28-/m1/s1/f/h31-32,43-44,46,48H,30H2</t>
  </si>
  <si>
    <t>C8OCOAm</t>
  </si>
  <si>
    <t>3-oxopalmitoyl-CoA[m]</t>
  </si>
  <si>
    <t>3-oxopalmitoyl-CoA</t>
  </si>
  <si>
    <t>1/C37H64N7O18P3S/c1-4-5-6-7-8-9-10-11-12-13-14-15-25(45)20-28(47)66-19-18-39-27(46)16-17-40-35(50)32(49)37(2,3)22-59-65(56,57)62-64(54,55)58-21-26-31(61-63(51,52)53)30(48)36(60-26)44-24-43-29-33(38)41-23-42-34(29)44/h23-24,26,30-32,36,48-49H,4-22H2,1-3H3,(H,39,46)(H,40,50)(H,54,55)(H,56,57)(H2,38,41,42)(H2,51,52,53)/t26-,30-,31-,32+,36-/m1/s1/f/h39-40,51-52,54,56H,38H2</t>
  </si>
  <si>
    <t>C16OCOAm</t>
  </si>
  <si>
    <t>3-oxopentadecanoyl-CoA[m]</t>
  </si>
  <si>
    <t>3-oxopentadecanoyl-CoA</t>
  </si>
  <si>
    <t>C36H62N7O18P3S</t>
  </si>
  <si>
    <t>C15OCOAm</t>
  </si>
  <si>
    <t>3-oxopentanoyl-CoA[m]</t>
  </si>
  <si>
    <t>3-oxopentanoyl-CoA</t>
  </si>
  <si>
    <t>C26H42N7O18P3S</t>
  </si>
  <si>
    <t>C5OCOAm</t>
  </si>
  <si>
    <t>3-oxostearoyl-CoA[m]</t>
  </si>
  <si>
    <t>3-oxostearoyl-CoA</t>
  </si>
  <si>
    <t>1/C39H68N7O18P3S/c1-4-5-6-7-8-9-10-11-12-13-14-15-16-17-27(47)22-30(49)68-21-20-41-29(48)18-19-42-37(52)34(51)39(2,3)24-61-67(58,59)64-66(56,57)60-23-28-33(63-65(53,54)55)32(50)38(62-28)46-26-45-31-35(40)43-25-44-36(31)46/h25-26,28,32-34,38,50-51H,4-24H2,1-3H3,(H,41,48)(H,42,52)(H,56,57)(H,58,59)(H2,40,43,44)(H2,53,54,55)/t28-,32-,33-,34+,38-/m1/s1/f/h41-42,53-54,56,58H,40H2</t>
  </si>
  <si>
    <t>C18OCOAm</t>
  </si>
  <si>
    <t>3-oxotridecanoyl-CoA[m]</t>
  </si>
  <si>
    <t>3-oxotridecanoyl-CoA</t>
  </si>
  <si>
    <t>C34H58N7O18P3S</t>
  </si>
  <si>
    <t>C13OCOAm</t>
  </si>
  <si>
    <t>3-oxoundecanoyl-CoA[m]</t>
  </si>
  <si>
    <t>3-oxoundecanoyl-CoA</t>
  </si>
  <si>
    <t>C32H54N7O18P3S</t>
  </si>
  <si>
    <t>C11OCOAm</t>
  </si>
  <si>
    <t>4-methyl-2-oxopentanoate[m]</t>
  </si>
  <si>
    <t>OCAPm</t>
  </si>
  <si>
    <t>5,10-methenyltetrahydrofolate[m]</t>
  </si>
  <si>
    <t>METHFm</t>
  </si>
  <si>
    <t>5,10-methylenetetrahydrofolate[m]</t>
  </si>
  <si>
    <t>METTHFm</t>
  </si>
  <si>
    <t>5-aminolevulinate[m]</t>
  </si>
  <si>
    <t>AMIEVULm</t>
  </si>
  <si>
    <t>5-methyltetrahydrofolate[m]</t>
  </si>
  <si>
    <t>MTHFm</t>
  </si>
  <si>
    <t>acetaldehyde[m]</t>
  </si>
  <si>
    <t>ACALm</t>
  </si>
  <si>
    <t>acetate[m]</t>
  </si>
  <si>
    <t>ACm</t>
  </si>
  <si>
    <t>acetoacetate[m]</t>
  </si>
  <si>
    <t>ACTACm</t>
  </si>
  <si>
    <t>acetoacetyl-CoA[m]</t>
  </si>
  <si>
    <t>AACCOAm</t>
  </si>
  <si>
    <t>acetohydroxybutyrate[m]</t>
  </si>
  <si>
    <t>acetohydroxybutyrate</t>
  </si>
  <si>
    <t>pubchem.compound/21</t>
  </si>
  <si>
    <t>1/C6H10O4/c1-3-6(10,4(2)7)5(8)9/h10H,3H2,1-2H3,(H,8,9)/f/h8H</t>
  </si>
  <si>
    <t>ABUTm</t>
  </si>
  <si>
    <t>acetylcarnitine[m]</t>
  </si>
  <si>
    <t>ACCARm</t>
  </si>
  <si>
    <t>acetyl-CoA[m]</t>
  </si>
  <si>
    <t>ACCOAm</t>
  </si>
  <si>
    <t>ADP[m]</t>
  </si>
  <si>
    <t>ADPm</t>
  </si>
  <si>
    <t>AMP[m]</t>
  </si>
  <si>
    <t>AMPm</t>
  </si>
  <si>
    <t>ATP[m]</t>
  </si>
  <si>
    <t>ATPm</t>
  </si>
  <si>
    <t>but-1-ene-1,2,4-tricarboxylate[m]</t>
  </si>
  <si>
    <t>but-1-ene-1,2,4-tricarboxylate</t>
  </si>
  <si>
    <t>1/C7H8O6/c8-5(9)2-1-4(7(12)13)3-6(10)11/h3H,1-2H2,(H,8,9)(H,10,11)(H,12,13)/b4-3-</t>
  </si>
  <si>
    <t>HACNm</t>
  </si>
  <si>
    <t>butyrylcarnitine[m]</t>
  </si>
  <si>
    <t>C4CARm</t>
  </si>
  <si>
    <t>butyryl-CoA[m]</t>
  </si>
  <si>
    <t>C40COAm</t>
  </si>
  <si>
    <t>carbamoyl phosphate[m]</t>
  </si>
  <si>
    <t>CAPm</t>
  </si>
  <si>
    <t>carnitine[m]</t>
  </si>
  <si>
    <t>CARm</t>
  </si>
  <si>
    <t>cis-aconitate[m]</t>
  </si>
  <si>
    <t>cis-aconitate</t>
  </si>
  <si>
    <t>1/C6H6O6/c7-4(8)1-3(6(11)12)2-5(9)10/h1H,2H2,(H,7,8)(H,9,10)(H,11,12)/p-3/b3-1-/fC6H3O6/q-3</t>
  </si>
  <si>
    <t>ACOm</t>
  </si>
  <si>
    <t>citrate[m]</t>
  </si>
  <si>
    <t>CITm</t>
  </si>
  <si>
    <t>CO2[m]</t>
  </si>
  <si>
    <t>CO2m</t>
  </si>
  <si>
    <t>coenzyme A[m]</t>
  </si>
  <si>
    <t>COAm</t>
  </si>
  <si>
    <t>coproporphyrinogen III[m]</t>
  </si>
  <si>
    <t>CPGIIIm</t>
  </si>
  <si>
    <t>crotonoyl-CoA[m]</t>
  </si>
  <si>
    <t>crotonoyl-CoA</t>
  </si>
  <si>
    <t>1/C25H40N7O17P3S/c1-4-5-16(34)53-9-8-27-15(33)6-7-28-23(37)20(36)25(2,3)11-46-52(43,44)49-51(41,42)45-10-14-19(48-50(38,39)40)18(35)24(47-14)32-13-31-17-21(26)29-12-30-22(17)32/h4-5,12-14,18-20,24,35-36H,6-11H2,1-3H3,(H,27,33)(H,28,37)(H,41,42)(H,43,44)(H2,26,29,30)(H2,38,39,40)/b5-4+/t14-,18-,19-,20+,24-/m1/s1/f/h27-28,38-39,41,43H,26H2</t>
  </si>
  <si>
    <t>CRONYLCOAm</t>
  </si>
  <si>
    <t>cysteine-[enzyme][m]</t>
  </si>
  <si>
    <t>cysteine-[enzyme]</t>
  </si>
  <si>
    <t>ECYSm</t>
  </si>
  <si>
    <t>decanoylcarnitine[m]</t>
  </si>
  <si>
    <t>C10CARm</t>
  </si>
  <si>
    <t>decanoyl-CoA[m]</t>
  </si>
  <si>
    <t>C100COAm</t>
  </si>
  <si>
    <t>dihydrofolate[m]</t>
  </si>
  <si>
    <t>DHFm</t>
  </si>
  <si>
    <t>dihydrolipoamide-[enzyme][m]</t>
  </si>
  <si>
    <t>dihydrolipoamide-[enzyme]</t>
  </si>
  <si>
    <t>kegg.compound/C15973</t>
  </si>
  <si>
    <t>C8H16NOS2R</t>
  </si>
  <si>
    <t>DLIPENZm</t>
  </si>
  <si>
    <t>dihydrolipoyllysine-[H-protein][m]</t>
  </si>
  <si>
    <t>dihydrolipoyllysine-[H-protein]</t>
  </si>
  <si>
    <t>kegg.compound/C02972</t>
  </si>
  <si>
    <t>DHLYSENZm</t>
  </si>
  <si>
    <t>diphosphate[m]</t>
  </si>
  <si>
    <t>PPIm</t>
  </si>
  <si>
    <t>ethanol[m]</t>
  </si>
  <si>
    <t>ETHm</t>
  </si>
  <si>
    <t>FAD[m]</t>
  </si>
  <si>
    <t>FADm</t>
  </si>
  <si>
    <t>FADH2[m]</t>
  </si>
  <si>
    <t>FADH2</t>
  </si>
  <si>
    <t>1/C27H35N9O15P2/c1-10-3-12-13(4-11(10)2)35(24-18(32-12)25(42)34-27(43)33-24)5-14(37)19(39)15(38)6-48-52(44,45)51-53(46,47)49-7-16-20(40)21(41)26(50-16)36-9-31-17-22(28)29-8-30-23(17)36/h3-4,8-9,14-16,19-21,26,32,37-41H,5-7H2,1-2H3,(H,44,45)(H,46,47)(H2,28,29,30)(H2,33,34,42,43)/t14-,15+,16+,19-,20+,21+,26+/m0/s1/f/h33-34,44,46H,28H2</t>
  </si>
  <si>
    <t>FADH2m</t>
  </si>
  <si>
    <t>ferricytochrome c[m]</t>
  </si>
  <si>
    <t>ferricytochrome c</t>
  </si>
  <si>
    <t>C42H44FeN8O8S2R4</t>
  </si>
  <si>
    <t>FERIm</t>
  </si>
  <si>
    <t>ferrocytochrome c[m]</t>
  </si>
  <si>
    <t>ferrocytochrome c</t>
  </si>
  <si>
    <t>FEROm</t>
  </si>
  <si>
    <t>folates[m]</t>
  </si>
  <si>
    <t>folates</t>
  </si>
  <si>
    <t>FOLm</t>
  </si>
  <si>
    <t>formaldehyde[m]</t>
  </si>
  <si>
    <t>FALDm</t>
  </si>
  <si>
    <t>formate[m]</t>
  </si>
  <si>
    <t>FORm</t>
  </si>
  <si>
    <t>fumarate[m]</t>
  </si>
  <si>
    <t>FUMm</t>
  </si>
  <si>
    <t>gamma-aminobutyrate[m]</t>
  </si>
  <si>
    <t>GABAm</t>
  </si>
  <si>
    <t>GDP[m]</t>
  </si>
  <si>
    <t>GDPm</t>
  </si>
  <si>
    <t>glutaryl-CoA[m]</t>
  </si>
  <si>
    <t>glutaryl-CoA</t>
  </si>
  <si>
    <t>1/C26H42N7O19P3S/c1-26(2,21(39)24(40)29-7-6-15(34)28-8-9-56-17(37)5-3-4-16(35)36)11-49-55(46,47)52-54(44,45)48-10-14-20(51-53(41,42)43)19(38)25(50-14)33-13-32-18-22(27)30-12-31-23(18)33/h12-14,19-21,25,38-39H,3-11H2,1-2H3,(H,28,34)(H,29,40)(H,35,36)(H,44,45)(H,46,47)(H2,27,30,31)(H2,41,42,43)/t14-,19-,20-,21+,25-/m1/s1/f/h28-29,35,41-42,44,46H,27H2</t>
  </si>
  <si>
    <t>GLTCOAm</t>
  </si>
  <si>
    <t>glycine[m]</t>
  </si>
  <si>
    <t>GLYm</t>
  </si>
  <si>
    <t>GTP[m]</t>
  </si>
  <si>
    <t>GTPm</t>
  </si>
  <si>
    <t>H(+) (energy metabolism)[m]</t>
  </si>
  <si>
    <t>H_POm</t>
  </si>
  <si>
    <t>H2O[m]</t>
  </si>
  <si>
    <t>H2Om</t>
  </si>
  <si>
    <t>H2O2[m]</t>
  </si>
  <si>
    <t>H2O2m</t>
  </si>
  <si>
    <t>H2S[m]</t>
  </si>
  <si>
    <t>H2Sm</t>
  </si>
  <si>
    <t>heme a[m]</t>
  </si>
  <si>
    <t>heme a</t>
  </si>
  <si>
    <t>C49H56FeN4O6</t>
  </si>
  <si>
    <t>HEMEAm</t>
  </si>
  <si>
    <t>heme b[m]</t>
  </si>
  <si>
    <t>heme b</t>
  </si>
  <si>
    <t>C34H32FeN4O4</t>
  </si>
  <si>
    <t>PHEMEm</t>
  </si>
  <si>
    <t>heme o[m]</t>
  </si>
  <si>
    <t>heme o</t>
  </si>
  <si>
    <t>C49H58FeN4O5</t>
  </si>
  <si>
    <t>HEMEOm</t>
  </si>
  <si>
    <t>heptadecanoylcarnitine[m]</t>
  </si>
  <si>
    <t>C170CARm</t>
  </si>
  <si>
    <t>heptadecanoyl-CoA[m]</t>
  </si>
  <si>
    <t>C170COAm</t>
  </si>
  <si>
    <t>heptanoylcarnitine[m]</t>
  </si>
  <si>
    <t>C70CARm</t>
  </si>
  <si>
    <t>heptanoyl-CoA[m]</t>
  </si>
  <si>
    <t>C70COAm</t>
  </si>
  <si>
    <t>hexanoylcarnitine[m]</t>
  </si>
  <si>
    <t>C60CARm</t>
  </si>
  <si>
    <t>hexanoyl-CoA[m]</t>
  </si>
  <si>
    <t>C60COAm</t>
  </si>
  <si>
    <t>homocitrate[m]</t>
  </si>
  <si>
    <t>homocitrate</t>
  </si>
  <si>
    <t>1/C7H10O7/c8-4(9)1-2-7(14,6(12)13)3-5(10)11/h14H,1-3H2,(H,8,9)(H,10,11)(H,12,13)/p-3/fC7H7O7/q-3</t>
  </si>
  <si>
    <t>HCITm</t>
  </si>
  <si>
    <t>homoisocitrate[m]</t>
  </si>
  <si>
    <t>homoisocitrate</t>
  </si>
  <si>
    <t>1/C7H10O7/c8-4(9)2-1-3(6(11)12)5(10)7(13)14/h3,5,10H,1-2H2,(H,8,9)(H,11,12)(H,13,14)/p-3</t>
  </si>
  <si>
    <t>HICITm</t>
  </si>
  <si>
    <t>icosanoylcarnitine[m]</t>
  </si>
  <si>
    <t>C200CARm</t>
  </si>
  <si>
    <t>icosanoyl-CoA[m]</t>
  </si>
  <si>
    <t>C200COAm</t>
  </si>
  <si>
    <t>isobutyryl-CoA[m]</t>
  </si>
  <si>
    <t>isobutyryl-CoA</t>
  </si>
  <si>
    <t>1/C25H42N7O17P3S/c1-13(2)24(37)53-8-7-27-15(33)5-6-28-22(36)19(35)25(3,4)10-46-52(43,44)49-51(41,42)45-9-14-18(48-50(38,39)40)17(34)23(47-14)32-12-31-16-20(26)29-11-30-21(16)32/h11-14,17-19,23,34-35H,5-10H2,1-4H3,(H,27,33)(H,28,36)(H,41,42)(H,43,44)(H2,26,29,30)(H2,38,39,40)/t14-,17-,18-,19+,23-/m1/s1/f/h27-28,38-39,41,43H,26H2</t>
  </si>
  <si>
    <t>ISOBUCOAm</t>
  </si>
  <si>
    <t>isocitrate[m]</t>
  </si>
  <si>
    <t>ICITm</t>
  </si>
  <si>
    <t>L-1-pyrroline-3-hydroxy-5-carboxylate[m]</t>
  </si>
  <si>
    <t>PHCm</t>
  </si>
  <si>
    <t>L-2-aminoadipate[m]</t>
  </si>
  <si>
    <t>AMAm</t>
  </si>
  <si>
    <t>lactaldehyde[m]</t>
  </si>
  <si>
    <t>LACALm</t>
  </si>
  <si>
    <t>L-alanine[m]</t>
  </si>
  <si>
    <t>ALAm</t>
  </si>
  <si>
    <t>L-asparagine[m]</t>
  </si>
  <si>
    <t>ASNm</t>
  </si>
  <si>
    <t>L-asparaginyl-tRNA(Asn)[m]</t>
  </si>
  <si>
    <t>ASNTRNAm</t>
  </si>
  <si>
    <t>L-aspartate[m]</t>
  </si>
  <si>
    <t>ASPm</t>
  </si>
  <si>
    <t>L-aspartyl-tRNA(Asp)[m]</t>
  </si>
  <si>
    <t>ASPTRNAm</t>
  </si>
  <si>
    <t>lauroylcarnitine[m]</t>
  </si>
  <si>
    <t>C120CARm</t>
  </si>
  <si>
    <t>lauroyl-CoA[m]</t>
  </si>
  <si>
    <t>C120COAm</t>
  </si>
  <si>
    <t>L-citrulline[m]</t>
  </si>
  <si>
    <t>CITRm</t>
  </si>
  <si>
    <t>L-cysteine[m]</t>
  </si>
  <si>
    <t>CYSm</t>
  </si>
  <si>
    <t>L-glutamate 5-semialdehyde[m]</t>
  </si>
  <si>
    <t>GLUGSALm</t>
  </si>
  <si>
    <t>L-glutamate[m]</t>
  </si>
  <si>
    <t>GLUm</t>
  </si>
  <si>
    <t>L-glutamine[m]</t>
  </si>
  <si>
    <t>GLNm</t>
  </si>
  <si>
    <t>L-glutaminyl-tRNA(Gln)[m]</t>
  </si>
  <si>
    <t>GLNTRNAm</t>
  </si>
  <si>
    <t>L-glutamyl-tRNA(Glu)[m]</t>
  </si>
  <si>
    <t>GLUTRNAm</t>
  </si>
  <si>
    <t>lipoamide-[enzyme][m]</t>
  </si>
  <si>
    <t>lipoamide-[enzyme]</t>
  </si>
  <si>
    <t>kegg.compound/C15972</t>
  </si>
  <si>
    <t>C8H14NOS2R</t>
  </si>
  <si>
    <t>LIPENZm</t>
  </si>
  <si>
    <t>lipoyllysine-[H-protein][m]</t>
  </si>
  <si>
    <t>lipoyllysine-[H-protein]</t>
  </si>
  <si>
    <t>kegg.compound/C02051</t>
  </si>
  <si>
    <t>LYSENZm</t>
  </si>
  <si>
    <t>L-isoleucine[m]</t>
  </si>
  <si>
    <t>ILEm</t>
  </si>
  <si>
    <t>L-isoleucyl-tRNA(Ile)[m]</t>
  </si>
  <si>
    <t>ILEUTRNAm</t>
  </si>
  <si>
    <t>L-kynurenine[m]</t>
  </si>
  <si>
    <t>KYNm</t>
  </si>
  <si>
    <t>L-methionine[m]</t>
  </si>
  <si>
    <t>METm</t>
  </si>
  <si>
    <t>L-methionyl-tRNA(Met)[m]</t>
  </si>
  <si>
    <t>METTRNAm</t>
  </si>
  <si>
    <t>L-ornithine[m]</t>
  </si>
  <si>
    <t>ORNm</t>
  </si>
  <si>
    <t>L-proline[m]</t>
  </si>
  <si>
    <t>PROm</t>
  </si>
  <si>
    <t>L-serine[m]</t>
  </si>
  <si>
    <t>SERm</t>
  </si>
  <si>
    <t>L-threonine[m]</t>
  </si>
  <si>
    <t>THRm</t>
  </si>
  <si>
    <t>L-threonyl-tRNA(Thr)[m]</t>
  </si>
  <si>
    <t>THRTRNAm</t>
  </si>
  <si>
    <t>L-tryptophan[m]</t>
  </si>
  <si>
    <t>TRPm</t>
  </si>
  <si>
    <t>L-tryptophanyl-tRNA(Trp)[m]</t>
  </si>
  <si>
    <t>TRPTRNAm</t>
  </si>
  <si>
    <t>L-tyrosine[m]</t>
  </si>
  <si>
    <t>TYRm</t>
  </si>
  <si>
    <t>L-tyrosyl-tRNA(Tyr)[m]</t>
  </si>
  <si>
    <t>TYRTRNAm</t>
  </si>
  <si>
    <t>L-valine[m]</t>
  </si>
  <si>
    <t>VALm</t>
  </si>
  <si>
    <t>methacrylyl-CoA[m]</t>
  </si>
  <si>
    <t>methacrylyl-CoA</t>
  </si>
  <si>
    <t>1/C25H40N7O17P3S/c1-13(2)24(37)53-8-7-27-15(33)5-6-28-22(36)19(35)25(3,4)10-46-52(43,44)49-51(41,42)45-9-14-18(48-50(38,39)40)17(34)23(47-14)32-12-31-16-20(26)29-11-30-21(16)32/h11-12,14,17-19,23,34-35H,1,5-10H2,2-4H3,(H,27,33)(H,28,36)(H,41,42)(H,43,44)(H2,26,29,30)(H2,38,39,40)/t14-,17-,18-,19+,23-/m1/s1/f/h27-28,38-39,41,43H,26H2</t>
  </si>
  <si>
    <t>MACRCOAm</t>
  </si>
  <si>
    <t>methylisocitrate[m]</t>
  </si>
  <si>
    <t>methylisocitrate</t>
  </si>
  <si>
    <t>1/C7H10O7/c1-7(14,6(12)13)3(5(10)11)2-4(8)9/h3,14H,2H2,1H3,(H,8,9)(H,10,11)(H,12,13)/t3-,7-/m1/s1/f/h8,10,12H</t>
  </si>
  <si>
    <t>MICITm</t>
  </si>
  <si>
    <t>myristoylcarnitine[m]</t>
  </si>
  <si>
    <t>C140CARm</t>
  </si>
  <si>
    <t>myristoyl-CoA[m]</t>
  </si>
  <si>
    <t>C140COAm</t>
  </si>
  <si>
    <t>N,N-dimethylglycine[m]</t>
  </si>
  <si>
    <t>N,N-dimethylglycine</t>
  </si>
  <si>
    <t>1/C4H9NO2/c1-5(2)3-4(6)7/h3H2,1-2H3,(H,6,7)/f/h6H</t>
  </si>
  <si>
    <t>DIMEGLYm</t>
  </si>
  <si>
    <t>N2-acetyl-L-ornithine[m]</t>
  </si>
  <si>
    <t>NAORNm</t>
  </si>
  <si>
    <t>N-acetyl-L-gamma-glutamyl phosphate[m]</t>
  </si>
  <si>
    <t>N-acetyl-L-gamma-glutamyl phosphate</t>
  </si>
  <si>
    <t>1/C7H12NO8P/c1-4(9)8-5(7(11)12)2-3-6(10)16-17(13,14)15/h5H,2-3H2,1H3,(H,8,9)(H,11,12)(H2,13,14,15)/t5-/m0/s1/f/h8,11,13-14H</t>
  </si>
  <si>
    <t>NAGLUPm</t>
  </si>
  <si>
    <t>N-acetyl-L-glutamate 5-semialdehyde[m]</t>
  </si>
  <si>
    <t>N-acetyl-L-glutamate 5-semialdehyde</t>
  </si>
  <si>
    <t>1/C7H11NO4/c1-5(10)8-6(7(11)12)3-2-4-9/h4,6H,2-3H2,1H3,(H,8,10)(H,11,12)/p-1/t6-/m0/s1/fC7H10NO4/h8H/q-1</t>
  </si>
  <si>
    <t>NAGLUSm</t>
  </si>
  <si>
    <t>N-acetyl-L-glutamate[m]</t>
  </si>
  <si>
    <t>N-acetyl-L-glutamate</t>
  </si>
  <si>
    <t>1/C7H11NO5/c1-4(9)8-5(7(12)13)2-3-6(10)11/h5H,2-3H2,1H3,(H,8,9)(H,10,11)(H,12,13)/p-2/t5-/m0/s1</t>
  </si>
  <si>
    <t>NAGLUm</t>
  </si>
  <si>
    <t>NAD(+)[m]</t>
  </si>
  <si>
    <t>NADm</t>
  </si>
  <si>
    <t>NADH[m]</t>
  </si>
  <si>
    <t>NADHm</t>
  </si>
  <si>
    <t>NADP(+)[m]</t>
  </si>
  <si>
    <t>NADPm</t>
  </si>
  <si>
    <t>NADPH[m]</t>
  </si>
  <si>
    <t>NADPHm</t>
  </si>
  <si>
    <t>N-formylmethionyl-tRNA(fMet)[m]</t>
  </si>
  <si>
    <t>N-formylmethionyl-tRNA(fMet)</t>
  </si>
  <si>
    <t>C16H26NO12PSR2(C5H8O6PR)n</t>
  </si>
  <si>
    <t>FOFMETm</t>
  </si>
  <si>
    <t>NH3[m]</t>
  </si>
  <si>
    <t>NH3m</t>
  </si>
  <si>
    <t>nicotinamide mononucleotide[m]</t>
  </si>
  <si>
    <t>nicotinamide mononucleotide</t>
  </si>
  <si>
    <t>1/C11H15N2O8P/c12-10(16)6-2-1-3-13(4-6)11-9(15)8(14)7(21-11)5-20-22(17,18)19/h1-4,7-9,11,14-15H,5H2,(H3-,12,16,17,18,19)/t7-,8-,9-,11-/m1/s1/f/h17H,12H2</t>
  </si>
  <si>
    <t>NMNm</t>
  </si>
  <si>
    <t>nonanoylcarnitine[m]</t>
  </si>
  <si>
    <t>C90CARm</t>
  </si>
  <si>
    <t>nonanoyl-CoA[m]</t>
  </si>
  <si>
    <t>C90COAm</t>
  </si>
  <si>
    <t>O2[m]</t>
  </si>
  <si>
    <t>O2m</t>
  </si>
  <si>
    <t>O-acetyl-L-homoserine[m]</t>
  </si>
  <si>
    <t>OAHSERm</t>
  </si>
  <si>
    <t>O-acetyl-L-serine[m]</t>
  </si>
  <si>
    <t>ASERm</t>
  </si>
  <si>
    <t>octanoylcarnitine[m]</t>
  </si>
  <si>
    <t>C80CARm</t>
  </si>
  <si>
    <t>octanoyl-CoA[m]</t>
  </si>
  <si>
    <t>C80COAm</t>
  </si>
  <si>
    <t>orotate[m]</t>
  </si>
  <si>
    <t>OROAm</t>
  </si>
  <si>
    <t>oxaloacetate[m]</t>
  </si>
  <si>
    <t>OAm</t>
  </si>
  <si>
    <t>palmitoylcarnitine[m]</t>
  </si>
  <si>
    <t>C160CARm</t>
  </si>
  <si>
    <t>palmitoyl-CoA[m]</t>
  </si>
  <si>
    <t>C160COAm</t>
  </si>
  <si>
    <t>pentadecanoylcarnitine[m]</t>
  </si>
  <si>
    <t>C150CARm</t>
  </si>
  <si>
    <t>pentadecanoyl-CoA[m]</t>
  </si>
  <si>
    <t>C150COAm</t>
  </si>
  <si>
    <t>pentanoylcarnitine[m]</t>
  </si>
  <si>
    <t>C50CARm</t>
  </si>
  <si>
    <t>pentanoyl-CoA[m]</t>
  </si>
  <si>
    <t>C50COAm</t>
  </si>
  <si>
    <t>phenylacetaldehyde[m]</t>
  </si>
  <si>
    <t>PHALm</t>
  </si>
  <si>
    <t>phosphate[m]</t>
  </si>
  <si>
    <t>PIm</t>
  </si>
  <si>
    <t>propionate[m]</t>
  </si>
  <si>
    <t>PROPm</t>
  </si>
  <si>
    <t>propionylcarnitine[m]</t>
  </si>
  <si>
    <t>PRCARm</t>
  </si>
  <si>
    <t>propionyl-CoA[m]</t>
  </si>
  <si>
    <t>PROPCOAm</t>
  </si>
  <si>
    <t>protoporphyrin[m]</t>
  </si>
  <si>
    <t>protoporphyrin</t>
  </si>
  <si>
    <t>1/C34H34N4O4/c1-7-21-17(3)25-13-26-19(5)23(9-11-33(39)40)31(37-26)16-32-24(10-12-34(41)42)20(6)28(38-32)15-30-22(8-2)18(4)27(36-30)14-29(21)35-25/h7-8,13-16,35,38H,1-2,9-12H2,3-6H3,(H,39,40)(H,41,42)/b25-13-,26-13-,27-14-,28-15-,29-14-,30-15-,31-16-,32-16-/f/h39,41H</t>
  </si>
  <si>
    <t>PPRIXm</t>
  </si>
  <si>
    <t>pyruvate[m]</t>
  </si>
  <si>
    <t>PYRm</t>
  </si>
  <si>
    <t>S-(2-methylbutanoyl)-dihydrolipoamide-[enzyme][m]</t>
  </si>
  <si>
    <t>S-(2-methylbutanoyl)-dihydrolipoamide-[enzyme]</t>
  </si>
  <si>
    <t>kegg.compound/C15979</t>
  </si>
  <si>
    <t>C13H24NO2S2R</t>
  </si>
  <si>
    <t>2MBLIPENZm</t>
  </si>
  <si>
    <t>S-(2-methylpropionyl)-dihydrolipoamide-[enzyme][m]</t>
  </si>
  <si>
    <t>S-(2-methylpropionyl)-dihydrolipoamide-[enzyme]</t>
  </si>
  <si>
    <t>kegg.compound/C15977</t>
  </si>
  <si>
    <t>C12H22NO2S2R</t>
  </si>
  <si>
    <t>MPLIPENZm</t>
  </si>
  <si>
    <t>S-(3-methylbutanoyl)-dihydrolipoamide-[enzyme][m]</t>
  </si>
  <si>
    <t>S-(3-methylbutanoyl)-dihydrolipoamide-[enzyme]</t>
  </si>
  <si>
    <t>kegg.compound/C15975</t>
  </si>
  <si>
    <t>3MBLIPENZm</t>
  </si>
  <si>
    <t>S-acetyldihydrolipoamide-[enzyme][m]</t>
  </si>
  <si>
    <t>S-acetyldihydrolipoamide-[enzyme]</t>
  </si>
  <si>
    <t>kegg.compound/C16255</t>
  </si>
  <si>
    <t>C10H18NO2S2R</t>
  </si>
  <si>
    <t>ALIPENZm</t>
  </si>
  <si>
    <t>S-aminomethyldihydrolipoyllysine-[H-protein][m]</t>
  </si>
  <si>
    <t>S-aminomethyldihydrolipoyllysine-[H-protein]</t>
  </si>
  <si>
    <t>kegg.compound/C01242</t>
  </si>
  <si>
    <t>C9H19N2OS2R</t>
  </si>
  <si>
    <t>ALYSENZm</t>
  </si>
  <si>
    <t>sarcosine[m]</t>
  </si>
  <si>
    <t>SARCm</t>
  </si>
  <si>
    <t>S-glutaryldihydrolipoamide-[enzyme][m]</t>
  </si>
  <si>
    <t>S-glutaryldihydrolipoamide-[enzyme]</t>
  </si>
  <si>
    <t>kegg.compound/C06157</t>
  </si>
  <si>
    <t>C13H22NO4S2R</t>
  </si>
  <si>
    <t>GLIPENZm</t>
  </si>
  <si>
    <t>S-propionyldihydrolipoamide-[enzyme][m]</t>
  </si>
  <si>
    <t>S-propionyldihydrolipoamide-[enzyme]</t>
  </si>
  <si>
    <t>C11H20NO2S2R</t>
  </si>
  <si>
    <t>PLIPENZm</t>
  </si>
  <si>
    <t>S-succinyldihydrolipoamide-[enzyme][m]</t>
  </si>
  <si>
    <t>S-succinyldihydrolipoamide-[enzyme]</t>
  </si>
  <si>
    <t>kegg.compound/C16254</t>
  </si>
  <si>
    <t>C12H20NO4S2R</t>
  </si>
  <si>
    <t>SLIPENZm</t>
  </si>
  <si>
    <t>S-sulfanylcysteine-[enzyme][m]</t>
  </si>
  <si>
    <t>S-sulfanylcysteine-[enzyme]</t>
  </si>
  <si>
    <t>ESULFCYSm</t>
  </si>
  <si>
    <t>stearoylcarnitine[m]</t>
  </si>
  <si>
    <t>C180CARm</t>
  </si>
  <si>
    <t>stearoyl-CoA[m]</t>
  </si>
  <si>
    <t>C180COAm</t>
  </si>
  <si>
    <t>succinate semialdehyde[m]</t>
  </si>
  <si>
    <t>succinate semialdehyde</t>
  </si>
  <si>
    <t>1/C4H6O3/c5-3-1-2-4(6)7/h3H,1-2H2,(H,6,7)/f/h6H</t>
  </si>
  <si>
    <t>SUCCSALm</t>
  </si>
  <si>
    <t>succinate[m]</t>
  </si>
  <si>
    <t>SUCCm</t>
  </si>
  <si>
    <t>succinyl-CoA[m]</t>
  </si>
  <si>
    <t>succinyl-CoA</t>
  </si>
  <si>
    <t>1/C25H40N7O19P3S/c1-25(2,20(38)23(39)28-6-5-14(33)27-7-8-55-16(36)4-3-15(34)35)10-48-54(45,46)51-53(43,44)47-9-13-19(50-52(40,41)42)18(37)24(49-13)32-12-31-17-21(26)29-11-30-22(17)32/h11-13,18-20,24,37-38H,3-10H2,1-2H3,(H,27,33)(H,28,39)(H,34,35)(H,43,44)(H,45,46)(H2,26,29,30)(H2,40,41,42)/t13-,18-,19-,20+,24-/m1/s1/f/h27-28,34,40-41,43,45H,26H2</t>
  </si>
  <si>
    <t>SUCCOAm</t>
  </si>
  <si>
    <t>tetrahydrofolate[m]</t>
  </si>
  <si>
    <t>THFm</t>
  </si>
  <si>
    <t>trans-3-methylglutaconyl-CoA[m]</t>
  </si>
  <si>
    <t>trans-3-methylglutaconyl-CoA</t>
  </si>
  <si>
    <t>1/C27H42N7O19P3S/c1-14(8-17(36)37)9-18(38)57-7-6-29-16(35)4-5-30-25(41)22(40)27(2,3)11-50-56(47,48)53-55(45,46)49-10-15-21(52-54(42,43)44)20(39)26(51-15)34-13-33-19-23(28)31-12-32-24(19)34/h8,12-13,15,20-22,26,39-40H,4-7,9-11H2,1-3H3,(H,29,35)(H,30,41)(H,36,37)(H,45,46)(H,47,48)(H2,28,31,32)(H2,42,43,44)/b14-8+/t15-,20-,21-,22+,26-/m1/s1/f/h29-30,36,42-43,45,47H,28H2</t>
  </si>
  <si>
    <t>MGCOAm</t>
  </si>
  <si>
    <t>trans-4-hydroxy-L-proline[m]</t>
  </si>
  <si>
    <t>HPROm</t>
  </si>
  <si>
    <t>trans-but-2-enoyl-CoA[m]</t>
  </si>
  <si>
    <t>trans-but-2-enoyl-CoA</t>
  </si>
  <si>
    <t>C25H40N7O17P3S</t>
  </si>
  <si>
    <t>C4DCOAm</t>
  </si>
  <si>
    <t>trans-C20-2-enoyl-CoA[m]</t>
  </si>
  <si>
    <t>trans-C20-2-enoyl-CoA</t>
  </si>
  <si>
    <t>C41H72N7O17P3S</t>
  </si>
  <si>
    <t>C20DCOAm</t>
  </si>
  <si>
    <t>trans-dec-2-enoyl-CoA[m]</t>
  </si>
  <si>
    <t>trans-dec-2-enoyl-CoA</t>
  </si>
  <si>
    <t>C31H52N7O17P3S</t>
  </si>
  <si>
    <t>C10DCOAm</t>
  </si>
  <si>
    <t>trans-dodec-2-enoyl-CoA[m]</t>
  </si>
  <si>
    <t>trans-dodec-2-enoyl-CoA</t>
  </si>
  <si>
    <t>C33H56N7O17P3S</t>
  </si>
  <si>
    <t>C12DCOAm</t>
  </si>
  <si>
    <t>transfer RNA[m]</t>
  </si>
  <si>
    <t>TRNAm</t>
  </si>
  <si>
    <t>trans-hept-2-enoyl-CoA[m]</t>
  </si>
  <si>
    <t>trans-hept-2-enoyl-CoA</t>
  </si>
  <si>
    <t>C28H46N7O17P3S</t>
  </si>
  <si>
    <t>C7DCOAm</t>
  </si>
  <si>
    <t>trans-heptadec-2-enoyl-CoA[m]</t>
  </si>
  <si>
    <t>trans-heptadec-2-enoyl-CoA</t>
  </si>
  <si>
    <t>C17DCOAm</t>
  </si>
  <si>
    <t>trans-hex-2-enoyl-CoA[m]</t>
  </si>
  <si>
    <t>trans-hex-2-enoyl-CoA</t>
  </si>
  <si>
    <t>C27H44N7O17P3S</t>
  </si>
  <si>
    <t>C6DCOAm</t>
  </si>
  <si>
    <t>trans-hexadec-2-enoyl-CoA[m]</t>
  </si>
  <si>
    <t>trans-hexadec-2-enoyl-CoA</t>
  </si>
  <si>
    <t>C16DCOAm</t>
  </si>
  <si>
    <t>trans-non-2-enoyl-CoA[m]</t>
  </si>
  <si>
    <t>trans-non-2-enoyl-CoA</t>
  </si>
  <si>
    <t>C30H50N7O17P3S</t>
  </si>
  <si>
    <t>C9DCOAm</t>
  </si>
  <si>
    <t>trans-oct-2-enoyl-CoA[m]</t>
  </si>
  <si>
    <t>trans-oct-2-enoyl-CoA</t>
  </si>
  <si>
    <t>C29H48N7O17P3S</t>
  </si>
  <si>
    <t>C8DCOAm</t>
  </si>
  <si>
    <t>trans-octadec-2-enoyl-CoA[m]</t>
  </si>
  <si>
    <t>trans-octadec-2-enoyl-CoA</t>
  </si>
  <si>
    <t>C18DCOAm</t>
  </si>
  <si>
    <t>trans-pent-2-enoyl-CoA[m]</t>
  </si>
  <si>
    <t>trans-pent-2-enoyl-CoA</t>
  </si>
  <si>
    <t>C26H42N7O17P3S</t>
  </si>
  <si>
    <t>C5DCOAm</t>
  </si>
  <si>
    <t>trans-pentadec-2-enoyl-CoA[m]</t>
  </si>
  <si>
    <t>trans-pentadec-2-enoyl-CoA</t>
  </si>
  <si>
    <t>C36H62N7O17P3S</t>
  </si>
  <si>
    <t>C15DCOAm</t>
  </si>
  <si>
    <t>trans-tetradec-2-enoyl-CoA[m]</t>
  </si>
  <si>
    <t>trans-tetradec-2-enoyl-CoA</t>
  </si>
  <si>
    <t>C35H60N7O17P3S</t>
  </si>
  <si>
    <t>C14DCOAm</t>
  </si>
  <si>
    <t>trans-tridec-2-enoyl-CoA[m]</t>
  </si>
  <si>
    <t>trans-tridec-2-enoyl-CoA</t>
  </si>
  <si>
    <t>C34H58N7O17P3S</t>
  </si>
  <si>
    <t>C13DCOAm</t>
  </si>
  <si>
    <t>trans-undec-2-enoyl-CoA[m]</t>
  </si>
  <si>
    <t>trans-undec-2-enoyl-CoA</t>
  </si>
  <si>
    <t>C32H54N7O17P3S</t>
  </si>
  <si>
    <t>C11DCOAm</t>
  </si>
  <si>
    <t>tridecanoylcarnitine[m]</t>
  </si>
  <si>
    <t>C130CARm</t>
  </si>
  <si>
    <t>tridecanoyl-CoA[m]</t>
  </si>
  <si>
    <t>C130COAm</t>
  </si>
  <si>
    <t>ubiquinol[m]</t>
  </si>
  <si>
    <t>ubiquinol</t>
  </si>
  <si>
    <t>C14H20O4(C5H8)n</t>
  </si>
  <si>
    <t>QH2m</t>
  </si>
  <si>
    <t>ubiquinone[m]</t>
  </si>
  <si>
    <t>Qm</t>
  </si>
  <si>
    <t>undecanoylcarnitine[m]</t>
  </si>
  <si>
    <t>C110CARm</t>
  </si>
  <si>
    <t>undecanoyl-CoA[m]</t>
  </si>
  <si>
    <t>C110COAm</t>
  </si>
  <si>
    <t>(-)-ureidoglycolate[p]</t>
  </si>
  <si>
    <t>UGCp</t>
  </si>
  <si>
    <t>(R)-lactate[p]</t>
  </si>
  <si>
    <t>LACp</t>
  </si>
  <si>
    <t>(S)-malate[p]</t>
  </si>
  <si>
    <t>MALp</t>
  </si>
  <si>
    <t>2-hydroxybenzylpenicillin[p]</t>
  </si>
  <si>
    <t>2HPENGp</t>
  </si>
  <si>
    <t>2-hydroxyphenylacetate[p]</t>
  </si>
  <si>
    <t>2HPAAp</t>
  </si>
  <si>
    <t>2-hydroxyphenylacetyl-CoA[p]</t>
  </si>
  <si>
    <t>2-hydroxyphenylacetyl-CoA</t>
  </si>
  <si>
    <t>C29H42N7O18P3S</t>
  </si>
  <si>
    <t>2HPAACOAp</t>
  </si>
  <si>
    <t>3-hydroxydecanoyl-CoA[p]</t>
  </si>
  <si>
    <t>C10HCOAp</t>
  </si>
  <si>
    <t>3-hydroxyheptadecanoyl-CoA[p]</t>
  </si>
  <si>
    <t>C17HCOAp</t>
  </si>
  <si>
    <t>3-hydroxyicosanoyl-CoA[p]</t>
  </si>
  <si>
    <t>C20HCOAp</t>
  </si>
  <si>
    <t>3-hydroxylauroyl-CoA[p]</t>
  </si>
  <si>
    <t>C12HCOAp</t>
  </si>
  <si>
    <t>3-hydroxymyristoyl-CoA[p]</t>
  </si>
  <si>
    <t>C14HCOAp</t>
  </si>
  <si>
    <t>3-hydroxynonanoyl-CoA[p]</t>
  </si>
  <si>
    <t>C9HCOAp</t>
  </si>
  <si>
    <t>3-hydroxypalmitoyl-CoA[p]</t>
  </si>
  <si>
    <t>C16HCOAp</t>
  </si>
  <si>
    <t>3-hydroxypentadecanoyl-CoA[p]</t>
  </si>
  <si>
    <t>C15HCOAp</t>
  </si>
  <si>
    <t>3-hydroxystearoyl-CoA[p]</t>
  </si>
  <si>
    <t>C18HCOAp</t>
  </si>
  <si>
    <t>3-hydroxytridecanoyl-CoA[p]</t>
  </si>
  <si>
    <t>C13HCOAp</t>
  </si>
  <si>
    <t>3-hydroxyundecanoyl-CoA[p]</t>
  </si>
  <si>
    <t>C11HCOAp</t>
  </si>
  <si>
    <t>3-oxodecanoyl-CoA[p]</t>
  </si>
  <si>
    <t>C10OCOAp</t>
  </si>
  <si>
    <t>3-oxoheptadecanoyl-CoA[p]</t>
  </si>
  <si>
    <t>C17OCOAp</t>
  </si>
  <si>
    <t>3-oxoicosanoyl-CoA[p]</t>
  </si>
  <si>
    <t>C20OCOAp</t>
  </si>
  <si>
    <t>3-oxolauroyl-CoA[p]</t>
  </si>
  <si>
    <t>C12OCOAp</t>
  </si>
  <si>
    <t>3-oxomyristoyl-CoA[p]</t>
  </si>
  <si>
    <t>C14OCOAp</t>
  </si>
  <si>
    <t>3-oxononanoyl-CoA[p]</t>
  </si>
  <si>
    <t>C9OCOAp</t>
  </si>
  <si>
    <t>3-oxopalmitoyl-CoA[p]</t>
  </si>
  <si>
    <t>C16OCOAp</t>
  </si>
  <si>
    <t>3-oxopentadecanoyl-CoA[p]</t>
  </si>
  <si>
    <t>C15OCOAp</t>
  </si>
  <si>
    <t>3-oxostearoyl-CoA[p]</t>
  </si>
  <si>
    <t>C18OCOAp</t>
  </si>
  <si>
    <t>3-oxotridecanoyl-CoA[p]</t>
  </si>
  <si>
    <t>C13OCOAp</t>
  </si>
  <si>
    <t>3-oxoundecanoyl-CoA[p]</t>
  </si>
  <si>
    <t>C11OCOAp</t>
  </si>
  <si>
    <t>4-hydroxyphenoxyacetate[p]</t>
  </si>
  <si>
    <t>4HPOAp</t>
  </si>
  <si>
    <t>4-hydroxyphenoxyacetyl-CoA[p]</t>
  </si>
  <si>
    <t>4-hydroxyphenoxyacetyl-CoA</t>
  </si>
  <si>
    <t>C29H42N7O19P3S</t>
  </si>
  <si>
    <t>4HPOACOAp</t>
  </si>
  <si>
    <t>4-hydroxyphenoxymethylpenicillin[p]</t>
  </si>
  <si>
    <t>4HPENVp</t>
  </si>
  <si>
    <t>5-hydroxyisourate[p]</t>
  </si>
  <si>
    <t>5-hydroxyisourate</t>
  </si>
  <si>
    <t>1/C5H4N4O4/c10-2-5(13)1(6-3(11)8-2)7-4(12)9-5/h13H,(H3,6,7,8,9,10,11,12)/f/h7-9H</t>
  </si>
  <si>
    <t>HIURp</t>
  </si>
  <si>
    <t>6-aminopenicillanate[p]</t>
  </si>
  <si>
    <t>6APAp</t>
  </si>
  <si>
    <t>8-hydroxypenillic acid[p]</t>
  </si>
  <si>
    <t>8HPAp</t>
  </si>
  <si>
    <t>acetylcarnitine[p]</t>
  </si>
  <si>
    <t>ACCARp</t>
  </si>
  <si>
    <t>acetyl-CoA[p]</t>
  </si>
  <si>
    <t>ACCOAp</t>
  </si>
  <si>
    <t>allantoate[p]</t>
  </si>
  <si>
    <t>ATTp</t>
  </si>
  <si>
    <t>allantoin[p]</t>
  </si>
  <si>
    <t>allantoin</t>
  </si>
  <si>
    <t>1/C4H6N4O3/c5-3(10)6-1-2(9)8-4(11)7-1/h1H,(H3,5,6,10)(H2,7,8,9,11)</t>
  </si>
  <si>
    <t>ATNp</t>
  </si>
  <si>
    <t>AMP[p]</t>
  </si>
  <si>
    <t>AMPp</t>
  </si>
  <si>
    <t>artificial penicillin[p]</t>
  </si>
  <si>
    <t>PENARTp</t>
  </si>
  <si>
    <t>ATP[p]</t>
  </si>
  <si>
    <t>ATPp</t>
  </si>
  <si>
    <t>benzylpenicillin[p]</t>
  </si>
  <si>
    <t>PENGp</t>
  </si>
  <si>
    <t>carnitine[p]</t>
  </si>
  <si>
    <t>CARp</t>
  </si>
  <si>
    <t>CO2[p]</t>
  </si>
  <si>
    <t>CO2p</t>
  </si>
  <si>
    <t>coenzyme A[p]</t>
  </si>
  <si>
    <t>COAp</t>
  </si>
  <si>
    <t>decanoate[p]</t>
  </si>
  <si>
    <t>C100p</t>
  </si>
  <si>
    <t>decanoyl-CoA[p]</t>
  </si>
  <si>
    <t>C100COAp</t>
  </si>
  <si>
    <t>diphosphate[p]</t>
  </si>
  <si>
    <t>PPIp</t>
  </si>
  <si>
    <t>glycine[p]</t>
  </si>
  <si>
    <t>GLYp</t>
  </si>
  <si>
    <t>glycolate[p]</t>
  </si>
  <si>
    <t>GLYAp</t>
  </si>
  <si>
    <t>glyoxylate[p]</t>
  </si>
  <si>
    <t>glyoxylate</t>
  </si>
  <si>
    <t>1/C2H2O3/c3-1-2(4)5/h1H,(H,4,5)/p-1/fC2HO3/q-1</t>
  </si>
  <si>
    <t>GLXp</t>
  </si>
  <si>
    <t>H2O[p]</t>
  </si>
  <si>
    <t>H2Op</t>
  </si>
  <si>
    <t>H2O2[p]</t>
  </si>
  <si>
    <t>H2O2p</t>
  </si>
  <si>
    <t>heptadecanoate[p]</t>
  </si>
  <si>
    <t>C170p</t>
  </si>
  <si>
    <t>heptadecanoyl-CoA[p]</t>
  </si>
  <si>
    <t>C170COAp</t>
  </si>
  <si>
    <t>heptanoyl-CoA[p]</t>
  </si>
  <si>
    <t>C70COAp</t>
  </si>
  <si>
    <t>hexanoyl-CoA[p]</t>
  </si>
  <si>
    <t>C60COAp</t>
  </si>
  <si>
    <t>hexanoylpenicillin[p]</t>
  </si>
  <si>
    <t>PENDFp</t>
  </si>
  <si>
    <t>icosanoate[p]</t>
  </si>
  <si>
    <t>C200p</t>
  </si>
  <si>
    <t>icosanoyl-CoA[p]</t>
  </si>
  <si>
    <t>C200COAp</t>
  </si>
  <si>
    <t>isocitrate[p]</t>
  </si>
  <si>
    <t>ICITp</t>
  </si>
  <si>
    <t>isopenicillin N[p]</t>
  </si>
  <si>
    <t>IPNp</t>
  </si>
  <si>
    <t>L-2-aminoadipate[p]</t>
  </si>
  <si>
    <t>AMAp</t>
  </si>
  <si>
    <t>L-alanine[p]</t>
  </si>
  <si>
    <t>ALAp</t>
  </si>
  <si>
    <t>laurate[p]</t>
  </si>
  <si>
    <t>C120p</t>
  </si>
  <si>
    <t>lauroyl-CoA[p]</t>
  </si>
  <si>
    <t>C120COAp</t>
  </si>
  <si>
    <t>L-lysine[p]</t>
  </si>
  <si>
    <t>LYSp</t>
  </si>
  <si>
    <t>myristate[p]</t>
  </si>
  <si>
    <t>C140p</t>
  </si>
  <si>
    <t>myristoyl-CoA[p]</t>
  </si>
  <si>
    <t>C140COAp</t>
  </si>
  <si>
    <t>NAD(+)[p]</t>
  </si>
  <si>
    <t>NADp</t>
  </si>
  <si>
    <t>NADH[p]</t>
  </si>
  <si>
    <t>NADHp</t>
  </si>
  <si>
    <t>nonanoyl-CoA[p]</t>
  </si>
  <si>
    <t>C90COAp</t>
  </si>
  <si>
    <t>O2[p]</t>
  </si>
  <si>
    <t>O2p</t>
  </si>
  <si>
    <t>octanoate[p]</t>
  </si>
  <si>
    <t>C80p</t>
  </si>
  <si>
    <t>octanoyl-CoA[p]</t>
  </si>
  <si>
    <t>C80COAp</t>
  </si>
  <si>
    <t>octanoylpenicillin[p]</t>
  </si>
  <si>
    <t>PENKp</t>
  </si>
  <si>
    <t>palmitate[p]</t>
  </si>
  <si>
    <t>C160p</t>
  </si>
  <si>
    <t>palmitoyl-CoA[p]</t>
  </si>
  <si>
    <t>C160COAp</t>
  </si>
  <si>
    <t>pentadecanoate[p]</t>
  </si>
  <si>
    <t>C150p</t>
  </si>
  <si>
    <t>pentadecanoyl-CoA[p]</t>
  </si>
  <si>
    <t>C150COAp</t>
  </si>
  <si>
    <t>phenoxyacetate[p]</t>
  </si>
  <si>
    <t>POAp</t>
  </si>
  <si>
    <t>phenoxyacetyl-CoA[p]</t>
  </si>
  <si>
    <t>phenoxyacetyl-CoA</t>
  </si>
  <si>
    <t>1/C29H42N7O18P3S/c1-29(2,24(40)27(41)32-9-8-19(37)31-10-11-58-20(38)13-49-17-6-4-3-5-7-17)14-51-57(47,48)54-56(45,46)50-12-18-23(53-55(42,43)44)22(39)28(52-18)36-16-35-21-25(30)33-15-34-26(21)36/h3-7,15-16,18,22-24,28,39-40H,8-14H2,1-2H3,(H,31,37)(H,32,41)(H,45,46)(H,47,48)(H2,30,33,34)(H2,42,43,44)/t18-,22-,23-,24+,28-/m1/s1/f/h31-32,42-43,45,47H,30H2</t>
  </si>
  <si>
    <t>POACOAp</t>
  </si>
  <si>
    <t>phenoxymethylpenicillin[p]</t>
  </si>
  <si>
    <t>PENVp</t>
  </si>
  <si>
    <t>phenylacetate[p]</t>
  </si>
  <si>
    <t>PAAp</t>
  </si>
  <si>
    <t>phenylacetyl-CoA[p]</t>
  </si>
  <si>
    <t>phenylacetyl-CoA</t>
  </si>
  <si>
    <t>1/C29H42N7O17P3S/c1-29(2,24(40)27(41)32-9-8-19(37)31-10-11-57-20(38)12-17-6-4-3-5-7-17)14-50-56(47,48)53-55(45,46)49-13-18-23(52-54(42,43)44)22(39)28(51-18)36-16-35-21-25(30)33-15-34-26(21)36/h3-7,15-16,18,22-24,28,39-40H,8-14H2,1-2H3,(H,31,37)(H,32,41)(H,45,46)(H,47,48)(H2,30,33,34)(H2,42,43,44)/t18-,22-,23-,24+,28-/m1/s1/f/h31-32,42-43,45,47H,30H2</t>
  </si>
  <si>
    <t>PAACOAp</t>
  </si>
  <si>
    <t>pyruvate[p]</t>
  </si>
  <si>
    <t>PYRp</t>
  </si>
  <si>
    <t>stearate[p]</t>
  </si>
  <si>
    <t>C180p</t>
  </si>
  <si>
    <t>stearoyl-CoA[p]</t>
  </si>
  <si>
    <t>C180COAp</t>
  </si>
  <si>
    <t>succinate[p]</t>
  </si>
  <si>
    <t>SUCCp</t>
  </si>
  <si>
    <t>trans-C20-2-enoyl-CoA[p]</t>
  </si>
  <si>
    <t>C20DCOAp</t>
  </si>
  <si>
    <t>trans-dec-2-enoyl-CoA[p]</t>
  </si>
  <si>
    <t>C10DCOAp</t>
  </si>
  <si>
    <t>trans-dodec-2-enoyl-CoA[p]</t>
  </si>
  <si>
    <t>C12DCOAp</t>
  </si>
  <si>
    <t>trans-heptadec-2-enoyl-CoA[p]</t>
  </si>
  <si>
    <t>C17DCOAp</t>
  </si>
  <si>
    <t>trans-hexadec-2-enoyl-CoA[p]</t>
  </si>
  <si>
    <t>C16DCOAp</t>
  </si>
  <si>
    <t>trans-non-2-enoyl-CoA[p]</t>
  </si>
  <si>
    <t>C9DCOAp</t>
  </si>
  <si>
    <t>trans-octadec-2-enoyl-CoA[p]</t>
  </si>
  <si>
    <t>C18DCOAp</t>
  </si>
  <si>
    <t>trans-pentadec-2-enoyl-CoA[p]</t>
  </si>
  <si>
    <t>C15DCOAp</t>
  </si>
  <si>
    <t>trans-tetradec-2-enoyl-CoA[p]</t>
  </si>
  <si>
    <t>C14DCOAp</t>
  </si>
  <si>
    <t>trans-tridec-2-enoyl-CoA[p]</t>
  </si>
  <si>
    <t>C13DCOAp</t>
  </si>
  <si>
    <t>trans-undec-2-enoyl-CoA[p]</t>
  </si>
  <si>
    <t>C11DCOAp</t>
  </si>
  <si>
    <t>tridecanoyl-CoA[p]</t>
  </si>
  <si>
    <t>C130COAp</t>
  </si>
  <si>
    <t>undecanoyl-CoA[p]</t>
  </si>
  <si>
    <t>C110COAp</t>
  </si>
  <si>
    <t>urate[p]</t>
  </si>
  <si>
    <t>urate</t>
  </si>
  <si>
    <t>C5H3N4O3</t>
  </si>
  <si>
    <t>URICp</t>
  </si>
  <si>
    <t>urea[p]</t>
  </si>
  <si>
    <t>UREAp</t>
  </si>
  <si>
    <t>xanthine[p]</t>
  </si>
  <si>
    <t>XANp</t>
  </si>
  <si>
    <t>ABBREVIATION</t>
  </si>
  <si>
    <t>INSIDE</t>
  </si>
  <si>
    <t>Peroxisome</t>
  </si>
  <si>
    <t>Mitochondria</t>
  </si>
  <si>
    <t>Cytosol</t>
  </si>
  <si>
    <t>Extracellular</t>
  </si>
  <si>
    <t>Boundary</t>
  </si>
  <si>
    <t>SHORT NAME</t>
  </si>
  <si>
    <t>Pc24g03050</t>
  </si>
  <si>
    <t>uniprot/B6HX66</t>
  </si>
  <si>
    <t>Pc24g02900</t>
  </si>
  <si>
    <t>uniprot/B6HX59</t>
  </si>
  <si>
    <t>Pc24g02140</t>
  </si>
  <si>
    <t>uniprot/B6HWZ6</t>
  </si>
  <si>
    <t>Pc24g00740</t>
  </si>
  <si>
    <t>uniprot/B6HWN2</t>
  </si>
  <si>
    <t>Pc23g00940</t>
  </si>
  <si>
    <t>uniprot/B6HWE4</t>
  </si>
  <si>
    <t>Pc23g00630</t>
  </si>
  <si>
    <t>uniprot/B6HWB3</t>
  </si>
  <si>
    <t>uniprot/B6HSJ4</t>
  </si>
  <si>
    <t>uniprot/B6HSJ3</t>
  </si>
  <si>
    <t>uniprot/B6HSI5</t>
  </si>
  <si>
    <t>Pc22g25120</t>
  </si>
  <si>
    <t>uniprot/B6HRQ1</t>
  </si>
  <si>
    <t>uniprot/B6HRP6</t>
  </si>
  <si>
    <t>Pc22g25060</t>
  </si>
  <si>
    <t>uniprot/B6HRP5</t>
  </si>
  <si>
    <t>uniprot/B6HRP4</t>
  </si>
  <si>
    <t>uniprot/B6HRP0</t>
  </si>
  <si>
    <t>Pc22g24860</t>
  </si>
  <si>
    <t>uniprot/B6HRA1</t>
  </si>
  <si>
    <t>uniprot/B6HR98</t>
  </si>
  <si>
    <t>Pc22g24730</t>
  </si>
  <si>
    <t>uniprot/B6HR88</t>
  </si>
  <si>
    <t>Pc22g24580</t>
  </si>
  <si>
    <t>uniprot/B6HQW7</t>
  </si>
  <si>
    <t>uniprot/B6HQV0</t>
  </si>
  <si>
    <t>Pc22g24380</t>
  </si>
  <si>
    <t>uniprot/B6HQI3</t>
  </si>
  <si>
    <t>Pc22g24240</t>
  </si>
  <si>
    <t>uniprot/B6HQG9</t>
  </si>
  <si>
    <t>Pc22g24120</t>
  </si>
  <si>
    <t>uniprot/B6HQF9</t>
  </si>
  <si>
    <t>Pc22g23830</t>
  </si>
  <si>
    <t>uniprot/B6HW52</t>
  </si>
  <si>
    <t>uniprot/B6HW50</t>
  </si>
  <si>
    <t>uniprot/B6HW49</t>
  </si>
  <si>
    <t>Pc22g23710</t>
  </si>
  <si>
    <t>uniprot/B6HW40</t>
  </si>
  <si>
    <t>uniprot/B6HVU2</t>
  </si>
  <si>
    <t>Pc22g23540</t>
  </si>
  <si>
    <t>uniprot/B6HVU1</t>
  </si>
  <si>
    <t>Pc22g23330</t>
  </si>
  <si>
    <t>uniprot/B6HVH8</t>
  </si>
  <si>
    <t>uniprot/B6HVH0</t>
  </si>
  <si>
    <t>uniprot/B6HVG1</t>
  </si>
  <si>
    <t>Pc22g23110</t>
  </si>
  <si>
    <t>uniprot/B6HVF8</t>
  </si>
  <si>
    <t>Pc22g23100</t>
  </si>
  <si>
    <t>uniprot/B6HVF7</t>
  </si>
  <si>
    <t>uniprot/B6HV47</t>
  </si>
  <si>
    <t>Pc22g22810</t>
  </si>
  <si>
    <t>uniprot/B6HUQ3</t>
  </si>
  <si>
    <t>Pc22g22710</t>
  </si>
  <si>
    <t>uniprot/B6HUP3</t>
  </si>
  <si>
    <t>Pc22g22700</t>
  </si>
  <si>
    <t>uniprot/B6HUP2</t>
  </si>
  <si>
    <t>Pc22g22510</t>
  </si>
  <si>
    <t>uniprot/B6HU88</t>
  </si>
  <si>
    <t>Pc22g22390</t>
  </si>
  <si>
    <t>uniprot/B6HU76</t>
  </si>
  <si>
    <t>Pc22g22180</t>
  </si>
  <si>
    <t>uniprot/B6HTS2</t>
  </si>
  <si>
    <t>uniprot/B6HTR6</t>
  </si>
  <si>
    <t>Pc22g22110</t>
  </si>
  <si>
    <t>uniprot/B6HTR5</t>
  </si>
  <si>
    <t>Pc22g21730</t>
  </si>
  <si>
    <t>uniprot/B6HSY5</t>
  </si>
  <si>
    <t>Pc22g21630</t>
  </si>
  <si>
    <t>uniprot/B6HSX6</t>
  </si>
  <si>
    <t>Pc22g21620</t>
  </si>
  <si>
    <t>uniprot/B6HSX5</t>
  </si>
  <si>
    <t>Pc22g21480</t>
  </si>
  <si>
    <t>uniprot/B6HSW1</t>
  </si>
  <si>
    <t>Pc22g21430</t>
  </si>
  <si>
    <t>uniprot/B6HSH8</t>
  </si>
  <si>
    <t>uniprot/B6HSH6</t>
  </si>
  <si>
    <t>uniprot/B6HSH5</t>
  </si>
  <si>
    <t>Pc22g21270</t>
  </si>
  <si>
    <t>uniprot/B6HSG3</t>
  </si>
  <si>
    <t>Pc22g21260</t>
  </si>
  <si>
    <t>uniprot/B6HSG2</t>
  </si>
  <si>
    <t>Pc22g21240</t>
  </si>
  <si>
    <t>uniprot/B6HSG0</t>
  </si>
  <si>
    <t>uniprot/B6HS32</t>
  </si>
  <si>
    <t>uniprot/B6HS18</t>
  </si>
  <si>
    <t>uniprot/B6HS12</t>
  </si>
  <si>
    <t>Pc22g20850</t>
  </si>
  <si>
    <t>uniprot/B6HRM0</t>
  </si>
  <si>
    <t>Pc22g20810</t>
  </si>
  <si>
    <t>uniprot/B6HRL6</t>
  </si>
  <si>
    <t>uniprot/B6HRL5</t>
  </si>
  <si>
    <t>uniprot/B6HR78</t>
  </si>
  <si>
    <t>uniprot/B6HR75</t>
  </si>
  <si>
    <t>Pc22g20630</t>
  </si>
  <si>
    <t>uniprot/B6HR72</t>
  </si>
  <si>
    <t>Pc22g20570</t>
  </si>
  <si>
    <t>uniprot/B6HR66</t>
  </si>
  <si>
    <t>Pc22g20490</t>
  </si>
  <si>
    <t>uniprot/B6HR58</t>
  </si>
  <si>
    <t>Pc22g20370</t>
  </si>
  <si>
    <t>uniprot/B6HQU0</t>
  </si>
  <si>
    <t>Pc22g20340</t>
  </si>
  <si>
    <t>uniprot/B6HQT7</t>
  </si>
  <si>
    <t>uniprot/B6HQT6</t>
  </si>
  <si>
    <t>Pc22g20290</t>
  </si>
  <si>
    <t>uniprot/B6HQT2</t>
  </si>
  <si>
    <t>Pc22g20270</t>
  </si>
  <si>
    <t>uniprot/B6HQT0</t>
  </si>
  <si>
    <t>Pc22g20150</t>
  </si>
  <si>
    <t>uniprot/B6HQF5</t>
  </si>
  <si>
    <t>Pc22g19950</t>
  </si>
  <si>
    <t>uniprot/B6HQD7</t>
  </si>
  <si>
    <t>uniprot/B6HQ27</t>
  </si>
  <si>
    <t>uniprot/B6HQ15</t>
  </si>
  <si>
    <t>uniprot/B6HW30</t>
  </si>
  <si>
    <t>Pc22g19490</t>
  </si>
  <si>
    <t>uniprot/B6HW17</t>
  </si>
  <si>
    <t>Pc22g19440</t>
  </si>
  <si>
    <t>uniprot/B6HW12</t>
  </si>
  <si>
    <t>Pc22g19230</t>
  </si>
  <si>
    <t>uniprot/B6HVQ6</t>
  </si>
  <si>
    <t>uniprot/B6HVF4</t>
  </si>
  <si>
    <t>Pc22g18630</t>
  </si>
  <si>
    <t>uniprot/B6HV10</t>
  </si>
  <si>
    <t>uniprot/B6HUM2</t>
  </si>
  <si>
    <t>Pc22g18410</t>
  </si>
  <si>
    <t>uniprot/B6HUL3</t>
  </si>
  <si>
    <t>uniprot/B6HU67</t>
  </si>
  <si>
    <t>uniprot/B6HU57</t>
  </si>
  <si>
    <t>Pc22g17940</t>
  </si>
  <si>
    <t>uniprot/B6HTP7</t>
  </si>
  <si>
    <t>uniprot/B6HTP3</t>
  </si>
  <si>
    <t>Pc22g17890</t>
  </si>
  <si>
    <t>uniprot/B6HTP2</t>
  </si>
  <si>
    <t>uniprot/B6HT98</t>
  </si>
  <si>
    <t>uniprot/B6HT94</t>
  </si>
  <si>
    <t>uniprot/B6HSV9</t>
  </si>
  <si>
    <t>gdhA</t>
  </si>
  <si>
    <t>Pc22g17240</t>
  </si>
  <si>
    <t>uniprot/B6HSE8</t>
  </si>
  <si>
    <t>Pc22g17110</t>
  </si>
  <si>
    <t>uniprot/B6HSD5</t>
  </si>
  <si>
    <t>Pc22g16780</t>
  </si>
  <si>
    <t>uniprot/B6HRY8</t>
  </si>
  <si>
    <t>Pc22g16690</t>
  </si>
  <si>
    <t>uniprot/B6HRK2</t>
  </si>
  <si>
    <t>Pc22g16680</t>
  </si>
  <si>
    <t>uniprot/B6HRK1</t>
  </si>
  <si>
    <t>uniprot/B6HRJ0</t>
  </si>
  <si>
    <t>Pc22g16410</t>
  </si>
  <si>
    <t>uniprot/B6HR47</t>
  </si>
  <si>
    <t>Pc22g16110</t>
  </si>
  <si>
    <t>uniprot/B6HQQ6</t>
  </si>
  <si>
    <t>uniprot/B6HQD4</t>
  </si>
  <si>
    <t>Pc22g15930</t>
  </si>
  <si>
    <t>uniprot/B6HQD1</t>
  </si>
  <si>
    <t>uniprot/B6HPZ1</t>
  </si>
  <si>
    <t>uniprot/B6HPY8</t>
  </si>
  <si>
    <t>Pc22g15340</t>
  </si>
  <si>
    <t>uniprot/B6HVZ2</t>
  </si>
  <si>
    <t>Pc22g15220</t>
  </si>
  <si>
    <t>uniprot/B6HVP1</t>
  </si>
  <si>
    <t>uniprot/B6HVN7</t>
  </si>
  <si>
    <t>uniprot/B6HVN6</t>
  </si>
  <si>
    <t>uniprot/B6HVM8</t>
  </si>
  <si>
    <t>Pc22g14900</t>
  </si>
  <si>
    <t>uniprot/B6HVC6</t>
  </si>
  <si>
    <t>pclA</t>
  </si>
  <si>
    <t>Pc22g14860</t>
  </si>
  <si>
    <t>uniprot/B6HVC2</t>
  </si>
  <si>
    <t>Pc22g14710</t>
  </si>
  <si>
    <t>uniprot/B6HVA8</t>
  </si>
  <si>
    <t>Pc22g14540</t>
  </si>
  <si>
    <t>uniprot/B6HUZ1</t>
  </si>
  <si>
    <t>uniprot/B6HUJ9</t>
  </si>
  <si>
    <t>Pc22g14270</t>
  </si>
  <si>
    <t>uniprot/B6HUJ2</t>
  </si>
  <si>
    <t>Pc22g14260</t>
  </si>
  <si>
    <t>uniprot/B6HUJ1</t>
  </si>
  <si>
    <t>uniprot/B6HUI1</t>
  </si>
  <si>
    <t>Pc22g14150</t>
  </si>
  <si>
    <t>uniprot/B6HUI0</t>
  </si>
  <si>
    <t>uniprot/B6HU40</t>
  </si>
  <si>
    <t>Pc22g13790</t>
  </si>
  <si>
    <t>uniprot/B6HTN0</t>
  </si>
  <si>
    <t>uniprot/B6HTL8</t>
  </si>
  <si>
    <t>uniprot/B6HT78</t>
  </si>
  <si>
    <t>Pc22g13480</t>
  </si>
  <si>
    <t>uniprot/B6HT76</t>
  </si>
  <si>
    <t>Pc22g13470</t>
  </si>
  <si>
    <t>uniprot/B6HT75</t>
  </si>
  <si>
    <t>Pc22g13390</t>
  </si>
  <si>
    <t>uniprot/B6HT67</t>
  </si>
  <si>
    <t>Pc22g13330</t>
  </si>
  <si>
    <t>uniprot/B6HT61</t>
  </si>
  <si>
    <t>uniprot/B6HT58</t>
  </si>
  <si>
    <t>uniprot/O94225</t>
  </si>
  <si>
    <t>lys1</t>
  </si>
  <si>
    <t>Pc22g13130</t>
  </si>
  <si>
    <t>uniprot/B6HSS5</t>
  </si>
  <si>
    <t>Pc22g12730</t>
  </si>
  <si>
    <t>uniprot/B6HSB3</t>
  </si>
  <si>
    <t>Pc22g12630</t>
  </si>
  <si>
    <t>uniprot/B6HRY0</t>
  </si>
  <si>
    <t>Pc22g12350</t>
  </si>
  <si>
    <t>uniprot/B6HRH7</t>
  </si>
  <si>
    <t>Pc22g12340</t>
  </si>
  <si>
    <t>uniprot/B6HRH6</t>
  </si>
  <si>
    <t>Pc22g11870</t>
  </si>
  <si>
    <t>uniprot/B6HR04</t>
  </si>
  <si>
    <t>Pc22g11860</t>
  </si>
  <si>
    <t>uniprot/B6HQP1</t>
  </si>
  <si>
    <t>Pc22g11710</t>
  </si>
  <si>
    <t>uniprot/B6HQM6</t>
  </si>
  <si>
    <t>Pc22g11670</t>
  </si>
  <si>
    <t>uniprot/B6HQM2</t>
  </si>
  <si>
    <t>Pc22g11560</t>
  </si>
  <si>
    <t>uniprot/B6HQL2</t>
  </si>
  <si>
    <t>Pc22g11450</t>
  </si>
  <si>
    <t>uniprot/B6HQ99</t>
  </si>
  <si>
    <t>Pc22g11360</t>
  </si>
  <si>
    <t>uniprot/B6HQ90</t>
  </si>
  <si>
    <t>uniprot/B6HQ85</t>
  </si>
  <si>
    <t>Pc22g11170</t>
  </si>
  <si>
    <t>uniprot/B6HPX5</t>
  </si>
  <si>
    <t>Pc22g11120</t>
  </si>
  <si>
    <t>uniprot/B6HPX0</t>
  </si>
  <si>
    <t>uniprot/B6HVA4</t>
  </si>
  <si>
    <t>uniprot/B6HV94</t>
  </si>
  <si>
    <t>uniprot/B6HV88</t>
  </si>
  <si>
    <t>phoG</t>
  </si>
  <si>
    <t>uniprot/B6HV87</t>
  </si>
  <si>
    <t>uniprot/B6HV85</t>
  </si>
  <si>
    <t>Pc22g10030</t>
  </si>
  <si>
    <t>uniprot/B6HV84</t>
  </si>
  <si>
    <t>uniprot/B6HV82</t>
  </si>
  <si>
    <t>Pc22g09670</t>
  </si>
  <si>
    <t>uniprot/B6HUU9</t>
  </si>
  <si>
    <t>Pc22g09580</t>
  </si>
  <si>
    <t>uniprot/B6HUH0</t>
  </si>
  <si>
    <t>Pc22g09460</t>
  </si>
  <si>
    <t>uniprot/B6HUF9</t>
  </si>
  <si>
    <t>uniprot/B6HUF2</t>
  </si>
  <si>
    <t>Pc22g09290</t>
  </si>
  <si>
    <t>uniprot/B6HU02</t>
  </si>
  <si>
    <t>uniprot/B6HTK5</t>
  </si>
  <si>
    <t>Pc22g09150</t>
  </si>
  <si>
    <t>uniprot/B6HTK2</t>
  </si>
  <si>
    <t>Pc22g09110</t>
  </si>
  <si>
    <t>uniprot/B6HTJ8</t>
  </si>
  <si>
    <t>Pc22g09030</t>
  </si>
  <si>
    <t>uniprot/B6HTJ0</t>
  </si>
  <si>
    <t>Pc22g09020</t>
  </si>
  <si>
    <t>uniprot/B6HTI9</t>
  </si>
  <si>
    <t>uniprot/B6HT46</t>
  </si>
  <si>
    <t>uniprot/B6HSQ4</t>
  </si>
  <si>
    <t>Pc22g08510</t>
  </si>
  <si>
    <t>uniprot/B6HSP6</t>
  </si>
  <si>
    <t>Pc22g08480</t>
  </si>
  <si>
    <t>uniprot/B6HSP3</t>
  </si>
  <si>
    <t>uniprot/B6HS95</t>
  </si>
  <si>
    <t>Pc22g07880</t>
  </si>
  <si>
    <t>uniprot/B6HRT3</t>
  </si>
  <si>
    <t>Pc22g07870</t>
  </si>
  <si>
    <t>uniprot/B6HRT2</t>
  </si>
  <si>
    <t>Pc22g07790</t>
  </si>
  <si>
    <t>uniprot/B6HRF2</t>
  </si>
  <si>
    <t>Pc22g07610</t>
  </si>
  <si>
    <t>uniprot/B6HRD6</t>
  </si>
  <si>
    <t>Pc22g07520</t>
  </si>
  <si>
    <t>uniprot/B6HQZ9</t>
  </si>
  <si>
    <t>Pc22g07130</t>
  </si>
  <si>
    <t>uniprot/B6HQK0</t>
  </si>
  <si>
    <t>Pc22g06960</t>
  </si>
  <si>
    <t>uniprot/B6HQ80</t>
  </si>
  <si>
    <t>Pc22g06720</t>
  </si>
  <si>
    <t>uniprot/B6HQ59</t>
  </si>
  <si>
    <t>uniprot/B6HPV8</t>
  </si>
  <si>
    <t>facA</t>
  </si>
  <si>
    <t>Pc22g06660</t>
  </si>
  <si>
    <t>uniprot/B6HPV6</t>
  </si>
  <si>
    <t>Pc22g06490</t>
  </si>
  <si>
    <t>uniprot/B6HPT9</t>
  </si>
  <si>
    <t>uniprot/B6HVW7</t>
  </si>
  <si>
    <t>uniprot/B6HVW4</t>
  </si>
  <si>
    <t>uniprot/B6HVW2</t>
  </si>
  <si>
    <t>Lys2</t>
  </si>
  <si>
    <t>Pc22g06070</t>
  </si>
  <si>
    <t>uniprot/B6HVJ5</t>
  </si>
  <si>
    <t>uniprot/B6HVJ2</t>
  </si>
  <si>
    <t>uniprot/B6HVI2</t>
  </si>
  <si>
    <t>Pc22g05840</t>
  </si>
  <si>
    <t>uniprot/B6HV73</t>
  </si>
  <si>
    <t>uniprot/B6HV71</t>
  </si>
  <si>
    <t>uniprot/B6HV69</t>
  </si>
  <si>
    <t>Lys7</t>
  </si>
  <si>
    <t>uniprot/B6HV64</t>
  </si>
  <si>
    <t>uniprot/B6HV56</t>
  </si>
  <si>
    <t>Pc22g05380</t>
  </si>
  <si>
    <t>uniprot/B6HUF1</t>
  </si>
  <si>
    <t>uniprot/B6HUD2</t>
  </si>
  <si>
    <t>uniprot/B6HUD1</t>
  </si>
  <si>
    <t>Pc22g05150</t>
  </si>
  <si>
    <t>uniprot/B6HUC8</t>
  </si>
  <si>
    <t>Pc22g05130</t>
  </si>
  <si>
    <t>uniprot/B6HUC6</t>
  </si>
  <si>
    <t>Pc22g04850</t>
  </si>
  <si>
    <t>uniprot/B6HTW8</t>
  </si>
  <si>
    <t>uniprot/B6HTI0</t>
  </si>
  <si>
    <t>uniprot/B6HT26</t>
  </si>
  <si>
    <t>Pc22g04380</t>
  </si>
  <si>
    <t>uniprot/B6HT18</t>
  </si>
  <si>
    <t>Pc22g04100</t>
  </si>
  <si>
    <t>uniprot/B6HSM4</t>
  </si>
  <si>
    <t>Pc22g04090</t>
  </si>
  <si>
    <t>uniprot/B6HSM3</t>
  </si>
  <si>
    <t>Pc22g03940</t>
  </si>
  <si>
    <t>uniprot/B6HS79</t>
  </si>
  <si>
    <t>uniprot/B6HS70</t>
  </si>
  <si>
    <t>uniprot/B6HS68</t>
  </si>
  <si>
    <t>Pc22g03740</t>
  </si>
  <si>
    <t>uniprot/B6HRT0</t>
  </si>
  <si>
    <t>uniprot/B6HRS3</t>
  </si>
  <si>
    <t>uniprot/B6HRS2</t>
  </si>
  <si>
    <t>uniprot/B6HRR9</t>
  </si>
  <si>
    <t>Pc22g03070</t>
  </si>
  <si>
    <t>uniprot/B6HPR0</t>
  </si>
  <si>
    <t>Pc22g03020</t>
  </si>
  <si>
    <t>uniprot/B6HW59</t>
  </si>
  <si>
    <t>Pc22g02980</t>
  </si>
  <si>
    <t>uniprot/B6HPS5</t>
  </si>
  <si>
    <t>uniprot/B6HPS1</t>
  </si>
  <si>
    <t>TrxB</t>
  </si>
  <si>
    <t>uniprot/B6HPR6</t>
  </si>
  <si>
    <t>uniprot/B6HPR5</t>
  </si>
  <si>
    <t>Pc22g02810</t>
  </si>
  <si>
    <t>uniprot/B6HNY6</t>
  </si>
  <si>
    <t>Pc22g02730</t>
  </si>
  <si>
    <t>uniprot/B6HPT1</t>
  </si>
  <si>
    <t>Pc22g02600</t>
  </si>
  <si>
    <t>uniprot/B6HPN0</t>
  </si>
  <si>
    <t>Pc22g02510</t>
  </si>
  <si>
    <t>uniprot/B6HPC5</t>
  </si>
  <si>
    <t>Pc22g02460</t>
  </si>
  <si>
    <t>uniprot/B6HPD7</t>
  </si>
  <si>
    <t>uniprot/B6HP97</t>
  </si>
  <si>
    <t>Pc22g02240</t>
  </si>
  <si>
    <t>uniprot/B6HP84</t>
  </si>
  <si>
    <t>Pc22g02020</t>
  </si>
  <si>
    <t>uniprot/B6HP54</t>
  </si>
  <si>
    <t>Pc22g02000</t>
  </si>
  <si>
    <t>uniprot/B6HP52</t>
  </si>
  <si>
    <t>Pc22g01850</t>
  </si>
  <si>
    <t>uniprot/B6HPB5</t>
  </si>
  <si>
    <t>uniprot/B6HPM0</t>
  </si>
  <si>
    <t>Pc22g01610</t>
  </si>
  <si>
    <t>uniprot/B6HPL3</t>
  </si>
  <si>
    <t>Pc22g01470</t>
  </si>
  <si>
    <t>uniprot/B6HP43</t>
  </si>
  <si>
    <t>Pc22g01350</t>
  </si>
  <si>
    <t>uniprot/B6HP31</t>
  </si>
  <si>
    <t>uniprot/B6HP04</t>
  </si>
  <si>
    <t>Pc22g01110</t>
  </si>
  <si>
    <t>uniprot/B6HPP5</t>
  </si>
  <si>
    <t>uniprot/B6HPN7</t>
  </si>
  <si>
    <t>Pc22g00970</t>
  </si>
  <si>
    <t>uniprot/B6HPQ4</t>
  </si>
  <si>
    <t>Pc22g00960</t>
  </si>
  <si>
    <t>uniprot/B6HPQ3</t>
  </si>
  <si>
    <t>Pc22g00910</t>
  </si>
  <si>
    <t>uniprot/B6HPP8</t>
  </si>
  <si>
    <t>Pc22g00840</t>
  </si>
  <si>
    <t>uniprot/B6HPJ8</t>
  </si>
  <si>
    <t>Pc22g00820</t>
  </si>
  <si>
    <t>uniprot/B6HPJ6</t>
  </si>
  <si>
    <t>uniprot/B6HPG6</t>
  </si>
  <si>
    <t>uniprot/B6HPF6</t>
  </si>
  <si>
    <t>uniprot/B6HPE6</t>
  </si>
  <si>
    <t>Pc22g00290</t>
  </si>
  <si>
    <t>uniprot/B6HPE3</t>
  </si>
  <si>
    <t>uniprot/B6HP83</t>
  </si>
  <si>
    <t>Pc22g00210</t>
  </si>
  <si>
    <t>uniprot/B6HP80</t>
  </si>
  <si>
    <t>Pc21g23730</t>
  </si>
  <si>
    <t>uniprot/B6HJ61</t>
  </si>
  <si>
    <t>uniprot/B6HIS7</t>
  </si>
  <si>
    <t>uniprot/B6HIS2</t>
  </si>
  <si>
    <t>Pc21g23540</t>
  </si>
  <si>
    <t>uniprot/B6HIR6</t>
  </si>
  <si>
    <t>uniprot/B6HIR1</t>
  </si>
  <si>
    <t>Pc21g23440</t>
  </si>
  <si>
    <t>uniprot/B6HIQ6</t>
  </si>
  <si>
    <t>uniprot/B6HIA0</t>
  </si>
  <si>
    <t>uniprot/B6HI99</t>
  </si>
  <si>
    <t>Pc21g23200</t>
  </si>
  <si>
    <t>uniprot/B6HI96</t>
  </si>
  <si>
    <t>uniprot/B6HI95</t>
  </si>
  <si>
    <t>Pc21g23150</t>
  </si>
  <si>
    <t>uniprot/B6HI91</t>
  </si>
  <si>
    <t>uniprot/B6HHV9</t>
  </si>
  <si>
    <t>Pc21g22820</t>
  </si>
  <si>
    <t>uniprot/B6HNY4</t>
  </si>
  <si>
    <t>Pc21g22810</t>
  </si>
  <si>
    <t>uniprot/B6HNY3</t>
  </si>
  <si>
    <t>Pc21g22730</t>
  </si>
  <si>
    <t>uniprot/B6HNX5</t>
  </si>
  <si>
    <t>Pc21g22660</t>
  </si>
  <si>
    <t>uniprot/B6HNW9</t>
  </si>
  <si>
    <t>Pc21g22500</t>
  </si>
  <si>
    <t>uniprot/B6HNF8</t>
  </si>
  <si>
    <t>Pc21g22280</t>
  </si>
  <si>
    <t>uniprot/B6HN08</t>
  </si>
  <si>
    <t>uniprot/B6HMM3</t>
  </si>
  <si>
    <t>uniprot/B6HMM2</t>
  </si>
  <si>
    <t>Pc21g22010</t>
  </si>
  <si>
    <t>uniprot/B6HML5</t>
  </si>
  <si>
    <t>uniprot/B6HMK8</t>
  </si>
  <si>
    <t>Pc21g21810</t>
  </si>
  <si>
    <t>uniprot/B6HM88</t>
  </si>
  <si>
    <t>uniprot/B6HM81</t>
  </si>
  <si>
    <t>uniprot/B6HLU1</t>
  </si>
  <si>
    <t>pcbAB</t>
  </si>
  <si>
    <t>uniprot/B6HLU0</t>
  </si>
  <si>
    <t>ips</t>
  </si>
  <si>
    <t>uniprot/B6HLT9</t>
  </si>
  <si>
    <t>AAT</t>
  </si>
  <si>
    <t>uniprot/B6HLT1</t>
  </si>
  <si>
    <t>uniprot/B6HLF0</t>
  </si>
  <si>
    <t>Pc21g20910</t>
  </si>
  <si>
    <t>uniprot/B6HLE8</t>
  </si>
  <si>
    <t>Pc21g20770</t>
  </si>
  <si>
    <t>uniprot/B6HL26</t>
  </si>
  <si>
    <t>Pc21g20670</t>
  </si>
  <si>
    <t>uniprot/B6HL17</t>
  </si>
  <si>
    <t>Pc21g20490</t>
  </si>
  <si>
    <t>uniprot/B6HKP1</t>
  </si>
  <si>
    <t>Pc21g20480</t>
  </si>
  <si>
    <t>uniprot/B6HKP0</t>
  </si>
  <si>
    <t>uniprot/B6HKN6</t>
  </si>
  <si>
    <t>uniprot/B6HKN2</t>
  </si>
  <si>
    <t>uniprot/B6HKN0</t>
  </si>
  <si>
    <t>uniprot/B6HKM0</t>
  </si>
  <si>
    <t>Pc21g20220</t>
  </si>
  <si>
    <t>uniprot/B6HKB6</t>
  </si>
  <si>
    <t>Pc21g19930</t>
  </si>
  <si>
    <t>uniprot/B6HJZ1</t>
  </si>
  <si>
    <t>Pc21g19920</t>
  </si>
  <si>
    <t>uniprot/B6HJZ0</t>
  </si>
  <si>
    <t>Pc21g19760</t>
  </si>
  <si>
    <t>uniprot/B6HJX4</t>
  </si>
  <si>
    <t>Pc21g19650</t>
  </si>
  <si>
    <t>uniprot/B6HJK5</t>
  </si>
  <si>
    <t>uniprot/B6HJI7</t>
  </si>
  <si>
    <t>Pc21g19380</t>
  </si>
  <si>
    <t>uniprot/B6HJ50</t>
  </si>
  <si>
    <t>Pc21g19360</t>
  </si>
  <si>
    <t>uniprot/B6HJ48</t>
  </si>
  <si>
    <t>SutA</t>
  </si>
  <si>
    <t>Pc21g19000</t>
  </si>
  <si>
    <t>uniprot/B6HIN3</t>
  </si>
  <si>
    <t>uniprot/B6HIM5</t>
  </si>
  <si>
    <t>uniprot/B6HI89</t>
  </si>
  <si>
    <t>uniprot/B6HI87</t>
  </si>
  <si>
    <t>uniprot/B6HI86</t>
  </si>
  <si>
    <t>uniprot/B6HI79</t>
  </si>
  <si>
    <t>Pc21g18600</t>
  </si>
  <si>
    <t>uniprot/B6HHT0</t>
  </si>
  <si>
    <t>Pc21g18390</t>
  </si>
  <si>
    <t>uniprot/B6HHR1</t>
  </si>
  <si>
    <t>Pc21g18230</t>
  </si>
  <si>
    <t>uniprot/B6HNV0</t>
  </si>
  <si>
    <t>Pc21g18210</t>
  </si>
  <si>
    <t>uniprot/B6HNU8</t>
  </si>
  <si>
    <t>Pc21g17970</t>
  </si>
  <si>
    <t>uniprot/B6HND9</t>
  </si>
  <si>
    <t>uniprot/B6HND0</t>
  </si>
  <si>
    <t>uniprot/B6HMY6</t>
  </si>
  <si>
    <t>Pc21g17680</t>
  </si>
  <si>
    <t>uniprot/B6HMX6</t>
  </si>
  <si>
    <t>uniprot/B6HMX1</t>
  </si>
  <si>
    <t>uniprot/B6HMI8</t>
  </si>
  <si>
    <t>uniprot/B6HMH7</t>
  </si>
  <si>
    <t>uniprot/B6HM51</t>
  </si>
  <si>
    <t>Pc21g17090</t>
  </si>
  <si>
    <t>uniprot/B6HM40</t>
  </si>
  <si>
    <t>Pc21g16950</t>
  </si>
  <si>
    <t>uniprot/B6HLS1</t>
  </si>
  <si>
    <t>Pc21g16300</t>
  </si>
  <si>
    <t>uniprot/B6HKY8</t>
  </si>
  <si>
    <t>uniprot/B6HKK6</t>
  </si>
  <si>
    <t>uniprot/B6HKK5</t>
  </si>
  <si>
    <t>uniprot/B6HKJ8</t>
  </si>
  <si>
    <t>uniprot/B6HK89</t>
  </si>
  <si>
    <t>Pc21g15910</t>
  </si>
  <si>
    <t>uniprot/B6HK87</t>
  </si>
  <si>
    <t>uniprot/B6HK84</t>
  </si>
  <si>
    <t>uniprot/B6HK72</t>
  </si>
  <si>
    <t>Pc21g15690</t>
  </si>
  <si>
    <t>uniprot/B6HJW7</t>
  </si>
  <si>
    <t>Pc21g15560</t>
  </si>
  <si>
    <t>uniprot/B6HJV4</t>
  </si>
  <si>
    <t>Pc21g15240</t>
  </si>
  <si>
    <t>uniprot/B6HJG5</t>
  </si>
  <si>
    <t>Pc21g15100</t>
  </si>
  <si>
    <t>uniprot/B6HJ23</t>
  </si>
  <si>
    <t>Pc21g14980</t>
  </si>
  <si>
    <t>uniprot/B6HJ13</t>
  </si>
  <si>
    <t>Pc21g14890</t>
  </si>
  <si>
    <t>uniprot/B6HJ05</t>
  </si>
  <si>
    <t>uniprot/B6HIL7</t>
  </si>
  <si>
    <t>Pc21g14720</t>
  </si>
  <si>
    <t>uniprot/B6HIK8</t>
  </si>
  <si>
    <t>Pc21g14680</t>
  </si>
  <si>
    <t>uniprot/B6HIK4</t>
  </si>
  <si>
    <t>uniprot/B6HIK0</t>
  </si>
  <si>
    <t>Pc21g14620</t>
  </si>
  <si>
    <t>uniprot/B6HIJ8</t>
  </si>
  <si>
    <t>uniprot/B6HI59</t>
  </si>
  <si>
    <t>Pc21g14460</t>
  </si>
  <si>
    <t>uniprot/B6HI49</t>
  </si>
  <si>
    <t>uniprot/B6HHQ3</t>
  </si>
  <si>
    <t>Pc21g14280</t>
  </si>
  <si>
    <t>uniprot/B6HHQ0</t>
  </si>
  <si>
    <t>pahA</t>
  </si>
  <si>
    <t>Pc21g14050</t>
  </si>
  <si>
    <t>uniprot/B6HNS9</t>
  </si>
  <si>
    <t>Pc21g14040</t>
  </si>
  <si>
    <t>uniprot/B6HNS8</t>
  </si>
  <si>
    <t>Pc21g14020</t>
  </si>
  <si>
    <t>uniprot/B6HNS6</t>
  </si>
  <si>
    <t>uniprot/B6HNR8</t>
  </si>
  <si>
    <t>uniprot/B6HNC1</t>
  </si>
  <si>
    <t>Pc21g13670</t>
  </si>
  <si>
    <t>uniprot/B6HNB7</t>
  </si>
  <si>
    <t>Pc21g13430</t>
  </si>
  <si>
    <t>uniprot/B6HMV3</t>
  </si>
  <si>
    <t>uniprot/B6HMT8</t>
  </si>
  <si>
    <t>Pc21g13220</t>
  </si>
  <si>
    <t>uniprot/B6HMH0</t>
  </si>
  <si>
    <t>Pc21g13070</t>
  </si>
  <si>
    <t>uniprot/B6HMG0</t>
  </si>
  <si>
    <t>uniprot/B6HM19</t>
  </si>
  <si>
    <t>Pc21g12620</t>
  </si>
  <si>
    <t>uniprot/B6HLP8</t>
  </si>
  <si>
    <t>Pc21g12260</t>
  </si>
  <si>
    <t>uniprot/B6HLB2</t>
  </si>
  <si>
    <t>Pc21g12230</t>
  </si>
  <si>
    <t>uniprot/B6HLA9</t>
  </si>
  <si>
    <t>uniprot/B6HKW6</t>
  </si>
  <si>
    <t>uniprot/B6HKJ3</t>
  </si>
  <si>
    <t>Pc21g11540</t>
  </si>
  <si>
    <t>uniprot/B6HKH2</t>
  </si>
  <si>
    <t>uniprot/B6HKH1</t>
  </si>
  <si>
    <t>uniprot/B6HK56</t>
  </si>
  <si>
    <t>Pc21g11070</t>
  </si>
  <si>
    <t>uniprot/B6HJS6</t>
  </si>
  <si>
    <t>Pc21g11060</t>
  </si>
  <si>
    <t>uniprot/B6HJS5</t>
  </si>
  <si>
    <t>uniprot/B6HJF0</t>
  </si>
  <si>
    <t>Pc21g10840</t>
  </si>
  <si>
    <t>uniprot/B6HJE7</t>
  </si>
  <si>
    <t>Pc21g10820</t>
  </si>
  <si>
    <t>uniprot/B6HJE5</t>
  </si>
  <si>
    <t>Pc21g10550</t>
  </si>
  <si>
    <t>uniprot/B6HIZ0</t>
  </si>
  <si>
    <t>Pc21g10370</t>
  </si>
  <si>
    <t>uniprot/B6HII4</t>
  </si>
  <si>
    <t>uniprot/B6HIH8</t>
  </si>
  <si>
    <t>Pc21g10250</t>
  </si>
  <si>
    <t>uniprot/B6HIH2</t>
  </si>
  <si>
    <t>Pc21g10160</t>
  </si>
  <si>
    <t>uniprot/B6HI34</t>
  </si>
  <si>
    <t>Pc21g10070</t>
  </si>
  <si>
    <t>uniprot/B6HI25</t>
  </si>
  <si>
    <t>uniprot/B6HI24</t>
  </si>
  <si>
    <t>Pc21g09930</t>
  </si>
  <si>
    <t>uniprot/B6HHM8</t>
  </si>
  <si>
    <t>Pc21g09900</t>
  </si>
  <si>
    <t>uniprot/B6HHM5</t>
  </si>
  <si>
    <t>Pc21g09480</t>
  </si>
  <si>
    <t>uniprot/B6HNN3</t>
  </si>
  <si>
    <t>Pc21g09470</t>
  </si>
  <si>
    <t>uniprot/B6HNN2</t>
  </si>
  <si>
    <t>Pc21g09400</t>
  </si>
  <si>
    <t>uniprot/B6HNA0</t>
  </si>
  <si>
    <t>uniprot/B6HN98</t>
  </si>
  <si>
    <t>Pc21g09300</t>
  </si>
  <si>
    <t>uniprot/B6HN90</t>
  </si>
  <si>
    <t>uniprot/B6HMT4</t>
  </si>
  <si>
    <t>Pc21g09020</t>
  </si>
  <si>
    <t>uniprot/B6HMS0</t>
  </si>
  <si>
    <t>Pc21g08600</t>
  </si>
  <si>
    <t>uniprot/B6HM02</t>
  </si>
  <si>
    <t>Pc21g08590</t>
  </si>
  <si>
    <t>uniprot/B6HM01</t>
  </si>
  <si>
    <t>uniprot/B6HLZ3</t>
  </si>
  <si>
    <t>uniprot/B6HLY2</t>
  </si>
  <si>
    <t>uniprot/B6HLL8</t>
  </si>
  <si>
    <t>uniprot/B6HL69</t>
  </si>
  <si>
    <t>Pc21g07690</t>
  </si>
  <si>
    <t>uniprot/B6HL63</t>
  </si>
  <si>
    <t>uniprot/B6HKT8</t>
  </si>
  <si>
    <t>uniprot/B6HKT6</t>
  </si>
  <si>
    <t>Pc21g07460</t>
  </si>
  <si>
    <t>uniprot/B6HKS9</t>
  </si>
  <si>
    <t>Pc21g07220</t>
  </si>
  <si>
    <t>uniprot/B6HKE8</t>
  </si>
  <si>
    <t>Pc21g06870</t>
  </si>
  <si>
    <t>uniprot/B6HJQ4</t>
  </si>
  <si>
    <t>Pc21g06680</t>
  </si>
  <si>
    <t>uniprot/B6HJD2</t>
  </si>
  <si>
    <t>Pc21g06600</t>
  </si>
  <si>
    <t>uniprot/B6HJC5</t>
  </si>
  <si>
    <t>uniprot/B6HJB2</t>
  </si>
  <si>
    <t>Pc21g06440</t>
  </si>
  <si>
    <t>uniprot/B6HIY7</t>
  </si>
  <si>
    <t>Pc21g06070</t>
  </si>
  <si>
    <t>uniprot/B6HIG4</t>
  </si>
  <si>
    <t>Pc21g05560</t>
  </si>
  <si>
    <t>uniprot/B6HHK2</t>
  </si>
  <si>
    <t>Pc21g05470</t>
  </si>
  <si>
    <t>uniprot/B6HHJ3</t>
  </si>
  <si>
    <t>Pc21g05430</t>
  </si>
  <si>
    <t>uniprot/B6HHI9</t>
  </si>
  <si>
    <t>Pc21g05290</t>
  </si>
  <si>
    <t>uniprot/B6HNM4</t>
  </si>
  <si>
    <t>Pc21g04930</t>
  </si>
  <si>
    <t>uniprot/B6HN63</t>
  </si>
  <si>
    <t>uniprot/B6HN57</t>
  </si>
  <si>
    <t>Pc21g04760</t>
  </si>
  <si>
    <t>uniprot/B6HMQ7</t>
  </si>
  <si>
    <t>Pc21g04710</t>
  </si>
  <si>
    <t>uniprot/B6HMQ2</t>
  </si>
  <si>
    <t>Pc21g04680</t>
  </si>
  <si>
    <t>uniprot/B6HMP9</t>
  </si>
  <si>
    <t>uniprot/B6HMN7</t>
  </si>
  <si>
    <t>Pc21g04450</t>
  </si>
  <si>
    <t>uniprot/B6HMB8</t>
  </si>
  <si>
    <t>Gap1</t>
  </si>
  <si>
    <t>Pc21g03590</t>
  </si>
  <si>
    <t>uniprot/B6HLH5</t>
  </si>
  <si>
    <t>Pc21g03400</t>
  </si>
  <si>
    <t>uniprot/B6HL49</t>
  </si>
  <si>
    <t>uniprot/B6HKR7</t>
  </si>
  <si>
    <t>uniprot/B6HKD5</t>
  </si>
  <si>
    <t>Pc21g02550</t>
  </si>
  <si>
    <t>uniprot/B6HK05</t>
  </si>
  <si>
    <t>uniprot/B6HJA3</t>
  </si>
  <si>
    <t>Pc21g02050</t>
  </si>
  <si>
    <t>uniprot/B6HJA0</t>
  </si>
  <si>
    <t>uniprot/B6HJ77</t>
  </si>
  <si>
    <t>uniprot/B6HIV0</t>
  </si>
  <si>
    <t>Pc21g01400</t>
  </si>
  <si>
    <t>uniprot/B6HID2</t>
  </si>
  <si>
    <t>Pc21g01370</t>
  </si>
  <si>
    <t>uniprot/B6HIC9</t>
  </si>
  <si>
    <t>uniprot/B6HIB8</t>
  </si>
  <si>
    <t>Pc21g01220</t>
  </si>
  <si>
    <t>uniprot/B6HIB5</t>
  </si>
  <si>
    <t>Pc21g01110</t>
  </si>
  <si>
    <t>uniprot/B6HHX9</t>
  </si>
  <si>
    <t>uniprot/B6HHX8</t>
  </si>
  <si>
    <t>Pc21g01060</t>
  </si>
  <si>
    <t>uniprot/B6HHX4</t>
  </si>
  <si>
    <t>Pc21g00910</t>
  </si>
  <si>
    <t>uniprot/B6HHH3</t>
  </si>
  <si>
    <t>uniprot/B6HNJ1</t>
  </si>
  <si>
    <t>uniprot/B6HNI8</t>
  </si>
  <si>
    <t>Pc20g15640</t>
  </si>
  <si>
    <t>uniprot/B6HE53</t>
  </si>
  <si>
    <t>Pc20g15520</t>
  </si>
  <si>
    <t>uniprot/B6HE06</t>
  </si>
  <si>
    <t>uniprot/B6HDZ1</t>
  </si>
  <si>
    <t>uniprot/B6HDX6</t>
  </si>
  <si>
    <t>Pc20g15180</t>
  </si>
  <si>
    <t>uniprot/B6HDX4</t>
  </si>
  <si>
    <t>uniprot/B6HDV7</t>
  </si>
  <si>
    <t>Pc20g14830</t>
  </si>
  <si>
    <t>uniprot/B6HDU0</t>
  </si>
  <si>
    <t>uniprot/B6HDT8</t>
  </si>
  <si>
    <t>Pc20g14720</t>
  </si>
  <si>
    <t>uniprot/B6HDS9</t>
  </si>
  <si>
    <t>Pc20g14670</t>
  </si>
  <si>
    <t>uniprot/B6HHF0</t>
  </si>
  <si>
    <t>Pc20g14390</t>
  </si>
  <si>
    <t>uniprot/B6HHC5</t>
  </si>
  <si>
    <t>uniprot/B6HHB2</t>
  </si>
  <si>
    <t>uniprot/B6HHB0</t>
  </si>
  <si>
    <t>uniprot/B6HH15</t>
  </si>
  <si>
    <t>Pc20g13560</t>
  </si>
  <si>
    <t>uniprot/B6HGZ4</t>
  </si>
  <si>
    <t>uniprot/B6HGZ3</t>
  </si>
  <si>
    <t>Pc20g13530</t>
  </si>
  <si>
    <t>uniprot/B6HGZ1</t>
  </si>
  <si>
    <t>uniprot/B6HGY9</t>
  </si>
  <si>
    <t>uniprot/B6HGY6</t>
  </si>
  <si>
    <t>Pc20g13410</t>
  </si>
  <si>
    <t>uniprot/B6HGY0</t>
  </si>
  <si>
    <t>uniprot/B6HGX4</t>
  </si>
  <si>
    <t>uniprot/B6HGX2</t>
  </si>
  <si>
    <t>Pc20g13310</t>
  </si>
  <si>
    <t>uniprot/B6HGX0</t>
  </si>
  <si>
    <t>Pc20g13170</t>
  </si>
  <si>
    <t>uniprot/B6HGQ4</t>
  </si>
  <si>
    <t>Pc20g13040</t>
  </si>
  <si>
    <t>uniprot/B6HGP2</t>
  </si>
  <si>
    <t>Pc20g13010</t>
  </si>
  <si>
    <t>uniprot/B6HGN9</t>
  </si>
  <si>
    <t>Pc20g12790</t>
  </si>
  <si>
    <t>uniprot/B6HGM0</t>
  </si>
  <si>
    <t>Pc20g12650</t>
  </si>
  <si>
    <t>uniprot/B6HGK6</t>
  </si>
  <si>
    <t>Pc20g12640</t>
  </si>
  <si>
    <t>uniprot/B6HGK5</t>
  </si>
  <si>
    <t>Pc20g12420</t>
  </si>
  <si>
    <t>uniprot/B6HGK3</t>
  </si>
  <si>
    <t>Pc20g12120</t>
  </si>
  <si>
    <t>uniprot/B6HDM3</t>
  </si>
  <si>
    <t>Pc20g12030</t>
  </si>
  <si>
    <t>uniprot/B6HDL5</t>
  </si>
  <si>
    <t>Pc20g11710</t>
  </si>
  <si>
    <t>uniprot/B6HGA5</t>
  </si>
  <si>
    <t>uniprot/B6HGA3</t>
  </si>
  <si>
    <t>uniprot/B6HG99</t>
  </si>
  <si>
    <t>uniprot/B6HG89</t>
  </si>
  <si>
    <t>Pc20g11520</t>
  </si>
  <si>
    <t>uniprot/B6HG86</t>
  </si>
  <si>
    <t>Pc20g11440</t>
  </si>
  <si>
    <t>uniprot/B6HG78</t>
  </si>
  <si>
    <t>Pc20g11190</t>
  </si>
  <si>
    <t>uniprot/B6HG56</t>
  </si>
  <si>
    <t>Pc20g11140</t>
  </si>
  <si>
    <t>uniprot/B6HG51</t>
  </si>
  <si>
    <t>Pc20g10940</t>
  </si>
  <si>
    <t>uniprot/B6HFY6</t>
  </si>
  <si>
    <t>Pc20g10840</t>
  </si>
  <si>
    <t>uniprot/B6HFX6</t>
  </si>
  <si>
    <t>Pc20g10700</t>
  </si>
  <si>
    <t>uniprot/B6HFW3</t>
  </si>
  <si>
    <t>uniprot/B6HFT5</t>
  </si>
  <si>
    <t>uniprot/B6HFN5</t>
  </si>
  <si>
    <t>hex</t>
  </si>
  <si>
    <t>Pc20g10170</t>
  </si>
  <si>
    <t>uniprot/B6HFL8</t>
  </si>
  <si>
    <t>Pc20g10080</t>
  </si>
  <si>
    <t>uniprot/B6HFK9</t>
  </si>
  <si>
    <t>Pc20g09750</t>
  </si>
  <si>
    <t>uniprot/B6HFH6</t>
  </si>
  <si>
    <t>uniprot/B6HFB7</t>
  </si>
  <si>
    <t>Pc20g09580</t>
  </si>
  <si>
    <t>uniprot/B6HFB6</t>
  </si>
  <si>
    <t>Pc20g09570</t>
  </si>
  <si>
    <t>uniprot/B6HFB5</t>
  </si>
  <si>
    <t>uniprot/B6HFB4</t>
  </si>
  <si>
    <t>uniprot/B6HFA7</t>
  </si>
  <si>
    <t>uniprot/B6HFA2</t>
  </si>
  <si>
    <t>uniprot/B6HF97</t>
  </si>
  <si>
    <t>Pc20g09330</t>
  </si>
  <si>
    <t>uniprot/B6HF92</t>
  </si>
  <si>
    <t>uniprot/B6HF90</t>
  </si>
  <si>
    <t>Pc20g09100</t>
  </si>
  <si>
    <t>uniprot/B6HF13</t>
  </si>
  <si>
    <t>uniprot/B6HF12</t>
  </si>
  <si>
    <t>Pc20g09070</t>
  </si>
  <si>
    <t>uniprot/B6HF10</t>
  </si>
  <si>
    <t>Pc20g09020</t>
  </si>
  <si>
    <t>uniprot/B6HF05</t>
  </si>
  <si>
    <t>uniprot/B6HEY7</t>
  </si>
  <si>
    <t>uniprot/B6HEY2</t>
  </si>
  <si>
    <t>uniprot/B6HEX8</t>
  </si>
  <si>
    <t>uniprot/B6HEX2</t>
  </si>
  <si>
    <t>Pc20g08410</t>
  </si>
  <si>
    <t>uniprot/B6HEX1</t>
  </si>
  <si>
    <t>uniprot/B6HEW5</t>
  </si>
  <si>
    <t>uniprot/B6HEM4</t>
  </si>
  <si>
    <t>uniprot/B6HEM0</t>
  </si>
  <si>
    <t>uniprot/B6HEK3</t>
  </si>
  <si>
    <t>aps</t>
  </si>
  <si>
    <t>Pc20g07610</t>
  </si>
  <si>
    <t>uniprot/B6HEJ3</t>
  </si>
  <si>
    <t>uniprot/B6HDE6</t>
  </si>
  <si>
    <t>uniprot/B6HDE1</t>
  </si>
  <si>
    <t>Pc20g07280</t>
  </si>
  <si>
    <t>uniprot/B6HDJ8</t>
  </si>
  <si>
    <t>uniprot/B6HDJ3</t>
  </si>
  <si>
    <t>uniprot/B6HDD5</t>
  </si>
  <si>
    <t>Pc20g07020</t>
  </si>
  <si>
    <t>uniprot/B6HDC7</t>
  </si>
  <si>
    <t>XylP</t>
  </si>
  <si>
    <t>uniprot/B6HH76</t>
  </si>
  <si>
    <t>Pc20g06370</t>
  </si>
  <si>
    <t>uniprot/B6HGH0</t>
  </si>
  <si>
    <t>Pc20g06360</t>
  </si>
  <si>
    <t>uniprot/B6HGG9</t>
  </si>
  <si>
    <t>Pc20g06320</t>
  </si>
  <si>
    <t>uniprot/B6HGG5</t>
  </si>
  <si>
    <t>Pc20g06250</t>
  </si>
  <si>
    <t>uniprot/B6HG46</t>
  </si>
  <si>
    <t>Pc20g06210</t>
  </si>
  <si>
    <t>uniprot/B6HG42</t>
  </si>
  <si>
    <t>Pc20g06140</t>
  </si>
  <si>
    <t>uniprot/B6HG35</t>
  </si>
  <si>
    <t>Pc20g06030</t>
  </si>
  <si>
    <t>uniprot/B6HFS4</t>
  </si>
  <si>
    <t>uniprot/B6HFS2</t>
  </si>
  <si>
    <t>Pc20g05800</t>
  </si>
  <si>
    <t>uniprot/B6HFG2</t>
  </si>
  <si>
    <t>uniprot/B6HF62</t>
  </si>
  <si>
    <t>uniprot/B6HEC8</t>
  </si>
  <si>
    <t>uniprot/B6HEC3</t>
  </si>
  <si>
    <t>uniprot/B6HE90</t>
  </si>
  <si>
    <t>uniprot/B6HE42</t>
  </si>
  <si>
    <t>Pc20g04710</t>
  </si>
  <si>
    <t>uniprot/B6HE41</t>
  </si>
  <si>
    <t>Pc20g04620</t>
  </si>
  <si>
    <t>uniprot/B6HE33</t>
  </si>
  <si>
    <t>Pc20g04410</t>
  </si>
  <si>
    <t>uniprot/B6HDR8</t>
  </si>
  <si>
    <t>uniprot/B6HD87</t>
  </si>
  <si>
    <t>Pc20g04010</t>
  </si>
  <si>
    <t>uniprot/B6HD86</t>
  </si>
  <si>
    <t>Pc20g03630</t>
  </si>
  <si>
    <t>uniprot/B6HGS6</t>
  </si>
  <si>
    <t>uniprot/B6HGF9</t>
  </si>
  <si>
    <t>uniprot/B6HGF8</t>
  </si>
  <si>
    <t>uniprot/B6HG21</t>
  </si>
  <si>
    <t>uniprot/B6HFQ3</t>
  </si>
  <si>
    <t>ParA</t>
  </si>
  <si>
    <t>Pc20g03210</t>
  </si>
  <si>
    <t>uniprot/B6HFQ2</t>
  </si>
  <si>
    <t>uniprot/B6HFP8</t>
  </si>
  <si>
    <t>Pc20g03160</t>
  </si>
  <si>
    <t>uniprot/B6HFP7</t>
  </si>
  <si>
    <t>Pc20g03080</t>
  </si>
  <si>
    <t>uniprot/B6HFF0</t>
  </si>
  <si>
    <t>uniprot/B6HF52</t>
  </si>
  <si>
    <t>Pc20g02410</t>
  </si>
  <si>
    <t>uniprot/B6HEE3</t>
  </si>
  <si>
    <t>Pc20g02370</t>
  </si>
  <si>
    <t>uniprot/B6HED9</t>
  </si>
  <si>
    <t>Pc20g02360</t>
  </si>
  <si>
    <t>uniprot/B6HED8</t>
  </si>
  <si>
    <t>Pc20g02350</t>
  </si>
  <si>
    <t>uniprot/B6HED7</t>
  </si>
  <si>
    <t>uniprot/B6HEB0</t>
  </si>
  <si>
    <t>uniprot/B6HEA8</t>
  </si>
  <si>
    <t>uniprot/B6HEA6</t>
  </si>
  <si>
    <t>Pc20g01970</t>
  </si>
  <si>
    <t>uniprot/B6HE71</t>
  </si>
  <si>
    <t>uniprot/B6HE70</t>
  </si>
  <si>
    <t>Pc20g01940</t>
  </si>
  <si>
    <t>uniprot/B6HE68</t>
  </si>
  <si>
    <t>Pc20g01900</t>
  </si>
  <si>
    <t>uniprot/B6HE23</t>
  </si>
  <si>
    <t>Pc20g01780</t>
  </si>
  <si>
    <t>uniprot/B6HDR3</t>
  </si>
  <si>
    <t>Pc20g01660</t>
  </si>
  <si>
    <t>uniprot/B6HDQ1</t>
  </si>
  <si>
    <t>uniprot/B6HDQ0</t>
  </si>
  <si>
    <t>Pc20g01630</t>
  </si>
  <si>
    <t>uniprot/B6HDH0</t>
  </si>
  <si>
    <t>uniprot/B6HDG8</t>
  </si>
  <si>
    <t>uniprot/B6HDG2</t>
  </si>
  <si>
    <t>Pc20g01400</t>
  </si>
  <si>
    <t>uniprot/B6HD77</t>
  </si>
  <si>
    <t>uniprot/B6HD70</t>
  </si>
  <si>
    <t>Pc20g01290</t>
  </si>
  <si>
    <t>uniprot/B6HD66</t>
  </si>
  <si>
    <t>uniprot/B6HGR5</t>
  </si>
  <si>
    <t>uniprot/B6HGR2</t>
  </si>
  <si>
    <t>uniprot/B6HGD7</t>
  </si>
  <si>
    <t>Pc20g00810</t>
  </si>
  <si>
    <t>uniprot/B6HGD2</t>
  </si>
  <si>
    <t>uniprot/B6HG19</t>
  </si>
  <si>
    <t>uniprot/B6HG11</t>
  </si>
  <si>
    <t>uniprot/B6HG06</t>
  </si>
  <si>
    <t>uniprot/B6HFP1</t>
  </si>
  <si>
    <t>Pc20g00490</t>
  </si>
  <si>
    <t>uniprot/B6HFN8</t>
  </si>
  <si>
    <t>Pc20g00390</t>
  </si>
  <si>
    <t>uniprot/B6HFD5</t>
  </si>
  <si>
    <t>Pc20g00360</t>
  </si>
  <si>
    <t>uniprot/B6HFD3</t>
  </si>
  <si>
    <t>Dip5</t>
  </si>
  <si>
    <t>uniprot/B6HF35</t>
  </si>
  <si>
    <t>Pc20g00130</t>
  </si>
  <si>
    <t>uniprot/B6HF24</t>
  </si>
  <si>
    <t>Pc19g00500</t>
  </si>
  <si>
    <t>uniprot/B6HD38</t>
  </si>
  <si>
    <t>Pc19g00460</t>
  </si>
  <si>
    <t>uniprot/B6HD35</t>
  </si>
  <si>
    <t>Pc19g00410</t>
  </si>
  <si>
    <t>uniprot/B6HD31</t>
  </si>
  <si>
    <t>Pc19g00140</t>
  </si>
  <si>
    <t>uniprot/B6HD09</t>
  </si>
  <si>
    <t>Pc18g06440</t>
  </si>
  <si>
    <t>uniprot/B6HCR7</t>
  </si>
  <si>
    <t>Pc18g06330</t>
  </si>
  <si>
    <t>uniprot/B6HCM9</t>
  </si>
  <si>
    <t>Pc18g06080</t>
  </si>
  <si>
    <t>uniprot/B6HCI5</t>
  </si>
  <si>
    <t>uniprot/B6HCH7</t>
  </si>
  <si>
    <t>uniprot/B6HCD5</t>
  </si>
  <si>
    <t>uniprot/B6HCC2</t>
  </si>
  <si>
    <t>Pc18g05490</t>
  </si>
  <si>
    <t>uniprot/B6HC69</t>
  </si>
  <si>
    <t>Pc18g05470</t>
  </si>
  <si>
    <t>uniprot/B6HC67</t>
  </si>
  <si>
    <t>Pc18g05340</t>
  </si>
  <si>
    <t>uniprot/B6HC26</t>
  </si>
  <si>
    <t>Pc18g05320</t>
  </si>
  <si>
    <t>uniprot/B6HC24</t>
  </si>
  <si>
    <t>Pc18g05230</t>
  </si>
  <si>
    <t>uniprot/B6HC15</t>
  </si>
  <si>
    <t>uniprot/B6HC06</t>
  </si>
  <si>
    <t>Pc18g04190</t>
  </si>
  <si>
    <t>uniprot/B6HBI3</t>
  </si>
  <si>
    <t>uniprot/B6HBC6</t>
  </si>
  <si>
    <t>Pc18g03500</t>
  </si>
  <si>
    <t>uniprot/B6HBB6</t>
  </si>
  <si>
    <t>Pc18g03480</t>
  </si>
  <si>
    <t>uniprot/B6HBB4</t>
  </si>
  <si>
    <t>Pc18g03470</t>
  </si>
  <si>
    <t>uniprot/B6HBB3</t>
  </si>
  <si>
    <t>Pc18g03220</t>
  </si>
  <si>
    <t>uniprot/B6HB90</t>
  </si>
  <si>
    <t>Pc18g02920</t>
  </si>
  <si>
    <t>uniprot/B6HB61</t>
  </si>
  <si>
    <t>uniprot/B6HB59</t>
  </si>
  <si>
    <t>plb1</t>
  </si>
  <si>
    <t>uniprot/B6HCY2</t>
  </si>
  <si>
    <t>uniprot/B6HCW6</t>
  </si>
  <si>
    <t>Pc18g02290</t>
  </si>
  <si>
    <t>uniprot/B6HCV3</t>
  </si>
  <si>
    <t>Pc18g02250</t>
  </si>
  <si>
    <t>uniprot/B6HCU9</t>
  </si>
  <si>
    <t>Pc18g02180</t>
  </si>
  <si>
    <t>uniprot/B6HCR3</t>
  </si>
  <si>
    <t>Pc18g02120</t>
  </si>
  <si>
    <t>uniprot/B6HCQ7</t>
  </si>
  <si>
    <t>Pc18g02000</t>
  </si>
  <si>
    <t>uniprot/B6HCP5</t>
  </si>
  <si>
    <t>Pc18g01940</t>
  </si>
  <si>
    <t>uniprot/B6HCL5</t>
  </si>
  <si>
    <t>uniprot/B6HCJ9</t>
  </si>
  <si>
    <t>Pc18g01630</t>
  </si>
  <si>
    <t>uniprot/B6HCG3</t>
  </si>
  <si>
    <t>uniprot/B6HCF9</t>
  </si>
  <si>
    <t>Pc18g01490</t>
  </si>
  <si>
    <t>uniprot/B6HCE9</t>
  </si>
  <si>
    <t>Pc18g01450</t>
  </si>
  <si>
    <t>uniprot/B6HCE6</t>
  </si>
  <si>
    <t>Pc18g01390</t>
  </si>
  <si>
    <t>uniprot/B6HCB0</t>
  </si>
  <si>
    <t>Pc18g01240</t>
  </si>
  <si>
    <t>uniprot/B6HC95</t>
  </si>
  <si>
    <t>Pc18g01220</t>
  </si>
  <si>
    <t>uniprot/B6HC93</t>
  </si>
  <si>
    <t>uniprot/B6HC01</t>
  </si>
  <si>
    <t>uniprot/B6HBY3</t>
  </si>
  <si>
    <t>uniprot/B6HBY2</t>
  </si>
  <si>
    <t>Pc18g00530</t>
  </si>
  <si>
    <t>uniprot/B6HBU5</t>
  </si>
  <si>
    <t>uniprot/B6HBT3</t>
  </si>
  <si>
    <t>Pc18g00310</t>
  </si>
  <si>
    <t>uniprot/B6HBP6</t>
  </si>
  <si>
    <t>uniprot/B6HBP2</t>
  </si>
  <si>
    <t>Pc18g00060</t>
  </si>
  <si>
    <t>uniprot/B6GZ24</t>
  </si>
  <si>
    <t>Pc16g14710</t>
  </si>
  <si>
    <t>uniprot/B6HA17</t>
  </si>
  <si>
    <t>Pc16g14240</t>
  </si>
  <si>
    <t>uniprot/B6H9X1</t>
  </si>
  <si>
    <t>Pc16g14170</t>
  </si>
  <si>
    <t>uniprot/B6H9W4</t>
  </si>
  <si>
    <t>uniprot/B6H9W1</t>
  </si>
  <si>
    <t>Pc16g13830</t>
  </si>
  <si>
    <t>uniprot/B6HAS4</t>
  </si>
  <si>
    <t>uniprot/B6HAP0</t>
  </si>
  <si>
    <t>Pc16g13410</t>
  </si>
  <si>
    <t>uniprot/B6HAN2</t>
  </si>
  <si>
    <t>Pc16g13350</t>
  </si>
  <si>
    <t>uniprot/B6HAM6</t>
  </si>
  <si>
    <t>Pc16g13320</t>
  </si>
  <si>
    <t>uniprot/B6HAM3</t>
  </si>
  <si>
    <t>uniprot/B6HAL9</t>
  </si>
  <si>
    <t>Pc16g13170</t>
  </si>
  <si>
    <t>uniprot/B6HAK8</t>
  </si>
  <si>
    <t>Pc16g13110</t>
  </si>
  <si>
    <t>uniprot/B6HAK2</t>
  </si>
  <si>
    <t>uniprot/B6HAI8</t>
  </si>
  <si>
    <t>Pc16g12960</t>
  </si>
  <si>
    <t>uniprot/B6HAI7</t>
  </si>
  <si>
    <t>uniprot/B6HAI5</t>
  </si>
  <si>
    <t>uniprot/B6HAF7</t>
  </si>
  <si>
    <t>Pc16g12440</t>
  </si>
  <si>
    <t>uniprot/B6HAD5</t>
  </si>
  <si>
    <t>uniprot/B6HAA7</t>
  </si>
  <si>
    <t>uniprot/B6HAA3</t>
  </si>
  <si>
    <t>uniprot/B6H9U1</t>
  </si>
  <si>
    <t>uniprot/B6H9U0</t>
  </si>
  <si>
    <t>Pc16g11860</t>
  </si>
  <si>
    <t>uniprot/B6H9T9</t>
  </si>
  <si>
    <t>Pc16g11350</t>
  </si>
  <si>
    <t>uniprot/B6H9N6</t>
  </si>
  <si>
    <t>Pc16g11200</t>
  </si>
  <si>
    <t>uniprot/B6H9M2</t>
  </si>
  <si>
    <t>Pc16g10990</t>
  </si>
  <si>
    <t>uniprot/B6H9K2</t>
  </si>
  <si>
    <t>Pc16g10970</t>
  </si>
  <si>
    <t>uniprot/B6H9K0</t>
  </si>
  <si>
    <t>Pc16g10530</t>
  </si>
  <si>
    <t>uniprot/B6H8D9</t>
  </si>
  <si>
    <t>Pc16g10510</t>
  </si>
  <si>
    <t>uniprot/B6H8D7</t>
  </si>
  <si>
    <t>Pc16g10410</t>
  </si>
  <si>
    <t>uniprot/B6H982</t>
  </si>
  <si>
    <t>Pc16g10380</t>
  </si>
  <si>
    <t>uniprot/B6H979</t>
  </si>
  <si>
    <t>Pc16g10230</t>
  </si>
  <si>
    <t>uniprot/B6H930</t>
  </si>
  <si>
    <t>Pc16g10220</t>
  </si>
  <si>
    <t>uniprot/B6H929</t>
  </si>
  <si>
    <t>uniprot/B6H917</t>
  </si>
  <si>
    <t>uniprot/B6H978</t>
  </si>
  <si>
    <t>Pc16g10020</t>
  </si>
  <si>
    <t>uniprot/B6H971</t>
  </si>
  <si>
    <t>SutB</t>
  </si>
  <si>
    <t>Pc16g10000</t>
  </si>
  <si>
    <t>uniprot/B6H969</t>
  </si>
  <si>
    <t>Pc16g09650</t>
  </si>
  <si>
    <t>uniprot/B6H7F6</t>
  </si>
  <si>
    <t>Pc16g09600</t>
  </si>
  <si>
    <t>uniprot/B6H7F2</t>
  </si>
  <si>
    <t>Pc16g09390</t>
  </si>
  <si>
    <t>uniprot/B6H8D3</t>
  </si>
  <si>
    <t>Pc16g09340</t>
  </si>
  <si>
    <t>uniprot/B6H8C9</t>
  </si>
  <si>
    <t>Pc16g09230</t>
  </si>
  <si>
    <t>uniprot/B6H8V1</t>
  </si>
  <si>
    <t>Pc16g09060</t>
  </si>
  <si>
    <t>uniprot/B6H847</t>
  </si>
  <si>
    <t>Pc16g08760</t>
  </si>
  <si>
    <t>uniprot/B6H8B1</t>
  </si>
  <si>
    <t>uniprot/B6H7Y3</t>
  </si>
  <si>
    <t>Pc16g08640</t>
  </si>
  <si>
    <t>uniprot/B6H7Y0</t>
  </si>
  <si>
    <t>uniprot/B6H8J7</t>
  </si>
  <si>
    <t>Pc16g08330</t>
  </si>
  <si>
    <t>uniprot/B6H833</t>
  </si>
  <si>
    <t>Pc16g07850</t>
  </si>
  <si>
    <t>uniprot/B6H7M9</t>
  </si>
  <si>
    <t>Pc16g07700</t>
  </si>
  <si>
    <t>uniprot/B6H7V5</t>
  </si>
  <si>
    <t>phyA</t>
  </si>
  <si>
    <t>uniprot/B6H7V3</t>
  </si>
  <si>
    <t>Pc16g07590</t>
  </si>
  <si>
    <t>uniprot/B6H821</t>
  </si>
  <si>
    <t>uniprot/B6H805</t>
  </si>
  <si>
    <t>Pc16g07440</t>
  </si>
  <si>
    <t>uniprot/B6H813</t>
  </si>
  <si>
    <t>Pc16g07060</t>
  </si>
  <si>
    <t>uniprot/B6H7V0</t>
  </si>
  <si>
    <t>uniprot/B6H7G3</t>
  </si>
  <si>
    <t>uniprot/B6H7G0</t>
  </si>
  <si>
    <t>Pc16g06420</t>
  </si>
  <si>
    <t>uniprot/B6H9C7</t>
  </si>
  <si>
    <t>Pc16g06340</t>
  </si>
  <si>
    <t>uniprot/B6H913</t>
  </si>
  <si>
    <t>Pc16g06150</t>
  </si>
  <si>
    <t>uniprot/B6H8T1</t>
  </si>
  <si>
    <t>Pc16g06140</t>
  </si>
  <si>
    <t>uniprot/B6H8T0</t>
  </si>
  <si>
    <t>Pc16g06060</t>
  </si>
  <si>
    <t>uniprot/B6H8I9</t>
  </si>
  <si>
    <t>Pc16g05830</t>
  </si>
  <si>
    <t>uniprot/B6H8H5</t>
  </si>
  <si>
    <t>Pc16g05650</t>
  </si>
  <si>
    <t>uniprot/B6H8F9</t>
  </si>
  <si>
    <t>Pc16g05630</t>
  </si>
  <si>
    <t>uniprot/B6H8F7</t>
  </si>
  <si>
    <t>Pc16g05570</t>
  </si>
  <si>
    <t>uniprot/B6H8H8</t>
  </si>
  <si>
    <t>Pc16g05150</t>
  </si>
  <si>
    <t>uniprot/B6H9C2</t>
  </si>
  <si>
    <t>uniprot/B6H9B6</t>
  </si>
  <si>
    <t>Pc16g05060</t>
  </si>
  <si>
    <t>uniprot/B6H9B4</t>
  </si>
  <si>
    <t>uniprot/B6H903</t>
  </si>
  <si>
    <t>pgkA</t>
  </si>
  <si>
    <t>uniprot/B6H8Z3</t>
  </si>
  <si>
    <t>Pc16g04460</t>
  </si>
  <si>
    <t>uniprot/B6H8R4</t>
  </si>
  <si>
    <t>Pc16g04380</t>
  </si>
  <si>
    <t>uniprot/B6H8Q7</t>
  </si>
  <si>
    <t>uniprot/B6H8E9</t>
  </si>
  <si>
    <t>Pc16g03940</t>
  </si>
  <si>
    <t>uniprot/B6H803</t>
  </si>
  <si>
    <t>uniprot/B6H7T1</t>
  </si>
  <si>
    <t>Pc16g03650</t>
  </si>
  <si>
    <t>uniprot/B6H7S9</t>
  </si>
  <si>
    <t>Pc16g03260</t>
  </si>
  <si>
    <t>uniprot/B6H8Y6</t>
  </si>
  <si>
    <t>Pc16g03140</t>
  </si>
  <si>
    <t>uniprot/B6H8X6</t>
  </si>
  <si>
    <t>Pc16g03090</t>
  </si>
  <si>
    <t>uniprot/B6H8X1</t>
  </si>
  <si>
    <t>uniprot/B6H7J3</t>
  </si>
  <si>
    <t>uniprot/B6H782</t>
  </si>
  <si>
    <t>Pc16g01840</t>
  </si>
  <si>
    <t>uniprot/B6H762</t>
  </si>
  <si>
    <t>Pc16g01830</t>
  </si>
  <si>
    <t>uniprot/B6H761</t>
  </si>
  <si>
    <t>uniprot/B6H757</t>
  </si>
  <si>
    <t>Pc16g01770</t>
  </si>
  <si>
    <t>uniprot/B6H755</t>
  </si>
  <si>
    <t>uniprot/B6H727</t>
  </si>
  <si>
    <t>uniprot/B6H722</t>
  </si>
  <si>
    <t>uniprot/B6H713</t>
  </si>
  <si>
    <t>Pc16g00770</t>
  </si>
  <si>
    <t>uniprot/B6H6Y0</t>
  </si>
  <si>
    <t>Pc16g00680</t>
  </si>
  <si>
    <t>uniprot/B6H6X1</t>
  </si>
  <si>
    <t>Pc16g00630</t>
  </si>
  <si>
    <t>uniprot/B6H6W6</t>
  </si>
  <si>
    <t>Pc16g00620</t>
  </si>
  <si>
    <t>uniprot/B6H6W4</t>
  </si>
  <si>
    <t>Pc16g00450</t>
  </si>
  <si>
    <t>uniprot/B6H6V6</t>
  </si>
  <si>
    <t>Pc15g01880</t>
  </si>
  <si>
    <t>uniprot/B6H6C3</t>
  </si>
  <si>
    <t>Pc15g01800</t>
  </si>
  <si>
    <t>uniprot/B6H6B5</t>
  </si>
  <si>
    <t>Pc15g01110</t>
  </si>
  <si>
    <t>uniprot/B6H6Q5</t>
  </si>
  <si>
    <t>Pc15g01010</t>
  </si>
  <si>
    <t>uniprot/B6H6P5</t>
  </si>
  <si>
    <t>uniprot/B6H6P3</t>
  </si>
  <si>
    <t>uniprot/B6H6J7</t>
  </si>
  <si>
    <t>uniprot/B6H6J5</t>
  </si>
  <si>
    <t>Pc15g00480</t>
  </si>
  <si>
    <t>uniprot/B6H6J4</t>
  </si>
  <si>
    <t>Pc15g00440</t>
  </si>
  <si>
    <t>uniprot/B6H6J0</t>
  </si>
  <si>
    <t>Pc15g00410</t>
  </si>
  <si>
    <t>uniprot/B6H6I7</t>
  </si>
  <si>
    <t>uniprot/B6H6G1</t>
  </si>
  <si>
    <t>Pc15g00090</t>
  </si>
  <si>
    <t>uniprot/B6H6F6</t>
  </si>
  <si>
    <t>Pc15g00060</t>
  </si>
  <si>
    <t>uniprot/B6H6F3</t>
  </si>
  <si>
    <t>arg2</t>
  </si>
  <si>
    <t>uniprot/B6H629</t>
  </si>
  <si>
    <t>uniprot/B6H623</t>
  </si>
  <si>
    <t>Pc14g01760</t>
  </si>
  <si>
    <t>uniprot/B6H604</t>
  </si>
  <si>
    <t>uniprot/B6H602</t>
  </si>
  <si>
    <t>Pc14g01510</t>
  </si>
  <si>
    <t>uniprot/B6H5X9</t>
  </si>
  <si>
    <t>uniprot/B6H5X1</t>
  </si>
  <si>
    <t>Pc14g01170</t>
  </si>
  <si>
    <t>uniprot/B6H5U5</t>
  </si>
  <si>
    <t>uniprot/B6H5U1</t>
  </si>
  <si>
    <t>uniprot/B6H5U0</t>
  </si>
  <si>
    <t>Pc14g01080</t>
  </si>
  <si>
    <t>uniprot/B6H5T6</t>
  </si>
  <si>
    <t>Pc14g01040</t>
  </si>
  <si>
    <t>uniprot/B6H5T2</t>
  </si>
  <si>
    <t>Pc14g00960</t>
  </si>
  <si>
    <t>uniprot/B6H5S4</t>
  </si>
  <si>
    <t>Pc14g00790</t>
  </si>
  <si>
    <t>uniprot/B6H5Q7</t>
  </si>
  <si>
    <t>Pc14g00750</t>
  </si>
  <si>
    <t>uniprot/B6H5P8</t>
  </si>
  <si>
    <t>uniprot/B6H5P7</t>
  </si>
  <si>
    <t>Pc14g00690</t>
  </si>
  <si>
    <t>uniprot/B6H5P2</t>
  </si>
  <si>
    <t>Pc14g00590</t>
  </si>
  <si>
    <t>uniprot/B6H5M0</t>
  </si>
  <si>
    <t>uniprot/B6H5K9</t>
  </si>
  <si>
    <t>Pc14g00380</t>
  </si>
  <si>
    <t>uniprot/B6H5K8</t>
  </si>
  <si>
    <t>uniprot/B6H5J0</t>
  </si>
  <si>
    <t>Pc14g00190</t>
  </si>
  <si>
    <t>uniprot/B6H5I9</t>
  </si>
  <si>
    <t>Pc14g00180</t>
  </si>
  <si>
    <t>uniprot/B6H5I8</t>
  </si>
  <si>
    <t>Pc14g00170</t>
  </si>
  <si>
    <t>uniprot/B6H5I7</t>
  </si>
  <si>
    <t>Pc14g00150</t>
  </si>
  <si>
    <t>uniprot/B6H5I4</t>
  </si>
  <si>
    <t>Pc14g00140</t>
  </si>
  <si>
    <t>uniprot/B6H5I3</t>
  </si>
  <si>
    <t>Pc13g15980</t>
  </si>
  <si>
    <t>uniprot/B6H322</t>
  </si>
  <si>
    <t>Pc13g15940</t>
  </si>
  <si>
    <t>uniprot/B6H2Z9</t>
  </si>
  <si>
    <t>uniprot/B6H313</t>
  </si>
  <si>
    <t>uniprot/B6H304</t>
  </si>
  <si>
    <t>Pc13g15680</t>
  </si>
  <si>
    <t>uniprot/B6H302</t>
  </si>
  <si>
    <t>Pc13g15440</t>
  </si>
  <si>
    <t>uniprot/B6H2R6</t>
  </si>
  <si>
    <t>uniprot/B6H2U1</t>
  </si>
  <si>
    <t>Pc13g14570</t>
  </si>
  <si>
    <t>uniprot/B6H2I0</t>
  </si>
  <si>
    <t>Pc13g14530</t>
  </si>
  <si>
    <t>uniprot/B6H2I9</t>
  </si>
  <si>
    <t>uniprot/B6H5D3</t>
  </si>
  <si>
    <t>Pc13g14400</t>
  </si>
  <si>
    <t>uniprot/B6H5D2</t>
  </si>
  <si>
    <t>Pc13g14370</t>
  </si>
  <si>
    <t>uniprot/B6H5C9</t>
  </si>
  <si>
    <t>Pc13g13730</t>
  </si>
  <si>
    <t>uniprot/B6H529</t>
  </si>
  <si>
    <t>Pc13g13490</t>
  </si>
  <si>
    <t>uniprot/B6H3L9</t>
  </si>
  <si>
    <t>Pc13g13290</t>
  </si>
  <si>
    <t>uniprot/B6H3H8</t>
  </si>
  <si>
    <t>uniprot/B6H3I1</t>
  </si>
  <si>
    <t>uniprot/B6H3A7</t>
  </si>
  <si>
    <t>uniprot/B6H3A6</t>
  </si>
  <si>
    <t>Pc13g13110</t>
  </si>
  <si>
    <t>uniprot/B6H3A3</t>
  </si>
  <si>
    <t>Pc13g12930</t>
  </si>
  <si>
    <t>uniprot/B6H369</t>
  </si>
  <si>
    <t>Pc13g12760</t>
  </si>
  <si>
    <t>uniprot/B6H341</t>
  </si>
  <si>
    <t>Pc13g12750</t>
  </si>
  <si>
    <t>uniprot/B6H340</t>
  </si>
  <si>
    <t>Pc13g12580</t>
  </si>
  <si>
    <t>uniprot/B6H352</t>
  </si>
  <si>
    <t>Pc13g12490</t>
  </si>
  <si>
    <t>uniprot/B6H5F2</t>
  </si>
  <si>
    <t>Pc13g12450</t>
  </si>
  <si>
    <t>uniprot/B6H5B6</t>
  </si>
  <si>
    <t>Pc13g12440</t>
  </si>
  <si>
    <t>uniprot/B6H5B5</t>
  </si>
  <si>
    <t>uniprot/B6H5C0</t>
  </si>
  <si>
    <t>Pc13g12390</t>
  </si>
  <si>
    <t>uniprot/B6H5B9</t>
  </si>
  <si>
    <t>uniprot/B6H5A3</t>
  </si>
  <si>
    <t>trpC</t>
  </si>
  <si>
    <t>Pc13g12270</t>
  </si>
  <si>
    <t>uniprot/B6H5A1</t>
  </si>
  <si>
    <t>uniprot/B6H591</t>
  </si>
  <si>
    <t>Pc13g12140</t>
  </si>
  <si>
    <t>uniprot/B6H588</t>
  </si>
  <si>
    <t>Pc13g12020</t>
  </si>
  <si>
    <t>uniprot/B6H503</t>
  </si>
  <si>
    <t>uniprot/B6H501</t>
  </si>
  <si>
    <t>uniprot/B6H4Z0</t>
  </si>
  <si>
    <t>Pc13g11640</t>
  </si>
  <si>
    <t>uniprot/B6H4Y8</t>
  </si>
  <si>
    <t>uniprot/B6H4V0</t>
  </si>
  <si>
    <t>uniprot/B6H4U6</t>
  </si>
  <si>
    <t>uniprot/B6H4U5</t>
  </si>
  <si>
    <t>Pc13g11380</t>
  </si>
  <si>
    <t>uniprot/B6H4U2</t>
  </si>
  <si>
    <t>Pc13g10810</t>
  </si>
  <si>
    <t>uniprot/B6H417</t>
  </si>
  <si>
    <t>Pc13g10800</t>
  </si>
  <si>
    <t>uniprot/B6H416</t>
  </si>
  <si>
    <t>uniprot/B6H405</t>
  </si>
  <si>
    <t>Pc13g10660</t>
  </si>
  <si>
    <t>uniprot/B6H402</t>
  </si>
  <si>
    <t>uniprot/B6H3Z5</t>
  </si>
  <si>
    <t>uniprot/B6H4R4</t>
  </si>
  <si>
    <t>Pc13g10120</t>
  </si>
  <si>
    <t>uniprot/B6H4R2</t>
  </si>
  <si>
    <t>Pc13g10010</t>
  </si>
  <si>
    <t>uniprot/B6H4Q1</t>
  </si>
  <si>
    <t>Pc13g09980</t>
  </si>
  <si>
    <t>uniprot/B6H4P8</t>
  </si>
  <si>
    <t>uniprot/B6H4I3</t>
  </si>
  <si>
    <t>uniprot/B6H4I2</t>
  </si>
  <si>
    <t>Pc13g09520</t>
  </si>
  <si>
    <t>uniprot/B6H434</t>
  </si>
  <si>
    <t>Pc13g09350</t>
  </si>
  <si>
    <t>uniprot/B6H3T5</t>
  </si>
  <si>
    <t>Pc13g09300</t>
  </si>
  <si>
    <t>uniprot/B6H4M2</t>
  </si>
  <si>
    <t>Pc13g09170</t>
  </si>
  <si>
    <t>uniprot/B6H4K9</t>
  </si>
  <si>
    <t>Pc13g09130</t>
  </si>
  <si>
    <t>uniprot/B6H4K5</t>
  </si>
  <si>
    <t>uniprot/B6H4I9</t>
  </si>
  <si>
    <t>uniprot/B6H4H3</t>
  </si>
  <si>
    <t>Pc13g08390</t>
  </si>
  <si>
    <t>uniprot/B6H4C2</t>
  </si>
  <si>
    <t>uniprot/B6H4C1</t>
  </si>
  <si>
    <t>Pc13g08330</t>
  </si>
  <si>
    <t>uniprot/B6H4D3</t>
  </si>
  <si>
    <t>uniprot/B6H4B4</t>
  </si>
  <si>
    <t>Pc13g08170</t>
  </si>
  <si>
    <t>uniprot/B6H4A4</t>
  </si>
  <si>
    <t>uniprot/B6H498</t>
  </si>
  <si>
    <t>Pc13g08090</t>
  </si>
  <si>
    <t>uniprot/B6H496</t>
  </si>
  <si>
    <t>uniprot/B6H493</t>
  </si>
  <si>
    <t>Pc13g07960</t>
  </si>
  <si>
    <t>uniprot/B6H484</t>
  </si>
  <si>
    <t>Pc13g07790</t>
  </si>
  <si>
    <t>uniprot/B6H474</t>
  </si>
  <si>
    <t>Pc13g07730</t>
  </si>
  <si>
    <t>uniprot/B6H461</t>
  </si>
  <si>
    <t>uniprot/B6H454</t>
  </si>
  <si>
    <t>Pc13g07630</t>
  </si>
  <si>
    <t>uniprot/B6H451</t>
  </si>
  <si>
    <t>Pc13g07510</t>
  </si>
  <si>
    <t>uniprot/B6H3Q9</t>
  </si>
  <si>
    <t>Pc13g07430</t>
  </si>
  <si>
    <t>uniprot/B6H3U3</t>
  </si>
  <si>
    <t>Pc13g07400</t>
  </si>
  <si>
    <t>uniprot/B6H3U0</t>
  </si>
  <si>
    <t>uniprot/B6H3T0</t>
  </si>
  <si>
    <t>Pc13g07300</t>
  </si>
  <si>
    <t>uniprot/B6H3S9</t>
  </si>
  <si>
    <t>uniprot/B6H3S2</t>
  </si>
  <si>
    <t>uniprot/B6H3Q1</t>
  </si>
  <si>
    <t>Pc13g07130</t>
  </si>
  <si>
    <t>uniprot/B6H3Q0</t>
  </si>
  <si>
    <t>uniprot/B6H3J7</t>
  </si>
  <si>
    <t>Pc13g06650</t>
  </si>
  <si>
    <t>uniprot/B6H3D6</t>
  </si>
  <si>
    <t>uniprot/B6H3G1</t>
  </si>
  <si>
    <t>Pc13g06280</t>
  </si>
  <si>
    <t>uniprot/B6H3F0</t>
  </si>
  <si>
    <t>Pc13g06270</t>
  </si>
  <si>
    <t>uniprot/B6H3E9</t>
  </si>
  <si>
    <t>uniprot/B6H3B9</t>
  </si>
  <si>
    <t>uniprot/B6H390</t>
  </si>
  <si>
    <t>uniprot/B6H387</t>
  </si>
  <si>
    <t>uniprot/B6H378</t>
  </si>
  <si>
    <t>uniprot/B6H330</t>
  </si>
  <si>
    <t>Pc13g05740</t>
  </si>
  <si>
    <t>uniprot/B6H2X5</t>
  </si>
  <si>
    <t>Pc13g05670</t>
  </si>
  <si>
    <t>uniprot/B6H2W7</t>
  </si>
  <si>
    <t>Pc13g05570</t>
  </si>
  <si>
    <t>uniprot/B6H2W1</t>
  </si>
  <si>
    <t>uniprot/B6H2N1</t>
  </si>
  <si>
    <t>Pc13g05510</t>
  </si>
  <si>
    <t>uniprot/B6H2M6</t>
  </si>
  <si>
    <t>uniprot/B6H2M2</t>
  </si>
  <si>
    <t>uniprot/B6H2J6</t>
  </si>
  <si>
    <t>uniprot/B6H2J3</t>
  </si>
  <si>
    <t>uniprot/B6H2F1</t>
  </si>
  <si>
    <t>uniprot/B6H2E1</t>
  </si>
  <si>
    <t>Pc13g04700</t>
  </si>
  <si>
    <t>uniprot/B6H241</t>
  </si>
  <si>
    <t>uniprot/B6H2A3</t>
  </si>
  <si>
    <t>uniprot/B6H2A4</t>
  </si>
  <si>
    <t>pyrG</t>
  </si>
  <si>
    <t>uniprot/B6H282</t>
  </si>
  <si>
    <t>Pc13g04060</t>
  </si>
  <si>
    <t>uniprot/B6H268</t>
  </si>
  <si>
    <t>Pc13g04040</t>
  </si>
  <si>
    <t>uniprot/B6H266</t>
  </si>
  <si>
    <t>uniprot/B6H276</t>
  </si>
  <si>
    <t>Pc13g03760</t>
  </si>
  <si>
    <t>uniprot/B6H232</t>
  </si>
  <si>
    <t>Pc13g03700</t>
  </si>
  <si>
    <t>uniprot/B6H219</t>
  </si>
  <si>
    <t>Pc13g03650</t>
  </si>
  <si>
    <t>uniprot/B6H1X6</t>
  </si>
  <si>
    <t>uniprot/B6H1X4</t>
  </si>
  <si>
    <t>Pc13g03350</t>
  </si>
  <si>
    <t>uniprot/B6H1Y2</t>
  </si>
  <si>
    <t>Pc13g03340</t>
  </si>
  <si>
    <t>uniprot/B6H1X1</t>
  </si>
  <si>
    <t>Pc13g03320</t>
  </si>
  <si>
    <t>uniprot/B6H1W9</t>
  </si>
  <si>
    <t>Pc13g03300</t>
  </si>
  <si>
    <t>uniprot/B6H1W7</t>
  </si>
  <si>
    <t>Pc13g03260</t>
  </si>
  <si>
    <t>uniprot/B6H1W3</t>
  </si>
  <si>
    <t>uniprot/B6H1V9</t>
  </si>
  <si>
    <t>Pc13g03110</t>
  </si>
  <si>
    <t>uniprot/B6H215</t>
  </si>
  <si>
    <t>Pc13g02720</t>
  </si>
  <si>
    <t>uniprot/B6H1D9</t>
  </si>
  <si>
    <t>uniprot/B6H1D5</t>
  </si>
  <si>
    <t>Pc13g02430</t>
  </si>
  <si>
    <t>uniprot/B6H1J6</t>
  </si>
  <si>
    <t>uniprot/B6H1I8</t>
  </si>
  <si>
    <t>Pc13g02010</t>
  </si>
  <si>
    <t>uniprot/B6H1C1</t>
  </si>
  <si>
    <t>Pc13g01920</t>
  </si>
  <si>
    <t>uniprot/B6H1B2</t>
  </si>
  <si>
    <t>Pc13g01570</t>
  </si>
  <si>
    <t>uniprot/B6H1P4</t>
  </si>
  <si>
    <t>Pc13g01370</t>
  </si>
  <si>
    <t>uniprot/B6H1Q2</t>
  </si>
  <si>
    <t>Pc13g01340</t>
  </si>
  <si>
    <t>uniprot/B6H1P9</t>
  </si>
  <si>
    <t>Pc13g00130</t>
  </si>
  <si>
    <t>uniprot/B6H5G2</t>
  </si>
  <si>
    <t>Pc12g16540</t>
  </si>
  <si>
    <t>uniprot/B6GYR2</t>
  </si>
  <si>
    <t>Pc12g16220</t>
  </si>
  <si>
    <t>uniprot/B6GYQ2</t>
  </si>
  <si>
    <t>Pc12g16160</t>
  </si>
  <si>
    <t>uniprot/B6GYP6</t>
  </si>
  <si>
    <t>uniprot/B6GYF7</t>
  </si>
  <si>
    <t>uniprot/B6GYF5</t>
  </si>
  <si>
    <t>uniprot/B6GYE4</t>
  </si>
  <si>
    <t>Pc12g15730</t>
  </si>
  <si>
    <t>uniprot/B6GY41</t>
  </si>
  <si>
    <t>uniprot/B6GXS9</t>
  </si>
  <si>
    <t>Pc12g15500</t>
  </si>
  <si>
    <t>uniprot/B6GXS7</t>
  </si>
  <si>
    <t>Pc12g15240</t>
  </si>
  <si>
    <t>uniprot/B6GXH0</t>
  </si>
  <si>
    <t>Pc12g15040</t>
  </si>
  <si>
    <t>uniprot/B6GX73</t>
  </si>
  <si>
    <t>Pc12g14940</t>
  </si>
  <si>
    <t>uniprot/B6GX63</t>
  </si>
  <si>
    <t>Pc12g14880</t>
  </si>
  <si>
    <t>uniprot/B6GWX7</t>
  </si>
  <si>
    <t>uniprot/B6GWX3</t>
  </si>
  <si>
    <t>Pc12g14790</t>
  </si>
  <si>
    <t>uniprot/B6GWW8</t>
  </si>
  <si>
    <t>Pc12g14370</t>
  </si>
  <si>
    <t>uniprot/B6H0U6</t>
  </si>
  <si>
    <t>Pc12g14360</t>
  </si>
  <si>
    <t>uniprot/B6H0U5</t>
  </si>
  <si>
    <t>Pc12g14280</t>
  </si>
  <si>
    <t>uniprot/B6H0T7</t>
  </si>
  <si>
    <t>Pc12g14250</t>
  </si>
  <si>
    <t>uniprot/B6H0T4</t>
  </si>
  <si>
    <t>Pc12g14070</t>
  </si>
  <si>
    <t>uniprot/B6H0J4</t>
  </si>
  <si>
    <t>uniprot/B6H094</t>
  </si>
  <si>
    <t>Pc12g13680</t>
  </si>
  <si>
    <t>uniprot/B6H023</t>
  </si>
  <si>
    <t>Pc12g13660</t>
  </si>
  <si>
    <t>uniprot/B6H021</t>
  </si>
  <si>
    <t>Pc12g13610</t>
  </si>
  <si>
    <t>uniprot/B6H016</t>
  </si>
  <si>
    <t>Pc12g13590</t>
  </si>
  <si>
    <t>uniprot/B6H014</t>
  </si>
  <si>
    <t>uniprot/B6GZU9</t>
  </si>
  <si>
    <t>Pc12g13450</t>
  </si>
  <si>
    <t>uniprot/B6GZU4</t>
  </si>
  <si>
    <t>Pc12g13440</t>
  </si>
  <si>
    <t>uniprot/B6GZU3</t>
  </si>
  <si>
    <t>uniprot/B6GZT0</t>
  </si>
  <si>
    <t>Pc12g13290</t>
  </si>
  <si>
    <t>uniprot/B6GZS8</t>
  </si>
  <si>
    <t>uniprot/B6GZK4</t>
  </si>
  <si>
    <t>Pc12g13180</t>
  </si>
  <si>
    <t>uniprot/B6GZK2</t>
  </si>
  <si>
    <t>uniprot/B6GYZ5</t>
  </si>
  <si>
    <t>Pc12g12260</t>
  </si>
  <si>
    <t>uniprot/B6GYD1</t>
  </si>
  <si>
    <t>Pc12g12200</t>
  </si>
  <si>
    <t>uniprot/B6GYC5</t>
  </si>
  <si>
    <t>Pc12g12140</t>
  </si>
  <si>
    <t>uniprot/B6GYB9</t>
  </si>
  <si>
    <t>Pc12g12060</t>
  </si>
  <si>
    <t>uniprot/B6GY28</t>
  </si>
  <si>
    <t>Pc12g11930</t>
  </si>
  <si>
    <t>uniprot/B6GY15</t>
  </si>
  <si>
    <t>Pc12g11860</t>
  </si>
  <si>
    <t>uniprot/B6GY09</t>
  </si>
  <si>
    <t>uniprot/B6GXF0</t>
  </si>
  <si>
    <t>Pc12g11200</t>
  </si>
  <si>
    <t>uniprot/B6GX41</t>
  </si>
  <si>
    <t>uniprot/B6GX40</t>
  </si>
  <si>
    <t>Pc12g11110</t>
  </si>
  <si>
    <t>uniprot/B6GWV4</t>
  </si>
  <si>
    <t>Pc12g10940</t>
  </si>
  <si>
    <t>uniprot/B6GWT7</t>
  </si>
  <si>
    <t>Pc12g10870</t>
  </si>
  <si>
    <t>uniprot/B6H109</t>
  </si>
  <si>
    <t>Pc12g10630</t>
  </si>
  <si>
    <t>uniprot/B6H0S1</t>
  </si>
  <si>
    <t>Pc12g10440</t>
  </si>
  <si>
    <t>uniprot/B6H0Q2</t>
  </si>
  <si>
    <t>uniprot/B6H004</t>
  </si>
  <si>
    <t>Pc12g09880</t>
  </si>
  <si>
    <t>uniprot/B6GZZ7</t>
  </si>
  <si>
    <t>uniprot/B6GZZ1</t>
  </si>
  <si>
    <t>uniprot/B6GZH1</t>
  </si>
  <si>
    <t>uniprot/B6GZ96</t>
  </si>
  <si>
    <t>uniprot/B6GZ87</t>
  </si>
  <si>
    <t>Pc12g09250</t>
  </si>
  <si>
    <t>uniprot/B6GZ85</t>
  </si>
  <si>
    <t>uniprot/B6GZ79</t>
  </si>
  <si>
    <t>Pc12g09060</t>
  </si>
  <si>
    <t>uniprot/B6GYX3</t>
  </si>
  <si>
    <t>Pc12g09040</t>
  </si>
  <si>
    <t>uniprot/B6GYX1</t>
  </si>
  <si>
    <t>Pc12g09030</t>
  </si>
  <si>
    <t>uniprot/B6GYX0</t>
  </si>
  <si>
    <t>uniprot/B6GYW9</t>
  </si>
  <si>
    <t>Pc12g09000</t>
  </si>
  <si>
    <t>uniprot/B6GYW7</t>
  </si>
  <si>
    <t>uniprot/B6GYW0</t>
  </si>
  <si>
    <t>Pc12g08920</t>
  </si>
  <si>
    <t>uniprot/B6GYV9</t>
  </si>
  <si>
    <t>Pc12g08900</t>
  </si>
  <si>
    <t>uniprot/B6GYV7</t>
  </si>
  <si>
    <t>uniprot/B6GYL5</t>
  </si>
  <si>
    <t>Pc12g08820</t>
  </si>
  <si>
    <t>uniprot/B6GYL0</t>
  </si>
  <si>
    <t>Pc12g08790</t>
  </si>
  <si>
    <t>uniprot/B6GYK7</t>
  </si>
  <si>
    <t>Pc12g08750</t>
  </si>
  <si>
    <t>uniprot/B6GYK4</t>
  </si>
  <si>
    <t>Pc12g08690</t>
  </si>
  <si>
    <t>uniprot/B6GYJ8</t>
  </si>
  <si>
    <t>uniprot/B6GYJ7</t>
  </si>
  <si>
    <t>uniprot/B6GYJ5</t>
  </si>
  <si>
    <t>Pc12g08530</t>
  </si>
  <si>
    <t>uniprot/B6GYA0</t>
  </si>
  <si>
    <t>uniprot/B6GXY7</t>
  </si>
  <si>
    <t>Pc12g08040</t>
  </si>
  <si>
    <t>uniprot/B6GXN5</t>
  </si>
  <si>
    <t>uniprot/B6GXM5</t>
  </si>
  <si>
    <t>Pc12g07900</t>
  </si>
  <si>
    <t>uniprot/B6GXM2</t>
  </si>
  <si>
    <t>Pc12g07880</t>
  </si>
  <si>
    <t>uniprot/B6GXE0</t>
  </si>
  <si>
    <t>uniprot/B6GXD4</t>
  </si>
  <si>
    <t>Pc12g07810</t>
  </si>
  <si>
    <t>uniprot/B6GXD3</t>
  </si>
  <si>
    <t>uniprot/B6GX15</t>
  </si>
  <si>
    <t>Pc12g07420</t>
  </si>
  <si>
    <t>uniprot/B6GX14</t>
  </si>
  <si>
    <t>Pc12g07100</t>
  </si>
  <si>
    <t>uniprot/B6H0Y7</t>
  </si>
  <si>
    <t>uniprot/B6H0Y6</t>
  </si>
  <si>
    <t>Pc12g06930</t>
  </si>
  <si>
    <t>uniprot/B6H0X1</t>
  </si>
  <si>
    <t>Pc12g06870</t>
  </si>
  <si>
    <t>uniprot/B6H0P7</t>
  </si>
  <si>
    <t>uniprot/B6H0P4</t>
  </si>
  <si>
    <t>Pc12g06590</t>
  </si>
  <si>
    <t>uniprot/B6H0F3</t>
  </si>
  <si>
    <t>Pc12g06430</t>
  </si>
  <si>
    <t>uniprot/B6H0D9</t>
  </si>
  <si>
    <t>Pc12g06110</t>
  </si>
  <si>
    <t>uniprot/B6GZY3</t>
  </si>
  <si>
    <t>uniprot/B6GZP7</t>
  </si>
  <si>
    <t>uniprot/B6GZP0</t>
  </si>
  <si>
    <t>Pc12g05620</t>
  </si>
  <si>
    <t>uniprot/B6GZG1</t>
  </si>
  <si>
    <t>Pc12g05510</t>
  </si>
  <si>
    <t>uniprot/B6GZF1</t>
  </si>
  <si>
    <t>Pc12g05480</t>
  </si>
  <si>
    <t>uniprot/B6GZE8</t>
  </si>
  <si>
    <t>Pc12g05420</t>
  </si>
  <si>
    <t>uniprot/B6GZ70</t>
  </si>
  <si>
    <t>Pc12g05400</t>
  </si>
  <si>
    <t>uniprot/B6GZ68</t>
  </si>
  <si>
    <t>uniprot/B6GZ66</t>
  </si>
  <si>
    <t>uniprot/B6GZ61</t>
  </si>
  <si>
    <t>uniprot/B6GY76</t>
  </si>
  <si>
    <t>uniprot/B6GY74</t>
  </si>
  <si>
    <t>Pc12g04600</t>
  </si>
  <si>
    <t>uniprot/B6GY71</t>
  </si>
  <si>
    <t>Pc12g04520</t>
  </si>
  <si>
    <t>uniprot/B6GXX5</t>
  </si>
  <si>
    <t>Pc12g04430</t>
  </si>
  <si>
    <t>uniprot/B6GXW6</t>
  </si>
  <si>
    <t>uniprot/B6GXM1</t>
  </si>
  <si>
    <t>Pc12g04310</t>
  </si>
  <si>
    <t>uniprot/B6GXL6</t>
  </si>
  <si>
    <t>Pc12g04280</t>
  </si>
  <si>
    <t>uniprot/B6GXL3</t>
  </si>
  <si>
    <t>Pc12g04240</t>
  </si>
  <si>
    <t>uniprot/B6GXK9</t>
  </si>
  <si>
    <t>Pc12g03690</t>
  </si>
  <si>
    <t>uniprot/B6GWZ0</t>
  </si>
  <si>
    <t>Pc12g03630</t>
  </si>
  <si>
    <t>uniprot/B6GWQ6</t>
  </si>
  <si>
    <t>Pc12g03490</t>
  </si>
  <si>
    <t>uniprot/B6GWP4</t>
  </si>
  <si>
    <t>Pc12g03370</t>
  </si>
  <si>
    <t>uniprot/B6H0W6</t>
  </si>
  <si>
    <t>uniprot/B6H0W5</t>
  </si>
  <si>
    <t>Pc12g03240</t>
  </si>
  <si>
    <t>uniprot/B6H0V4</t>
  </si>
  <si>
    <t>uniprot/B6H0M2</t>
  </si>
  <si>
    <t>Pc12g03090</t>
  </si>
  <si>
    <t>uniprot/B6H0L8</t>
  </si>
  <si>
    <t>Pc12g02790</t>
  </si>
  <si>
    <t>uniprot/B6H0C1</t>
  </si>
  <si>
    <t>Pc12g02470</t>
  </si>
  <si>
    <t>uniprot/B6GZW8</t>
  </si>
  <si>
    <t>Pc12g01820</t>
  </si>
  <si>
    <t>uniprot/B6GZC5</t>
  </si>
  <si>
    <t>Pc12g01810</t>
  </si>
  <si>
    <t>uniprot/B6GZC4</t>
  </si>
  <si>
    <t>Pc12g01730</t>
  </si>
  <si>
    <t>uniprot/B6GZ46</t>
  </si>
  <si>
    <t>Pc12g01520</t>
  </si>
  <si>
    <t>uniprot/B6GYT7</t>
  </si>
  <si>
    <t>Pc12g01420</t>
  </si>
  <si>
    <t>uniprot/B6GYT0</t>
  </si>
  <si>
    <t>uniprot/B6GYG5</t>
  </si>
  <si>
    <t>Pc12g00950</t>
  </si>
  <si>
    <t>uniprot/B6GY66</t>
  </si>
  <si>
    <t>Pc12g00920</t>
  </si>
  <si>
    <t>uniprot/B6GY63</t>
  </si>
  <si>
    <t>Pc12g00830</t>
  </si>
  <si>
    <t>uniprot/B6GY55</t>
  </si>
  <si>
    <t>uniprot/B6GXT9</t>
  </si>
  <si>
    <t>uniprot/B6GXA2</t>
  </si>
  <si>
    <t>Pc06g01810</t>
  </si>
  <si>
    <t>uniprot/B6GWF1</t>
  </si>
  <si>
    <t>uniprot/B6GWE7</t>
  </si>
  <si>
    <t>Pc06g01250</t>
  </si>
  <si>
    <t>uniprot/B6GW62</t>
  </si>
  <si>
    <t>Pc06g01110</t>
  </si>
  <si>
    <t>uniprot/B6GW50</t>
  </si>
  <si>
    <t>Pc06g01090</t>
  </si>
  <si>
    <t>uniprot/B6GW48</t>
  </si>
  <si>
    <t>Pc06g00600</t>
  </si>
  <si>
    <t>uniprot/B6GW04</t>
  </si>
  <si>
    <t>uniprot/B6GVY3</t>
  </si>
  <si>
    <t>uniprot/B6GVX2</t>
  </si>
  <si>
    <t>Pc06g00190</t>
  </si>
  <si>
    <t>uniprot/B6GVW5</t>
  </si>
  <si>
    <t>Pc06g00180</t>
  </si>
  <si>
    <t>uniprot/B6GVW4</t>
  </si>
  <si>
    <t>Pc20g03140</t>
  </si>
  <si>
    <t>uniprot/B6HFP5</t>
  </si>
  <si>
    <t>uniprot/B6HCU6</t>
  </si>
  <si>
    <t>uniprot/B6H605</t>
  </si>
  <si>
    <t>uniprot/B6HNY8</t>
  </si>
  <si>
    <t>uniprot/B6HDM8</t>
  </si>
  <si>
    <t>uniprot/B6H4N2</t>
  </si>
  <si>
    <t>Pc06g01410</t>
  </si>
  <si>
    <t>uniprot/B6GW79</t>
  </si>
  <si>
    <t>Pc13g15800</t>
  </si>
  <si>
    <t>uniprot/B6H312</t>
  </si>
  <si>
    <t>uniprot/B6HQ76</t>
  </si>
  <si>
    <t>Pc21g15960</t>
  </si>
  <si>
    <t>uniprot/B6HKJ7</t>
  </si>
  <si>
    <t>uniprot/B6HEL5</t>
  </si>
  <si>
    <t>DESCRIPTION</t>
  </si>
  <si>
    <t>DEFAULT LOWER</t>
  </si>
  <si>
    <t>DEFAULT UPPER</t>
  </si>
  <si>
    <t>CONTACT GIVEN NAME</t>
  </si>
  <si>
    <t>CONTACT FAMILY NAME</t>
  </si>
  <si>
    <t>CONTACT EMAIL</t>
  </si>
  <si>
    <t>ORGANIZATION</t>
  </si>
  <si>
    <t>TAXONOMY</t>
  </si>
  <si>
    <t>NOTES</t>
  </si>
  <si>
    <t>iAL1006</t>
  </si>
  <si>
    <t>Penicillium chrysogenum genome-scale model</t>
  </si>
  <si>
    <t>Rasmus</t>
  </si>
  <si>
    <t>Agren</t>
  </si>
  <si>
    <t>go/GO:0005777</t>
  </si>
  <si>
    <t>go/GO:0005739</t>
  </si>
  <si>
    <t>go/GO:0005737</t>
  </si>
  <si>
    <t>go/GO:0005576</t>
  </si>
  <si>
    <t>chebi/CHEBI:16651</t>
  </si>
  <si>
    <t>chebi/CHEBI:15589</t>
  </si>
  <si>
    <t>chebi/CHEBI:37671</t>
  </si>
  <si>
    <t>chebi/CHEBI:30916</t>
  </si>
  <si>
    <t>chebi/CHEBI:17836</t>
  </si>
  <si>
    <t>chebi/CHEBI:171357</t>
  </si>
  <si>
    <t>chebi/CHEBI:30938</t>
  </si>
  <si>
    <t>chebi/CHEBI:30089</t>
  </si>
  <si>
    <t>chebi/CHEBI:16708</t>
  </si>
  <si>
    <t>chebi/CHEBI:16551</t>
  </si>
  <si>
    <t>chebi/CHEBI:17925</t>
  </si>
  <si>
    <t>chebi/CHEBI:17628</t>
  </si>
  <si>
    <t>chebi/CHEBI:16567</t>
  </si>
  <si>
    <t>chebi/CHEBI:18208</t>
  </si>
  <si>
    <t>chebi/CHEBI:16958</t>
  </si>
  <si>
    <t>chebi/CHEBI:15903</t>
  </si>
  <si>
    <t>chebi/CHEBI:17968</t>
  </si>
  <si>
    <t>chebi/CHEBI:17863</t>
  </si>
  <si>
    <t>chebi/CHEBI:17057</t>
  </si>
  <si>
    <t>chebi/CHEBI:18246</t>
  </si>
  <si>
    <t>chebi/CHEBI:17029</t>
  </si>
  <si>
    <t>chebi/CHEBI:28681</t>
  </si>
  <si>
    <t>chebi/CHEBI:16261</t>
  </si>
  <si>
    <t>chebi/CHEBI:15354</t>
  </si>
  <si>
    <t>chebi/CHEBI:16947</t>
  </si>
  <si>
    <t>chebi/CHEBI:16526</t>
  </si>
  <si>
    <t>chebi/CHEBI:29195</t>
  </si>
  <si>
    <t>chebi/CHEBI:16040</t>
  </si>
  <si>
    <t>chebi/CHEBI:18333</t>
  </si>
  <si>
    <t>chebi/CHEBI:17108</t>
  </si>
  <si>
    <t>chebi/CHEBI:27689</t>
  </si>
  <si>
    <t>chebi/CHEBI:15824</t>
  </si>
  <si>
    <t>chebi/CHEBI:12936</t>
  </si>
  <si>
    <t>chebi/CHEBI:18391</t>
  </si>
  <si>
    <t>chebi/CHEBI:16217</t>
  </si>
  <si>
    <t>chebi/CHEBI:17315</t>
  </si>
  <si>
    <t>chebi/CHEBI:17634</t>
  </si>
  <si>
    <t>chebi/CHEBI:16899</t>
  </si>
  <si>
    <t>chebi/CHEBI:16024</t>
  </si>
  <si>
    <t>chebi/CHEBI:16988</t>
  </si>
  <si>
    <t>chebi/CHEBI:15936</t>
  </si>
  <si>
    <t>chebi/CHEBI:16236</t>
  </si>
  <si>
    <t>chebi/CHEBI:17621</t>
  </si>
  <si>
    <t>chebi/CHEBI:15740</t>
  </si>
  <si>
    <t>chebi/CHEBI:29806</t>
  </si>
  <si>
    <t>chebi/CHEBI:30566</t>
  </si>
  <si>
    <t>chebi/CHEBI:16856</t>
  </si>
  <si>
    <t>chebi/CHEBI:17754</t>
  </si>
  <si>
    <t>chebi/CHEBI:17750</t>
  </si>
  <si>
    <t>chebi/CHEBI:15428</t>
  </si>
  <si>
    <t>chebi/CHEBI:28087</t>
  </si>
  <si>
    <t>chebi/CHEBI:29805</t>
  </si>
  <si>
    <t>chebi/CHEBI:16235</t>
  </si>
  <si>
    <t>chebi/CHEBI:15377</t>
  </si>
  <si>
    <t>chebi/CHEBI:16240</t>
  </si>
  <si>
    <t>chebi/CHEBI:16136</t>
  </si>
  <si>
    <t>chebi/CHEBI:32366</t>
  </si>
  <si>
    <t>chebi/CHEBI:32362</t>
  </si>
  <si>
    <t>chebi/CHEBI:17120</t>
  </si>
  <si>
    <t>chebi/CHEBI:17368</t>
  </si>
  <si>
    <t>chebi/CHEBI:32360</t>
  </si>
  <si>
    <t>chebi/CHEBI:16087</t>
  </si>
  <si>
    <t>chebi/CHEBI:18165</t>
  </si>
  <si>
    <t>chebi/CHEBI:17082</t>
  </si>
  <si>
    <t>chebi/CHEBI:17716</t>
  </si>
  <si>
    <t>chebi/CHEBI:16977</t>
  </si>
  <si>
    <t>chebi/CHEBI:18403</t>
  </si>
  <si>
    <t>chebi/CHEBI:30849</t>
  </si>
  <si>
    <t>chebi/CHEBI:16467</t>
  </si>
  <si>
    <t>chebi/CHEBI:17196</t>
  </si>
  <si>
    <t>chebi/CHEBI:29991</t>
  </si>
  <si>
    <t>chebi/CHEBI:18262</t>
  </si>
  <si>
    <t>chebi/CHEBI:16349</t>
  </si>
  <si>
    <t>chebi/CHEBI:17561</t>
  </si>
  <si>
    <t>chebi/CHEBI:16283</t>
  </si>
  <si>
    <t>chebi/CHEBI:16852</t>
  </si>
  <si>
    <t>chebi/CHEBI:29985</t>
  </si>
  <si>
    <t>chebi/CHEBI:18050</t>
  </si>
  <si>
    <t>chebi/CHEBI:15971</t>
  </si>
  <si>
    <t>chebi/CHEBI:17588</t>
  </si>
  <si>
    <t>chebi/CHEBI:18202</t>
  </si>
  <si>
    <t>chebi/CHEBI:17191</t>
  </si>
  <si>
    <t>chebi/CHEBI:15603</t>
  </si>
  <si>
    <t>chebi/CHEBI:18019</t>
  </si>
  <si>
    <t>chebi/CHEBI:16643</t>
  </si>
  <si>
    <t>chebi/CHEBI:15729</t>
  </si>
  <si>
    <t>chebi/CHEBI:17295</t>
  </si>
  <si>
    <t>chebi/CHEBI:17203</t>
  </si>
  <si>
    <t>chebi/CHEBI:16880</t>
  </si>
  <si>
    <t>chebi/CHEBI:17115</t>
  </si>
  <si>
    <t>chebi/CHEBI:17266</t>
  </si>
  <si>
    <t>chebi/CHEBI:16857</t>
  </si>
  <si>
    <t>chebi/CHEBI:16828</t>
  </si>
  <si>
    <t>chebi/CHEBI:17895</t>
  </si>
  <si>
    <t>chebi/CHEBI:16414</t>
  </si>
  <si>
    <t>chebi/CHEBI:17306</t>
  </si>
  <si>
    <t>chebi/CHEBI:27931</t>
  </si>
  <si>
    <t>chebi/CHEBI:28808</t>
  </si>
  <si>
    <t>chebi/CHEBI:28053</t>
  </si>
  <si>
    <t>chebi/CHEBI:17790</t>
  </si>
  <si>
    <t>chebi/CHEBI:17268</t>
  </si>
  <si>
    <t>chebi/CHEBI:30807</t>
  </si>
  <si>
    <t>chebi/CHEBI:17411</t>
  </si>
  <si>
    <t>chebi/CHEBI:16134</t>
  </si>
  <si>
    <t>chebi/CHEBI:17154</t>
  </si>
  <si>
    <t>chebi/CHEBI:32544</t>
  </si>
  <si>
    <t>chebi/CHEBI:17632</t>
  </si>
  <si>
    <t>chebi/CHEBI:16301</t>
  </si>
  <si>
    <t>chebi/CHEBI:32361</t>
  </si>
  <si>
    <t>chebi/CHEBI:15379</t>
  </si>
  <si>
    <t>chebi/CHEBI:25626</t>
  </si>
  <si>
    <t>chebi/CHEBI:36434</t>
  </si>
  <si>
    <t>chebi/CHEBI:25646</t>
  </si>
  <si>
    <t>chebi/CHEBI:46904</t>
  </si>
  <si>
    <t>chebi/CHEBI:16452</t>
  </si>
  <si>
    <t>chebi/CHEBI:29889</t>
  </si>
  <si>
    <t>chebi/CHEBI:38846</t>
  </si>
  <si>
    <t>chebi/CHEBI:27446</t>
  </si>
  <si>
    <t>chebi/CHEBI:18401</t>
  </si>
  <si>
    <t>chebi/CHEBI:18367</t>
  </si>
  <si>
    <t>chebi/CHEBI:17774</t>
  </si>
  <si>
    <t>chebi/CHEBI:17272</t>
  </si>
  <si>
    <t>chebi/CHEBI:15361</t>
  </si>
  <si>
    <t>chebi/CHEBI:29959</t>
  </si>
  <si>
    <t>chebi/CHEBI:16634</t>
  </si>
  <si>
    <t>chebi/CHEBI:28017</t>
  </si>
  <si>
    <t>chebi/CHEBI:25629</t>
  </si>
  <si>
    <t>chebi/CHEBI:30031</t>
  </si>
  <si>
    <t>chebi/CHEBI:17992</t>
  </si>
  <si>
    <t>chebi/CHEBI:16189</t>
  </si>
  <si>
    <t>chebi/CHEBI:17359</t>
  </si>
  <si>
    <t>chebi/CHEBI:33411</t>
  </si>
  <si>
    <t>chebi/CHEBI:18385</t>
  </si>
  <si>
    <t>chebi/CHEBI:17568</t>
  </si>
  <si>
    <t>chebi/CHEBI:16199</t>
  </si>
  <si>
    <t>chebi/CHEBI:16704</t>
  </si>
  <si>
    <t>chebi/CHEBI:31011</t>
  </si>
  <si>
    <t>chebi/CHEBI:17712</t>
  </si>
  <si>
    <t>chebi/CHEBI:37166</t>
  </si>
  <si>
    <t>chebi/CHEBI:17151</t>
  </si>
  <si>
    <t>chebi/CHEBI:15412</t>
  </si>
  <si>
    <t>chebi/CHEBI:15998</t>
  </si>
  <si>
    <t>chebi/CHEBI:18319</t>
  </si>
  <si>
    <t>chebi/CHEBI:17214</t>
  </si>
  <si>
    <t>chebi/CHEBI:12886</t>
  </si>
  <si>
    <t>chebi/CHEBI:15899</t>
  </si>
  <si>
    <t>chebi/CHEBI:17436</t>
  </si>
  <si>
    <t>chebi/CHEBI:16004</t>
  </si>
  <si>
    <t>chebi/CHEBI:36464</t>
  </si>
  <si>
    <t>chebi/CHEBI:15980</t>
  </si>
  <si>
    <t>chebi/CHEBI:29032</t>
  </si>
  <si>
    <t>chebi/CHEBI:15694</t>
  </si>
  <si>
    <t>chebi/CHEBI:17388</t>
  </si>
  <si>
    <t>chebi/CHEBI:30620</t>
  </si>
  <si>
    <t>chebi/CHEBI:15441</t>
  </si>
  <si>
    <t>chebi/CHEBI:15467</t>
  </si>
  <si>
    <t>chebi/CHEBI:11022</t>
  </si>
  <si>
    <t>chebi/CHEBI:30864</t>
  </si>
  <si>
    <t>chebi/CHEBI:15466</t>
  </si>
  <si>
    <t>chebi/CHEBI:29112</t>
  </si>
  <si>
    <t>chebi/CHEBI:18302</t>
  </si>
  <si>
    <t>chebi/CHEBI:28413</t>
  </si>
  <si>
    <t>chebi/CHEBI:18263</t>
  </si>
  <si>
    <t>chebi/CHEBI:18299</t>
  </si>
  <si>
    <t>chebi/CHEBI:49252</t>
  </si>
  <si>
    <t>chebi/CHEBI:15637</t>
  </si>
  <si>
    <t>chebi/CHEBI:15835</t>
  </si>
  <si>
    <t>chebi/CHEBI:30526</t>
  </si>
  <si>
    <t>chebi/CHEBI:18297</t>
  </si>
  <si>
    <t>chebi/CHEBI:18169</t>
  </si>
  <si>
    <t>chebi/CHEBI:17283</t>
  </si>
  <si>
    <t>chebi/CHEBI:17526</t>
  </si>
  <si>
    <t>chebi/CHEBI:16749</t>
  </si>
  <si>
    <t>chebi/CHEBI:18348</t>
  </si>
  <si>
    <t>chebi/CHEBI:29114</t>
  </si>
  <si>
    <t>chebi/CHEBI:16444</t>
  </si>
  <si>
    <t>chebi/CHEBI:995</t>
  </si>
  <si>
    <t>chebi/CHEBI:17083</t>
  </si>
  <si>
    <t>chebi/CHEBI:15745</t>
  </si>
  <si>
    <t>chebi/CHEBI:18150</t>
  </si>
  <si>
    <t>chebi/CHEBI:17028</t>
  </si>
  <si>
    <t>chebi/CHEBI:11561</t>
  </si>
  <si>
    <t>chebi/CHEBI:16138</t>
  </si>
  <si>
    <t>chebi/CHEBI:16132</t>
  </si>
  <si>
    <t>chebi/CHEBI:19564</t>
  </si>
  <si>
    <t>chebi/CHEBI:18413</t>
  </si>
  <si>
    <t>chebi/CHEBI:50606</t>
  </si>
  <si>
    <t>chebi/CHEBI:17778</t>
  </si>
  <si>
    <t>chebi/CHEBI:17811</t>
  </si>
  <si>
    <t>chebi/CHEBI:35129</t>
  </si>
  <si>
    <t>chebi/CHEBI:17275</t>
  </si>
  <si>
    <t>chebi/CHEBI:16763</t>
  </si>
  <si>
    <t>chebi/CHEBI:16562</t>
  </si>
  <si>
    <t>chebi/CHEBI:49000</t>
  </si>
  <si>
    <t>chebi/CHEBI:17835</t>
  </si>
  <si>
    <t>chebi/CHEBI:17407</t>
  </si>
  <si>
    <t>chebi/CHEBI:36242</t>
  </si>
  <si>
    <t>chebi/CHEBI:16426</t>
  </si>
  <si>
    <t>chebi/CHEBI:17489</t>
  </si>
  <si>
    <t>chebi/CHEBI:28074</t>
  </si>
  <si>
    <t>chebi/CHEBI:16356</t>
  </si>
  <si>
    <t>chebi/CHEBI:18090</t>
  </si>
  <si>
    <t>chebi/CHEBI:16622</t>
  </si>
  <si>
    <t>chebi/CHEBI:32364</t>
  </si>
  <si>
    <t>chebi/CHEBI:16630</t>
  </si>
  <si>
    <t>chebi/CHEBI:17862</t>
  </si>
  <si>
    <t>chebi/CHEBI:15793</t>
  </si>
  <si>
    <t>chebi/CHEBI:1547</t>
  </si>
  <si>
    <t>chebi/CHEBI:17180</t>
  </si>
  <si>
    <t>chebi/CHEBI:15592</t>
  </si>
  <si>
    <t>chebi/CHEBI:17980</t>
  </si>
  <si>
    <t>chebi/CHEBI:17794</t>
  </si>
  <si>
    <t>chebi/CHEBI:16001</t>
  </si>
  <si>
    <t>chebi/CHEBI:30933</t>
  </si>
  <si>
    <t>chebi/CHEBI:16345</t>
  </si>
  <si>
    <t>chebi/CHEBI:17442</t>
  </si>
  <si>
    <t>chebi/CHEBI:17813</t>
  </si>
  <si>
    <t>chebi/CHEBI:16629</t>
  </si>
  <si>
    <t>chebi/CHEBI:18032</t>
  </si>
  <si>
    <t>chebi/CHEBI:35181</t>
  </si>
  <si>
    <t>chebi/CHEBI:17769</t>
  </si>
  <si>
    <t>chebi/CHEBI:18034</t>
  </si>
  <si>
    <t>chebi/CHEBI:55337</t>
  </si>
  <si>
    <t>chebi/CHEBI:17879</t>
  </si>
  <si>
    <t>chebi/CHEBI:17105</t>
  </si>
  <si>
    <t>chebi/CHEBI:17865</t>
  </si>
  <si>
    <t>chebi/CHEBI:17857</t>
  </si>
  <si>
    <t>chebi/CHEBI:16723</t>
  </si>
  <si>
    <t>chebi/CHEBI:30407</t>
  </si>
  <si>
    <t>chebi/CHEBI:17957</t>
  </si>
  <si>
    <t>chebi/CHEBI:50604</t>
  </si>
  <si>
    <t>chebi/CHEBI:15638</t>
  </si>
  <si>
    <t>chebi/CHEBI:12071</t>
  </si>
  <si>
    <t>chebi/CHEBI:15901</t>
  </si>
  <si>
    <t>chebi/CHEBI:27735</t>
  </si>
  <si>
    <t>chebi/CHEBI:17709</t>
  </si>
  <si>
    <t>chebi/CHEBI:28843</t>
  </si>
  <si>
    <t>chebi/CHEBI:18406</t>
  </si>
  <si>
    <t>chebi/CHEBI:18247</t>
  </si>
  <si>
    <t>chebi/CHEBI:18337</t>
  </si>
  <si>
    <t>chebi/CHEBI:15934</t>
  </si>
  <si>
    <t>chebi/CHEBI:12109</t>
  </si>
  <si>
    <t>chebi/CHEBI:16960</t>
  </si>
  <si>
    <t>chebi/CHEBI:18381</t>
  </si>
  <si>
    <t>chebi/CHEBI:15641</t>
  </si>
  <si>
    <t>chebi/CHEBI:17614</t>
  </si>
  <si>
    <t>chebi/CHEBI:16257</t>
  </si>
  <si>
    <t>chebi/CHEBI:18183</t>
  </si>
  <si>
    <t>chebi/CHEBI:17111</t>
  </si>
  <si>
    <t>chebi/CHEBI:17284</t>
  </si>
  <si>
    <t>chebi/CHEBI:17509</t>
  </si>
  <si>
    <t>chebi/CHEBI:17601</t>
  </si>
  <si>
    <t>chebi/CHEBI:16938</t>
  </si>
  <si>
    <t>chebi/CHEBI:16863</t>
  </si>
  <si>
    <t>chebi/CHEBI:17830</t>
  </si>
  <si>
    <t>chebi/CHEBI:18372</t>
  </si>
  <si>
    <t>chebi/CHEBI:17001</t>
  </si>
  <si>
    <t>chebi/CHEBI:12266</t>
  </si>
  <si>
    <t>chebi/CHEBI:15343</t>
  </si>
  <si>
    <t>chebi/CHEBI:13705</t>
  </si>
  <si>
    <t>chebi/CHEBI:15345</t>
  </si>
  <si>
    <t>chebi/CHEBI:13711</t>
  </si>
  <si>
    <t>chebi/CHEBI:17093</t>
  </si>
  <si>
    <t>chebi/CHEBI:15960</t>
  </si>
  <si>
    <t>chebi/CHEBI:15351</t>
  </si>
  <si>
    <t>chebi/CHEBI:16018</t>
  </si>
  <si>
    <t>chebi/CHEBI:13534</t>
  </si>
  <si>
    <t>chebi/CHEBI:17984</t>
  </si>
  <si>
    <t>chebi/CHEBI:17985</t>
  </si>
  <si>
    <t>chebi/CHEBI:16335</t>
  </si>
  <si>
    <t>chebi/CHEBI:16761</t>
  </si>
  <si>
    <t>chebi/CHEBI:17431</t>
  </si>
  <si>
    <t>chebi/CHEBI:17536</t>
  </si>
  <si>
    <t>chebi/CHEBI:18283</t>
  </si>
  <si>
    <t>chebi/CHEBI:17973</t>
  </si>
  <si>
    <t>chebi/CHEBI:29042</t>
  </si>
  <si>
    <t>chebi/CHEBI:17665</t>
  </si>
  <si>
    <t>chebi/CHEBI:C02687</t>
  </si>
  <si>
    <t>chebi/CHEBI:17906</t>
  </si>
  <si>
    <t>chebi/CHEBI:16027</t>
  </si>
  <si>
    <t>chebi/CHEBI:15422</t>
  </si>
  <si>
    <t>chebi/CHEBI:28013</t>
  </si>
  <si>
    <t>chebi/CHEBI:16084</t>
  </si>
  <si>
    <t>chebi/CHEBI:17719</t>
  </si>
  <si>
    <t>chebi/CHEBI:15341</t>
  </si>
  <si>
    <t>chebi/CHEBI:15710</t>
  </si>
  <si>
    <t>chebi/CHEBI:15956</t>
  </si>
  <si>
    <t>chebi/CHEBI:3110</t>
  </si>
  <si>
    <t>chebi/CHEBI:15517</t>
  </si>
  <si>
    <t>chebi/CHEBI:13941</t>
  </si>
  <si>
    <t>chebi/CHEBI:17672</t>
  </si>
  <si>
    <t>chebi/CHEBI:28494</t>
  </si>
  <si>
    <t>chebi/CHEBI:17126</t>
  </si>
  <si>
    <t>chebi/CHEBI:17239</t>
  </si>
  <si>
    <t>chebi/CHEBI:17962</t>
  </si>
  <si>
    <t>chebi/CHEBI:16822</t>
  </si>
  <si>
    <t>chebi/CHEBI:29748</t>
  </si>
  <si>
    <t>chebi/CHEBI:23248</t>
  </si>
  <si>
    <t>chebi/CHEBI:17361</t>
  </si>
  <si>
    <t>chebi/CHEBI:15346</t>
  </si>
  <si>
    <t>chebi/CHEBI:15439</t>
  </si>
  <si>
    <t>chebi/CHEBI:17677</t>
  </si>
  <si>
    <t>chebi/CHEBI:17562</t>
  </si>
  <si>
    <t>chebi/CHEBI:16174</t>
  </si>
  <si>
    <t>chebi/CHEBI:28459</t>
  </si>
  <si>
    <t>chebi/CHEBI:17713</t>
  </si>
  <si>
    <t>chebi/CHEBI:16292</t>
  </si>
  <si>
    <t>chebi/CHEBI:16284</t>
  </si>
  <si>
    <t>chebi/CHEBI:28846</t>
  </si>
  <si>
    <t>chebi/CHEBI:15918</t>
  </si>
  <si>
    <t>chebi/CHEBI:16311</t>
  </si>
  <si>
    <t>chebi/CHEBI:18304</t>
  </si>
  <si>
    <t>chebi/CHEBI:28493</t>
  </si>
  <si>
    <t>chebi/CHEBI:17256</t>
  </si>
  <si>
    <t>chebi/CHEBI:15698</t>
  </si>
  <si>
    <t>chebi/CHEBI:17172</t>
  </si>
  <si>
    <t>chebi/CHEBI:28997</t>
  </si>
  <si>
    <t>chebi/CHEBI:16991</t>
  </si>
  <si>
    <t>chebi/CHEBI:16450</t>
  </si>
  <si>
    <t>chebi/CHEBI:15468</t>
  </si>
  <si>
    <t>chebi/CHEBI:17805</t>
  </si>
  <si>
    <t>chebi/CHEBI:16897</t>
  </si>
  <si>
    <t>chebi/CHEBI:16691</t>
  </si>
  <si>
    <t>chebi/CHEBI:28602</t>
  </si>
  <si>
    <t>chebi/CHEBI:12931</t>
  </si>
  <si>
    <t>chebi/CHEBI:15895</t>
  </si>
  <si>
    <t>chebi/CHEBI:28862</t>
  </si>
  <si>
    <t>chebi/CHEBI:15873</t>
  </si>
  <si>
    <t>chebi/CHEBI:15748</t>
  </si>
  <si>
    <t>chebi/CHEBI:29052</t>
  </si>
  <si>
    <t>chebi/CHEBI:17378</t>
  </si>
  <si>
    <t>chebi/CHEBI:16659</t>
  </si>
  <si>
    <t>chebi/CHEBI:16192</t>
  </si>
  <si>
    <t>chebi/CHEBI:16497</t>
  </si>
  <si>
    <t>chebi/CHEBI:18035</t>
  </si>
  <si>
    <t>chebi/CHEBI:15633</t>
  </si>
  <si>
    <t>chebi/CHEBI:17839</t>
  </si>
  <si>
    <t>chebi/CHEBI:16057</t>
  </si>
  <si>
    <t>chebi/CHEBI:18361</t>
  </si>
  <si>
    <t>chebi/CHEBI:16298</t>
  </si>
  <si>
    <t>chebi/CHEBI:35374</t>
  </si>
  <si>
    <t>chebi/CHEBI:17369</t>
  </si>
  <si>
    <t>chebi/CHEBI:16313</t>
  </si>
  <si>
    <t>chebi/CHEBI:35425</t>
  </si>
  <si>
    <t>chebi/CHEBI:17797</t>
  </si>
  <si>
    <t>chebi/CHEBI:17363</t>
  </si>
  <si>
    <t>chebi/CHEBI:17924</t>
  </si>
  <si>
    <t>chebi/CHEBI:4250</t>
  </si>
  <si>
    <t>chebi/CHEBI:18075</t>
  </si>
  <si>
    <t>chebi/CHEBI:17013</t>
  </si>
  <si>
    <t>chebi/CHEBI:18077</t>
  </si>
  <si>
    <t>chebi/CHEBI:28850</t>
  </si>
  <si>
    <t>chebi/CHEBI:17622</t>
  </si>
  <si>
    <t>chebi/CHEBI:17625</t>
  </si>
  <si>
    <t>chebi/CHEBI:16332</t>
  </si>
  <si>
    <t>chebi/CHEBI:17140</t>
  </si>
  <si>
    <t>chebi/CHEBI:23929</t>
  </si>
  <si>
    <t>chebi/CHEBI:52320</t>
  </si>
  <si>
    <t>chebi/CHEBI:16933</t>
  </si>
  <si>
    <t>chebi/CHEBI:16000</t>
  </si>
  <si>
    <t>chebi/CHEBI:16238</t>
  </si>
  <si>
    <t>chebi/CHEBI:17038</t>
  </si>
  <si>
    <t>chebi/CHEBI:16842</t>
  </si>
  <si>
    <t>chebi/CHEBI:16813</t>
  </si>
  <si>
    <t>chebi/CHEBI:36498</t>
  </si>
  <si>
    <t>chebi/CHEBI:17515</t>
  </si>
  <si>
    <t>chebi/CHEBI:17552</t>
  </si>
  <si>
    <t>chebi/CHEBI:21168</t>
  </si>
  <si>
    <t>chebi/CHEBI:17211</t>
  </si>
  <si>
    <t>chebi/CHEBI:15831</t>
  </si>
  <si>
    <t>chebi/CHEBI:16890</t>
  </si>
  <si>
    <t>chebi/CHEBI:16108</t>
  </si>
  <si>
    <t>chebi/CHEBI:16016</t>
  </si>
  <si>
    <t>chebi/CHEBI:52330</t>
  </si>
  <si>
    <t>chebi/CHEBI:17071</t>
  </si>
  <si>
    <t>chebi/CHEBI:29156</t>
  </si>
  <si>
    <t>chebi/CHEBI:17345</t>
  </si>
  <si>
    <t>chebi/CHEBI:15996</t>
  </si>
  <si>
    <t>chebi/CHEBI:17633</t>
  </si>
  <si>
    <t>chebi/CHEBI:16750</t>
  </si>
  <si>
    <t>chebi/CHEBI:24636</t>
  </si>
  <si>
    <t>chebi/CHEBI:37283</t>
  </si>
  <si>
    <t>chebi/CHEBI:24549</t>
  </si>
  <si>
    <t>chebi/CHEBI:27540</t>
  </si>
  <si>
    <t>chebi/CHEBI:16169</t>
  </si>
  <si>
    <t>chebi/CHEBI:16645</t>
  </si>
  <si>
    <t>chebi/CHEBI:15527</t>
  </si>
  <si>
    <t>chebi/CHEBI:17808</t>
  </si>
  <si>
    <t>chebi/CHEBI:17202</t>
  </si>
  <si>
    <t>chebi/CHEBI:16031</t>
  </si>
  <si>
    <t>chebi/CHEBI:30854</t>
  </si>
  <si>
    <t>chebi/CHEBI:17566</t>
  </si>
  <si>
    <t>chebi/CHEBI:17596</t>
  </si>
  <si>
    <t>chebi/CHEBI:16584</t>
  </si>
  <si>
    <t>chebi/CHEBI:16039</t>
  </si>
  <si>
    <t>chebi/CHEBI:18005</t>
  </si>
  <si>
    <t>chebi/CHEBI:6151</t>
  </si>
  <si>
    <t>chebi/CHEBI:16944</t>
  </si>
  <si>
    <t>chebi/CHEBI:17917</t>
  </si>
  <si>
    <t>chebi/CHEBI:18419</t>
  </si>
  <si>
    <t>chebi/CHEBI:17732</t>
  </si>
  <si>
    <t>chebi/CHEBI:16521</t>
  </si>
  <si>
    <t>chebi/CHEBI:18366</t>
  </si>
  <si>
    <t>chebi/CHEBI:29265</t>
  </si>
  <si>
    <t>chebi/CHEBI:13086</t>
  </si>
  <si>
    <t>chebi/CHEBI:29158</t>
  </si>
  <si>
    <t>chebi/CHEBI:16759</t>
  </si>
  <si>
    <t>chebi/CHEBI:15521</t>
  </si>
  <si>
    <t>chebi/CHEBI:17482</t>
  </si>
  <si>
    <t>chebi/CHEBI:17285</t>
  </si>
  <si>
    <t>chebi/CHEBI:4047</t>
  </si>
  <si>
    <t>chebi/CHEBI:29152</t>
  </si>
  <si>
    <t>chebi/CHEBI:30249</t>
  </si>
  <si>
    <t>chebi/CHEBI:17232</t>
  </si>
  <si>
    <t>chebi/CHEBI:29166</t>
  </si>
  <si>
    <t>chebi/CHEBI:29157</t>
  </si>
  <si>
    <t>chebi/CHEBI:16996</t>
  </si>
  <si>
    <t>chebi/CHEBI:16255</t>
  </si>
  <si>
    <t>chebi/CHEBI:29155</t>
  </si>
  <si>
    <t>chebi/CHEBI:15699</t>
  </si>
  <si>
    <t>chebi/CHEBI:29160</t>
  </si>
  <si>
    <t>chebi/CHEBI:16946</t>
  </si>
  <si>
    <t>chebi/CHEBI:16624</t>
  </si>
  <si>
    <t>chebi/CHEBI:16047</t>
  </si>
  <si>
    <t>chebi/CHEBI:16635</t>
  </si>
  <si>
    <t>chebi/CHEBI:29153</t>
  </si>
  <si>
    <t>chebi/CHEBI:29154</t>
  </si>
  <si>
    <t>chebi/CHEBI:17666</t>
  </si>
  <si>
    <t>chebi/CHEBI:16927</t>
  </si>
  <si>
    <t>chebi/CHEBI:29162</t>
  </si>
  <si>
    <t>chebi/CHEBI:29163</t>
  </si>
  <si>
    <t>chebi/CHEBI:29159</t>
  </si>
  <si>
    <t>chebi/CHEBI:29161</t>
  </si>
  <si>
    <t>chebi/CHEBI:29164</t>
  </si>
  <si>
    <t>chebi/CHEBI:17399</t>
  </si>
  <si>
    <t>chebi/CHEBI:17330</t>
  </si>
  <si>
    <t>chebi/CHEBI:15531</t>
  </si>
  <si>
    <t>chebi/CHEBI:17158</t>
  </si>
  <si>
    <t>chebi/CHEBI:36570</t>
  </si>
  <si>
    <t>chebi/CHEBI:17408</t>
  </si>
  <si>
    <t>chebi/CHEBI:17401</t>
  </si>
  <si>
    <t>chebi/CHEBI:50651</t>
  </si>
  <si>
    <t>chebi/CHEBI:15532</t>
  </si>
  <si>
    <t>chebi/CHEBI:15769</t>
  </si>
  <si>
    <t>chebi/CHEBI:18349</t>
  </si>
  <si>
    <t>chebi/CHEBI:18272</t>
  </si>
  <si>
    <t>chebi/CHEBI:18277</t>
  </si>
  <si>
    <t>chebi/CHEBI:15682</t>
  </si>
  <si>
    <t>chebi/CHEBI:27596</t>
  </si>
  <si>
    <t>chebi/CHEBI:28496</t>
  </si>
  <si>
    <t>chebi/CHEBI:17927</t>
  </si>
  <si>
    <t>chebi/CHEBI:16543</t>
  </si>
  <si>
    <t>chebi/CHEBI:15919</t>
  </si>
  <si>
    <t>chebi/CHEBI:16446</t>
  </si>
  <si>
    <t>chebi/CHEBI:15784</t>
  </si>
  <si>
    <t>chebi/CHEBI:17768</t>
  </si>
  <si>
    <t>chebi/CHEBI:15846</t>
  </si>
  <si>
    <t>chebi/CHEBI:16908</t>
  </si>
  <si>
    <t>chebi/CHEBI:18009</t>
  </si>
  <si>
    <t>chebi/CHEBI:16474</t>
  </si>
  <si>
    <t>chebi/CHEBI:18261</t>
  </si>
  <si>
    <t>chebi/CHEBI:32814</t>
  </si>
  <si>
    <t>chebi/CHEBI:27748</t>
  </si>
  <si>
    <t>chebi/CHEBI:15763</t>
  </si>
  <si>
    <t>chebi/CHEBI:27770</t>
  </si>
  <si>
    <t>chebi/CHEBI:16288</t>
  </si>
  <si>
    <t>chebi/CHEBI:17981</t>
  </si>
  <si>
    <t>chebi/CHEBI:18102</t>
  </si>
  <si>
    <t>chebi/CHEBI:15533</t>
  </si>
  <si>
    <t>chebi/CHEBI:15961</t>
  </si>
  <si>
    <t>chebi/CHEBI:15811</t>
  </si>
  <si>
    <t>chebi/CHEBI:30839</t>
  </si>
  <si>
    <t>chebi/CHEBI:15842</t>
  </si>
  <si>
    <t>chebi/CHEBI:16160</t>
  </si>
  <si>
    <t>chebi/CHEBI:17858</t>
  </si>
  <si>
    <t>chebi/CHEBI:5697</t>
  </si>
  <si>
    <t>chebi/CHEBI:17490</t>
  </si>
  <si>
    <t>chebi/CHEBI:15525</t>
  </si>
  <si>
    <t>chebi/CHEBI:16858</t>
  </si>
  <si>
    <t>chebi/CHEBI:15536</t>
  </si>
  <si>
    <t>chebi/CHEBI:16424</t>
  </si>
  <si>
    <t>chebi/CHEBI:16337</t>
  </si>
  <si>
    <t>chebi/CHEBI:49183</t>
  </si>
  <si>
    <t>chebi/CHEBI:16038</t>
  </si>
  <si>
    <t>chebi/CHEBI:15958</t>
  </si>
  <si>
    <t>chebi/CHEBI:18021</t>
  </si>
  <si>
    <t>chebi/CHEBI:16247</t>
  </si>
  <si>
    <t>chebi/CHEBI:46961</t>
  </si>
  <si>
    <t>chebi/CHEBI:15504</t>
  </si>
  <si>
    <t>chebi/CHEBI:17381</t>
  </si>
  <si>
    <t>chebi/CHEBI:26228</t>
  </si>
  <si>
    <t>chebi/CHEBI:29934</t>
  </si>
  <si>
    <t>chebi/CHEBI:17153</t>
  </si>
  <si>
    <t>chebi/CHEBI:28867</t>
  </si>
  <si>
    <t>chebi/CHEBI:15539</t>
  </si>
  <si>
    <t>chebi/CHEBI:36080</t>
  </si>
  <si>
    <t>chebi/CHEBI:15435</t>
  </si>
  <si>
    <t>chebi/CHEBI:18116</t>
  </si>
  <si>
    <t>chebi/CHEBI:17148</t>
  </si>
  <si>
    <t>chebi/CHEBI:18405</t>
  </si>
  <si>
    <t>chebi/CHEBI:17310</t>
  </si>
  <si>
    <t>chebi/CHEBI:18335</t>
  </si>
  <si>
    <t>chebi/CHEBI:16410</t>
  </si>
  <si>
    <t>chebi/CHEBI:28803</t>
  </si>
  <si>
    <t>chebi/CHEBI:16709</t>
  </si>
  <si>
    <t>chebi/CHEBI:26490</t>
  </si>
  <si>
    <t>chebi/CHEBI:17015</t>
  </si>
  <si>
    <t>chebi/CHEBI:33697</t>
  </si>
  <si>
    <t>chebi/CHEBI:48926</t>
  </si>
  <si>
    <t>chebi/CHEBI:16490</t>
  </si>
  <si>
    <t>chebi/CHEBI:16680</t>
  </si>
  <si>
    <t>chebi/CHEBI:15414</t>
  </si>
  <si>
    <t>chebi/CHEBI:15625</t>
  </si>
  <si>
    <t>chebi/CHEBI:15611</t>
  </si>
  <si>
    <t>chebi/CHEBI:15721</t>
  </si>
  <si>
    <t>chebi/CHEBI:16225</t>
  </si>
  <si>
    <t>chebi/CHEBI:17052</t>
  </si>
  <si>
    <t>chebi/CHEBI:36208</t>
  </si>
  <si>
    <t>chebi/CHEBI:28599</t>
  </si>
  <si>
    <t>chebi/CHEBI:18023</t>
  </si>
  <si>
    <t>chebi/CHEBI:27859</t>
  </si>
  <si>
    <t>chebi/CHEBI:16610</t>
  </si>
  <si>
    <t>chebi/CHEBI:15746</t>
  </si>
  <si>
    <t>chebi/CHEBI:15440</t>
  </si>
  <si>
    <t>chebi/CHEBI:15541</t>
  </si>
  <si>
    <t>chebi/CHEBI:49094</t>
  </si>
  <si>
    <t>chebi/CHEBI:35397</t>
  </si>
  <si>
    <t>chebi/CHEBI:15891</t>
  </si>
  <si>
    <t>chebi/CHEBI:20506</t>
  </si>
  <si>
    <t>chebi/CHEBI:28624</t>
  </si>
  <si>
    <t>chebi/CHEBI:17420</t>
  </si>
  <si>
    <t>chebi/CHEBI:45931</t>
  </si>
  <si>
    <t>chebi/CHEBI:9533</t>
  </si>
  <si>
    <t>chebi/CHEBI:18191</t>
  </si>
  <si>
    <t>chebi/CHEBI:15967</t>
  </si>
  <si>
    <t>chebi/CHEBI:17748</t>
  </si>
  <si>
    <t>chebi/CHEBI:17821</t>
  </si>
  <si>
    <t>chebi/CHEBI:18095</t>
  </si>
  <si>
    <t>chebi/CHEBI:17843</t>
  </si>
  <si>
    <t>chebi/CHEBI:45919</t>
  </si>
  <si>
    <t>chebi/CHEBI:17855</t>
  </si>
  <si>
    <t>chebi/CHEBI:15725</t>
  </si>
  <si>
    <t>chebi/CHEBI:16765</t>
  </si>
  <si>
    <t>chebi/CHEBI:16389</t>
  </si>
  <si>
    <t>chebi/CHEBI:17659</t>
  </si>
  <si>
    <t>chebi/CHEBI:18307</t>
  </si>
  <si>
    <t>chebi/CHEBI:17200</t>
  </si>
  <si>
    <t>chebi/CHEBI:18066</t>
  </si>
  <si>
    <t>chebi/CHEBI:16264</t>
  </si>
  <si>
    <t>chebi/CHEBI:16695</t>
  </si>
  <si>
    <t>chebi/CHEBI:32369</t>
  </si>
  <si>
    <t>chebi/CHEBI:15832</t>
  </si>
  <si>
    <t>chebi/CHEBI:15437</t>
  </si>
  <si>
    <t>chebi/CHEBI:15713</t>
  </si>
  <si>
    <t>chebi/CHEBI:15652</t>
  </si>
  <si>
    <t>chebi/CHEBI:18107</t>
  </si>
  <si>
    <t>chebi/CHEBI:18252</t>
  </si>
  <si>
    <t>chebi/CHEBI:12952</t>
  </si>
  <si>
    <t>chebi/CHEBI:15446</t>
  </si>
  <si>
    <t>chebi/CHEBI:49258</t>
  </si>
  <si>
    <t>chebi/CHEBI:49072</t>
  </si>
  <si>
    <t>chebi/CHEBI:28524</t>
  </si>
  <si>
    <t>chebi/CHEBI:49257</t>
  </si>
  <si>
    <t>chebi/CHEBI:15449</t>
  </si>
  <si>
    <t>chebi/CHEBI:28259</t>
  </si>
  <si>
    <t>chebi/CHEBI:16717</t>
  </si>
  <si>
    <t>chebi/CHEBI:15476</t>
  </si>
  <si>
    <t>chebi/CHEBI:15477</t>
  </si>
  <si>
    <t>chebi/CHEBI:15598</t>
  </si>
  <si>
    <t>chebi/CHEBI:15478</t>
  </si>
  <si>
    <t>chebi/CHEBI:15753</t>
  </si>
  <si>
    <t>chebi/CHEBI:11805</t>
  </si>
  <si>
    <t>chebi/CHEBI:37050</t>
  </si>
  <si>
    <t>chebi/CHEBI:28325</t>
  </si>
  <si>
    <t>chebi/CHEBI:28276</t>
  </si>
  <si>
    <t>chebi/CHEBI:52324</t>
  </si>
  <si>
    <t>chebi/CHEBI:27668</t>
  </si>
  <si>
    <t>chebi/CHEBI:27466</t>
  </si>
  <si>
    <t>chebi/CHEBI:28632</t>
  </si>
  <si>
    <t>chebi/CHEBI:27402</t>
  </si>
  <si>
    <t>chebi/CHEBI:50583</t>
  </si>
  <si>
    <t>chebi/CHEBI:15487</t>
  </si>
  <si>
    <t>chebi/CHEBI:11851</t>
  </si>
  <si>
    <t>chebi/CHEBI:28654</t>
  </si>
  <si>
    <t>chebi/CHEBI:15486</t>
  </si>
  <si>
    <t>chebi/CHEBI:16256</t>
  </si>
  <si>
    <t>chebi/CHEBI:28528</t>
  </si>
  <si>
    <t>chebi/CHEBI:27648</t>
  </si>
  <si>
    <t>chebi/CHEBI:27868</t>
  </si>
  <si>
    <t>chebi/CHEBI:28726</t>
  </si>
  <si>
    <t>chebi/CHEBI:28264</t>
  </si>
  <si>
    <t>chebi/CHEBI:15491</t>
  </si>
  <si>
    <t>chebi/CHEBI:50571</t>
  </si>
  <si>
    <t>chebi/CHEBI:17516</t>
  </si>
  <si>
    <t>chebi/CHEBI:16383</t>
  </si>
  <si>
    <t>chebi/CHEBI:15473</t>
  </si>
  <si>
    <t>chebi/CHEBI:17877</t>
  </si>
  <si>
    <t>chebi/CHEBI:15991</t>
  </si>
  <si>
    <t>chebi/CHEBI:16928</t>
  </si>
  <si>
    <t>chebi/CHEBI:37445</t>
  </si>
  <si>
    <t>chebi/CHEBI:15524</t>
  </si>
  <si>
    <t>chebi/CHEBI:24479</t>
  </si>
  <si>
    <t>chebi/CHEBI:26355</t>
  </si>
  <si>
    <t>chebi/CHEBI:24480</t>
  </si>
  <si>
    <t>chebi/CHEBI:36457</t>
  </si>
  <si>
    <t>chebi/CHEBI:30904</t>
  </si>
  <si>
    <t>chebi/CHEBI:15479</t>
  </si>
  <si>
    <t>chebi/CHEBI:27754</t>
  </si>
  <si>
    <t>chebi/CHEBI:15607</t>
  </si>
  <si>
    <t>chebi/CHEBI:17724</t>
  </si>
  <si>
    <t>chebi/CHEBI:16878</t>
  </si>
  <si>
    <t>chebi/CHEBI:29123</t>
  </si>
  <si>
    <t>chebi/CHEBI:44337</t>
  </si>
  <si>
    <t>chebi/CHEBI:17119</t>
  </si>
  <si>
    <t>chebi/CHEBI:50383</t>
  </si>
  <si>
    <t>chebi/CHEBI:15430</t>
  </si>
  <si>
    <t>chebi/CHEBI:16265</t>
  </si>
  <si>
    <t>chebi/CHEBI:15380</t>
  </si>
  <si>
    <t>chebi/CHEBI:15488</t>
  </si>
  <si>
    <t>chebi/CHEBI:17976</t>
  </si>
  <si>
    <t>chebi/CHEBI:18072</t>
  </si>
  <si>
    <t>chebi/CHEBI:15676</t>
  </si>
  <si>
    <t>chebi/CHEBI:36655</t>
  </si>
  <si>
    <t>chebi/CHEBI:28964</t>
  </si>
  <si>
    <t>chebi/CHEBI:15537</t>
  </si>
  <si>
    <t>chebi/CHEBI:30848</t>
  </si>
  <si>
    <t>OUTPUTS</t>
  </si>
  <si>
    <t>INPUTS</t>
  </si>
  <si>
    <t>AMINO ACIDS</t>
  </si>
  <si>
    <t>CARBOHYDRATES</t>
  </si>
  <si>
    <t>FATS</t>
  </si>
  <si>
    <t>INORGANICS</t>
  </si>
  <si>
    <t>OTHER</t>
  </si>
  <si>
    <t>kegg.reaction/R01602;pubmed/13799037;pubmed/13799038;pubmed/19156454</t>
  </si>
  <si>
    <t>kegg.reaction/R01786;pubmed/10799985</t>
  </si>
  <si>
    <t>kegg.reaction/R01600;pubmed/3142341</t>
  </si>
  <si>
    <t>kegg.reaction/R02740;pubmed/10799985;pubmed/9147448</t>
  </si>
  <si>
    <t>kegg.reaction/R03321</t>
  </si>
  <si>
    <t>kegg.reaction/R02739</t>
  </si>
  <si>
    <t>pubmed/10799985;pubmed/143338;pubmed/179688;pubmed/19156454</t>
  </si>
  <si>
    <t>pubmed/10799985;pubmed/10799990;pubmed/16656256;pubmed/19156454</t>
  </si>
  <si>
    <t>pubmed/19156454</t>
  </si>
  <si>
    <t>pubmed/10799985;pubmed/16253533;pubmed/3131191;pubmed/9421924</t>
  </si>
  <si>
    <t>pubmed/1735125;pubmed/3145495;pubmed/2670282;pubmed/8190080;pubmed/8431954</t>
  </si>
  <si>
    <t>kegg.reaction/R00658;pubmed/10799985;pubmed/16820467;pubmed/14734176</t>
  </si>
  <si>
    <t>pubmed/10799985;pubmed/9147448;pubmed/143338;pubmed/11561584</t>
  </si>
  <si>
    <t>pubmed/10799985</t>
  </si>
  <si>
    <t>pubmed/10799985;pubmed/12740935</t>
  </si>
  <si>
    <t>kegg.reaction/R00746;pubmed/18820685;pubmed/10799985</t>
  </si>
  <si>
    <t>kegg.reaction/R00754;pubmed/10799985;pubmed/19156454</t>
  </si>
  <si>
    <t>kegg.reaction/R01699</t>
  </si>
  <si>
    <t>kegg.reaction/R02569</t>
  </si>
  <si>
    <t>kegg.reaction/R01698</t>
  </si>
  <si>
    <t>kegg.reaction/R00235;pubmed/1347531;pubmed/10422581;pubmed/8103029;pubmed/7765289</t>
  </si>
  <si>
    <t>pubmed/10799985;pubmed/9296459;pubmed/10193580;pubmed/19156454</t>
  </si>
  <si>
    <t>kegg.reaction/R02035</t>
  </si>
  <si>
    <t>kegg.reaction/R01528;pubmed/10799985;pubmed/18820685;pubmed/19156454</t>
  </si>
  <si>
    <t>kegg.reaction/R01529</t>
  </si>
  <si>
    <t>kegg.reaction/R01056</t>
  </si>
  <si>
    <t>kegg.reaction/R01641;pubmed/12740935</t>
  </si>
  <si>
    <t>pubmed/12740935</t>
  </si>
  <si>
    <t>kegg.reaction/R01827;pubmed/12740935;pubmed/15275666</t>
  </si>
  <si>
    <t>kegg.reaction/R01621</t>
  </si>
  <si>
    <t>kegg.reaction/R01066</t>
  </si>
  <si>
    <t>kegg.reaction/R01051;pubmed/10799985</t>
  </si>
  <si>
    <t>kegg.reaction/R01737;pubmed/10799985</t>
  </si>
  <si>
    <t>kegg.reaction/R00761</t>
  </si>
  <si>
    <t>pubmed/1909579;pubmed/10772156;pubmed/1909579;pubmed/1563629;pubmed/7945393;pubmed/9023952;pubmed/7628710;pubmed/10799985</t>
  </si>
  <si>
    <t>kegg.reaction/R01522;pubmed/3116021;pubmed/1632950;pubmed/16747849;pubmed/7245983;pubmed/4472163;pubmed/15546411;pubmed/3116021;pubmed/7917065;pubmed/12793202</t>
  </si>
  <si>
    <t>kegg.reaction/R01519;pubmed/18820685</t>
  </si>
  <si>
    <t>pubmed/16820467</t>
  </si>
  <si>
    <t>kegg.reaction/R00224;pubmed/18623271</t>
  </si>
  <si>
    <t>kegg.reaction/R01446;pubmed/19156454</t>
  </si>
  <si>
    <t>kegg.reaction/R01333</t>
  </si>
  <si>
    <t>kegg.reaction/R02530</t>
  </si>
  <si>
    <t>kegg.reaction/R01736</t>
  </si>
  <si>
    <t>kegg.reaction/R00710;pubmed/10799985;pubmed/19156454</t>
  </si>
  <si>
    <t>kegg.reaction/R00711;pubmed/16253533</t>
  </si>
  <si>
    <t>kegg.reaction/R00227;pubmed/10799985</t>
  </si>
  <si>
    <t>kegg.reaction/R00216;pubmed/18623271</t>
  </si>
  <si>
    <t>kegg.reaction/R00214;pubmed/18623271</t>
  </si>
  <si>
    <t>kegg.reaction/R00315;pubmed/10799985</t>
  </si>
  <si>
    <t>kegg.reaction/R00704;pubmed/15958659</t>
  </si>
  <si>
    <t>kegg.reaction/R00703;pubmed/13129209</t>
  </si>
  <si>
    <t>kegg.reaction/R00196;pubmed/18820685;pubmed/19156454</t>
  </si>
  <si>
    <t>kegg.reaction/R00197</t>
  </si>
  <si>
    <t>kegg.reaction/R00344;pubmed/10799985</t>
  </si>
  <si>
    <t>kegg.reaction/R01016</t>
  </si>
  <si>
    <t>kegg.reaction/R07139</t>
  </si>
  <si>
    <t>kegg.reaction/R00925;pubmed/19156454</t>
  </si>
  <si>
    <t>kegg.reaction/R00997</t>
  </si>
  <si>
    <t>kegg.reaction/R00931;pubmed/19156454;pubmed/7117251</t>
  </si>
  <si>
    <t>kegg.reaction/R04424;pubmed/10714900</t>
  </si>
  <si>
    <t>kegg.reaction/R00409;pubmed/19271269;pubmed/19156454</t>
  </si>
  <si>
    <t>kegg.reaction/R00923</t>
  </si>
  <si>
    <t>kegg.reaction/R01859;pubmed/19156454;pubmed/18820685</t>
  </si>
  <si>
    <t>kegg.reaction/R04425;pubmed/19156454;pubmed/18820685;pubmed/18820685</t>
  </si>
  <si>
    <t>kegg.reaction/R01357</t>
  </si>
  <si>
    <t>kegg.reaction/R01976</t>
  </si>
  <si>
    <t>kegg.reaction/R00713</t>
  </si>
  <si>
    <t>kegg.reaction/R00714</t>
  </si>
  <si>
    <t>kegg.reaction/R02164;pubmed/19271269</t>
  </si>
  <si>
    <t>kegg.reaction/R00351;pubmed/19156454</t>
  </si>
  <si>
    <t>kegg.reaction/R01325;pubmed/19271269</t>
  </si>
  <si>
    <t>kegg.reaction/R01900;pubmed/19271269</t>
  </si>
  <si>
    <t>kegg.reaction/R00709;pubmed/10799985;pubmed/16253533;pubmed/16646530;pubmed/6615128</t>
  </si>
  <si>
    <t>kegg.reaction/R00267;pubmed/10799985;pubmed/16253533;pubmed/6615128;pubmed/19156454</t>
  </si>
  <si>
    <t>kegg.reaction/R01700</t>
  </si>
  <si>
    <t>kegg.reaction/R02570</t>
  </si>
  <si>
    <t>kegg.reaction/R00410</t>
  </si>
  <si>
    <t>kegg.reaction/R00432;pubmed/19271269</t>
  </si>
  <si>
    <t>kegg.reaction/R00405;pubmed/19271269;pubmed/19156454</t>
  </si>
  <si>
    <t>kegg.reaction/R00408;pubmed/19271269;pubmed/19156454</t>
  </si>
  <si>
    <t>kegg.reaction/R01082</t>
  </si>
  <si>
    <t>kegg.reaction/R00342;pubmed/10799985;pubmed/9147448;pubmed/19156454</t>
  </si>
  <si>
    <t>kegg.reaction/R00362;pubmed/9147448;pubmed/19271269</t>
  </si>
  <si>
    <t>kegg.reaction/R00352;pubmed/19271269;pubmed/19156454</t>
  </si>
  <si>
    <t>kegg.reaction/R00472;pubmed/19271269;pubmed/19156454</t>
  </si>
  <si>
    <t>kegg.reaction/R00479;pubmed/19271269;pubmed/19156454</t>
  </si>
  <si>
    <t>kegg.reaction/R00338</t>
  </si>
  <si>
    <t>kegg.reaction/R00522</t>
  </si>
  <si>
    <t>kegg.reaction/R00717</t>
  </si>
  <si>
    <t>kegg.reaction/R00475;pubmed/19271269</t>
  </si>
  <si>
    <t>kegg.reaction/R06180 </t>
  </si>
  <si>
    <t>kegg.reaction/R01392</t>
  </si>
  <si>
    <t>kegg.reaction/R00519;pubmed/17545326</t>
  </si>
  <si>
    <t>kegg.reaction/R00344;pubmed/19271269;pubmed/19156454</t>
  </si>
  <si>
    <t>kegg.reaction/R02163</t>
  </si>
  <si>
    <t>kegg.reaction/R00004;pubmed/2998269;pubmed/6312889;pubmed/15065853;pubmed/14953432;pubmed/18820685</t>
  </si>
  <si>
    <t>kegg.reaction/R00004;pubmed/2998269;pubmed/6312889;pubmed/15065853;pubmed/14953432</t>
  </si>
  <si>
    <t>kegg.reaction/R00081;pubmed/8763922;pubmed/13549363;pubmed/7925375;pubmed/8682803</t>
  </si>
  <si>
    <t>kegg.reaction/R02163;pubmed/18820685</t>
  </si>
  <si>
    <t>kegg.reaction/R00106</t>
  </si>
  <si>
    <t>kegg.reaction/R00086</t>
  </si>
  <si>
    <t>kegg.reaction/R07172</t>
  </si>
  <si>
    <t>pubmed/16253533;pubmed/19271269</t>
  </si>
  <si>
    <t>kegg.reaction/R02161</t>
  </si>
  <si>
    <t>pubmed/3135949</t>
  </si>
  <si>
    <t>kegg.reaction/R01218</t>
  </si>
  <si>
    <t>kegg.reaction/R01220</t>
  </si>
  <si>
    <t>kegg.reaction/R01224;pubmed/10799985;pubmed/9147448</t>
  </si>
  <si>
    <t>kegg.reaction/R01655</t>
  </si>
  <si>
    <t>kegg.reaction/R00943</t>
  </si>
  <si>
    <t>pubmed/18820685</t>
  </si>
  <si>
    <t>kegg.reaction/R00424</t>
  </si>
  <si>
    <t>kegg.reaction/R04620;pubmed/8958566;pubmed/10772156</t>
  </si>
  <si>
    <t>kegg.reaction/R03504</t>
  </si>
  <si>
    <t>kegg.reaction/R03503</t>
  </si>
  <si>
    <t>kegg.reaction/R03067;pubmed/2501160</t>
  </si>
  <si>
    <t>kegg.reaction/R03066;pubmed/2501160</t>
  </si>
  <si>
    <t>kegg.reaction/R02237</t>
  </si>
  <si>
    <t>kegg.reaction/R00939</t>
  </si>
  <si>
    <t>kegg.reaction/R02235</t>
  </si>
  <si>
    <t>kegg.reaction/R01716</t>
  </si>
  <si>
    <t>kegg.reaction/R05553</t>
  </si>
  <si>
    <t>kegg.reaction/R00944</t>
  </si>
  <si>
    <t>kegg.reaction/R03940</t>
  </si>
  <si>
    <t>kegg.reaction/R00945;pubmed/10799990;pubmed/9451830</t>
  </si>
  <si>
    <t>kegg.reaction/R04325</t>
  </si>
  <si>
    <t>kegg.reaction/R04326</t>
  </si>
  <si>
    <t>kegg.reaction/R00604</t>
  </si>
  <si>
    <t>kegg.reaction/R06982</t>
  </si>
  <si>
    <t>kegg.reaction/R06983</t>
  </si>
  <si>
    <t>kegg.reaction/R00527</t>
  </si>
  <si>
    <t>kegg.reaction/R01440</t>
  </si>
  <si>
    <t>kegg.reaction/R05604</t>
  </si>
  <si>
    <t>pubmed/2791035;pubmed/7811083;pubmed/11055928</t>
  </si>
  <si>
    <t>kegg.reaction/R04049</t>
  </si>
  <si>
    <t>kegg.reaction/R01904;pubmed/19269344;pubmed/10799985</t>
  </si>
  <si>
    <t>kegg.reaction/R01896;pubmed/13692998;pubmed/18820685;pubmed/10799985</t>
  </si>
  <si>
    <t>kegg.reaction/R01431;pubmed/10799985;pubmed/19156454</t>
  </si>
  <si>
    <t>kegg.reaction/R01903;pubmed/13692998;pubmed/13692999</t>
  </si>
  <si>
    <t>pubmed/10799985;pubmed/19156454</t>
  </si>
  <si>
    <t>kegg.reaction/R01759;pubmed/10799985;pubmed/19156454</t>
  </si>
  <si>
    <t>kegg.reaction/R01574;pubmed/19156454</t>
  </si>
  <si>
    <t>kegg.reaction/R01575</t>
  </si>
  <si>
    <t>kegg.reaction/R01639;pubmed/10799985</t>
  </si>
  <si>
    <t>kegg.reaction/R02439;pubmed/10799985</t>
  </si>
  <si>
    <t>kegg.reaction/R05850;pubmed/10799985</t>
  </si>
  <si>
    <t>kegg.reaction/R00870</t>
  </si>
  <si>
    <t>kegg.reaction/R07145</t>
  </si>
  <si>
    <t>kegg.reaction/R01819</t>
  </si>
  <si>
    <t>kegg.reaction/R00867;pubmed/19269344</t>
  </si>
  <si>
    <t>kegg.reaction/R02703;pubmed/10799985;pubmed/143338;pubmed/179688</t>
  </si>
  <si>
    <t>kegg.reaction/R00868</t>
  </si>
  <si>
    <t>kegg.reaction/R02732</t>
  </si>
  <si>
    <t>kegg.reaction/R02731;pubmed/8386764</t>
  </si>
  <si>
    <t>kegg.reaction/R01818</t>
  </si>
  <si>
    <t>kegg.reaction/R00885</t>
  </si>
  <si>
    <t>kegg.reaction/R00883</t>
  </si>
  <si>
    <t>kegg.reaction/R00887</t>
  </si>
  <si>
    <t>kegg.reaction/R00875;pubmed/18820685</t>
  </si>
  <si>
    <t>kegg.reaction/R01326;pubmed/19269344</t>
  </si>
  <si>
    <t>kegg.reaction/R02167;pubmed/10799985;pubmed/10799980;pubmed/179688</t>
  </si>
  <si>
    <t>kegg.reaction/R00802;pubmed/7976214;pubmed/16406143;pubmed/5867655;pubmed/12028421</t>
  </si>
  <si>
    <t>kegg.reaction/R02737;pubmed/10799985;pubmed/19156454</t>
  </si>
  <si>
    <t>kegg.reaction/R02778;pubmed/10799985</t>
  </si>
  <si>
    <t>kegg.reaction/R00010;pubmed/14224822</t>
  </si>
  <si>
    <t>kegg.reaction/R00028;pubmed/19833221</t>
  </si>
  <si>
    <t>kegg.reaction/R03118</t>
  </si>
  <si>
    <t>pubmed/12028421;pubmed/10772156;pubmed/1420277;pubmed/963703;pubmed/5661595;pubmed/5661596;pubmed/17277884;pubmed/5642601;pubmed/5661619;pubmed/5686590;pubmed/5778644;pubmed/12811426;pubmed/15704330;pubmed/507620;pubmed/15957238</t>
  </si>
  <si>
    <t>pubmed/17277884;pubmed/17277884</t>
  </si>
  <si>
    <t>pubmed/19269344;pubmed/19156454</t>
  </si>
  <si>
    <t>pubmed/19269344</t>
  </si>
  <si>
    <t>pubmed/14734176;pubmed/9421924;pubmed/18820685</t>
  </si>
  <si>
    <t>kegg.reaction/R01790;pubmed/14734176;pubmed/9421924;pubmed/19156454</t>
  </si>
  <si>
    <t>kegg.reaction/R03681</t>
  </si>
  <si>
    <t>pubmed/19833221</t>
  </si>
  <si>
    <t>kegg.reaction/R04320;pubmed/10772156</t>
  </si>
  <si>
    <t>kegg.reaction/R03115;pubmed/12028421</t>
  </si>
  <si>
    <t>kegg.reaction/R06209;pubmed/15881598;pubmed/5986874;pubmed/10440673;pubmed/15881598</t>
  </si>
  <si>
    <t>pubmed/15881598;pubmed/5986874;pubmed/10440673;pubmed/15881598</t>
  </si>
  <si>
    <t>kegg.reaction/R01433;pubmed/1420277;pubmed/9866173;pubmed/11055928</t>
  </si>
  <si>
    <t>kegg.reaction/R01557</t>
  </si>
  <si>
    <t>kegg.reaction/R01095;pubmed/10799985;pubmed/19156454</t>
  </si>
  <si>
    <t>kegg.reaction/R01092</t>
  </si>
  <si>
    <t>kegg.reaction/R00502</t>
  </si>
  <si>
    <t>kegg.reaction/R00291</t>
  </si>
  <si>
    <t>kegg.reaction/R00289</t>
  </si>
  <si>
    <t>kegg.reaction/R00959</t>
  </si>
  <si>
    <t>kegg.reaction/R00955</t>
  </si>
  <si>
    <t>kegg.reaction/R01101</t>
  </si>
  <si>
    <t>kegg.reaction/R01098</t>
  </si>
  <si>
    <t>kegg.reaction/R01069</t>
  </si>
  <si>
    <t>kegg.reaction/R03236;pubmed/10799985;pubmed/143338;pubmed/179688;pubmed/19156454</t>
  </si>
  <si>
    <t>kegg.reaction/R01094</t>
  </si>
  <si>
    <t>kegg.reaction/R03034</t>
  </si>
  <si>
    <t>kegg.reaction/R03033</t>
  </si>
  <si>
    <t>kegg.reaction/R01678;pubmed/11162383;pubmed/1368897;pubmed/8590470;pubmed/2791035;pubmed/8190080;pubmed/1715638;pubmed/3142341;pubmed/3131191;pubmed/7764442;pubmed/1367495;pubmed/11162383;pubmed/8819842;pubmed/11802545</t>
  </si>
  <si>
    <t>kegg.reaction/R02410;pubmed/7976214;pubmed/16406143;pubmed/5867655;pubmed/12028421</t>
  </si>
  <si>
    <t>kegg.reaction/R00841</t>
  </si>
  <si>
    <t>kegg.reaction/R02239</t>
  </si>
  <si>
    <t>kegg.reaction/R01351</t>
  </si>
  <si>
    <t>kegg.reaction/R01369;pubmed/1757989;pubmed/1899377;pubmed/8925921;pubmed/7576537;pubmed/7619400;pubmed/8384123;pubmed/8416976;pubmed/12007786;pubmed/19151327;pubmed/19156454;pubmed/8083230;pubmed/1368505;pubmed/10422581;pubmed/12223189;pubmed/7847890;pubmed/16321143;pubmed/2166227;pubmed/3142341;pubmed/1327953;pubmed/2511425;pubmed/2515004;pubmed/2555269;pubmed/3818447;pubmed/7944371;pubmed/7492580;pubmed/8002592;pubmed/8476289;pubmed/1368054;pubmed/1581347;pubmed/1761422;pubmed/1778415;pubmed/2166024;pubmed/2177462;pubmed/2178138;pubmed/3170343;pubmed/7764842;pubmed/8557558;pubmed/8703430;pubmed/8224864;pubmed/7557412;pubmed/11914506;pubmed/1347531;pubmed/17379148;pubmed/18439860;pubmed/1900348;pubmed/2110531;pubmed/3096965;pubmed/4964480;pubmed/5484680;pubmed/5727632;pubmed/1368105;pubmed/12028421;pubmed/15704330;pubmed/15767695;pubmed/15957238;pubmed/8082826;pubmed/15802222;pubmed/16169289;pubmed/1848214;pubmed/2120195;pubmed/2553650;pubmed/2829713;pubmed/3025146;pubmed/8344300</t>
  </si>
  <si>
    <t>kegg.reaction/R02687;pubmed/1757989;pubmed/1899377;pubmed/8925921;pubmed/7576537;pubmed/7619400;pubmed/8384123;pubmed/8416976;pubmed/12007786;pubmed/19151327;pubmed/19156454;pubmed/8083230;pubmed/1368505;pubmed/10422581;pubmed/12223189;pubmed/7847890;pubmed/16321143;pubmed/2166227;pubmed/3142341;pubmed/1327953;pubmed/2511425;pubmed/2515004;pubmed/2555269;pubmed/3818447;pubmed/7944371;pubmed/7492580;pubmed/8002592;pubmed/8476289;pubmed/1368054;pubmed/1581347;pubmed/1761422;pubmed/1778415;pubmed/2166024;pubmed/2177462;pubmed/2178138;pubmed/3170343;pubmed/7764842;pubmed/8557558;pubmed/8703430;pubmed/8224864;pubmed/7557412;pubmed/11914506;pubmed/1347531;pubmed/17379148;pubmed/18439860;pubmed/1900348;pubmed/2110531;pubmed/3096965;pubmed/4964480;pubmed/5484680;pubmed/5727632;pubmed/1368105;pubmed/12028421;pubmed/15704330;pubmed/15767695;pubmed/15957238;pubmed/8082826;pubmed/15802222;pubmed/16169289;pubmed/1848214;pubmed/2120195;pubmed/2553650;pubmed/2829713;pubmed/3025146;pubmed/8344300</t>
  </si>
  <si>
    <t>kegg.reaction/R02691</t>
  </si>
  <si>
    <t>kegg.reaction/R04469</t>
  </si>
  <si>
    <t>kegg.reaction/R01034;pubmed/19156454</t>
  </si>
  <si>
    <t>pubmed/16169288;pubmed/15275666;pubmed/11056160;pubmed/11935224</t>
  </si>
  <si>
    <t>kegg.reaction/R01041;pubmed/18820685</t>
  </si>
  <si>
    <t>kegg.reaction/R00847</t>
  </si>
  <si>
    <t>kegg.reaction/R01802;pubmed/10799985</t>
  </si>
  <si>
    <t>kegg.reaction/R01281</t>
  </si>
  <si>
    <t>kegg.reaction/R02978</t>
  </si>
  <si>
    <t>kegg.reaction/R02756</t>
  </si>
  <si>
    <t>kegg.reaction/R01799;pubmed/10799985;pubmed/19156454</t>
  </si>
  <si>
    <t>kegg.reaction/R01800</t>
  </si>
  <si>
    <t>kegg.reaction/R02055;pubmed/10799985</t>
  </si>
  <si>
    <t>kegg.reaction/R02056;pubmed/19269344</t>
  </si>
  <si>
    <t>kegg.reaction/R03424</t>
  </si>
  <si>
    <t>kegg.reaction/R01320</t>
  </si>
  <si>
    <t>kegg.reaction/R01801</t>
  </si>
  <si>
    <t>kegg.reaction/R02029</t>
  </si>
  <si>
    <t>kegg.reaction/R02030</t>
  </si>
  <si>
    <t>pubmed/541266;pubmed/8083230</t>
  </si>
  <si>
    <t>kegg.reaction/R02053;pubmed/541266;pubmed/8083230</t>
  </si>
  <si>
    <t>kegg.reaction/R03416;pubmed/9580028;pubmed/18910725;pubmed/4429696;pubmed/6049946;pubmed/4631772;pubmed/13607409;pubmed/13796431;pubmed/8083230;pubmed/541266;pubmed/8051052;pubmed/1646934;pubmed/6430887;pubmed/6795998;pubmed/8001766;pubmed/10200936;pubmed/7236649;pubmed/9748287;pubmed/638179;pubmed/6986916;pubmed/5402;pubmed/863863;pubmed/1722456;pubmed/3390193;pubmed/7373159;pubmed/7702655;pubmed/3365441;pubmed/3545077</t>
  </si>
  <si>
    <t>kegg.reaction/R01470</t>
  </si>
  <si>
    <t>kegg.reaction/R00848</t>
  </si>
  <si>
    <t>kegg.reaction/R00842;pubmed/19156454</t>
  </si>
  <si>
    <t>kegg.reaction/R02027;pubmed/5646049;pubmed/541266;pubmed/16078642</t>
  </si>
  <si>
    <t>kegg.reaction/R03332</t>
  </si>
  <si>
    <t>pubmed/3390193;pubmed/9580028;pubmed/18910725;pubmed/4429696;pubmed/6049946;pubmed/4631772;pubmed/13607409;pubmed/13796431;pubmed/8083230;pubmed/541266;pubmed/8051052;pubmed/1646934;pubmed/6430887;pubmed/6795998;pubmed/8001766;pubmed/10200936;pubmed/7236649;pubmed/9748287;pubmed/638179;pubmed/6986916;pubmed/5402;pubmed/863863;pubmed/1722456;pubmed/3390193;pubmed/7373159;pubmed/7702655;pubmed/3365441;pubmed/3545077</t>
  </si>
  <si>
    <t>kegg.reaction/R01030</t>
  </si>
  <si>
    <t>kegg.reaction/R00416</t>
  </si>
  <si>
    <t>kegg.reaction/R00022;pubmed/7600381;pubmed/19156788;pubmed/15621446</t>
  </si>
  <si>
    <t>pubmed/12483620</t>
  </si>
  <si>
    <t>kegg.reaction/R01206;pubmed/12483620;pubmed/19156454</t>
  </si>
  <si>
    <t>kegg.reaction/R01206;pubmed/12483620</t>
  </si>
  <si>
    <t>kegg.reaction/R02059</t>
  </si>
  <si>
    <t>kegg.reaction/R00765</t>
  </si>
  <si>
    <t>kegg.reaction/R01961;pubmed/19269344</t>
  </si>
  <si>
    <t>kegg.reaction/R02335;pubmed/8931329;pubmed/19269344</t>
  </si>
  <si>
    <t>kegg.reaction/R02333;pubmed/18820685</t>
  </si>
  <si>
    <t>kegg.reaction/R02333;pubmed/19269344</t>
  </si>
  <si>
    <t>kegg.reaction/R01762;pubmed/16385399;pubmed/12726996;pubmed/14988022;pubmed/15342117;pubmed/12726996;pubmed/1420277;pubmed/14642815</t>
  </si>
  <si>
    <t>kegg.reaction/R08193</t>
  </si>
  <si>
    <t>kegg.reaction/R01200</t>
  </si>
  <si>
    <t>kegg.reaction/R02058</t>
  </si>
  <si>
    <t>kegg.reaction/R02833;pubmed/12603100;pubmed/12889829</t>
  </si>
  <si>
    <t>kegg.reaction/R01201</t>
  </si>
  <si>
    <t>kegg.reaction/R02424</t>
  </si>
  <si>
    <t>kegg.reaction/R00776;pubmed/3571167;pubmed/19156454</t>
  </si>
  <si>
    <t>kegg.reaction/R01049</t>
  </si>
  <si>
    <t>kegg.reaction/R00089</t>
  </si>
  <si>
    <t>kegg.reaction/R00434</t>
  </si>
  <si>
    <t>kegg.reaction/R04209;pubmed/9147448</t>
  </si>
  <si>
    <t>kegg.reaction/R04591</t>
  </si>
  <si>
    <t>kegg.reaction/R04559;pubmed/19156454</t>
  </si>
  <si>
    <t>kegg.reaction/R04208</t>
  </si>
  <si>
    <t>kegg.reaction/R04463</t>
  </si>
  <si>
    <t>kegg.reaction/R04144;pubmed/9147448</t>
  </si>
  <si>
    <t>kegg.reaction/R01072;pubmed/9147448</t>
  </si>
  <si>
    <t>kegg.reaction/R04560</t>
  </si>
  <si>
    <t>kegg.reaction/R01127;pubmed/9147448</t>
  </si>
  <si>
    <t>kegg.reaction/R01135;pubmed/19271269;pubmed/18820685</t>
  </si>
  <si>
    <t>kegg.reaction/R01083;pubmed/19156454</t>
  </si>
  <si>
    <t>kegg.reaction/R01231</t>
  </si>
  <si>
    <t>kegg.reaction/R00181</t>
  </si>
  <si>
    <t>kegg.reaction/R00191</t>
  </si>
  <si>
    <t>kegg.reaction/R01234</t>
  </si>
  <si>
    <t>kegg.reaction/R01054</t>
  </si>
  <si>
    <t>kegg.reaction/R01676</t>
  </si>
  <si>
    <t>kegg.reaction/R02103;pubmed/18569337;pubmed/5793119</t>
  </si>
  <si>
    <t>kegg.reaction/R02107;pubmed/5793119</t>
  </si>
  <si>
    <t>kegg.reaction/R02106;pubmed/19156454;pubmed/5793119</t>
  </si>
  <si>
    <t>kegg.reaction/R01130;pubmed/10799985</t>
  </si>
  <si>
    <t>kegg.reaction/R00190</t>
  </si>
  <si>
    <t>kegg.reaction/R01560</t>
  </si>
  <si>
    <t>kegg.reaction/R02748</t>
  </si>
  <si>
    <t>kegg.reaction/R02557</t>
  </si>
  <si>
    <t>kegg.reaction/R01969</t>
  </si>
  <si>
    <t>kegg.reaction/R01863</t>
  </si>
  <si>
    <t>kegg.reaction/R01561</t>
  </si>
  <si>
    <t>kegg.reaction/R02297</t>
  </si>
  <si>
    <t>kegg.reaction/R02147</t>
  </si>
  <si>
    <t>kegg.reaction/R02295</t>
  </si>
  <si>
    <t>kegg.reaction/R02142</t>
  </si>
  <si>
    <t>kegg.reaction/R00185</t>
  </si>
  <si>
    <t>kegg.reaction/R00127;pubmed/18820685</t>
  </si>
  <si>
    <t>pubmed/6499848</t>
  </si>
  <si>
    <t>kegg.reaction/R01547</t>
  </si>
  <si>
    <t>kegg.reaction/R01244</t>
  </si>
  <si>
    <t>kegg.reaction/R01131</t>
  </si>
  <si>
    <t>kegg.reaction/R01228</t>
  </si>
  <si>
    <t>kegg.reaction/R01132</t>
  </si>
  <si>
    <t>kegg.reaction/R01229</t>
  </si>
  <si>
    <t>kegg.reaction/R02088</t>
  </si>
  <si>
    <t>kegg.reaction/R01968</t>
  </si>
  <si>
    <t>kegg.reaction/R00183</t>
  </si>
  <si>
    <t>kegg.reaction/R01227</t>
  </si>
  <si>
    <t>kegg.reaction/R01126</t>
  </si>
  <si>
    <t>kegg.reaction/R02719</t>
  </si>
  <si>
    <t>kegg.reaction/R02017</t>
  </si>
  <si>
    <t>kegg.reaction/R02019</t>
  </si>
  <si>
    <t>kegg.reaction/R02024</t>
  </si>
  <si>
    <t>kegg.reaction/R02018</t>
  </si>
  <si>
    <t>kegg.reaction/R00328</t>
  </si>
  <si>
    <t>kegg.reaction/R02556</t>
  </si>
  <si>
    <t>kegg.reaction/R01857;pubmed/10799985;pubmed/19156454;pubmed/10099434</t>
  </si>
  <si>
    <t>kegg.reaction/R01137;pubmed/10799985;pubmed/19156454;pubmed/10099438</t>
  </si>
  <si>
    <t>kegg.reaction/R00330;pubmed/10799985;pubmed/19156454;pubmed/10099439</t>
  </si>
  <si>
    <t>kegg.reaction/R00722;pubmed/10799985;pubmed/19156454;pubmed/10099440</t>
  </si>
  <si>
    <t>kegg.reaction/R00332</t>
  </si>
  <si>
    <t>kegg.reaction/R02090</t>
  </si>
  <si>
    <t>kegg.reaction/R02422;pubmed/4960174;pubmed/5793119</t>
  </si>
  <si>
    <t>kegg.reaction/R03409;pubmed/18820685</t>
  </si>
  <si>
    <t>pubmed/5793119</t>
  </si>
  <si>
    <t>kegg.reaction/R01570</t>
  </si>
  <si>
    <t>kegg.reaction/R01397;pubmed/19271269</t>
  </si>
  <si>
    <t>kegg.reaction/R01993;pubmed/19271269</t>
  </si>
  <si>
    <t>kegg.reaction/R01867;pubmed/19271269</t>
  </si>
  <si>
    <t>kegg.reaction/R01870;pubmed/10799985;pubmed/19271269</t>
  </si>
  <si>
    <t>kegg.reaction/R00965;pubmed/10799985</t>
  </si>
  <si>
    <t>kegg.reaction/R00158</t>
  </si>
  <si>
    <t>kegg.reaction/R00966;pubmed/19271269</t>
  </si>
  <si>
    <t>kegg.reaction/R00968</t>
  </si>
  <si>
    <t>kegg.reaction/R00517</t>
  </si>
  <si>
    <t>kegg.reaction/R00964</t>
  </si>
  <si>
    <t>kegg.reaction/R02016;pubmed/8106340</t>
  </si>
  <si>
    <t>kegg.reaction/R02101</t>
  </si>
  <si>
    <t>kegg.reaction/R00573</t>
  </si>
  <si>
    <t>kegg.reaction/R00571</t>
  </si>
  <si>
    <t>kegg.reaction/R01080</t>
  </si>
  <si>
    <t>kegg.reaction/R01055</t>
  </si>
  <si>
    <t>kegg.reaction/R00575;pubmed/19271269</t>
  </si>
  <si>
    <t>kegg.reaction/R02102</t>
  </si>
  <si>
    <t>kegg.reaction/R01569</t>
  </si>
  <si>
    <t>kegg.reaction/R01664</t>
  </si>
  <si>
    <t>kegg.reaction/R00511</t>
  </si>
  <si>
    <t>kegg.reaction/R00963</t>
  </si>
  <si>
    <t>kegg.reaction/R00155;pubmed/14953432</t>
  </si>
  <si>
    <t>kegg.reaction/R02094</t>
  </si>
  <si>
    <t>kegg.reaction/R01665;pubmed/10799985</t>
  </si>
  <si>
    <t>kegg.reaction/R00510</t>
  </si>
  <si>
    <t>kegg.reaction/R01878;pubmed/19156454</t>
  </si>
  <si>
    <t>kegg.reaction/R00156;pubmed/10799985;pubmed/19156454;pubmed/10099433</t>
  </si>
  <si>
    <t>kegg.reaction/R00570;pubmed/10799985;pubmed/19156454;pubmed/10099433</t>
  </si>
  <si>
    <t>kegg.reaction/R02331;pubmed/10799985;pubmed/19156454;pubmed/10099435</t>
  </si>
  <si>
    <t>kegg.reaction/R02326;pubmed/10799985;pubmed/19156454;pubmed/10099436</t>
  </si>
  <si>
    <t>pubmed/10799985;pubmed/19156454;pubmed/10099437</t>
  </si>
  <si>
    <t>kegg.reaction/R02100;pubmed/18820685</t>
  </si>
  <si>
    <t>kegg.reaction/R00974;pubmed/18820685</t>
  </si>
  <si>
    <t>pubmed/10799985;pubmed/10799980;pubmed/19271269</t>
  </si>
  <si>
    <t>kegg.reaction/R01268</t>
  </si>
  <si>
    <t>kegg.reaction/R00112</t>
  </si>
  <si>
    <t>kegg.reaction/R00105</t>
  </si>
  <si>
    <t>kegg.reaction/R00103</t>
  </si>
  <si>
    <t>kegg.reaction/R03005</t>
  </si>
  <si>
    <t>kegg.reaction/R00257</t>
  </si>
  <si>
    <t>kegg.reaction/R03348</t>
  </si>
  <si>
    <t>kegg.reaction/R00104;pubmed/18820685</t>
  </si>
  <si>
    <t>kegg.reaction/R03347</t>
  </si>
  <si>
    <t>kegg.reaction/R01226</t>
  </si>
  <si>
    <t>kegg.reaction/R02472;pubmed/18820685</t>
  </si>
  <si>
    <t>kegg.reaction/R03018</t>
  </si>
  <si>
    <t>kegg.reaction/R00130</t>
  </si>
  <si>
    <t>kegg.reaction/R00006;pubmed/18820685;pubmed/12626680</t>
  </si>
  <si>
    <t>kegg.reaction/R02473;pubmed/19156454</t>
  </si>
  <si>
    <t>kegg.reaction/R03035;pubmed/19156454;pubmed/1009943</t>
  </si>
  <si>
    <t>kegg.reaction/R04231;pubmed/18820685</t>
  </si>
  <si>
    <t>kegg.reaction/R03269</t>
  </si>
  <si>
    <t>kegg.reaction/R00830;pubmed/19156454</t>
  </si>
  <si>
    <t>kegg.reaction/R00036</t>
  </si>
  <si>
    <t>kegg.reaction/R00084</t>
  </si>
  <si>
    <t>kegg.reaction/R03165</t>
  </si>
  <si>
    <t>kegg.reaction/R03197</t>
  </si>
  <si>
    <t>kegg.reaction/R03220</t>
  </si>
  <si>
    <t>kegg.reaction/R03222</t>
  </si>
  <si>
    <t>kegg.reaction/R00310</t>
  </si>
  <si>
    <t>kegg.reaction/R07411</t>
  </si>
  <si>
    <t>kegg.reaction/R07237</t>
  </si>
  <si>
    <t>kegg.reaction/R03947;pubmed/19156454</t>
  </si>
  <si>
    <t>kegg.reaction/R02864;pubmed/19156454</t>
  </si>
  <si>
    <t>kegg.reaction/R04109</t>
  </si>
  <si>
    <t>kegg.reaction/R02272</t>
  </si>
  <si>
    <t>kegg.reaction/R03210</t>
  </si>
  <si>
    <t>kegg.reaction/R03231</t>
  </si>
  <si>
    <t>pubmed/1092681</t>
  </si>
  <si>
    <t>kegg.reaction/R03182</t>
  </si>
  <si>
    <t>kegg.reaction/R03209</t>
  </si>
  <si>
    <t>kegg.reaction/R01074;pubmed/18820685</t>
  </si>
  <si>
    <t>kegg.reaction/R05145;pubmed/18820685</t>
  </si>
  <si>
    <t>kegg.reaction/R07456</t>
  </si>
  <si>
    <t>kegg.reaction/R02493</t>
  </si>
  <si>
    <t>kegg.reaction/R00174</t>
  </si>
  <si>
    <t>kegg.reaction/R00277</t>
  </si>
  <si>
    <t>kegg.reaction/R01909</t>
  </si>
  <si>
    <t>kegg.reaction/R00278</t>
  </si>
  <si>
    <t>kegg.reaction/R01711</t>
  </si>
  <si>
    <t>kegg.reaction/R01710</t>
  </si>
  <si>
    <t>kegg.reaction/R00173</t>
  </si>
  <si>
    <t>kegg.reaction/R01302;pubmed/11583838</t>
  </si>
  <si>
    <t>kegg.reaction/R05000;pubmed/11583838</t>
  </si>
  <si>
    <t>kegg.reaction/R08770;pubmed/11583838</t>
  </si>
  <si>
    <t>kegg.reaction/R08771;pubmed/11583838</t>
  </si>
  <si>
    <t>kegg.reaction/R08772;pubmed/11583838</t>
  </si>
  <si>
    <t>kegg.reaction/R08773;pubmed/11583838</t>
  </si>
  <si>
    <t>kegg.reaction/R08774;pubmed/11583838</t>
  </si>
  <si>
    <t>kegg.reaction/R08775;pubmed/11583838</t>
  </si>
  <si>
    <t>kegg.reaction/R08781;pubmed/10768477</t>
  </si>
  <si>
    <t>kegg.reaction/R07460</t>
  </si>
  <si>
    <t>kegg.reaction/R04509</t>
  </si>
  <si>
    <t>kegg.reaction/R04448</t>
  </si>
  <si>
    <t>kegg.reaction/R03223</t>
  </si>
  <si>
    <t>kegg.reaction/R02135;pubmed/18067979</t>
  </si>
  <si>
    <t>kegg.reaction/R00619</t>
  </si>
  <si>
    <t>kegg.reaction/R00425</t>
  </si>
  <si>
    <t>kegg.reaction/R03459</t>
  </si>
  <si>
    <t>kegg.reaction/R03458;pubmed/19269344</t>
  </si>
  <si>
    <t>kegg.reaction/R07280</t>
  </si>
  <si>
    <t>kegg.reaction/R07281</t>
  </si>
  <si>
    <t>kegg.reaction/R04457</t>
  </si>
  <si>
    <t>kegg.reaction/R00066</t>
  </si>
  <si>
    <t>kegg.reaction/R00549</t>
  </si>
  <si>
    <t>kegg.reaction/R00161</t>
  </si>
  <si>
    <t>kegg.reaction/R00548;pubmed/1909579;pubmed/10772156;pubmed/1909579;pubmed/1563629;pubmed/7945393;pubmed/9023952;pubmed/7628710</t>
  </si>
  <si>
    <t>kegg.reaction/R07324</t>
  </si>
  <si>
    <t>kegg.reaction/R01187;pubmed/10799985</t>
  </si>
  <si>
    <t>kegg.reaction/R01184</t>
  </si>
  <si>
    <t>kegg.reaction/R03371;pubmed/7945393</t>
  </si>
  <si>
    <t>kegg.reaction/R01185;pubmed/10799985</t>
  </si>
  <si>
    <t>kegg.reaction/R03361</t>
  </si>
  <si>
    <t>kegg.reaction/R03469</t>
  </si>
  <si>
    <t>kegg.reaction/R03362</t>
  </si>
  <si>
    <t>kegg.reaction/R00355;pubmed/18820685;pubmed/19156454</t>
  </si>
  <si>
    <t>kegg.reaction/R00258;pubmed/19156454</t>
  </si>
  <si>
    <t>kegg.reaction/R00485</t>
  </si>
  <si>
    <t>kegg.reaction/R00578</t>
  </si>
  <si>
    <t>kegg.reaction/R00483</t>
  </si>
  <si>
    <t>kegg.reaction/R02291;pubmed/18820685</t>
  </si>
  <si>
    <t>kegg.reaction/R00480;pubmed/18820685</t>
  </si>
  <si>
    <t>kegg.reaction/R00357;pubmed/18820685</t>
  </si>
  <si>
    <t>kegg.reaction/R00261;pubmed/19156454</t>
  </si>
  <si>
    <t>kegg.reaction/R00114</t>
  </si>
  <si>
    <t>kegg.reaction/R00243;pubmed/2904479;pubmed/9421924;pubmed/8914269;pubmed/18375816;pubmed/10499259;pubmed/19167440;pubmed/19156454</t>
  </si>
  <si>
    <t>kegg.reaction/R00243;pubmed/2904479;pubmed/9421924;pubmed/8914269;pubmed/18375816;pubmed/10499259;pubmed/19167440</t>
  </si>
  <si>
    <t>kegg.reaction/R00248;pubmed/8914269;pubmed/18375816;pubmed/19167440;pubmed/8914269;pubmed/18375816</t>
  </si>
  <si>
    <t>kegg.reaction/R01648</t>
  </si>
  <si>
    <t>kegg.reaction/R00253</t>
  </si>
  <si>
    <t>kegg.reaction/R00256</t>
  </si>
  <si>
    <t>kegg.reaction/R00768;pubmed/13827775</t>
  </si>
  <si>
    <t>kegg.reaction/R00369;pubmed/1368054;pubmed/16807032</t>
  </si>
  <si>
    <t>kegg.reaction/R00585;pubmed/1368054;pubmed/16807032</t>
  </si>
  <si>
    <t>kegg.reaction/R01920</t>
  </si>
  <si>
    <t>kegg.reaction/R00774</t>
  </si>
  <si>
    <t>kegg.reaction/R00005</t>
  </si>
  <si>
    <t>kegg.reaction/R00178</t>
  </si>
  <si>
    <t>kegg.reaction/R01914</t>
  </si>
  <si>
    <t>kegg.reaction/R00259</t>
  </si>
  <si>
    <t>kegg.reaction/R02649;pubmed/19156454</t>
  </si>
  <si>
    <t>kegg.reaction/R02283</t>
  </si>
  <si>
    <t>kegg.reaction/R00669</t>
  </si>
  <si>
    <t>kegg.reaction/R01954;pubmed/19271269</t>
  </si>
  <si>
    <t>kegg.reaction/R01086;pubmed/19271269</t>
  </si>
  <si>
    <t>kegg.reaction/R00551</t>
  </si>
  <si>
    <t>kegg.reaction/R01157;pubmed/18820685</t>
  </si>
  <si>
    <t>kegg.reaction/R01252</t>
  </si>
  <si>
    <t>pubmed/10799985;pubmed/9147448;pubmed/18623271</t>
  </si>
  <si>
    <t>kegg.reaction/R01251;pubmed/18820685;pubmed/19156454</t>
  </si>
  <si>
    <t>pubmed/18820685;pubmed/19156454</t>
  </si>
  <si>
    <t>kegg.reaction/R03291;pubmed/18820685;pubmed/19156454</t>
  </si>
  <si>
    <t>kegg.reaction/R01255;pubmed/18375816;pubmed/5117525;pubmed/6615128</t>
  </si>
  <si>
    <t>kegg.reaction/R02282</t>
  </si>
  <si>
    <t>kegg.reaction/R00667</t>
  </si>
  <si>
    <t>kegg.reaction/R00670</t>
  </si>
  <si>
    <t>kegg.reaction/R02869</t>
  </si>
  <si>
    <t>kegg.reaction/R01398;pubmed/19271269</t>
  </si>
  <si>
    <t>kegg.reaction/R03314</t>
  </si>
  <si>
    <t>kegg.reaction/R00650</t>
  </si>
  <si>
    <t>kegg.reaction/R00177</t>
  </si>
  <si>
    <t>kegg.reaction/R00586;pubmed/10799985</t>
  </si>
  <si>
    <t>kegg.reaction/R00897;pubmed/10799985;pubmed/18623271;pubmed/14734176;pubmed/19156454</t>
  </si>
  <si>
    <t>kegg.reaction/R01286;pubmed/17419769;pubmed/19269344</t>
  </si>
  <si>
    <t>kegg.reaction/R04405</t>
  </si>
  <si>
    <t>kegg.reaction/R00946;pubmed/10799985;pubmed/9147448</t>
  </si>
  <si>
    <t>kegg.reaction/R00192</t>
  </si>
  <si>
    <t>kegg.reaction/R01776;pubmed/10799985;pubmed/1569032</t>
  </si>
  <si>
    <t>kegg.reaction/R01287;pubmed/18820685;pubmed/19156454</t>
  </si>
  <si>
    <t>kegg.reaction/R03260;pubmed/10799985</t>
  </si>
  <si>
    <t>kegg.reaction/R00999</t>
  </si>
  <si>
    <t>kegg.reaction/R01288</t>
  </si>
  <si>
    <t>kegg.reaction/R03217</t>
  </si>
  <si>
    <t>kegg.reaction/R01001;pubmed/19156454</t>
  </si>
  <si>
    <t>kegg.reaction/R01402</t>
  </si>
  <si>
    <t>kegg.reaction/R07392;pubmed/18625006</t>
  </si>
  <si>
    <t>kegg.reaction/R07395;pubmed/18625006</t>
  </si>
  <si>
    <t>kegg.reaction/R07364;pubmed/18625006</t>
  </si>
  <si>
    <t>kegg.reaction/R07396;pubmed/18625006</t>
  </si>
  <si>
    <t>kegg.reaction/R00893;pubmed/18820685</t>
  </si>
  <si>
    <t>kegg.reaction/R01514;pubmed/18623271</t>
  </si>
  <si>
    <t>kegg.reaction/R00220</t>
  </si>
  <si>
    <t>kegg.reaction/R01513;pubmed/10799985;pubmed/9147448;pubmed/18820685</t>
  </si>
  <si>
    <t>kegg.reaction/R04173;pubmed/10799985;pubmed/9147448;pubmed/18820685;pubmed/19156454</t>
  </si>
  <si>
    <t>kegg.reaction/R00582;pubmed/18820685</t>
  </si>
  <si>
    <t>kegg.reaction/R01775;pubmed/18820685</t>
  </si>
  <si>
    <t>kegg.reaction/R01773;pubmed/18820685</t>
  </si>
  <si>
    <t>kegg.reaction/R01771;pubmed/10799985;pubmed/9147448</t>
  </si>
  <si>
    <t>kegg.reaction/R01466</t>
  </si>
  <si>
    <t>kegg.reaction/R00751;pubmed/10799990</t>
  </si>
  <si>
    <t>kegg.reaction/R01465</t>
  </si>
  <si>
    <t>kegg.reaction/R02529;pubmed/19156454</t>
  </si>
  <si>
    <t>kegg.reaction/R02565;pubmed/19156454</t>
  </si>
  <si>
    <t>kegg.reaction/R00610;pubmed/11717275;pubmed/19156454</t>
  </si>
  <si>
    <t>kegg.reaction/R01290;pubmed/10799985;pubmed/15280651</t>
  </si>
  <si>
    <t>kegg.reaction/R00996;pubmed/10799985;pubmed/9147448;pubmed/12626680;pubmed/12626680</t>
  </si>
  <si>
    <t>kegg.reaction/R03425;pubmed/8126432</t>
  </si>
  <si>
    <t>kegg.reaction/R04125;pubmed/10799985</t>
  </si>
  <si>
    <t>kegg.reaction/R03815</t>
  </si>
  <si>
    <t>kegg.reaction/R04035</t>
  </si>
  <si>
    <t>kegg.reaction/R04037</t>
  </si>
  <si>
    <t>kegg.reaction/R04558</t>
  </si>
  <si>
    <t>kegg.reaction/R01159</t>
  </si>
  <si>
    <t>kegg.reaction/R04640</t>
  </si>
  <si>
    <t>kegg.reaction/R03457</t>
  </si>
  <si>
    <t>kegg.reaction/R03243</t>
  </si>
  <si>
    <t>kegg.reaction/R03013</t>
  </si>
  <si>
    <t>kegg.reaction/R01071</t>
  </si>
  <si>
    <t>kegg.reaction/R01158</t>
  </si>
  <si>
    <t>kegg.reaction/R01214;pubmed/10799985;pubmed/12626680</t>
  </si>
  <si>
    <t>kegg.reaction/R01652;pubmed/12626680</t>
  </si>
  <si>
    <t>pubmed/10799985;pubmed/12626680</t>
  </si>
  <si>
    <t>kegg.reaction/R08648;pubmed/18820685;pubmed/12626680</t>
  </si>
  <si>
    <t>kegg.reaction/R05071;pubmed/18820685;pubmed/12626680</t>
  </si>
  <si>
    <t>kegg.reaction/R04440;pubmed/18820685;pubmed/12626680</t>
  </si>
  <si>
    <t>kegg.reaction/R05069;pubmed/18820685;pubmed/12626680</t>
  </si>
  <si>
    <t>kegg.reaction/R05068;pubmed/18820685;pubmed/12626680</t>
  </si>
  <si>
    <t>kegg.reaction/R04441;pubmed/18820685;pubmed/12626680</t>
  </si>
  <si>
    <t>kegg.reaction/R01213;pubmed/10799985;pubmed/10799990;pubmed/12626680</t>
  </si>
  <si>
    <t>kegg.reaction/R04001;pubmed/18820685;pubmed/12626680</t>
  </si>
  <si>
    <t>kegg.reaction/R03968;pubmed/18820685;pubmed/12626680</t>
  </si>
  <si>
    <t>kegg.reaction/R01701</t>
  </si>
  <si>
    <t>kegg.reaction/R04225</t>
  </si>
  <si>
    <t>kegg.reaction/R01702</t>
  </si>
  <si>
    <t>kegg.reaction/R02662</t>
  </si>
  <si>
    <t>kegg.reaction/R03174</t>
  </si>
  <si>
    <t>kegg.reaction/R04097</t>
  </si>
  <si>
    <t>kegg.reaction/R07618</t>
  </si>
  <si>
    <t>kegg.reaction/R02661</t>
  </si>
  <si>
    <t>kegg.reaction/R04224;pubmed/16978390;pubmed/18820685;pubmed/19156454</t>
  </si>
  <si>
    <t>kegg.reaction/R03172;pubmed/19156454</t>
  </si>
  <si>
    <t>kegg.reaction/R04204;pubmed/16978390;pubmed/18820685</t>
  </si>
  <si>
    <t>kegg.reaction/R04203;pubmed/19271269</t>
  </si>
  <si>
    <t>kegg.reaction/R00927;pubmed/2120195;pubmed/5867654;pubmed/18820685;pubmed/19156454</t>
  </si>
  <si>
    <t>kegg.reaction/R02199;pubmed/10799985;pubmed/12626680</t>
  </si>
  <si>
    <t>kegg.reaction/R04095</t>
  </si>
  <si>
    <t>kegg.reaction/R04138</t>
  </si>
  <si>
    <t>kegg.reaction/R02085</t>
  </si>
  <si>
    <t>kegg.reaction/R01360</t>
  </si>
  <si>
    <t>kegg.reaction/R03352</t>
  </si>
  <si>
    <t>kegg.reaction/R02047</t>
  </si>
  <si>
    <t>kegg.reaction/R00922</t>
  </si>
  <si>
    <t>kegg.reaction/R00271;pubmed/10714900;pubmed/1131560;pubmed/4212095;pubmed/6777369;pubmed/9889317;pubmed/2115771;pubmed/10952007;pubmed/11810244;pubmed/4853060;pubmed/10799990;pubmed/1815263;pubmed/10952007;pubmed/3096965;pubmed/6777369;pubmed/9889317;pubmed/2115771;pubmed/11810244</t>
  </si>
  <si>
    <t>pubmed/10714900;pubmed/18820685</t>
  </si>
  <si>
    <t>kegg.reaction/R04371;pubmed/10714900;pubmed/18820685</t>
  </si>
  <si>
    <t>pubmed/10714900;pubmed/9790587;pubmed/12509419;pubmed/9973344;pubmed/11254122;pubmed/12111157;pubmed/12509419;pubmed/1458368;pubmed/2501148</t>
  </si>
  <si>
    <t>kegg.reaction/R02315;pubmed/10714900;pubmed/14766586;pubmed/11717275;pubmed/8031073</t>
  </si>
  <si>
    <t>kegg.reaction/R01934;pubmed/10714900</t>
  </si>
  <si>
    <t>kegg.reaction/R01939;pubmed/10714900</t>
  </si>
  <si>
    <t>kegg.reaction/R00715;pubmed/11717275;pubmed/18820685</t>
  </si>
  <si>
    <t>kegg.reaction/R02292</t>
  </si>
  <si>
    <t>kegg.reaction/R03103;pubmed/10714900;pubmed/9790587;pubmed/12509419;pubmed/9973344;pubmed/11254122;pubmed/12111157;pubmed/12509419;pubmed/1458368;pubmed/2501148</t>
  </si>
  <si>
    <t>kegg.reaction/R01826;pubmed/10799985;pubmed/9147448</t>
  </si>
  <si>
    <t>kegg.reaction/R03083</t>
  </si>
  <si>
    <t>kegg.reaction/R03084;pubmed/9147448</t>
  </si>
  <si>
    <t>kegg.reaction/R02413;pubmed/9147448</t>
  </si>
  <si>
    <t>kegg.reaction/R01872</t>
  </si>
  <si>
    <t>kegg.reaction/R02412;pubmed/10799985</t>
  </si>
  <si>
    <t>kegg.reaction/R03460;pubmed/9147448</t>
  </si>
  <si>
    <t>kegg.reaction/R01714</t>
  </si>
  <si>
    <t>kegg.reaction/R00986;pubmed/9147448</t>
  </si>
  <si>
    <t>kegg.reaction/R01073;pubmed/9147448;pubmed/19156454</t>
  </si>
  <si>
    <t>kegg.reaction/R03509;pubmed/9147448;pubmed/2433566</t>
  </si>
  <si>
    <t>kegg.reaction/R03508;pubmed/9147448</t>
  </si>
  <si>
    <t>kegg.reaction/R02722;pubmed/10799985;pubmed/9147448</t>
  </si>
  <si>
    <t>kegg.reaction/R00678;pubmed/18820685</t>
  </si>
  <si>
    <t>kegg.reaction/R00685</t>
  </si>
  <si>
    <t>kegg.reaction/R01959</t>
  </si>
  <si>
    <t>kegg.reaction/R00987</t>
  </si>
  <si>
    <t>kegg.reaction/R01960</t>
  </si>
  <si>
    <t>kegg.reaction/R02668</t>
  </si>
  <si>
    <t>kegg.reaction/R04323</t>
  </si>
  <si>
    <t>kegg.reaction/R01715;pubmed/9147448;pubmed/4267751</t>
  </si>
  <si>
    <t>kegg.reaction/R01728</t>
  </si>
  <si>
    <t>kegg.reaction/R01730;pubmed/9147448</t>
  </si>
  <si>
    <t>kegg.reaction/R01373;pubmed/9147448</t>
  </si>
  <si>
    <t>kegg.reaction/R00694;pubmed/18820685;pubmed/19156454</t>
  </si>
  <si>
    <t>kegg.reaction/R00734;pubmed/18820685;pubmed/19156454</t>
  </si>
  <si>
    <t>kegg.reaction/R02521</t>
  </si>
  <si>
    <t>kegg.reaction/R02519;pubmed/19203396;pubmed/18820685</t>
  </si>
  <si>
    <t>kegg.reaction/R03181</t>
  </si>
  <si>
    <t>kegg.reaction/R01364;pubmed/18820685</t>
  </si>
  <si>
    <t>pubmed/9199331</t>
  </si>
  <si>
    <t>kegg.reaction/R00698;pubmed/10193580;pubmed/9296459;pubmed/13522763;pubmed/14376104;pubmed/7917065</t>
  </si>
  <si>
    <t>kegg.reaction/R02540;pubmed/9634750;pubmed/10772156;pubmed/10932155;pubmed/9451830;pubmed/18636459;pubmed/1848214;pubmed/2829713;pubmed/3025146;pubmed/11759685;pubmed/2111228;pubmed/3131191;pubmed/3131026;pubmed/8925921;pubmed/4971722;pubmed/5867654;pubmed/8344300</t>
  </si>
  <si>
    <t>kegg.reaction/R03096;pubmed/9634750;pubmed/10772156;pubmed/10932155;pubmed/9451830;pubmed/18636459;pubmed/1848214;pubmed/2829713;pubmed/3025146;pubmed/11759685;pubmed/2111228;pubmed/3131191;pubmed/3131026;pubmed/8925921;pubmed/4971722;pubmed/5867654;pubmed/8344300</t>
  </si>
  <si>
    <t>kegg.reaction/R01956</t>
  </si>
  <si>
    <t>kegg.reaction/R02611</t>
  </si>
  <si>
    <t>kegg.reaction/R00009;pubmed/12705326;pubmed/9296459;pubmed/3116021;pubmed/1639925;pubmed/4707946;pubmed/13522763;pubmed/12793202;pubmed/10193580;pubmed/15275666;pubmed/15546411</t>
  </si>
  <si>
    <t>kegg.reaction/R02571</t>
  </si>
  <si>
    <t>kegg.reaction/R01940</t>
  </si>
  <si>
    <t>kegg.reaction/R02487;pubmed/19271269;pubmed/19156454</t>
  </si>
  <si>
    <t>kegg.reaction/R01682;pubmed/19156454</t>
  </si>
  <si>
    <t>kegg.reaction/R05320</t>
  </si>
  <si>
    <t>kegg.reaction/R02536;pubmed/16253533</t>
  </si>
  <si>
    <t>kegg.reaction/R02539;pubmed/6819990;pubmed/17612506;pubmed/16321143;pubmed/6819990;pubmed/16321143;pubmed/17612506;pubmed/19156454;pubmed/17419769;pubmed/1761422;pubmed/2178138;pubmed/18834333;pubmed/8969218;pubmed/16321143;pubmed/17612506</t>
  </si>
  <si>
    <t>kegg.reaction/R01377</t>
  </si>
  <si>
    <t>kegg.reaction/R05450;pubmed/19203396</t>
  </si>
  <si>
    <t>kegg.reaction/R03093</t>
  </si>
  <si>
    <t>kegg.reaction/R02665</t>
  </si>
  <si>
    <t>kegg.reaction/R04020</t>
  </si>
  <si>
    <t>kegg.reaction/R02549;pubmed/19156454</t>
  </si>
  <si>
    <t>kegg.reaction/R00904</t>
  </si>
  <si>
    <t>kegg.reaction/R00905</t>
  </si>
  <si>
    <t>kegg.reaction/R00978</t>
  </si>
  <si>
    <t>kegg.reaction/R02269</t>
  </si>
  <si>
    <t>kegg.reaction/R03038</t>
  </si>
  <si>
    <t>kegg.reaction/R05577;pubmed/19156454</t>
  </si>
  <si>
    <t>kegg.reaction/R03648</t>
  </si>
  <si>
    <t>kegg.reaction/R03646</t>
  </si>
  <si>
    <t>kegg.reaction/R03661</t>
  </si>
  <si>
    <t>kegg.reaction/R03650</t>
  </si>
  <si>
    <t>kegg.reaction/R05578</t>
  </si>
  <si>
    <t>kegg.reaction/R03652;pubmed/18820685</t>
  </si>
  <si>
    <t>kegg.reaction/R03652</t>
  </si>
  <si>
    <t>kegg.reaction/R03662</t>
  </si>
  <si>
    <t>kegg.reaction/R03654</t>
  </si>
  <si>
    <t>kegg.reaction/R03663</t>
  </si>
  <si>
    <t>kegg.reaction/R03655</t>
  </si>
  <si>
    <t>kegg.reaction/R03656</t>
  </si>
  <si>
    <t>kegg.reaction/R03665</t>
  </si>
  <si>
    <t>kegg.reaction/R03657</t>
  </si>
  <si>
    <t>kegg.reaction/R03658</t>
  </si>
  <si>
    <t>kegg.reaction/R03659</t>
  </si>
  <si>
    <t>kegg.reaction/R02918</t>
  </si>
  <si>
    <t>kegg.reaction/R03664</t>
  </si>
  <si>
    <t>kegg.reaction/R03660</t>
  </si>
  <si>
    <t>kegg.reaction/R00894;pubmed/2904479;pubmed/19269344</t>
  </si>
  <si>
    <t>kegg.reaction/R00497</t>
  </si>
  <si>
    <t>kegg.reaction/R00494;pubmed/12872310</t>
  </si>
  <si>
    <t>kegg.reaction/R00251</t>
  </si>
  <si>
    <t>kegg.reaction/R00115;pubmed/9296459;pubmed/9265740;pubmed/4386798;pubmed/10193580</t>
  </si>
  <si>
    <t>kegg.reaction/R00899</t>
  </si>
  <si>
    <t>kegg.reaction/R00274;pubmed/9296459;pubmed/9644201;pubmed/18820685;pubmed/10193580</t>
  </si>
  <si>
    <t>kegg.reaction/R02743;pubmed/9296459;pubmed/18277469;pubmed/18820685;pubmed/9296459;pubmed/9265740;pubmed/10193580</t>
  </si>
  <si>
    <t>pubmed/10799985;pubmed/2120195;pubmed/58676547764573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</si>
  <si>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kegg.reaction/R04103;pubmed/237221;pubmed/2829713;pubmed/3025146;pubmed/4971722;pubmed/5867654;pubmed/8344300</t>
  </si>
  <si>
    <t>pubmed/8344300;pubmed/237221;pubmed/2829713;pubmed/3025146;pubmed/4971722;pubmed/5867654;pubmed/8344300</t>
  </si>
  <si>
    <t>pubmed/18834333;pubmed/19271269</t>
  </si>
  <si>
    <t>pubmed/6788737;pubmed/9544928</t>
  </si>
  <si>
    <t>pubmed/7932059;pubmed/7766125</t>
  </si>
  <si>
    <t>kegg.reaction/R04872;pubmed/10799985;pubmed/9147448;pubmed/17905623;pubmed/10422587;pubmed/3183613;pubmed/1588566;pubmed/3104145;pubmed/18366686;pubmed/7576537;pubmed/2118102;pubmed/18624326;pubmed/12223189;pubmed/10422579;pubmed/2120195;pubmed/8106340;pubmed/2000087;pubmed/16713314;pubmed/8703430;pubmed/10422581;pubmed/1900348;pubmed/2511425;pubmed/2515004;pubmed/3135949;pubmed/3112774;pubmed/6435606;pubmed/1368054;pubmed/7764842;pubmed/1588566;pubmed/9421924;pubmed/2166227;pubmed/3096965;pubmed/1369045;pubmed/1369045;pubmed/2511425;pubmed/2515004;pubmed/3135949;pubmed/3112774;pubmed/6435606;pubmed/1368054;pubmed/7764842;pubmed/1588566;pubmed/9421924;pubmed/2166227;pubmed/3096965;pubmed/1369045;pubmed/1369045;pubmed/7619400;pubmed/8416976;pubmed/3138964;pubmed/7763358;pubmed/8736532;pubmed/11180058;pubmed/1368505;pubmed/10422587;pubmed/7847890;pubmed/3045077;pubmed/3130293;pubmed/11724386;pubmed/18366686;pubmed/3104145;pubmed/1367495;pubmed/2499766;pubmed/2501652;pubmed/3922296</t>
  </si>
  <si>
    <t>kegg.reaction/R04868;pubmed/10799985;pubmed/2120195;pubmed/58676547764573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</si>
  <si>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kegg.reaction/R04870;pubmed/10799985;pubmed/9147448;pubmed/10422587;pubmed/1862327;pubmed/18416976;pubmed/12223189;pubmed/7763859;pubmed/11851475;pubmed/10799985;pubmed/9147448;pubmed/17905623;pubmed/10422587;pubmed/9355751;pubmed/7763859;pubmed/11851475;pubmed/7619400;pubmed/11132945;pubmed/12223189;pubmed/1815263;pubmed/10422587</t>
  </si>
  <si>
    <t>pubmed/10799985;pubmed/2120195;pubmed/5867654;pubmed/9889317;pubmed/12709055;pubmed/8082826;pubmed/18820685;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</si>
  <si>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kegg.reaction/R04318;pubmed/18618681</t>
  </si>
  <si>
    <t>pubmed/18618681</t>
  </si>
  <si>
    <t>kegg.reaction/R01175</t>
  </si>
  <si>
    <t>kegg.reaction/R04385</t>
  </si>
  <si>
    <t>pubmed/5721123;pubmed/11132945</t>
  </si>
  <si>
    <t>kegg.reaction/R04386;pubmed/5721123;pubmed/11132945</t>
  </si>
  <si>
    <t>pubmed/1368054;pubmed/9421924;pubmed/17379148</t>
  </si>
  <si>
    <t>pubmed/16978390;pubmed/18820685;pubmed/19156454</t>
  </si>
  <si>
    <t>pubmed/19271269</t>
  </si>
  <si>
    <t>pubmed/2120195;pubmed/5867654;pubmed/19271269;pubmed/18820685;pubmed/19156454</t>
  </si>
  <si>
    <t>kegg.reaction/R00238;pubmed/19271269</t>
  </si>
  <si>
    <t>pubmed/16978390;pubmed/18820685</t>
  </si>
  <si>
    <t>pubmed/2120195;pubmed/5867654;pubmed/18820685</t>
  </si>
  <si>
    <t>pubmed/19271269;pubmed/19156454</t>
  </si>
  <si>
    <t>pubmed/2120195;pubmed/5867654;pubmed/19271269;pubmed/18820685</t>
  </si>
  <si>
    <t>pubmed/1327953;pubmed/8476289;pubmed/19156454</t>
  </si>
  <si>
    <t>pubmed/1327953;pubmed/8476289</t>
  </si>
  <si>
    <t>pubmed/1706706;pubmed/1956290</t>
  </si>
  <si>
    <t>kegg.reaction/R02396;pubmed/8416972;pubmed/19271269</t>
  </si>
  <si>
    <t>kegg.reaction/R02396;pubmed/16253533;pubmed/19271269</t>
  </si>
  <si>
    <t>pubmed/1735125</t>
  </si>
  <si>
    <t>kegg.reaction/R02874;pubmed/10799985</t>
  </si>
  <si>
    <t>kegg.reaction/R03199;pubmed/10799985</t>
  </si>
  <si>
    <t>kegg.reaction/R04427</t>
  </si>
  <si>
    <t>pubmed/18707625</t>
  </si>
  <si>
    <t>kegg.reaction/R05641</t>
  </si>
  <si>
    <t>kegg.reaction/R00238</t>
  </si>
  <si>
    <t>kegg.reaction/R01978;pubmed/10799985</t>
  </si>
  <si>
    <t>kegg.reaction/R02082;pubmed/10799985</t>
  </si>
  <si>
    <t>kegg.reaction/R02245;pubmed/10799985</t>
  </si>
  <si>
    <t>kegg.reaction/R03245;pubmed/10799985</t>
  </si>
  <si>
    <t>kegg.reaction/R01121;pubmed/10799985</t>
  </si>
  <si>
    <t>kegg.reaction/R01123</t>
  </si>
  <si>
    <t>kegg.reaction/R01658</t>
  </si>
  <si>
    <t>kegg.reaction/R02003;pubmed/10799985</t>
  </si>
  <si>
    <t>kegg.reaction/R02061</t>
  </si>
  <si>
    <t>kegg.reaction/R07475</t>
  </si>
  <si>
    <t>kegg.reaction/R00509;pubmed/10799985;pubmed/6321459;pubmed/2997125;pubmed/2981860;pubmed/2542310;pubmed/9882457;pubmed/9786849;pubmed/12427029;pubmed/11389593;pubmed/10956658;pubmed/8051058;pubmed/1846515;pubmed/6321459;pubmed/2997125;pubmed/2542310;pubmed/9882457;pubmed/15065880;pubmed/2995351;pubmed/9786849;pubmed/6312889;pubmed/11516160;pubmed/8204616;pubmed/2981860;pubmed/12427029;pubmed/10677210</t>
  </si>
  <si>
    <t>kegg.reaction/R02021</t>
  </si>
  <si>
    <t>kegg.reaction/R00858;pubmed/18820685</t>
  </si>
  <si>
    <t>kegg.reaction/R00188</t>
  </si>
  <si>
    <t>kegg.reaction/R00529;pubmed/2997125;pubmed/25423102162344;pubmed/107174;pubmed/6312889;pubmed/819440;pubmed/2992379;pubmed/11389593;pubmed/11516160;pubmed/12426581;pubmed/14613928;pubmed/819440;pubmed/415663;pubmed/5005722;pubmed/5553402;pubmed/2542310;pubmed/107174;pubmed/2992379;pubmed/15065853;pubmed/104967;pubmed/8204616;pubmed/232997;pubmed/9786849;pubmed/2162344;pubmed/15065880;pubmed/11057445;pubmed/11479709;pubmed/6312889;pubmed/11389593;pubmed/11516160;pubmed/12426581;pubmed/14613928;pubmed/2545683;pubmed/2824486;pubmed/8051058;pubmed/10956658</t>
  </si>
  <si>
    <t>kegg.reaction/R01028;pubmed/4196744</t>
  </si>
  <si>
    <t>kegg.reaction/R01027;pubmed/18095;pubmed/871964;pubmed/17516062</t>
  </si>
  <si>
    <t>kegg.reaction/R00530;pubmed/104967;pubmed/415663</t>
  </si>
  <si>
    <t>kegg.reaction/R00533</t>
  </si>
  <si>
    <t>kegg.reaction/R00787;pubmed/1367546</t>
  </si>
  <si>
    <t>kegg.reaction/R00796</t>
  </si>
  <si>
    <t>kegg.reaction/R00794</t>
  </si>
  <si>
    <t>kegg.reaction/R00131;pubmed/10772156</t>
  </si>
  <si>
    <t>kegg.reaction/R00025;pubmed/19156454</t>
  </si>
  <si>
    <t>kegg.reaction/R03546</t>
  </si>
  <si>
    <t>pubmed/2115771</t>
  </si>
  <si>
    <t>pubmed/10799985;pubmed/12509419;pubmed/9265740</t>
  </si>
  <si>
    <t>pubmed/15719554</t>
  </si>
  <si>
    <t>pubmed/2115771;pubmed/7764109</t>
  </si>
  <si>
    <t>pubmed/19271269;pubmed/10799985</t>
  </si>
  <si>
    <t>pubmed/3128515</t>
  </si>
  <si>
    <t>pubmed/1317499</t>
  </si>
  <si>
    <t>pubmed/14555654</t>
  </si>
  <si>
    <t>pubmed/17545326;pubmed/2507494</t>
  </si>
  <si>
    <t>pubmed/10799985;pubmed/5119205</t>
  </si>
  <si>
    <t>pubmed/6124245;pubmed/6152679</t>
  </si>
  <si>
    <t>pubmed/5772963</t>
  </si>
  <si>
    <t>pubmed/5365361</t>
  </si>
  <si>
    <t>pubmed/17545326;pubmed/14341595</t>
  </si>
  <si>
    <t>pubmed/8763922;pubmed/15581852;pubmed/15470111</t>
  </si>
  <si>
    <t>pubmed/9776634;pubmed/10799985</t>
  </si>
  <si>
    <t>pubmed/18375816</t>
  </si>
  <si>
    <t>pubmed/16253533;pubmed/7764109</t>
  </si>
  <si>
    <t>pubmed/4960174</t>
  </si>
  <si>
    <t>pubmed/12089038</t>
  </si>
  <si>
    <t>pubmed/13644189</t>
  </si>
  <si>
    <t>pubmed/10799985;pubmed/2499283;pubmed/13644189</t>
  </si>
  <si>
    <t>pubmed/16253533;pubmed/1217935;pubmed/9776634</t>
  </si>
  <si>
    <t>pubmed/13730896;pubmed/11351358;pubmed/17915736</t>
  </si>
  <si>
    <t>pubmed/2115771;pubmed/10799985</t>
  </si>
  <si>
    <t>pubmed/12009794;pubmed/9776634;pubmed/18629954</t>
  </si>
  <si>
    <t>pubmed/19271269;pubmed/12705896</t>
  </si>
  <si>
    <t>pubmed/8416970</t>
  </si>
  <si>
    <t>pubmed/8416970;pubmed/10799985</t>
  </si>
  <si>
    <t>pubmed/7576537;pubmed/7766125;pubmed/1899377;pubmed/8416970</t>
  </si>
  <si>
    <t>pubmed/1458368;pubmed/3089568;pubmed/2515102;pubmed/11254122;pubmed/31148;pubmed/5704806</t>
  </si>
  <si>
    <t>pubmed/4198715;pubmed/119032;pubmed/8031073;pubmed/8416970</t>
  </si>
  <si>
    <t>pubmed/7576537;pubmed/7766125;pubmed/1899377</t>
  </si>
  <si>
    <t>pubmed/12705896</t>
  </si>
  <si>
    <t>pubmed/1815263;pubmed/10799985</t>
  </si>
  <si>
    <t>pubmed/4853060</t>
  </si>
  <si>
    <t>pubmed/16349361</t>
  </si>
  <si>
    <t>pubmed/406754;pubmed/10799985</t>
  </si>
  <si>
    <t>pubmed/1367520;pubmed/15294814;pubmed/31148;pubmed/6788737;pubmed/9544928;pubmed/7766125;pubmed/18623271</t>
  </si>
  <si>
    <t>pubmed/120750;pubmed/13363392;pubmed/13116058</t>
  </si>
  <si>
    <t>pubmed/14114924</t>
  </si>
  <si>
    <t>pubmed/5793119;pubmed/4231249</t>
  </si>
  <si>
    <t>pubmed/28693</t>
  </si>
  <si>
    <t>pubmed/8763922</t>
  </si>
  <si>
    <t>pubmed/2746260;pubmed/15825646</t>
  </si>
  <si>
    <t>pubmed/14084584;pubmed/18095;pubmed/4196744</t>
  </si>
  <si>
    <t>pubmed/14341595;pubmed/13269164;pubmed/19833221</t>
  </si>
  <si>
    <t>pubmed/4322084</t>
  </si>
  <si>
    <t>pubmed/13692999;pubmed/12726996;pubmed/5721123;pubmed/14988022</t>
  </si>
  <si>
    <t>pubmed/14341595;pubmed/18618681</t>
  </si>
  <si>
    <t>pubmed/11010912;pubmed/13864453;pubmed/10799985;pubmed/1367445;pubmed/19269344</t>
  </si>
  <si>
    <t>pubmed/10799985;pubmed/19269344</t>
  </si>
  <si>
    <t>pubmed/5325935;pubmed/16820467</t>
  </si>
  <si>
    <t>pubmed/17277884;pubmed/13644189</t>
  </si>
  <si>
    <t>pubmed/5721123;pubmed/1367445</t>
  </si>
  <si>
    <t>pubmed/15294814;pubmed/1990;pubmed/5117525</t>
  </si>
  <si>
    <t>pubmed/6790545</t>
  </si>
  <si>
    <t>pubmed/14955515</t>
  </si>
  <si>
    <t>pubmed/18623271;pubmed/7779800</t>
  </si>
  <si>
    <t>pubmed/13695635;pubmed/13269164;pubmed/4853060;pubmed/12127483</t>
  </si>
  <si>
    <t>pubmed/9296459;pubmed/2904479;pubmed/13644189</t>
  </si>
  <si>
    <t>pubmed/13644189;pubmed/14341595</t>
  </si>
  <si>
    <t>pubmed/16349361;pubmed/18820685</t>
  </si>
  <si>
    <t>pubmed/9147448</t>
  </si>
  <si>
    <t>pubmed/10389273</t>
  </si>
  <si>
    <t>pubmed/8414999;pubmed/10799985</t>
  </si>
  <si>
    <t>pubmed/4208897</t>
  </si>
  <si>
    <t>pubmed/5793119;pubmed/16169289</t>
  </si>
  <si>
    <t>pubmed/10799985;pubmed/7695452;pubmed/17380432</t>
  </si>
  <si>
    <t>pubmed/31148;pubmed/14341595</t>
  </si>
  <si>
    <t>pubmed/15294814;pubmed/15581852;pubmed/17825063;pubmed/8763922;pubmed/12225854;pubmed/4632118;pubmed/15294814;pubmed/15581852;pubmed/9973344</t>
  </si>
  <si>
    <t>pubmed/15294814;pubmed/15581852;pubmed/17825063;pubmed/8763922;pubmed/12225854;pubmed/4632118;pubmed/15294814;pubmed/15581852;pubmed/16349361</t>
  </si>
  <si>
    <t>pubmed/15294814;pubmed/15581852;pubmed/17825063;pubmed/8763922;pubmed/12225854;pubmed/4632118;pubmed/15294814;pubmed/15581852;pubmed/28693</t>
  </si>
  <si>
    <t>pubmed/15294814;pubmed/15581852;pubmed/17825063;pubmed/8763922;pubmed/12225854;pubmed/4632118;pubmed/15294814;pubmed/15581852</t>
  </si>
  <si>
    <t>pubmed/15294814;pubmed/15581852;pubmed/17825063;pubmed/8763922;pubmed/12225854;pubmed/4632118;pubmed/5793119;pubmed/16169289</t>
  </si>
  <si>
    <t>pubmed/15294814;pubmed/15581852;pubmed/17825063;pubmed/8763922;pubmed/12225854;pubmed/4632118;pubmed/28693</t>
  </si>
  <si>
    <t>pubmed/15294814;pubmed/15581852;pubmed/17825063;pubmed/8763922;pubmed/12225854;pubmed/4632118;pubmed/16349361</t>
  </si>
  <si>
    <t>pubmed/15294814;pubmed/15581852;pubmed/17825063;pubmed/8763922;pubmed/12225854;pubmed/4632118;pubmed/13174492;pubmed/14114924</t>
  </si>
  <si>
    <t>pubmed/15294814;pubmed/15581852;pubmed/17825063;pubmed/8763922;pubmed/12225854;pubmed/4632118;pubmed/5793119</t>
  </si>
  <si>
    <t>pubmed/15294814;pubmed/15581852;pubmed/17825063;pubmed/8763922;pubmed/12225854;pubmed/4632118;pubmed/7766092</t>
  </si>
  <si>
    <t>pubmed/15294814;pubmed/15581852;pubmed/17825063;pubmed/8763922;pubmed/12225854;pubmed/4632118;pubmed/1217935</t>
  </si>
  <si>
    <t>pubmed/10696883;pubmed/16163487;pubmed/5117525</t>
  </si>
  <si>
    <t>pubmed/15294814;pubmed/15581852;pubmed/17825063;pubmed/8763922;pubmed/12225854;pubmed/4632118;pubmed/13221762</t>
  </si>
  <si>
    <t>pubmed/15294814;pubmed/15581852;pubmed/17825063;pubmed/8763922;pubmed/12225854;pubmed/4632118;pubmed/3112774</t>
  </si>
  <si>
    <t>pubmed/15294814;pubmed/15581852;pubmed/17825063;pubmed/8763922;pubmed/12225854;pubmed/4632118;pubmed/28694</t>
  </si>
  <si>
    <t>pubmed/15294814;pubmed/15581852;pubmed/17825063;pubmed/8763922;pubmed/12225854;pubmed/4632118;pubmed/28695</t>
  </si>
  <si>
    <t>pubmed/17545326;pubmed/13269164</t>
  </si>
  <si>
    <t>pubmed/10799985;pubmed/14955515</t>
  </si>
  <si>
    <t>pubmed/9776634</t>
  </si>
  <si>
    <t>pubmed/14341595</t>
  </si>
  <si>
    <t>pubmed/5793119;pubmed/19156454</t>
  </si>
  <si>
    <t>pubmed/2166024</t>
  </si>
  <si>
    <t>pubmed/13269164</t>
  </si>
  <si>
    <t>pubmed/16078642;pubmed/13512278;pubmed/3138964;pubmed/13619673</t>
  </si>
  <si>
    <t>pubmed/4208897;pubmed/2166024;pubmed/9421924</t>
  </si>
  <si>
    <t>pubmed/16742431</t>
  </si>
  <si>
    <t>pubmed/13126095;pubmed/13695635;pubmed/14400461;pubmed/13269164;pubmed/10799985</t>
  </si>
  <si>
    <t>pubmed/13174492;pubmed/14114924</t>
  </si>
  <si>
    <t>pubmed/13644189;pubmed/2507493</t>
  </si>
  <si>
    <t>pubmed/4213430;pubmed/15881598</t>
  </si>
  <si>
    <t>pubmed/13573231;pubmed/14955515;pubmed/4853060</t>
  </si>
  <si>
    <t>pubmed/8414999;pubmed/10799985;pubmed/19269344</t>
  </si>
  <si>
    <t>pubmed/10799985;pubmed/3142341;pubmed/1367445</t>
  </si>
  <si>
    <t>pubmed/18618681;pubmed/1367445</t>
  </si>
  <si>
    <t>pubmed/18551739;pubmed/9973344</t>
  </si>
  <si>
    <t>pubmed/2507493</t>
  </si>
  <si>
    <t>pubmed/3112774;pubmed/5793119</t>
  </si>
  <si>
    <t>pubmed/9466262</t>
  </si>
  <si>
    <t>pubmed/14341595;pubmed/10799985</t>
  </si>
  <si>
    <t>pubmed/19805349</t>
  </si>
  <si>
    <t>pubmed/2507493;pubmed/13730895;pubmed/13126095;pubmed/1114656</t>
  </si>
  <si>
    <t>pubmed/13586268;pubmed/10799985</t>
  </si>
  <si>
    <t>pubmed/5778670;pubmed/13463007</t>
  </si>
  <si>
    <t>pubmed/13695635</t>
  </si>
  <si>
    <t>pubmed/10696883</t>
  </si>
  <si>
    <t>pubmed/10799985;pubmed/1369045</t>
  </si>
  <si>
    <t>pubmed/5778670</t>
  </si>
  <si>
    <t>pubmed/13463007;pubmed/4216304;pubmed/3937035;pubmed/5778670</t>
  </si>
  <si>
    <t>pubmed/4208897;pubmed/1815263</t>
  </si>
  <si>
    <t>pubmed/28693;pubmed/406754;pubmed/14934665;pubmed/2507494;pubmed/7766092;pubmed/2507495;pubmed/2507493;pubmed/16535072</t>
  </si>
  <si>
    <t>expanded pyruvate dehydrogenase complex</t>
  </si>
  <si>
    <t>two-step reaction</t>
  </si>
  <si>
    <t>two-step reaction. Gene is cytosolic</t>
  </si>
  <si>
    <t>originally present as 1.2.1.22 . can't differentiate between functions so changed to 1.2.1.3</t>
  </si>
  <si>
    <t>originally present as 1.2.1.21 . can't differentiate between functions so changed to 1.2.1.3. It is not certain that these enzymes can carry out this reaction, but it is needed for degradation of phospholipids and lactaldehyde dehydrogenases have proven to also have glycolaldehyde dehydrogenase function in bacteria</t>
  </si>
  <si>
    <t>difficult to differentiate between functions</t>
  </si>
  <si>
    <t>changed the localization from mitochondrial for connectivity. CELLO puts it in m, but the significance is not high. Changed directionality to match the niger model</t>
  </si>
  <si>
    <t>included for peroxisomal redox balance. Evidence in yeast. Important issue but difficult to find evidence</t>
  </si>
  <si>
    <t>it is certain that the gene exists, but there is a spontaneous conversion to toxic methylglyoxal</t>
  </si>
  <si>
    <t>is an acyl-coa ligase. Can't find more specific. Some of the hits are for propionyl-coa</t>
  </si>
  <si>
    <t>2-oxobutanoate breakdown is initiated by ligation to coenzyme A in one of the mitochondrial oxo acid dehydrogenese complexes. There is no dedicated complex for 2-oxabutanoate. I place it under oxoglutarate complec.</t>
  </si>
  <si>
    <t>added to mitochondria to allow for beta oxidation of odd-numbered FAs. Originally in peroxisome. Gene looks mitochondrial. Second reference shows mitochondrial localization of the entire methylcitric acid cycle in Y- lipolytica</t>
  </si>
  <si>
    <t>this was added for mitochondrial to allow for propionate catabolism</t>
  </si>
  <si>
    <t>it is possible that this is a peroxisomal function but it was moved to mitochondria to be compatible with beta-oxidation (propionyl-CoA degradation)</t>
  </si>
  <si>
    <t>added from HMM for connectivity. Original blast and HMM give different results. One gene seems to be the beta subunit. Probably the wrong gene in A. oryzae model</t>
  </si>
  <si>
    <t>no gene in original model. Part of complex. Used HCO3- before</t>
  </si>
  <si>
    <t>evidence for mitochondrial, inferred from Aspergillus fumigatus. Added to mitochondria to allow for beta oxidation</t>
  </si>
  <si>
    <t>changed from c to m. This is how it is in plants and A. niger. Doesn't seem to be like that in S. cerevisiae. Genes localize to m. Connectivity better after change</t>
  </si>
  <si>
    <t>expanded oxoglutarate dehydrogenase (succinyl-transferring)</t>
  </si>
  <si>
    <t>can't differentiate between co-factor. 2 subunits. Put all four genes (two of each) for both atp and gtp</t>
  </si>
  <si>
    <t>fumarate reductase</t>
  </si>
  <si>
    <t>complex</t>
  </si>
  <si>
    <t>second gene from citrate atp lyase. Changed directionality to match the A. niger model</t>
  </si>
  <si>
    <t>multi-step reaction</t>
  </si>
  <si>
    <t>very hard to differentiate between functions</t>
  </si>
  <si>
    <t>this was originally the NADP dependent enzyme, but the enzyme seems to be the NAD version</t>
  </si>
  <si>
    <t>this was a complex, but it should probably not be. There is a cytochrome dependent version that is a complex though</t>
  </si>
  <si>
    <t>cannot find gene eventhough genes in all closely related organisms. Possible sequencing issue. KEGG says 4 protons.</t>
  </si>
  <si>
    <t>more genes in A. oryzae and A. niger</t>
  </si>
  <si>
    <t>there are very many genes in uniprot, but i don't know which are mitochondrial or which to include. I put them as a complex eventhough they are probably independent many of them</t>
  </si>
  <si>
    <t>this reaction was changed from mitochondrial to plasma membrane based on CELLO. I don't think there should be synthesis of phospholipids in the mitochondria, it (exclusively?) happens in the ER</t>
  </si>
  <si>
    <t>deleted V-type ATPase complex and F1F0-ATPase complex which had the same reaction but with other genes. More genes could be included here, but i think that these are the most important</t>
  </si>
  <si>
    <t>trifunctional enzyme</t>
  </si>
  <si>
    <t>several steps, could be expanded</t>
  </si>
  <si>
    <t>multifunctional enzyme</t>
  </si>
  <si>
    <t>added reaction from KEGG for the same enzyme</t>
  </si>
  <si>
    <t>bi-functional enzyme, also 6.2.1.85</t>
  </si>
  <si>
    <t>reaction added from KEGG for the same enzyme</t>
  </si>
  <si>
    <t>spontaneous according to KEGG</t>
  </si>
  <si>
    <t>complex in template which I don't think it should be. There is a cytochrome dependent version that is a complex though</t>
  </si>
  <si>
    <t>general reaction</t>
  </si>
  <si>
    <t>very hard to distinguish between this, xylose reductase and glycerol reductase</t>
  </si>
  <si>
    <t>very hard to distinguish between NADH/NADPH and between glycerol dehydrogenase</t>
  </si>
  <si>
    <t>complex. Generates FAD not NAD. Hard to find genes. L-iditol in A. niger so i use that here too</t>
  </si>
  <si>
    <t>kept only a more general reaction</t>
  </si>
  <si>
    <t>cannot find genes. Could be that it doen't exist in P. chrysogenum. Included for connectivity</t>
  </si>
  <si>
    <t>many of these genes seem to be in a complex but not all</t>
  </si>
  <si>
    <t>catalyzed by one of the subunits in the synthase. Only include one gene, but there are probably more</t>
  </si>
  <si>
    <t>lumped reaction</t>
  </si>
  <si>
    <t>this reaction is not balanced. It needs an acceptor of some kind. Contains of one FAD containing subunit and some other subunit</t>
  </si>
  <si>
    <t>this is the reaction for loading of glycogenin, there is another reaction for generating the glycogen. This is the reaction for a self glycosylation of the glycogenin part of the complex. This product then goes on to form longer chains using glycogen synthase. Both genes are used as a complex here</t>
  </si>
  <si>
    <t>not sure about localization</t>
  </si>
  <si>
    <t>some genes are less specific, might not be correct stereo chemistry</t>
  </si>
  <si>
    <t>also yields gluconate</t>
  </si>
  <si>
    <t>cannot find genes. Included for connectivity</t>
  </si>
  <si>
    <t>rxns from A. niger, genes from A. oryzae and A. niger. The genes code for mono- and diacyltransferaces. Since the models have the same enzyme name for both functions, I include them in both cases (and tri..). Uses CoA in kegg</t>
  </si>
  <si>
    <t>rxns from A. niger, genes from A. oryzae and A. niger. All of them seem to be able to carry out the function, but there is a difference in specificity and some seem to extracellular</t>
  </si>
  <si>
    <t>cannot find genes</t>
  </si>
  <si>
    <t>cannot find genes. Wrong ec-number in templates</t>
  </si>
  <si>
    <t>changed directionality to fit with A. niger model</t>
  </si>
  <si>
    <t>original hit to Pc16g14460. Can only find matches to Aureobasidin resistance protein Aur1.</t>
  </si>
  <si>
    <t>rxns from A. niger, genes from A. oryzae and A. niger. Confirmed by BLAST</t>
  </si>
  <si>
    <t>rxns from A. niger, genes from A. oryzae. Confirmed by BLAST</t>
  </si>
  <si>
    <t>lumped reactions to avoid combinatorial number of reactions. Proportions taken from A. niger. Cannot find better data</t>
  </si>
  <si>
    <t>cannot be definitive about gene assignment. Pc20g06700 is ok, but can't differentiate between acyl and hexose transferases</t>
  </si>
  <si>
    <t>blasts better to Aureobasidin resistance protein Aur1, but still good</t>
  </si>
  <si>
    <t>the first gene should be the regulatory subunit, but this is putative</t>
  </si>
  <si>
    <t>rxns from A. niger, genes from A. oryzae. Confirmed by BLAST. Uses CoA in KEGG</t>
  </si>
  <si>
    <t>rxns from A. niger, genes from A. oryzae</t>
  </si>
  <si>
    <t>confirmed in UNIPROT</t>
  </si>
  <si>
    <t>no genes in original models. Cannot find genes. Needed for growth</t>
  </si>
  <si>
    <t>no genes in original models. Pc20g12250 is ok, but blasts better to Phosphatidyl synthase in most cases</t>
  </si>
  <si>
    <t>added from HMM. The gene is not totally certain</t>
  </si>
  <si>
    <t>added from HMM, confirmed by BLAST</t>
  </si>
  <si>
    <t>highly speculative. Should probably be peroxisomal but gene is cytosolic. Included for connectivity</t>
  </si>
  <si>
    <t>these are probably extracellular, at least some of them. They are plcA, plcB, plcC, and plcD. Reaction from HMM</t>
  </si>
  <si>
    <t>these are probably extracellular, at least some of them. They are plcA, plcB, plcC, and plcD. Reaction from HMM. Last gene for second ec-number</t>
  </si>
  <si>
    <t>if the reaction looks weird it is because I represent polymers with their monomers but dimers as they are</t>
  </si>
  <si>
    <t>there are several classes of chitin synthases and I'm not sure which class can perform this reaction. Look into this more</t>
  </si>
  <si>
    <t>overlap below cut off, but confirmed by BLAST</t>
  </si>
  <si>
    <t>confirmed by blast. Localization from signal peptide</t>
  </si>
  <si>
    <t>changed location from cytoplasmic. There is conflicting evidence about the localization of this enzyme and nothing for P. chrysogenum in particular</t>
  </si>
  <si>
    <t>ref says it's only in peroxysomes</t>
  </si>
  <si>
    <t>encoded by many proteins</t>
  </si>
  <si>
    <t>according to KEGG, adenylate cyclase can perform this reaction as well</t>
  </si>
  <si>
    <t>according to KEGG and the HMM model adenylate cyclase can perform this reaction as well. There are guanylate cyclases (4.6.1.2) but they seem to be only mammalian. Has guanylate cyclase domain as well</t>
  </si>
  <si>
    <t>bifunctional enzyme. not sure about directionality</t>
  </si>
  <si>
    <t>multi-functional enzyme</t>
  </si>
  <si>
    <t>can't differentiate between adenine and adenoside deaminase</t>
  </si>
  <si>
    <t>function from KEGG</t>
  </si>
  <si>
    <t>doesn't seem to be correct ec. Genes for adenylate</t>
  </si>
  <si>
    <t>gene for adenosine</t>
  </si>
  <si>
    <t>not sure about directionality</t>
  </si>
  <si>
    <t>can't differentiate between phosphatase and pyrophosphatase</t>
  </si>
  <si>
    <t>low overlap, confirmed in UNIPROT</t>
  </si>
  <si>
    <t>can't find any evidence by blast. Blasts to Penicillium marneffei but not to chrysogenum. Included based on literature. Localization was changed from peroxisomal (see ref two). The reference is for Candida</t>
  </si>
  <si>
    <t>changed from 3-hydroxyisobutyrate. Localization changed from cytosolic to allow for purine breakdown</t>
  </si>
  <si>
    <t>this specific enzyme may not exist in fungi. Use gene for purine-nucleoside</t>
  </si>
  <si>
    <t>lumped hydrolysation steps</t>
  </si>
  <si>
    <t>uses hco3 in kegg. Localization based on CELLO</t>
  </si>
  <si>
    <t>can only find for diphosphate. This is ribonucleotide reductase. Same thing in A. oryzae. Not sure about directionality</t>
  </si>
  <si>
    <t>cannot find gene. Included for connectivity</t>
  </si>
  <si>
    <t>added from HMM. Exists in A. oryzae but with no matching genes. Confirmed by BLAST</t>
  </si>
  <si>
    <t>gene for dihydroorotate. Changed ec from 1.3.5.14</t>
  </si>
  <si>
    <t>different directionality in A. oryzae and A. niger</t>
  </si>
  <si>
    <t>there are two version of which one is a complex. Only the other version found in PC. Changed to be irreversible due to thermodynamics</t>
  </si>
  <si>
    <t>inferred from KEGG</t>
  </si>
  <si>
    <t>TPP enzyme, complex</t>
  </si>
  <si>
    <t>cannot find genes. Probably doesn't exist. Included for connectivity</t>
  </si>
  <si>
    <t>no gene in original mode. Inferred from Penicillium marneffei through BLAST</t>
  </si>
  <si>
    <t>not certain about co-factor</t>
  </si>
  <si>
    <t>changed stoichiometry for balancing. Checked in KEGG</t>
  </si>
  <si>
    <t>uses iron, but iron is not in the model</t>
  </si>
  <si>
    <t>part of multi-step reaction</t>
  </si>
  <si>
    <t>very complicated reaction involving many complexes and reactions</t>
  </si>
  <si>
    <t>cannot find evidence. included for connectivity</t>
  </si>
  <si>
    <t>incomplete reaction. See R01078. Keeps correct version for now but it is not working</t>
  </si>
  <si>
    <t>cannot find evidence. It could be that PC cannot synthesize biotin. Included for connectivity</t>
  </si>
  <si>
    <t>probably incorrect/incomplete reaction. See R01078. Gene is for biotin synthase</t>
  </si>
  <si>
    <t>not a real reaction, included for balancing purposes. Requires apo-carboxylase as an external metabolite. Should maybe be removed</t>
  </si>
  <si>
    <t>second gene is second ec. Added glutamine/glutamate which was missing in template model</t>
  </si>
  <si>
    <t>it is known that fungi can synthesize 4-hydroxybenzoate from chorismate, but it is not known if this is the correct reaction</t>
  </si>
  <si>
    <t>cannot find the gene, but it is known that ubiquinol is synthesized</t>
  </si>
  <si>
    <t>this is a inosine triphosphatase but according to KEGG and HMM model it should also have this function</t>
  </si>
  <si>
    <t>in eukaryots the monophosphate has to be converted to thiamin before diphosphorylation. I found this gene blasting against a A. clavatus mentioned in the reference</t>
  </si>
  <si>
    <t>second gene added from HMM</t>
  </si>
  <si>
    <t>infered to allow for riboflavin synthesis. Could be a dual function for the 1.1.1.193 enzyme</t>
  </si>
  <si>
    <t>infered to allow for riboflavin synthesis</t>
  </si>
  <si>
    <t>changed to fit with KEGG. Bad metabolite in template model</t>
  </si>
  <si>
    <t>there is a big controversy whether this occurs in the cytosol or mithochondria. Since the genes are assignes as non-mitochondria in CELLO I let them be cytosolic and include a reversible transport reaction (the directionality is unknown)</t>
  </si>
  <si>
    <t>there is controversy whether this occurs in the cytosol or mithochondria. Since the genes are assignes as non-mitochondria in CELLO I let them be cytosolic and include a reversible transport reaction (the directionality is unknown)</t>
  </si>
  <si>
    <t>included based on HMM model and manual blast</t>
  </si>
  <si>
    <t>this enzymes functions in the opposite direction compared to the NADH dependent version</t>
  </si>
  <si>
    <t>the localization of this enzyme is difficult to determine and changes a lot between species. In humans it has been proven to localize to mitochondria or peroxisome based on diet. I put it in peroxisome for connectivity. Sveral iso-enzymes in A. oryzae in cytoplasm and mitochondria</t>
  </si>
  <si>
    <t>the localization of this enzyme is difficult to determine and changes a lot between species. In humans it has been proven to localize to mitochondria or peroxisome based on diet. Hovever, I put it in cytosol in this reaction for connectivity. Sveral iso-enzymes in A. oryzae in cytoplasm and mitochondria. KEGG indicates that the enzyme also has this capability</t>
  </si>
  <si>
    <t>seems to be a multifunctional enzyme, at least in yeast.  Localization confirmed in cello</t>
  </si>
  <si>
    <t>changed from using ubiquinol as co-factor and added 4-propanal (unbalanced in template)</t>
  </si>
  <si>
    <t>complex in template model but changed here</t>
  </si>
  <si>
    <t>putative gene assignment</t>
  </si>
  <si>
    <t>cannot find genes. Exists for all related species. Sequencing issue?</t>
  </si>
  <si>
    <t>Expanded functionality based on KEGG. These reactions are dead-ends since fungi lack homoserine O-succinyltransferase</t>
  </si>
  <si>
    <t>Expanded functionality based on KEGG</t>
  </si>
  <si>
    <t>two-step reaction where the second step is spontaneous</t>
  </si>
  <si>
    <t>gene inferred by homology to yeast</t>
  </si>
  <si>
    <t>no gene could be identified but the pathway as a whole should exist. According to KEGG it is probably spontaneous</t>
  </si>
  <si>
    <t>aldehyde dehydrogenases are notoriously difficult to differentiate with respect to substrate specificity. Some of the assigned genes might be incorrect</t>
  </si>
  <si>
    <t>no similarity to A. oryzae gene, but high similarity to other genes with this function (from literature). Probably error in template model. Confirmed by blast</t>
  </si>
  <si>
    <t>maybe (also?) L-allo-threonine aldolase</t>
  </si>
  <si>
    <t>it is possible that this function is present in other compartments as well but it's difficult to differentiate between gene functions</t>
  </si>
  <si>
    <t>might not be correct localization</t>
  </si>
  <si>
    <t>more co-factors are needed</t>
  </si>
  <si>
    <t>expanded glycine synthase</t>
  </si>
  <si>
    <t>exist both as complex and not. The last gene is the catalytic unit in a complex but I can't find the other one</t>
  </si>
  <si>
    <t>can't find any evidence. Blasts to Penicillium marneffei but not to chrysogenum. MAybe not present in PC. Included for connectivity</t>
  </si>
  <si>
    <t>complex in template models</t>
  </si>
  <si>
    <t>localized to cytosol as in reference</t>
  </si>
  <si>
    <t>very hard to differentiate between functions. Moved to cytosolic, see 12626680. changed to allow for spontaneous decarboxylation of (2S)-2-isopropyl-3-oxosuccinate</t>
  </si>
  <si>
    <t>changed substrate due to error in template</t>
  </si>
  <si>
    <t>Moved to cytosolic, see 12626680</t>
  </si>
  <si>
    <t>expanded 2-oxoisovalerate dehydrogenase complex. Moved to mitochondria based on connectivity and homology to known mitochondrial genes</t>
  </si>
  <si>
    <t>Moved to mitochondrial</t>
  </si>
  <si>
    <t>Moved to mitochondrial. Incorrect product in original model</t>
  </si>
  <si>
    <t>Moved to mitochondrial. It could be that not all genes are able to carry out this function</t>
  </si>
  <si>
    <t>wrong product in original model</t>
  </si>
  <si>
    <t>wrong gene in A. oryzae model</t>
  </si>
  <si>
    <t>grouped linear reaction. gene is large sub-unit</t>
  </si>
  <si>
    <t>two step reaction. Oxaloglutarate is intermediate</t>
  </si>
  <si>
    <t>present in mitochindria in A. niger. gene is large subunit</t>
  </si>
  <si>
    <t>pentafunctional enzyme</t>
  </si>
  <si>
    <t>part of complex in some organisms</t>
  </si>
  <si>
    <t>two different complexes and one single gene can do this</t>
  </si>
  <si>
    <t>this gene is for NADP. Can't find NAD version</t>
  </si>
  <si>
    <t>changed ec-number from 2.6.1.1</t>
  </si>
  <si>
    <t>gene primarily for trans-cinnamate. Should work</t>
  </si>
  <si>
    <t>changed to use O2 instead of H2O2 for balancing. Checked in KEGG. Still problems with CO-factor though. Changed localization to cytosolic. About equal CELLO scores in mit/cyt and no connectivity in mitochondria</t>
  </si>
  <si>
    <t>maybe not correct localization</t>
  </si>
  <si>
    <t>lacks co-factors</t>
  </si>
  <si>
    <t>changed from h2S to sulfite</t>
  </si>
  <si>
    <t>it has been reported that the hydroxylase can yield several different hydroxylation patterns, but I only include p-OH-POA and o-OH-PAA since those are of interest in penicillin metabolism. should be in peroxisome but problems with redox balance</t>
  </si>
  <si>
    <t>changed directionality</t>
  </si>
  <si>
    <t>included to allow breakdown of paa without penicillin production. Cannot find correct gene</t>
  </si>
  <si>
    <t>added from HMM for connectivity. Both genes match well, but were missed since they are short. One gene could be extracellular</t>
  </si>
  <si>
    <t>included to allow for polyamine/beta-alanine metabolism. Probably exists, but since aldehyde dehydogenases are difficult to differentiate among it's hard to tell</t>
  </si>
  <si>
    <t>cannot find genes. Could be that it doen't exist in PC. Included for connectivity</t>
  </si>
  <si>
    <t>localization between the mitochondrial and cytosolic version is not certain</t>
  </si>
  <si>
    <t>incorrect ec in template model</t>
  </si>
  <si>
    <t>gene probably mitochondrial, but gives issues with connectivity</t>
  </si>
  <si>
    <t>several classes of enzymes</t>
  </si>
  <si>
    <t>changed from a more general version in A. oryzae</t>
  </si>
  <si>
    <t>cannot differentate between different types of dipeptidases</t>
  </si>
  <si>
    <t>low overlap, confirmed by BLAST</t>
  </si>
  <si>
    <t>the reaction is not specific with respect to amino acid. No gene in original model. Can't find any evidence. Included for glutamate for connectivity. Originally alanine in A. oryzae</t>
  </si>
  <si>
    <t>the isopeninicillin-N acyltransferase also has this function</t>
  </si>
  <si>
    <t>the isopeninicillin-N acyltransferase also has this function. Puts it as peroxisomal since that where the enzyme is but with no other evidence. Only add this for penV and penG</t>
  </si>
  <si>
    <t>phenylacetate-CoA ligase can use poa according to reference</t>
  </si>
  <si>
    <t>based on homology to poa. phenylacetate-CoA ligase can use poa and oxidated versions according to reference</t>
  </si>
  <si>
    <t>based on homology to PAA. phenylacetate-CoA ligase can use PAA and oxidated versions according to reference</t>
  </si>
  <si>
    <t>unknown localization</t>
  </si>
  <si>
    <t>put in peroxisome and cytosol for connectivity but could happen anywhere</t>
  </si>
  <si>
    <t>changed location from cytosolic</t>
  </si>
  <si>
    <t>this is almost certainly a sequencing error, but this gene is named as ACV synthase in UNIPROT and no other matches exist</t>
  </si>
  <si>
    <t>only include this for PAA eventhough it could probably be for all side chains</t>
  </si>
  <si>
    <t>based on similarity to POA. It is possible that 4-hydroxyphenoxymethylpenicillin can participate in the same reactions as penoxymethylpenicillin, but not all reactions will be written down here</t>
  </si>
  <si>
    <t>probably a result of many processes rather than a beta-lactamase. Location is not known but could be that it's mainly extracellular</t>
  </si>
  <si>
    <t>the co-factors were in the opposite order in template model. Not correct. Not certain about reversibility</t>
  </si>
  <si>
    <t xml:space="preserve">putative gene assignment. Uses HCO3 in KEGG. </t>
  </si>
  <si>
    <t>uses another co-factor in kegg</t>
  </si>
  <si>
    <t>no gene in original model. Can't find any evidence. BLAST can't distinguish between delta12 and delta15. Include for connectivity</t>
  </si>
  <si>
    <t>manually reconstructed FA metabolism</t>
  </si>
  <si>
    <t>changed ec from 2.3.1.85 and name from fatty acid synthase. manually reconstructed FA metabolism. The gene seems to be subunit b (?)</t>
  </si>
  <si>
    <t>manually reconstructed FA metabolism. Gene for FA synthase beta unit</t>
  </si>
  <si>
    <t>manually reconstructed FA metabolism. Genes from original BLASTs</t>
  </si>
  <si>
    <t>manually reconstructed FA metabolism. Based a lot on CELLO since there are many very similar genes. Compared to the type of reactions in the HMM model, blast and CELLO. Some gene assignments could be wrong</t>
  </si>
  <si>
    <t>manually reconstructed beta oxidation. Assumes that peroxisomal beta oxidation stops at octanoyl</t>
  </si>
  <si>
    <t>Reactions from A. niger to expand substrate specificity. The genes associated are acyl-transferases (or Fatty acid synthase beta subunit). Not sure they have hydrolase activity. Originally no genes in A. niger but in A. oryzae</t>
  </si>
  <si>
    <t>there was an issue with acetyl/acyl-CoA in template model</t>
  </si>
  <si>
    <t>expanded substrate specificity. Genes from A. oryzae, reactions from A. niger</t>
  </si>
  <si>
    <t>manually resonstructed beta oxidation. VLFAs are oxidized in peroxisome and shorter in mitochondria. It is not know where this actually happens, and it differs between different fungi</t>
  </si>
  <si>
    <t>FA metabolism was rewritten due to difficulties in merging the template models. Genes are still from template models</t>
  </si>
  <si>
    <t>manually reconstructed FA metabolism. Gene for FA synthase beta unit. Taken from A. niger to expand number of substrates. Not certain about reversibility</t>
  </si>
  <si>
    <t>be sure that the carnitine transport system is available in the peroxisome</t>
  </si>
  <si>
    <t>not sure about gene assignment</t>
  </si>
  <si>
    <t>uses more co-factors</t>
  </si>
  <si>
    <t>duplicate</t>
  </si>
  <si>
    <t>localization from CELLO</t>
  </si>
  <si>
    <t>polyprenyl(n=5)</t>
  </si>
  <si>
    <t>part of complex</t>
  </si>
  <si>
    <t>cannot find ec-number in uniprot</t>
  </si>
  <si>
    <t>inconclusive BLAST. Multistep reaction</t>
  </si>
  <si>
    <t>low overlap. inconclusive blast</t>
  </si>
  <si>
    <t>can find genes in all other related organisms, but not in PC</t>
  </si>
  <si>
    <t>complex. Produces ammonium hydroxide but that can be spontaneously converted to NH3 and H2O</t>
  </si>
  <si>
    <t xml:space="preserve">seems to be urea amidohydrolase alpha subunit </t>
  </si>
  <si>
    <t>not all genes cytosolic</t>
  </si>
  <si>
    <t>confirmed in UNIPROT. Uses HCO3- and produces CO2, but HCO3- is readily converted to CO2 + H2O</t>
  </si>
  <si>
    <t>included to allow for coenzyme A synthesis. Enzyme localization suggests that there is transport</t>
  </si>
  <si>
    <t>the primary source of mitochondrial 2-oxobutanoate is from threonine. This transport step is included for breakdown of cytosolic 2-oxobutanoate</t>
  </si>
  <si>
    <t>included to allow for breakdown of branched amino acids</t>
  </si>
  <si>
    <t>added a transport cost of one H+ for significantly better match to experimental data. same as in niger model</t>
  </si>
  <si>
    <t>inferred to allow for heme synthesis. The oxidase seems to be cytosolic, and the following reactions mitochodrial. See reference</t>
  </si>
  <si>
    <t>see comments on FAD synthesis. The reference actually contradicts this since it says that it happens in mitochondria, but i got the gene from the yeast gene in the paper</t>
  </si>
  <si>
    <t>there is some controversy about the localization of the enzymes involved in the GABA shunt. This transport is needed if glutamate decarboxylase is assumed to be cytosolic</t>
  </si>
  <si>
    <t>included to allow for methylglyoxal degradation</t>
  </si>
  <si>
    <t>included to allow for tRNA loading</t>
  </si>
  <si>
    <t>included to allow for arginine synthesis. The localization of some of the reactions is not certain</t>
  </si>
  <si>
    <t>included for connectivity</t>
  </si>
  <si>
    <t>included to supply propionyl-CoA for odd numbered FA synthesis</t>
  </si>
  <si>
    <t>included for connectivity. I assume that acetoacetate diffuses</t>
  </si>
  <si>
    <t>H2S diffuses</t>
  </si>
  <si>
    <t>included to allow for purine breakdown. The localization of involved enzymes point to there being a transporter, but no gene is known</t>
  </si>
  <si>
    <t>included pyr/lactate shuttle for redox balance. Evidence for S. cerevisiae in second reference</t>
  </si>
  <si>
    <t>based on similarity to PAA. The product exists and the compartment is correct so there must be a transport step</t>
  </si>
  <si>
    <t>based on similarity to POA. The product exists and the compartment is correct so there must be a transport step</t>
  </si>
  <si>
    <t>not sure that the carnitine system can be used in the peroxisome</t>
  </si>
  <si>
    <t>included to enable peroxisomal metabolism. A similar mechanism has been proposed in yeast, see Identification and functional reconstitution of the yeast peroxisomal adenine nucleotide transporter.</t>
  </si>
  <si>
    <t>included to allow for study of penicillin metabolism without uptake of sidechain</t>
  </si>
  <si>
    <t>manually reconstruced beta oxidation. Stops at heptanoyl in the peroxisome</t>
  </si>
  <si>
    <t>included to allow for some parts of glyoxylate metabolism</t>
  </si>
  <si>
    <t>included to allow for breakdown of phospholipids (glycolate end product)</t>
  </si>
  <si>
    <t>included pyr/lactate shuttle for redox balance. Evidence for S. cerevisiae in reference</t>
  </si>
  <si>
    <t>inferred based on homology to PAA. It is not known where the oxidation occur</t>
  </si>
  <si>
    <t>inferred based on homology to POA. It is not known where the oxidation occur</t>
  </si>
  <si>
    <t>manually reconstructed beta oxidation. it is likely that this is done in a carried mediated way, but the details are difficult to find</t>
  </si>
  <si>
    <t>cannot say in detail which of the genes have which substrates</t>
  </si>
  <si>
    <t>known to be excreted</t>
  </si>
  <si>
    <t>gene has this capability in yeast</t>
  </si>
  <si>
    <t>the first five genes are general amino acid permeases. Any additional genes are specific for this (group of) amino acid</t>
  </si>
  <si>
    <t>changed to L-homocysteine from homocysteine</t>
  </si>
  <si>
    <t>included to allow for synthesis of biotin. It is known that P. chrysogenum can synthesize biotin from pimelate, but not how/if pimelate is synthesized</t>
  </si>
  <si>
    <t>included uptake of elemental sulfur to allow for study of biotin synthesis. Elemental sulfur is not the normal sulfur source for P. chrysogenum</t>
  </si>
  <si>
    <t>included for studies of protein production</t>
  </si>
  <si>
    <t>included to allow for synthesis of biotin. This metabolite is a byproduct of biotin biosynthesis. No catabolic reaction was found in databases or in the literature</t>
  </si>
  <si>
    <t>ACV is probably not actively excreted, but there is some leakage to the media. Might be from physical breakdown of the mycelium</t>
  </si>
  <si>
    <t>See sheet Biomass composition for details</t>
  </si>
  <si>
    <t>"other lipids" and "cofactors" are included in negliable amounts, since no data on composition could be found. Phospholipids are included from the extracellular compartement to connect the phospholipid-translocating ATPase</t>
  </si>
  <si>
    <t>included for connectivity. These lipids can be synthesized but not composition data could be found</t>
  </si>
  <si>
    <t>included for connectivity. These cofactors can be synthesized but not composition data could be found</t>
  </si>
  <si>
    <t>this reaction should be constrained to have a flux of 1</t>
  </si>
  <si>
    <t>artificial reaction included to study penicillin metabolism without uptake of sidechain</t>
  </si>
  <si>
    <t>included for free ATP synthesis. Should normally not be active</t>
  </si>
  <si>
    <t>included for free NADH synthesis. Should normally not be active</t>
  </si>
  <si>
    <t>included for free NADPH synthesis. Should normally not be active</t>
  </si>
  <si>
    <t>included to allow for synthesis of taurine. End product that cannot be metabolised further</t>
  </si>
  <si>
    <t>included to allow for degradation of phospholipids (choline). Cannot find evidence in fungi for full degradation</t>
  </si>
  <si>
    <t>included to allow for synthesis of TPP</t>
  </si>
  <si>
    <t>included to allow for synthesis of biotin</t>
  </si>
  <si>
    <t>Physiological Engineering Aspects of Penicillin chrysogenum, J. Nielsen, World Scientific, 1997</t>
  </si>
  <si>
    <t>Process Biochem. 42;1050-1055 (2007)</t>
  </si>
  <si>
    <t>rom lovdiv 10;173-178 (1973);</t>
  </si>
  <si>
    <t>Subcellular location of the enzymes of purine breakdown in the yeast Candida famata grown on uric acid</t>
  </si>
  <si>
    <t>J. Al. Sci. 6;1389-1395 (2006)</t>
  </si>
  <si>
    <t>Rosa dcm;1990</t>
  </si>
  <si>
    <t>Rosa dcm;</t>
  </si>
  <si>
    <t>Physiological Engineering Aspects of Penicillin chrysogenum, J. Nielsen, World Scientific (1997),p. 11</t>
  </si>
  <si>
    <t>Ching C;1958</t>
  </si>
  <si>
    <t>TOP PATHWAY</t>
  </si>
  <si>
    <t>Carbohydrate</t>
  </si>
  <si>
    <t>Amino acid</t>
  </si>
  <si>
    <t>Energy</t>
  </si>
  <si>
    <t>Co-factors and vitamins</t>
  </si>
  <si>
    <t>Lipid</t>
  </si>
  <si>
    <t>Nucleotide</t>
  </si>
  <si>
    <t>Other amino acid</t>
  </si>
  <si>
    <t>Genetic information processing</t>
  </si>
  <si>
    <t>Secondary metabolites</t>
  </si>
  <si>
    <t>Terpenoids and polyketides</t>
  </si>
  <si>
    <t>Environmental information processing</t>
  </si>
  <si>
    <t>Artificial</t>
  </si>
  <si>
    <t>ENZYME NAME/TYPE</t>
  </si>
  <si>
    <t>aldose 1-epimerase</t>
  </si>
  <si>
    <t>hexokinase</t>
  </si>
  <si>
    <t>glucokinase</t>
  </si>
  <si>
    <t>glucose-6-phosphate isomerase</t>
  </si>
  <si>
    <t>6-phosphofructokinase</t>
  </si>
  <si>
    <t>triose-phosphate isomerase</t>
  </si>
  <si>
    <t>glyceraldehyde-3-phosphate dehydrogenase (phosphorylating)</t>
  </si>
  <si>
    <t>phosphopyruvate hydratase</t>
  </si>
  <si>
    <t>fructose-bisphosphatase</t>
  </si>
  <si>
    <t>alcohol dehydrogenase (NADP+)</t>
  </si>
  <si>
    <t>alcohol dehydrogenase</t>
  </si>
  <si>
    <t>pyruvate dehydrogenase (acetyl-transferring)</t>
  </si>
  <si>
    <t>dihydrolipoyllysine-residue acetyltransferase</t>
  </si>
  <si>
    <t>dihydrolipoyl dehydrogenase</t>
  </si>
  <si>
    <t>acetate-CoA ligase</t>
  </si>
  <si>
    <t>glucose-6-phosphate dehydrogenase</t>
  </si>
  <si>
    <t>6-phosphogluconolactonase</t>
  </si>
  <si>
    <t>phosphogluconate dehydrogenase (decarboxylating)</t>
  </si>
  <si>
    <t>ribulose-phosphate 3-epimerase</t>
  </si>
  <si>
    <t>ribose-5-phosphate isomerase</t>
  </si>
  <si>
    <t>transaldolase</t>
  </si>
  <si>
    <t>phosphoketolase</t>
  </si>
  <si>
    <t>deoxyribose-phosphate aldolase</t>
  </si>
  <si>
    <t>ribokinase</t>
  </si>
  <si>
    <t>gluconokinase</t>
  </si>
  <si>
    <t>fructose-6-phosphate phosphoketolase</t>
  </si>
  <si>
    <t>acid phosphatase</t>
  </si>
  <si>
    <t>glucose oxidase</t>
  </si>
  <si>
    <t>gluconolactonase</t>
  </si>
  <si>
    <t>pyruvate decarboxylase</t>
  </si>
  <si>
    <t>lactoylglutathione lyase</t>
  </si>
  <si>
    <t>hydroxyacylglutathione hydrolase</t>
  </si>
  <si>
    <t>aldehyde dehydrogenase [NAD(P)+]</t>
  </si>
  <si>
    <t>malate dehydrogenase (oxaloacetate-decarboxylating) (NADP+)</t>
  </si>
  <si>
    <t>malate dehydrogenase (oxaloacetate-decarboxylating)</t>
  </si>
  <si>
    <t>acetate kinase</t>
  </si>
  <si>
    <t>D-lactate dehydrogenase</t>
  </si>
  <si>
    <t>L-lactate dehydrogenase</t>
  </si>
  <si>
    <t>L-lactate dehydrogenase (cytochrome)</t>
  </si>
  <si>
    <t>D-lactate dehydrogenase (cytochrome)</t>
  </si>
  <si>
    <t>pyruvate carboxylase</t>
  </si>
  <si>
    <t>methylglyoxal synthase</t>
  </si>
  <si>
    <t>methylglyoxal reductase (NADPH-dependent)</t>
  </si>
  <si>
    <t>propionate-CoA ligase</t>
  </si>
  <si>
    <t>1-aminocyclopropane-1-carboxylate deaminase</t>
  </si>
  <si>
    <t>oxoglutarate dehydrogenase (succinyl-transferring)</t>
  </si>
  <si>
    <t>dihydrolipoyllysine-residue succinyltransferase</t>
  </si>
  <si>
    <t>2-methylcitrate synthase</t>
  </si>
  <si>
    <t>2-methylcitrate dehydratase</t>
  </si>
  <si>
    <t>methylisocitrate lyase</t>
  </si>
  <si>
    <t>methylmalonyl-CoA decarboxylase</t>
  </si>
  <si>
    <t>propionyl-CoA carboxylase</t>
  </si>
  <si>
    <t>2-methylisocitrate dehydratase</t>
  </si>
  <si>
    <t>acetoacetate-CoA ligase</t>
  </si>
  <si>
    <t>3-hydroxybutyryl-CoA dehydrogenase</t>
  </si>
  <si>
    <t>succinate-semialdehyde dehydrogenase</t>
  </si>
  <si>
    <t>succinate-semialdehyde dehydrogenase [NAD(P)+]</t>
  </si>
  <si>
    <t>succinate dehydrogenase (ubiquinone)</t>
  </si>
  <si>
    <t>citrate (Si)-synthase</t>
  </si>
  <si>
    <t>aconitate hydratase</t>
  </si>
  <si>
    <t>isocitrate dehydrogenase (NAD+)</t>
  </si>
  <si>
    <t>isocitrate dehydrogenase (NADP+)</t>
  </si>
  <si>
    <t>3-oxoacid CoA-transferase</t>
  </si>
  <si>
    <t>succinate-CoA ligase (GDP-forming)</t>
  </si>
  <si>
    <t>succinate-CoA ligase (ADP-forming)</t>
  </si>
  <si>
    <t>succinate dehydrogenase</t>
  </si>
  <si>
    <t>fumarate hydratase</t>
  </si>
  <si>
    <t>malate dehydrogenase</t>
  </si>
  <si>
    <t>citrate (pro-3S)-lyase</t>
  </si>
  <si>
    <t>ATP citrate synthase</t>
  </si>
  <si>
    <t>malate synthase</t>
  </si>
  <si>
    <t>isocitrate lyase</t>
  </si>
  <si>
    <t>oxaloacetase</t>
  </si>
  <si>
    <t>oxalate decarboxylase</t>
  </si>
  <si>
    <t>glyoxylate reductase</t>
  </si>
  <si>
    <t>(S)-2-hydroxy-acid oxidase</t>
  </si>
  <si>
    <t>hydroxypyruvate reductase</t>
  </si>
  <si>
    <t>formate dehydrogenase</t>
  </si>
  <si>
    <t>NADH dehydrogenase (ubiquinone)</t>
  </si>
  <si>
    <t>inorganic diphosphatase</t>
  </si>
  <si>
    <t>alternative oxidase</t>
  </si>
  <si>
    <t>cytochrome-c oxidase</t>
  </si>
  <si>
    <t>NADPH-hemoprotein reductase</t>
  </si>
  <si>
    <t>NAD(P)H oxidase</t>
  </si>
  <si>
    <t>ubiquinol-cytochrome-c reductase</t>
  </si>
  <si>
    <t>methylenetetrahydrofolate dehydrogenase (NAD+)</t>
  </si>
  <si>
    <t>methylenetetrahydrofolate dehydrogenase (NADP+)</t>
  </si>
  <si>
    <t>methylenetetrahydrofolate reductase [NAD(P)H]</t>
  </si>
  <si>
    <t>methenyltetrahydrofolate cyclohydrolase</t>
  </si>
  <si>
    <t>formate-tetrahydrofolate ligase</t>
  </si>
  <si>
    <t>tetrahydrofolate synthase</t>
  </si>
  <si>
    <t>GTP cyclohydrolase I</t>
  </si>
  <si>
    <t>alkaline phosphatase</t>
  </si>
  <si>
    <t>dihydroneopterin aldolase</t>
  </si>
  <si>
    <t>2-amino-4-hydroxy-6-hydroxymethyldihydropteridine diphosphokinase</t>
  </si>
  <si>
    <t>dihydropteroate synthase</t>
  </si>
  <si>
    <t>dihydrofolate synthase</t>
  </si>
  <si>
    <t>dihydrofolate reductase</t>
  </si>
  <si>
    <t>aminodeoxychorismate synthase</t>
  </si>
  <si>
    <t>4-amino-4-deoxychorismate lyase</t>
  </si>
  <si>
    <t>formyltetrahydrofolate deformylase</t>
  </si>
  <si>
    <t>methionyl-tRNA formyltransferase</t>
  </si>
  <si>
    <t>glycine hydroxymethyltransferase</t>
  </si>
  <si>
    <t>phosphoribosylglycinamide formyltransferase</t>
  </si>
  <si>
    <t>formaldehyde dehydrogenase</t>
  </si>
  <si>
    <t>formaldehyde transketolase</t>
  </si>
  <si>
    <t>D-arabinitol 4-dehydrogenase</t>
  </si>
  <si>
    <t>2-deoxy-D-gluconate 3-dehydrogenase</t>
  </si>
  <si>
    <t>L-xylulose reductase</t>
  </si>
  <si>
    <t>D-xylulose reductase</t>
  </si>
  <si>
    <t>L-arabinitol 4-dehydrogenase</t>
  </si>
  <si>
    <t>D-arabinose 1-dehydrogenase</t>
  </si>
  <si>
    <t>D-arabinose 1-dehydrogenase [NAD(P)+]</t>
  </si>
  <si>
    <t>xylulokinase</t>
  </si>
  <si>
    <t>ribulokinase</t>
  </si>
  <si>
    <t>glucuronosyltransferase</t>
  </si>
  <si>
    <t>mannitol 2-dehydrogenase (NADP+)</t>
  </si>
  <si>
    <t>L-iditol 2-dehydrogenase</t>
  </si>
  <si>
    <t>mannose-6-phosphate isomerase</t>
  </si>
  <si>
    <t>mannitol-1-phosphate 5-dehydrogenase</t>
  </si>
  <si>
    <t>mannitol 2-dehydrogenase</t>
  </si>
  <si>
    <t>6-phosphofructo-2-kinase</t>
  </si>
  <si>
    <t>fructose-2,6-bisphosphate 2-phosphatase</t>
  </si>
  <si>
    <t>phosphomannomutase</t>
  </si>
  <si>
    <t>mannose-1-phosphate guanylyltransferase</t>
  </si>
  <si>
    <t>mannose-1-phosphate guanylyltransferase (GDP)</t>
  </si>
  <si>
    <t>mannan endo-1,4-beta-mannosidase</t>
  </si>
  <si>
    <t>mannitol-1-phosphatase</t>
  </si>
  <si>
    <t>beta-fructofuranosidase</t>
  </si>
  <si>
    <t>alpha,alpha-trehalose-phosphate synthase (UDP-forming)</t>
  </si>
  <si>
    <t>trehalose-phosphatase</t>
  </si>
  <si>
    <t>alpha,alpha-trehalase</t>
  </si>
  <si>
    <t>alpha-glucosidase</t>
  </si>
  <si>
    <t>1,3-beta-glucan synthase</t>
  </si>
  <si>
    <t>cellulase</t>
  </si>
  <si>
    <t>cellobiose dehydrogenase (acceptor)</t>
  </si>
  <si>
    <t>glucan 1,4-alpha-glucosidase</t>
  </si>
  <si>
    <t>4-alpha-glucanotransferase</t>
  </si>
  <si>
    <t>galacturan 1,4-alpha-galacturonidase</t>
  </si>
  <si>
    <t>glucan 1,3-beta-glucosidase</t>
  </si>
  <si>
    <t>xylan 1,4-beta-xylosidase</t>
  </si>
  <si>
    <t>maltose alpha-D-glucosyltransferase</t>
  </si>
  <si>
    <t>galactokinase</t>
  </si>
  <si>
    <t>UTP-hexose-1-phosphate uridylyltransferase</t>
  </si>
  <si>
    <t>UTP-glucose-1-phosphate uridylyltransferase</t>
  </si>
  <si>
    <t>UDP-glucose-hexose-1-phosphate uridylyltransferase</t>
  </si>
  <si>
    <t>alpha-galactosidase</t>
  </si>
  <si>
    <t>galactose oxidase</t>
  </si>
  <si>
    <t>tagatose-bisphosphate aldolase</t>
  </si>
  <si>
    <t>galactose 1-dehydrogenase</t>
  </si>
  <si>
    <t>1,4-lactonase</t>
  </si>
  <si>
    <t>galactonate dehydratase</t>
  </si>
  <si>
    <t>beta-galactosidase</t>
  </si>
  <si>
    <t>glycerol-1-phosphatase</t>
  </si>
  <si>
    <t>acylglycerol lipase</t>
  </si>
  <si>
    <t>diacylglycerol O-acyltransferase</t>
  </si>
  <si>
    <t>triacylglycerol lipase</t>
  </si>
  <si>
    <t>monogalactosyldiacylglycerol synthase</t>
  </si>
  <si>
    <t>digalactosyldiacylglycerol synthase</t>
  </si>
  <si>
    <t>glycerol dehydrogenase</t>
  </si>
  <si>
    <t>glycerol dehydrogenase (NADP+)</t>
  </si>
  <si>
    <t>glycerol kinase</t>
  </si>
  <si>
    <t>CDP-diacylglycerol-inositol 3-phosphatidyltransferase</t>
  </si>
  <si>
    <t>3-dehydrosphinganine reductase</t>
  </si>
  <si>
    <t>sphingolipid C4-hydroxylase SUR2</t>
  </si>
  <si>
    <t>sphingosine N-acyltransferase</t>
  </si>
  <si>
    <t>ceramide glucosyltransferase</t>
  </si>
  <si>
    <t>glycerol-3-phosphate O-acyltransferase</t>
  </si>
  <si>
    <t>acylglycerone-phosphate reductase</t>
  </si>
  <si>
    <t>phosphatidate cytidylyltransferase</t>
  </si>
  <si>
    <t>CDP-diacylglycerol-serine O-phosphatidyltransferase</t>
  </si>
  <si>
    <t>phosphatidylserine decarboxylase</t>
  </si>
  <si>
    <t>phosphatidylethanolamine N-methyltransferase</t>
  </si>
  <si>
    <t>phosphatidyl-N-methylethanolamine N-methyltransferase</t>
  </si>
  <si>
    <t>CDP-diacylglycerol-glycerol-3-phosphate 3-phosphatidyltransferase</t>
  </si>
  <si>
    <t>phosphatidylglycerophosphatase</t>
  </si>
  <si>
    <t>cardiolipin synthase/CDP-diacylglycerol-glycerol-3-phosphate 3-phosphatidyltransferase</t>
  </si>
  <si>
    <t>phospholipase A2</t>
  </si>
  <si>
    <t>lysophospholipase</t>
  </si>
  <si>
    <t>glycerophosphocholine phosphodiesterase;glycerophosphodiester phosphodiesterase</t>
  </si>
  <si>
    <t>glycerol-3-phosphate dehydrogenase</t>
  </si>
  <si>
    <t>glycerol-3-phosphate dehydrogenase (NAD+)</t>
  </si>
  <si>
    <t>phospholipase C</t>
  </si>
  <si>
    <t>phospholipase C;phosphatidylinositol diacylglycerol-lyase</t>
  </si>
  <si>
    <t>glycerophosphodiester phosphodiesterase</t>
  </si>
  <si>
    <t>UDP-N-acetylglucosamine diphosphorylase</t>
  </si>
  <si>
    <t>beta-N-acetylhexosaminidase</t>
  </si>
  <si>
    <t>N-acetylglucosamine-6-phosphate deacetylase</t>
  </si>
  <si>
    <t>glucosamine-6-phosphate deaminase</t>
  </si>
  <si>
    <t>chitin synthase</t>
  </si>
  <si>
    <t>chitin deacetylase</t>
  </si>
  <si>
    <t>alpha-N-arabinofuranosidase</t>
  </si>
  <si>
    <t>phosphoacetylglucosamine mutase</t>
  </si>
  <si>
    <t>N-acetylglucosamine deacetylase</t>
  </si>
  <si>
    <t>glucosamine-phosphate N-acetyltransferase</t>
  </si>
  <si>
    <t>chitosanase</t>
  </si>
  <si>
    <t>N-acetylglucosamine kinase</t>
  </si>
  <si>
    <t>allantoinase</t>
  </si>
  <si>
    <t>ureidoglycolate lyase</t>
  </si>
  <si>
    <t>ribose-phosphate diphosphokinase</t>
  </si>
  <si>
    <t>adenylate cyclase</t>
  </si>
  <si>
    <t>phosphoribosylaminoimidazole carboxylase</t>
  </si>
  <si>
    <t>phosphoribosylaminoimidazolesuccinocarboxamide synthase</t>
  </si>
  <si>
    <t>adenylosuccinate lyase</t>
  </si>
  <si>
    <t>phosphoribosylformylglycinamidine cyclo-ligase</t>
  </si>
  <si>
    <t>phosphoribosylformylglycinamidine synthase</t>
  </si>
  <si>
    <t>phosphoribosylamine-glycine ligase</t>
  </si>
  <si>
    <t>amidophosphoribosyltransferase</t>
  </si>
  <si>
    <t>phosphoribosylaminoimidazolecarboxamide formyltransferase</t>
  </si>
  <si>
    <t>IMP cyclohydrolase</t>
  </si>
  <si>
    <t>adenylosuccinate synthase</t>
  </si>
  <si>
    <t>GMP synthase (glutamine-hydrolysing)</t>
  </si>
  <si>
    <t>AMP deaminase</t>
  </si>
  <si>
    <t>3',5'-cyclic-nucleotide phosphodiesterase</t>
  </si>
  <si>
    <t>ADP-ribose diphosphatase</t>
  </si>
  <si>
    <t>guanine deaminase</t>
  </si>
  <si>
    <t>xanthine dehydrogenase</t>
  </si>
  <si>
    <t>xanthine oxidase</t>
  </si>
  <si>
    <t>urate oxidase</t>
  </si>
  <si>
    <t>IMP dehydrogenase</t>
  </si>
  <si>
    <t>adenine phosphoribosyltransferase</t>
  </si>
  <si>
    <t>adenosine deaminase</t>
  </si>
  <si>
    <t>purine-nucleoside phosphorylase</t>
  </si>
  <si>
    <t>xanthine phosphoribosyltransferase</t>
  </si>
  <si>
    <t>adenosine kinase</t>
  </si>
  <si>
    <t>(deoxy)adenylate kinase</t>
  </si>
  <si>
    <t>adenine deaminase</t>
  </si>
  <si>
    <t>inosine kinase</t>
  </si>
  <si>
    <t>hypoxanthine phosphoribosyltransferase</t>
  </si>
  <si>
    <t>5'-nucleotidase</t>
  </si>
  <si>
    <t>ribonucleoside-diphosphate reductase</t>
  </si>
  <si>
    <t>nucleoside-diphosphatase</t>
  </si>
  <si>
    <t>nucleoside-diphosphate kinase</t>
  </si>
  <si>
    <t>allantoicase</t>
  </si>
  <si>
    <t>exopolyphosphatase</t>
  </si>
  <si>
    <t>thymidine phosphorylase</t>
  </si>
  <si>
    <t>nucleoside-triphosphatase</t>
  </si>
  <si>
    <t>aspartate carbamoyltransferase</t>
  </si>
  <si>
    <t>dihydroorotase</t>
  </si>
  <si>
    <t>dihydroorotate oxidase</t>
  </si>
  <si>
    <t>orotate phosphoribosyltransferase</t>
  </si>
  <si>
    <t>orotidine-5'-phosphate decarboxylase</t>
  </si>
  <si>
    <t>UMP kinase</t>
  </si>
  <si>
    <t>uracil phosphoribosyltransferase</t>
  </si>
  <si>
    <t>uridine kinase</t>
  </si>
  <si>
    <t>thioredoxin-disulfide reductase</t>
  </si>
  <si>
    <t>thymidylate synthase</t>
  </si>
  <si>
    <t>CTP synthase</t>
  </si>
  <si>
    <t>uridine nucleosidase</t>
  </si>
  <si>
    <t>pseudouridylate synthase</t>
  </si>
  <si>
    <t>carbamoyl-phosphate synthase (glutamine-hydrolysing)</t>
  </si>
  <si>
    <t>dTMP kinase</t>
  </si>
  <si>
    <t>cytidylate kinase</t>
  </si>
  <si>
    <t>pyrimidine-5'-nucleotide nucleosidase</t>
  </si>
  <si>
    <t>cytidine deaminase</t>
  </si>
  <si>
    <t>dUTP diphosphatase</t>
  </si>
  <si>
    <t>cytosine deaminase</t>
  </si>
  <si>
    <t>nicotinamidase</t>
  </si>
  <si>
    <t>NAD(P)+ transhydrogenase (B-specific)</t>
  </si>
  <si>
    <t>NADH kinase</t>
  </si>
  <si>
    <t>NAD+ diphosphatase</t>
  </si>
  <si>
    <t>nicotinamide-nucleotide adenylyltransferase</t>
  </si>
  <si>
    <t>NAD+ synthase (glutamine-hydrolysing)</t>
  </si>
  <si>
    <t>nicotinate-nucleotide diphosphorylase (carboxylating)</t>
  </si>
  <si>
    <t>NAD+ kinase</t>
  </si>
  <si>
    <t>ribosylnicotinamide kinase</t>
  </si>
  <si>
    <t>3-methyl-2-oxobutanoate hydroxymethyltransferase</t>
  </si>
  <si>
    <t>2-dehydropantoate 2-reductase</t>
  </si>
  <si>
    <t>pantothenate kinase</t>
  </si>
  <si>
    <t>dephospho-CoA kinase</t>
  </si>
  <si>
    <t>acetolactate synthase</t>
  </si>
  <si>
    <t>pantoate-beta-alanine ligase</t>
  </si>
  <si>
    <t>pantetheine-phosphate adenylyltransferase</t>
  </si>
  <si>
    <t>phosphopantothenate-cysteine ligase</t>
  </si>
  <si>
    <t>phosphopantothenoylcysteine decarboxylase</t>
  </si>
  <si>
    <t>5-aminolevulinate synthase</t>
  </si>
  <si>
    <t>porphobilinogen synthase</t>
  </si>
  <si>
    <t>hydroxymethylbilane synthase</t>
  </si>
  <si>
    <t>uroporphyrinogen-III synthase</t>
  </si>
  <si>
    <t>uroporphyrinogen decarboxylase</t>
  </si>
  <si>
    <t>coproporphyrinogen oxidase</t>
  </si>
  <si>
    <t>protoporphyrinogen oxidase</t>
  </si>
  <si>
    <t>ferrochelatase</t>
  </si>
  <si>
    <t>uroporphyrinogen-III C-methyltransferase</t>
  </si>
  <si>
    <t>precorrin-2 dehydrogenase</t>
  </si>
  <si>
    <t>sirohydrochlorin ferrochelatase</t>
  </si>
  <si>
    <t>glutamyl-tRNA reductase</t>
  </si>
  <si>
    <t>glutamate-1-semialdehyde 2,1-aminomutase</t>
  </si>
  <si>
    <t>8-amino-7-oxononanoate synthase</t>
  </si>
  <si>
    <t>adenosylmethionine-8-amino-7-oxononanoate transaminase</t>
  </si>
  <si>
    <t>dethiobiotin synthase</t>
  </si>
  <si>
    <t>6-carboxyhexanoate-CoA ligase</t>
  </si>
  <si>
    <t>biotin-apo-[carboxylase] ligase (AMP-forming)</t>
  </si>
  <si>
    <t>pyridoxal 5-phosphate synthase;glutamine amidotransferase</t>
  </si>
  <si>
    <t>pyridoxal kinase</t>
  </si>
  <si>
    <t>pyridoxal 5'-phosphate synthase</t>
  </si>
  <si>
    <t>pyridoxal phosphatase</t>
  </si>
  <si>
    <t>chorismate--pyruvate lyase</t>
  </si>
  <si>
    <t>4-hydroxybenzoate octaprenyltransferase</t>
  </si>
  <si>
    <t>carbon-carbon lyases</t>
  </si>
  <si>
    <t>cysteine desulfurase</t>
  </si>
  <si>
    <t>phosphomethylpyrimidine kinase</t>
  </si>
  <si>
    <t>hydroxyethylthiazole kinase</t>
  </si>
  <si>
    <t>thiamine-phosphate diphosphorylase</t>
  </si>
  <si>
    <t>thiamine diphosphokinase</t>
  </si>
  <si>
    <t>GTP cyclohydrolase II</t>
  </si>
  <si>
    <t>diaminohydroxyphosphoribosylaminopyrimidine deaminase</t>
  </si>
  <si>
    <t>5-amino-6-(5-phosphoribosylamino)uracil reductase</t>
  </si>
  <si>
    <t>phosphoric monoester hydrolases</t>
  </si>
  <si>
    <t>3,4-dihydroxy-2-butanone-4-phosphate synthase</t>
  </si>
  <si>
    <t>riboflavin synthase beta chain</t>
  </si>
  <si>
    <t>riboflavin synthase</t>
  </si>
  <si>
    <t>riboflavin kinase</t>
  </si>
  <si>
    <t>FAD synthetase</t>
  </si>
  <si>
    <t>inositol-3-phosphate synthase</t>
  </si>
  <si>
    <t>inositol-phosphate phosphatase</t>
  </si>
  <si>
    <t>inositol oxygenase</t>
  </si>
  <si>
    <t>3-phytase</t>
  </si>
  <si>
    <t>inositol 2-dehydrogenase</t>
  </si>
  <si>
    <t>1-phosphatidylinositol 4-kinase</t>
  </si>
  <si>
    <t>1-phosphatidylinositol-4-phosphate 5-kinase</t>
  </si>
  <si>
    <t>phosphatidylinositol 3-kinase</t>
  </si>
  <si>
    <t>aspartate transaminase</t>
  </si>
  <si>
    <t>alanine transaminase</t>
  </si>
  <si>
    <t>asparaginase</t>
  </si>
  <si>
    <t>asparagine synthase (glutamine-hydrolysing)</t>
  </si>
  <si>
    <t>aspartate-ammonia ligase</t>
  </si>
  <si>
    <t>aspartate-semialdehyde dehydrogenase</t>
  </si>
  <si>
    <t>aspartate kinase</t>
  </si>
  <si>
    <t>L-amino-acid oxidase</t>
  </si>
  <si>
    <t>glutamate decarboxylase</t>
  </si>
  <si>
    <t>glutamate synthase (NADPH)</t>
  </si>
  <si>
    <t>glutamate dehydrogenase</t>
  </si>
  <si>
    <t>glutamate dehydrogenase (NADP+)</t>
  </si>
  <si>
    <t>4-aminobutyrate transaminase</t>
  </si>
  <si>
    <t>glutamate-ammonia ligase</t>
  </si>
  <si>
    <t>glutaminase</t>
  </si>
  <si>
    <t>glutamine-fructose-6-phosphate transaminase (isomerizing)</t>
  </si>
  <si>
    <t>alanine-glyoxylate transaminase</t>
  </si>
  <si>
    <t>serine---pyruvate transaminase</t>
  </si>
  <si>
    <t>N-acetyl-gamma-glutamyl-phosphate reductase</t>
  </si>
  <si>
    <t>spermidine synthase</t>
  </si>
  <si>
    <t>urea carboxylase</t>
  </si>
  <si>
    <t>allophanate hydrolase</t>
  </si>
  <si>
    <t>adenosylmethionine decarboxylase</t>
  </si>
  <si>
    <t>spermidine dehydrogenase</t>
  </si>
  <si>
    <t>amino-acid N-acetyltransferase</t>
  </si>
  <si>
    <t>acetylglutamate kinase</t>
  </si>
  <si>
    <t>acetylornithine transaminase</t>
  </si>
  <si>
    <t xml:space="preserve"> acetylornithine deacetylase</t>
  </si>
  <si>
    <t>argininosuccinate synthase</t>
  </si>
  <si>
    <t>argininosuccinate lyase</t>
  </si>
  <si>
    <t>arginase</t>
  </si>
  <si>
    <t>agmatinase</t>
  </si>
  <si>
    <t>glutamate-5-semialdehyde dehydrogenase</t>
  </si>
  <si>
    <t>procollagen-proline dioxygenase</t>
  </si>
  <si>
    <t>1-pyrroline-5-carboxylate dehydrogenase</t>
  </si>
  <si>
    <t>glutamate N-acetyltransferase</t>
  </si>
  <si>
    <t>ornithine aminotransferase</t>
  </si>
  <si>
    <t>ornithine decarboxylase</t>
  </si>
  <si>
    <t>spermine synthase</t>
  </si>
  <si>
    <t>ornithine carbamoyltransferase</t>
  </si>
  <si>
    <t>glutathione oxidase</t>
  </si>
  <si>
    <t>homocysteine S-methyltransferase</t>
  </si>
  <si>
    <t>methionine adenosyltransferase</t>
  </si>
  <si>
    <t>serine O-acetyltransferase</t>
  </si>
  <si>
    <t>cysteine synthase</t>
  </si>
  <si>
    <t>cystathionine beta-lyase</t>
  </si>
  <si>
    <t>5-methyltetrahydropteroyltriglutamate-homocysteine S-methyltransferase</t>
  </si>
  <si>
    <t>methionine synthase</t>
  </si>
  <si>
    <t>adenosylhomocysteinase</t>
  </si>
  <si>
    <t>homoserine O-acetyltransferase</t>
  </si>
  <si>
    <t>O-acetylhomoserine aminocarboxypropyltransferase</t>
  </si>
  <si>
    <t>cystathionine gamma-synthase</t>
  </si>
  <si>
    <t>cystathionine gamma-lyase</t>
  </si>
  <si>
    <t>S-methyl-5'-thioadenosine phosphorylase</t>
  </si>
  <si>
    <t>methylthioribulose-1-phosphate dehydratase</t>
  </si>
  <si>
    <t>E-1 enolase-phosphatase</t>
  </si>
  <si>
    <t>1,2-dihydroxy-3-keto-5-methylthiopentene dioxygenase</t>
  </si>
  <si>
    <t>thiol oxidase</t>
  </si>
  <si>
    <t>cysteine dioxygenase</t>
  </si>
  <si>
    <t>glycerate kinase</t>
  </si>
  <si>
    <t>L-threonine 3-dehydrogenase</t>
  </si>
  <si>
    <t>phosphoglycerate dehydrogenase</t>
  </si>
  <si>
    <t>phosphoserine transaminase</t>
  </si>
  <si>
    <t>phosphoserine phosphatase</t>
  </si>
  <si>
    <t>homoserine dehydrogenase</t>
  </si>
  <si>
    <t>homoserine kinase</t>
  </si>
  <si>
    <t>threonine synthase</t>
  </si>
  <si>
    <t>threonine aldolase</t>
  </si>
  <si>
    <t>monoamine oxidase;primary-amine oxidase</t>
  </si>
  <si>
    <t>betaine-aldehyde dehydrogenase</t>
  </si>
  <si>
    <t>dimethylglycine dehydrogenase</t>
  </si>
  <si>
    <t>sarcosine oxidase</t>
  </si>
  <si>
    <t>cystathionine beta-synthase</t>
  </si>
  <si>
    <t>threonine ammonia-lyase</t>
  </si>
  <si>
    <t>glycine dehydrogenase (decarboxylating)</t>
  </si>
  <si>
    <t>aminomethyltransferase</t>
  </si>
  <si>
    <t>phosphoribosyl-ATP diphosphatase</t>
  </si>
  <si>
    <t>phosphoribosyl-AMP cyclohydrolase</t>
  </si>
  <si>
    <t>HNRNP arginine N-methyltransferase</t>
  </si>
  <si>
    <t>1-(5-phosphoribosyl)-5-[(5-phosphoribosylamino)methylideneamino]imidazole-4-carboxamide isomerase</t>
  </si>
  <si>
    <t>imidazoleglycerol-phosphate dehydratase</t>
  </si>
  <si>
    <t>histidinol-phosphate transaminase</t>
  </si>
  <si>
    <t>histidinol-phosphatase</t>
  </si>
  <si>
    <t>ATP phosphoribosyltransferase</t>
  </si>
  <si>
    <t>histidinol dehydrogenase</t>
  </si>
  <si>
    <t>branched-chain-amino-acid transaminase</t>
  </si>
  <si>
    <t>ketol-acid reductoisomerase</t>
  </si>
  <si>
    <t>dihydroxy-acid dehydratase</t>
  </si>
  <si>
    <t>2-isopropylmalate synthase</t>
  </si>
  <si>
    <t>3-isopropylmalate dehydratase</t>
  </si>
  <si>
    <t>3-methyl-2-oxobutanoate dehydrogenase (2-methylpropanoyl-transferring)</t>
  </si>
  <si>
    <t>dihydrolipoyllysine-residue (2-methylpropanoyl)transferase</t>
  </si>
  <si>
    <t>butyryl-CoA dehydrogenase</t>
  </si>
  <si>
    <t>methylcrotonoyl-CoA carboxylase</t>
  </si>
  <si>
    <t>methylglutaconyl-CoA hydratase</t>
  </si>
  <si>
    <t>hydroxymethylglutaryl-CoA lyase</t>
  </si>
  <si>
    <t>3-hydroxyisobutyryl-CoA hydrolase</t>
  </si>
  <si>
    <t>3-hydroxyisobutyrate dehydrogenase</t>
  </si>
  <si>
    <t>methylmalonate-semialdehyde dehydrogenase (acylating)</t>
  </si>
  <si>
    <t>homocitrate synthase</t>
  </si>
  <si>
    <t>homoaconitate hydratase</t>
  </si>
  <si>
    <t>L-aminoadipate-semialdehyde dehydrogenase</t>
  </si>
  <si>
    <t>saccharopine dehydrogenase (NADP+, L-glutamate-forming)</t>
  </si>
  <si>
    <t>homoisocitrate dehydrogenase</t>
  </si>
  <si>
    <t>2-aminoadipate transaminase</t>
  </si>
  <si>
    <t>saccharopine dehydrogenase (NAD+, L-lysine-forming)</t>
  </si>
  <si>
    <t>dihydrodipicolinate synthase</t>
  </si>
  <si>
    <t>3-deoxy-7-phosphoheptulonate synthase</t>
  </si>
  <si>
    <t>3-dehydroquinate synthase</t>
  </si>
  <si>
    <t>3-dehydroquinate dehydratase</t>
  </si>
  <si>
    <t>shikimate dehydrogenase</t>
  </si>
  <si>
    <t>quinate dehydrogenase</t>
  </si>
  <si>
    <t>shikimate kinase</t>
  </si>
  <si>
    <t>3-phosphoshikimate 1-carboxyvinyltransferase</t>
  </si>
  <si>
    <t>chorismate synthase</t>
  </si>
  <si>
    <t>anthranilate synthase</t>
  </si>
  <si>
    <t>anthranilate phosphoribosyltransferase</t>
  </si>
  <si>
    <t>phosphoribosylanthranilate isomerase</t>
  </si>
  <si>
    <t>indole-3-glycerol-phosphate synthase</t>
  </si>
  <si>
    <t>tryptophan synthase</t>
  </si>
  <si>
    <t>tryptophan 2,3-dioxygenase</t>
  </si>
  <si>
    <t>aromatic-L-amino-acid decarboxylase</t>
  </si>
  <si>
    <t>arylformamidase</t>
  </si>
  <si>
    <t>kynureninase</t>
  </si>
  <si>
    <t>kynurenine 3-monooxygenase</t>
  </si>
  <si>
    <t>aminocarboxymuconate-semialdehyde decarboxylase</t>
  </si>
  <si>
    <t>chorismate mutase</t>
  </si>
  <si>
    <t>prephenate dehydrogenase</t>
  </si>
  <si>
    <t>prephenate dehydrogenase (NADP+)</t>
  </si>
  <si>
    <t>prephenate dehydratase</t>
  </si>
  <si>
    <t>tyrosine transaminase</t>
  </si>
  <si>
    <t>4-hydroxyphenylpyruvate dioxygenase</t>
  </si>
  <si>
    <t>homogentisate 1,2-dioxygenase</t>
  </si>
  <si>
    <t>fumarylacetoacetase</t>
  </si>
  <si>
    <t>peroxidase</t>
  </si>
  <si>
    <t>amidase</t>
  </si>
  <si>
    <t>kynurenine-oxoglutarate transaminase</t>
  </si>
  <si>
    <t>aryl-alcohol dehydrogenase</t>
  </si>
  <si>
    <t>catalase</t>
  </si>
  <si>
    <t>glutaryl-CoA dehydrogenase</t>
  </si>
  <si>
    <t>monophenol monooxygenase</t>
  </si>
  <si>
    <t>taurine dioxygenase</t>
  </si>
  <si>
    <t>phenylacetate-CoA ligase</t>
  </si>
  <si>
    <t>phenylpyruvate decarboxylase</t>
  </si>
  <si>
    <t>nitrilase</t>
  </si>
  <si>
    <t>3-hydroxyanthranilate 3,4-dioxygenase</t>
  </si>
  <si>
    <t>nitrile hydratase</t>
  </si>
  <si>
    <t>beta-ureidopropionase</t>
  </si>
  <si>
    <t>dihydropyrimidine dehydrogenase (NADP+)</t>
  </si>
  <si>
    <t>dihydropyrimidinase</t>
  </si>
  <si>
    <t>alanine-tRNA ligase</t>
  </si>
  <si>
    <t>aspartate-tRNA ligase</t>
  </si>
  <si>
    <t>asparagine-tRNA ligase</t>
  </si>
  <si>
    <t>arginine-tRNA ligase</t>
  </si>
  <si>
    <t>proline-tRNA ligase</t>
  </si>
  <si>
    <t>cysteine-tRNA ligase</t>
  </si>
  <si>
    <t>glutamate-tRNA ligase</t>
  </si>
  <si>
    <t>glutamine-tRNA ligase</t>
  </si>
  <si>
    <t>serine-tRNA ligase</t>
  </si>
  <si>
    <t>glycine-tRNA ligase</t>
  </si>
  <si>
    <t>threonine-tRNA ligase</t>
  </si>
  <si>
    <t>histidine-tRNA ligase</t>
  </si>
  <si>
    <t>Isoleucine-tRNA ligase</t>
  </si>
  <si>
    <t>valine-tRNA ligase</t>
  </si>
  <si>
    <t>leucine-tRNA ligase</t>
  </si>
  <si>
    <t>lysine-tRNA ligase</t>
  </si>
  <si>
    <t>methionine-tRNA ligase</t>
  </si>
  <si>
    <t>tyrosine-tRNA ligase</t>
  </si>
  <si>
    <t>tryptophan-tRNA ligase</t>
  </si>
  <si>
    <t>phenylalanine-tRNA ligase</t>
  </si>
  <si>
    <t>glutamate-cysteine ligase</t>
  </si>
  <si>
    <t>glutathione synthase</t>
  </si>
  <si>
    <t>gamma-glutamyltransferase</t>
  </si>
  <si>
    <t>5-oxoprolinase (ATP-hydrolysing)</t>
  </si>
  <si>
    <t>glutathione-disulfide reductase</t>
  </si>
  <si>
    <t>dipeptidase</t>
  </si>
  <si>
    <t>glutathione peroxidase</t>
  </si>
  <si>
    <t>isopenicillin-N N-acyltransferase</t>
  </si>
  <si>
    <t>unknown mechanism</t>
  </si>
  <si>
    <t>N-(5-amino-5-carboxypentanoyl)-L-cysteinyl-D-valine synthase</t>
  </si>
  <si>
    <t>penicillin hydrolase</t>
  </si>
  <si>
    <t>biotin carboxylase</t>
  </si>
  <si>
    <t>linoleoyl-CoA desaturase</t>
  </si>
  <si>
    <t>beta-ketoacyl-acyl-carrier-protein synthase I</t>
  </si>
  <si>
    <t>enoyl-[acyl-carrier-protein] reductase (NADH)</t>
  </si>
  <si>
    <t>acetyl-CoA carboxylase</t>
  </si>
  <si>
    <t>[acyl-carrier-protein] S-acetyltransferase</t>
  </si>
  <si>
    <t>acetyl-CoA C-acetyltransferase</t>
  </si>
  <si>
    <t>acyl-CoA oxidase</t>
  </si>
  <si>
    <t>oleoyl-[acyl-carrier-protein] hydrolase</t>
  </si>
  <si>
    <t>[acyl-carrier-protein] S-malonyltransferase</t>
  </si>
  <si>
    <t>sterol-4alpha-carboxylate 3-dehydrogenase (decarboxylating)</t>
  </si>
  <si>
    <t>C-8 sterol isomerase</t>
  </si>
  <si>
    <t>diacylglycerol-sterol O-acyltransferase</t>
  </si>
  <si>
    <t>squalene monooxygenase</t>
  </si>
  <si>
    <t>lanosterol synthase</t>
  </si>
  <si>
    <t>sterol 24-C-methyltransferase</t>
  </si>
  <si>
    <t>methylsterol monooxygenase</t>
  </si>
  <si>
    <t>DELTA24(241)-sterol reductase</t>
  </si>
  <si>
    <t>C-4 methylsterol oxidase</t>
  </si>
  <si>
    <t>hydroxymethylglutaryl-CoA synthase</t>
  </si>
  <si>
    <t>hydroxymethylglutaryl-CoA reductase (NADPH)</t>
  </si>
  <si>
    <t>mevalonate kinase</t>
  </si>
  <si>
    <t>phosphomevalonate kinase</t>
  </si>
  <si>
    <t>diphosphomevalonate decarboxylase</t>
  </si>
  <si>
    <t>isopentenyl-diphosphate DELTA-isomerase</t>
  </si>
  <si>
    <t>dimethylallyltranstransferase</t>
  </si>
  <si>
    <t>geranyltranstransferase</t>
  </si>
  <si>
    <t>farnesyltranstransferase</t>
  </si>
  <si>
    <t>geranylfarnesyl diphosphate synthase</t>
  </si>
  <si>
    <t>adenylyl-sulfate kinase</t>
  </si>
  <si>
    <t>phosphoadenylyl-sulfate reductase (thioredoxin)</t>
  </si>
  <si>
    <t>sulfite reductase (NADPH)</t>
  </si>
  <si>
    <t>3'(2'),5'-bisphosphate nucleotidase</t>
  </si>
  <si>
    <t>sulfate adenylyltransferase</t>
  </si>
  <si>
    <t>choline-sulfatase</t>
  </si>
  <si>
    <t>choline sulfotransferase</t>
  </si>
  <si>
    <t>sulfate adenylyltransferase (ADP)</t>
  </si>
  <si>
    <t>sulfite oxidase</t>
  </si>
  <si>
    <t>nitrite reductase [NAD(P)H]</t>
  </si>
  <si>
    <t>nitrate reductase (NADPH)</t>
  </si>
  <si>
    <t>nitrate reductase (NADH)</t>
  </si>
  <si>
    <t>urease</t>
  </si>
  <si>
    <t>nitronate monooxygenase</t>
  </si>
  <si>
    <t>cyanase</t>
  </si>
  <si>
    <t>unknown transporter</t>
  </si>
  <si>
    <t>carnitine:acyl carnitine carrier</t>
  </si>
  <si>
    <t>ADP/ATP carrier</t>
  </si>
  <si>
    <t>tricarboxylate transporter (Ctp)</t>
  </si>
  <si>
    <t>FAD carrier protein</t>
  </si>
  <si>
    <t>dicarboxylate carrier</t>
  </si>
  <si>
    <t>oxaloacetate transporter (Oac)</t>
  </si>
  <si>
    <t>succinate:fumarate antiporter</t>
  </si>
  <si>
    <t>diffusion</t>
  </si>
  <si>
    <t>NCS1 allantoate transporter</t>
  </si>
  <si>
    <t>peroxisomal long-chain acyl-CoA transporter</t>
  </si>
  <si>
    <t>malic acid transport protein</t>
  </si>
  <si>
    <t>urea active transporter</t>
  </si>
  <si>
    <t>purine-cytosine permease</t>
  </si>
  <si>
    <t>uridine/uracil permease/thiamine permease/allantoin permease</t>
  </si>
  <si>
    <t>MFS monosaccharide transporter</t>
  </si>
  <si>
    <t>ammonium transporter Mep2/MepA/MeaA</t>
  </si>
  <si>
    <t>MFS alpha-glucoside transporter</t>
  </si>
  <si>
    <t>gaba specific permease</t>
  </si>
  <si>
    <t>general amino acid permease</t>
  </si>
  <si>
    <t>general amino acid permease;arginine permease</t>
  </si>
  <si>
    <t>general amino acid permease;dicarboxylic amino acid permease</t>
  </si>
  <si>
    <t>general amino acid permease,lysine permease</t>
  </si>
  <si>
    <t>general amino acid permease,high-affinity methionine permease</t>
  </si>
  <si>
    <t>general amino acid permease;proline permease</t>
  </si>
  <si>
    <t>MFS maltose transporter;MFS alpha-glucoside transporter</t>
  </si>
  <si>
    <t>MFS myo-inositol transporter</t>
  </si>
  <si>
    <t>nitrate transporter CrnA</t>
  </si>
  <si>
    <t>REACTION TAKEN FROM</t>
  </si>
  <si>
    <t>GENE ASSIGNED BY</t>
  </si>
  <si>
    <t>A. oryzae model</t>
  </si>
  <si>
    <t>no gene (diffusion, artificial reactions, or spontanous conversions)</t>
  </si>
  <si>
    <t>bidirectional blast to template model</t>
  </si>
  <si>
    <t>hypothesized</t>
  </si>
  <si>
    <t>manual blast/hmm approach</t>
  </si>
  <si>
    <t>A. niger model</t>
  </si>
  <si>
    <t>literature</t>
  </si>
  <si>
    <t>unknown gene</t>
  </si>
  <si>
    <t>inferred (mainly spontanous or artificial reactions)</t>
  </si>
  <si>
    <t>A. nidulans model</t>
  </si>
  <si>
    <t>reconstructed based on template models</t>
  </si>
  <si>
    <t>taxonomy/5076</t>
  </si>
  <si>
    <t>This is a reconstruction of the biochemical network of the filamentous fungi &lt;i&gt;Penicillium chrysogenum&lt;/i&gt;.&lt;/p&gt;&lt;p&gt;Technical notes:&lt;ul&gt;&lt;li&gt;The compartments included here have no volume defined; there are no reliable estimates available for those volumes yet.&lt;/li&gt;&lt;li&gt;There are no kinetic functions defined for the reactions because this model only represents the chemical structure of the network (stoichiometry).&lt;/li&gt;&lt;li&gt;Reactions for uptake and excretion are defined for some of the metabolites. All uptake reactions are constrained to zero flux and all excretion reactions are unconstrained.&lt;/li&gt;&lt;li&gt;All genes are assigned to the cytosol. This has no physiological meaning, but it is necessary for the structure of the model.&lt;/li&gt;&lt;/ul&gt;&lt;/p&gt;&lt;p&gt;This SBML representation of the Penicillium chrysogenum metabolic network is made available under the Creative Commons Attribution-Share Alike 3.0 Unported Licence (see &lt;a href="http://www.creativecommons.org"&gt;www.creativecommons.org&lt;/a&gt;).</t>
  </si>
  <si>
    <t>Chalmers University of Technology</t>
  </si>
  <si>
    <t>rasmus.agren@scilifelab.se</t>
  </si>
  <si>
    <r>
      <rPr>
        <b/>
        <vertAlign val="superscript"/>
        <sz val="11"/>
        <color theme="1"/>
        <rFont val="Calibri"/>
        <family val="2"/>
        <scheme val="minor"/>
      </rPr>
      <t>a</t>
    </r>
    <r>
      <rPr>
        <b/>
        <sz val="11"/>
        <color theme="1"/>
        <rFont val="Calibri"/>
        <family val="2"/>
        <scheme val="minor"/>
      </rPr>
      <t>BIOMASS COMPOSITION (g/gDW)</t>
    </r>
  </si>
  <si>
    <t>Protein</t>
  </si>
  <si>
    <t>Phospholipids</t>
  </si>
  <si>
    <t>Sterolesters</t>
  </si>
  <si>
    <r>
      <t>Triacylglycerol</t>
    </r>
    <r>
      <rPr>
        <vertAlign val="superscript"/>
        <sz val="11"/>
        <color theme="1"/>
        <rFont val="Calibri"/>
        <family val="2"/>
        <scheme val="minor"/>
      </rPr>
      <t>b</t>
    </r>
  </si>
  <si>
    <t>Cell wall</t>
  </si>
  <si>
    <t>Glycogen</t>
  </si>
  <si>
    <t>Free amino acids</t>
  </si>
  <si>
    <t>Free nucleotides</t>
  </si>
  <si>
    <t>Metabolites</t>
  </si>
  <si>
    <r>
      <rPr>
        <vertAlign val="superscript"/>
        <sz val="11"/>
        <color theme="1"/>
        <rFont val="Calibri"/>
        <family val="2"/>
        <scheme val="minor"/>
      </rPr>
      <t>a</t>
    </r>
    <r>
      <rPr>
        <sz val="11"/>
        <color indexed="8"/>
        <rFont val="Calibri"/>
        <family val="2"/>
        <scheme val="minor"/>
      </rPr>
      <t>If nothing else is stated the composition is taken from Table 4.13 in Physiological Engineering Aspects of Penicillin chrysogenum, J. Nielsen, World Scientific, 1997</t>
    </r>
  </si>
  <si>
    <r>
      <rPr>
        <vertAlign val="superscript"/>
        <sz val="11"/>
        <color theme="1"/>
        <rFont val="Calibri"/>
        <family val="2"/>
        <scheme val="minor"/>
      </rPr>
      <t>b</t>
    </r>
    <r>
      <rPr>
        <sz val="11"/>
        <color indexed="8"/>
        <rFont val="Calibri"/>
        <family val="2"/>
        <scheme val="minor"/>
      </rPr>
      <t>This proportion is assumed to contain mono-, di-, and triacylglycerides as well as free fatty acids</t>
    </r>
  </si>
  <si>
    <t>AMINO ACIDS AND PROTEIN</t>
  </si>
  <si>
    <t>Molecular weight (g/mol)</t>
  </si>
  <si>
    <r>
      <t>Protein composition (mol/mol amino acids)</t>
    </r>
    <r>
      <rPr>
        <vertAlign val="superscript"/>
        <sz val="11"/>
        <color theme="1"/>
        <rFont val="Calibri"/>
        <family val="2"/>
        <scheme val="minor"/>
      </rPr>
      <t>a</t>
    </r>
  </si>
  <si>
    <r>
      <t>Scaled protein composition (mol/mol amino acids)</t>
    </r>
    <r>
      <rPr>
        <vertAlign val="superscript"/>
        <sz val="11"/>
        <color theme="1"/>
        <rFont val="Calibri"/>
        <family val="2"/>
        <scheme val="minor"/>
      </rPr>
      <t>d</t>
    </r>
  </si>
  <si>
    <t>Protein composition (mmol/g protein)</t>
  </si>
  <si>
    <r>
      <t>Free amino acid pool (mol/mol free amino acids)</t>
    </r>
    <r>
      <rPr>
        <vertAlign val="superscript"/>
        <sz val="11"/>
        <color theme="1"/>
        <rFont val="Calibri"/>
        <family val="2"/>
        <scheme val="minor"/>
      </rPr>
      <t>e,f</t>
    </r>
  </si>
  <si>
    <r>
      <t>Scaled free amino acid composition (mol/mol free amino acids)</t>
    </r>
    <r>
      <rPr>
        <vertAlign val="superscript"/>
        <sz val="11"/>
        <color theme="1"/>
        <rFont val="Calibri"/>
        <family val="2"/>
        <scheme val="minor"/>
      </rPr>
      <t>d</t>
    </r>
  </si>
  <si>
    <t>Amino acid pool composition (mmol/g free amino acids)</t>
  </si>
  <si>
    <r>
      <t>L-asparagine</t>
    </r>
    <r>
      <rPr>
        <vertAlign val="superscript"/>
        <sz val="11"/>
        <color theme="1"/>
        <rFont val="Calibri"/>
        <family val="2"/>
        <scheme val="minor"/>
      </rPr>
      <t>b</t>
    </r>
  </si>
  <si>
    <r>
      <t>L-aspartate</t>
    </r>
    <r>
      <rPr>
        <vertAlign val="superscript"/>
        <sz val="11"/>
        <color theme="1"/>
        <rFont val="Calibri"/>
        <family val="2"/>
        <scheme val="minor"/>
      </rPr>
      <t>b</t>
    </r>
  </si>
  <si>
    <r>
      <t>L-glutamate</t>
    </r>
    <r>
      <rPr>
        <vertAlign val="superscript"/>
        <sz val="11"/>
        <color theme="1"/>
        <rFont val="Calibri"/>
        <family val="2"/>
        <scheme val="minor"/>
      </rPr>
      <t>c</t>
    </r>
  </si>
  <si>
    <r>
      <t>L-glutamine</t>
    </r>
    <r>
      <rPr>
        <vertAlign val="superscript"/>
        <sz val="11"/>
        <color theme="1"/>
        <rFont val="Calibri"/>
        <family val="2"/>
        <scheme val="minor"/>
      </rPr>
      <t>c</t>
    </r>
  </si>
  <si>
    <t>TOTAL</t>
  </si>
  <si>
    <t>Molecular weight of protein (g/mol)</t>
  </si>
  <si>
    <t>Molecular weight of free amino acid pool (g/mol)</t>
  </si>
  <si>
    <r>
      <rPr>
        <vertAlign val="superscript"/>
        <sz val="11"/>
        <color theme="1"/>
        <rFont val="Calibri"/>
        <family val="2"/>
        <scheme val="minor"/>
      </rPr>
      <t>a</t>
    </r>
    <r>
      <rPr>
        <sz val="11"/>
        <color indexed="8"/>
        <rFont val="Calibri"/>
        <family val="2"/>
        <scheme val="minor"/>
      </rPr>
      <t xml:space="preserve">Data from Table 4.11 in Physiological Engineering Aspects of </t>
    </r>
    <r>
      <rPr>
        <i/>
        <sz val="11"/>
        <color theme="1"/>
        <rFont val="Calibri"/>
        <family val="2"/>
        <scheme val="minor"/>
      </rPr>
      <t xml:space="preserve">Penicillin chrysogenum. </t>
    </r>
    <r>
      <rPr>
        <sz val="11"/>
        <color indexed="8"/>
        <rFont val="Calibri"/>
        <family val="2"/>
        <scheme val="minor"/>
      </rPr>
      <t>Averaged composition from two studies, J</t>
    </r>
    <r>
      <rPr>
        <sz val="11"/>
        <color theme="1"/>
        <rFont val="Calibri"/>
        <family val="2"/>
      </rPr>
      <t>ø</t>
    </r>
    <r>
      <rPr>
        <sz val="11"/>
        <color indexed="8"/>
        <rFont val="Calibri"/>
        <family val="2"/>
        <scheme val="minor"/>
      </rPr>
      <t xml:space="preserve">rgensen (1993) and Jaklitsch </t>
    </r>
    <r>
      <rPr>
        <i/>
        <sz val="11"/>
        <color theme="1"/>
        <rFont val="Calibri"/>
        <family val="2"/>
        <scheme val="minor"/>
      </rPr>
      <t xml:space="preserve">et al. </t>
    </r>
    <r>
      <rPr>
        <sz val="11"/>
        <color indexed="8"/>
        <rFont val="Calibri"/>
        <family val="2"/>
        <scheme val="minor"/>
      </rPr>
      <t>(1986)</t>
    </r>
  </si>
  <si>
    <r>
      <rPr>
        <vertAlign val="superscript"/>
        <sz val="11"/>
        <color theme="1"/>
        <rFont val="Calibri"/>
        <family val="2"/>
        <scheme val="minor"/>
      </rPr>
      <t>b</t>
    </r>
    <r>
      <rPr>
        <sz val="11"/>
        <color indexed="8"/>
        <rFont val="Calibri"/>
        <family val="2"/>
        <scheme val="minor"/>
      </rPr>
      <t>The pool of aspartate and asparagine is measured. A ratio of 3:1 aspartate/asparagine is assumed as in  E. Oura. The effect of aeration on the growth energetucs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</si>
  <si>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c</t>
    </r>
    <r>
      <rPr>
        <sz val="11"/>
        <color indexed="8"/>
        <rFont val="Calibri"/>
        <family val="2"/>
        <scheme val="minor"/>
      </rPr>
      <t>The pool of glutamate and glutamine is measured. A ratio of 3:1 glutamate/glutamine is assumed as in  E. Oura. The effect of aeration on the growth energetics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</si>
  <si>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d</t>
    </r>
    <r>
      <rPr>
        <sz val="11"/>
        <color indexed="8"/>
        <rFont val="Calibri"/>
        <family val="2"/>
        <scheme val="minor"/>
      </rPr>
      <t xml:space="preserve">Scaled composition to deal with the molecular balance not closing </t>
    </r>
  </si>
  <si>
    <r>
      <rPr>
        <vertAlign val="superscript"/>
        <sz val="11"/>
        <color theme="1"/>
        <rFont val="Calibri"/>
        <family val="2"/>
        <scheme val="minor"/>
      </rPr>
      <t>e</t>
    </r>
    <r>
      <rPr>
        <sz val="11"/>
        <color indexed="8"/>
        <rFont val="Calibri"/>
        <family val="2"/>
        <scheme val="minor"/>
      </rPr>
      <t xml:space="preserve">Data from Table 4.7 in Physiological Engineering Aspects of </t>
    </r>
    <r>
      <rPr>
        <i/>
        <sz val="11"/>
        <color theme="1"/>
        <rFont val="Calibri"/>
        <family val="2"/>
        <scheme val="minor"/>
      </rPr>
      <t xml:space="preserve">Penicillin chrysogenum. </t>
    </r>
    <r>
      <rPr>
        <sz val="11"/>
        <color indexed="8"/>
        <rFont val="Calibri"/>
        <family val="2"/>
        <scheme val="minor"/>
      </rPr>
      <t>Original data from J</t>
    </r>
    <r>
      <rPr>
        <sz val="11"/>
        <color theme="1"/>
        <rFont val="Calibri"/>
        <family val="2"/>
      </rPr>
      <t>ø</t>
    </r>
    <r>
      <rPr>
        <sz val="11"/>
        <color indexed="8"/>
        <rFont val="Calibri"/>
        <family val="2"/>
        <scheme val="minor"/>
      </rPr>
      <t>rgensen (1993)</t>
    </r>
  </si>
  <si>
    <r>
      <rPr>
        <vertAlign val="superscript"/>
        <sz val="11"/>
        <color theme="1"/>
        <rFont val="Calibri"/>
        <family val="2"/>
        <scheme val="minor"/>
      </rPr>
      <t>f</t>
    </r>
    <r>
      <rPr>
        <sz val="11"/>
        <color indexed="8"/>
        <rFont val="Calibri"/>
        <family val="2"/>
        <scheme val="minor"/>
      </rPr>
      <t xml:space="preserve">Proline cannot be measured with the applied method. Assumes the same composition as in protein </t>
    </r>
  </si>
  <si>
    <t>DNA AND RNA</t>
  </si>
  <si>
    <r>
      <t>RNA composition (mmol/g RNA)</t>
    </r>
    <r>
      <rPr>
        <vertAlign val="superscript"/>
        <sz val="11"/>
        <color theme="1"/>
        <rFont val="Calibri"/>
        <family val="2"/>
        <scheme val="minor"/>
      </rPr>
      <t>a</t>
    </r>
  </si>
  <si>
    <r>
      <t>DNA composition (mmol/g DNA)</t>
    </r>
    <r>
      <rPr>
        <vertAlign val="superscript"/>
        <sz val="11"/>
        <color theme="1"/>
        <rFont val="Calibri"/>
        <family val="2"/>
        <scheme val="minor"/>
      </rPr>
      <t>a</t>
    </r>
  </si>
  <si>
    <r>
      <rPr>
        <vertAlign val="superscript"/>
        <sz val="11"/>
        <color theme="1"/>
        <rFont val="Calibri"/>
        <family val="2"/>
        <scheme val="minor"/>
      </rPr>
      <t>a</t>
    </r>
    <r>
      <rPr>
        <sz val="11"/>
        <color indexed="8"/>
        <rFont val="Calibri"/>
        <family val="2"/>
        <scheme val="minor"/>
      </rPr>
      <t xml:space="preserve">Following the reasoning in section 4.3.3 in Physiological Engineering Aspects of </t>
    </r>
    <r>
      <rPr>
        <i/>
        <sz val="11"/>
        <color theme="1"/>
        <rFont val="Calibri"/>
        <family val="2"/>
        <scheme val="minor"/>
      </rPr>
      <t>Penicillin chrysogenum</t>
    </r>
  </si>
  <si>
    <t>FREE RIBONUCLEOTIDES</t>
  </si>
  <si>
    <r>
      <t>Free ribonucleotide composition (mmol/g DW)</t>
    </r>
    <r>
      <rPr>
        <vertAlign val="superscript"/>
        <sz val="11"/>
        <color theme="1"/>
        <rFont val="Calibri"/>
        <family val="2"/>
        <scheme val="minor"/>
      </rPr>
      <t>a</t>
    </r>
  </si>
  <si>
    <t>Composition (mmol/g free ribonucleotides)</t>
  </si>
  <si>
    <r>
      <rPr>
        <vertAlign val="superscript"/>
        <sz val="11"/>
        <color theme="1"/>
        <rFont val="Calibri"/>
        <family val="2"/>
        <scheme val="minor"/>
      </rPr>
      <t>a</t>
    </r>
    <r>
      <rPr>
        <sz val="11"/>
        <color indexed="8"/>
        <rFont val="Calibri"/>
        <family val="2"/>
        <scheme val="minor"/>
      </rPr>
      <t xml:space="preserve">Following the reasoning in section 4.3.2 in Physiological Engineering Aspects of </t>
    </r>
    <r>
      <rPr>
        <i/>
        <sz val="11"/>
        <color theme="1"/>
        <rFont val="Calibri"/>
        <family val="2"/>
        <scheme val="minor"/>
      </rPr>
      <t xml:space="preserve">Penicillin chrysogenum. </t>
    </r>
    <r>
      <rPr>
        <sz val="11"/>
        <color indexed="8"/>
        <rFont val="Calibri"/>
        <family val="2"/>
        <scheme val="minor"/>
      </rPr>
      <t>Average values are used</t>
    </r>
    <r>
      <rPr>
        <i/>
        <sz val="11"/>
        <color theme="1"/>
        <rFont val="Calibri"/>
        <family val="2"/>
        <scheme val="minor"/>
      </rPr>
      <t>.</t>
    </r>
  </si>
  <si>
    <t>LIPIDS</t>
  </si>
  <si>
    <r>
      <t>Molecular weight (g/mol)</t>
    </r>
    <r>
      <rPr>
        <vertAlign val="superscript"/>
        <sz val="11"/>
        <color theme="1"/>
        <rFont val="Calibri"/>
        <family val="2"/>
        <scheme val="minor"/>
      </rPr>
      <t>a</t>
    </r>
  </si>
  <si>
    <r>
      <t>Fatty acid composition (mol/mol total fatty acids)</t>
    </r>
    <r>
      <rPr>
        <vertAlign val="superscript"/>
        <sz val="11"/>
        <color theme="1"/>
        <rFont val="Calibri"/>
        <family val="2"/>
        <scheme val="minor"/>
      </rPr>
      <t>b</t>
    </r>
  </si>
  <si>
    <r>
      <t>Scaled fatty acid composition (mol/mol fatty acids)</t>
    </r>
    <r>
      <rPr>
        <vertAlign val="superscript"/>
        <sz val="11"/>
        <color theme="1"/>
        <rFont val="Calibri"/>
        <family val="2"/>
        <scheme val="minor"/>
      </rPr>
      <t>c</t>
    </r>
  </si>
  <si>
    <t>Free fatty acid composition (mmol/g free fatty acids)</t>
  </si>
  <si>
    <t>pentadecanoyl</t>
  </si>
  <si>
    <t>palmitoyl</t>
  </si>
  <si>
    <t>hexadecenoyl</t>
  </si>
  <si>
    <t>stearoyl</t>
  </si>
  <si>
    <t>octadecenoyl</t>
  </si>
  <si>
    <t>octadecadienoyl</t>
  </si>
  <si>
    <t>arachidate</t>
  </si>
  <si>
    <t>Average molecular weights (g/mol):</t>
  </si>
  <si>
    <r>
      <t>Phospholipid composition (mol/mol total phospholipid)</t>
    </r>
    <r>
      <rPr>
        <vertAlign val="superscript"/>
        <sz val="11"/>
        <color theme="1"/>
        <rFont val="Calibri"/>
        <family val="2"/>
        <scheme val="minor"/>
      </rPr>
      <t>d</t>
    </r>
  </si>
  <si>
    <t>Phospholipid composition (mmol/g total phospholipid)</t>
  </si>
  <si>
    <r>
      <t>Acylglyceride composition (mol/mol acylglyceride)</t>
    </r>
    <r>
      <rPr>
        <vertAlign val="superscript"/>
        <sz val="11"/>
        <color theme="1"/>
        <rFont val="Calibri"/>
        <family val="2"/>
        <scheme val="minor"/>
      </rPr>
      <t>d,f</t>
    </r>
  </si>
  <si>
    <t>Acylglyceride composition (mmol/g total acylglyceride)</t>
  </si>
  <si>
    <r>
      <t>Ergosterol/ergosterol ester composition (mol/mol total ergosterol)</t>
    </r>
    <r>
      <rPr>
        <vertAlign val="superscript"/>
        <sz val="11"/>
        <color theme="1"/>
        <rFont val="Calibri"/>
        <family val="2"/>
        <scheme val="minor"/>
      </rPr>
      <t>d</t>
    </r>
  </si>
  <si>
    <t>Ergosterol/ergosterol ester composition (mmol/g total ergosterol)</t>
  </si>
  <si>
    <r>
      <t>Glucolipid composition (mol/gDW)</t>
    </r>
    <r>
      <rPr>
        <vertAlign val="superscript"/>
        <sz val="11"/>
        <color theme="1"/>
        <rFont val="Calibri"/>
        <family val="2"/>
        <scheme val="minor"/>
      </rPr>
      <t>d,e</t>
    </r>
  </si>
  <si>
    <t>acyl group</t>
  </si>
  <si>
    <t>Molecular weight of phospholipid (g/mol)</t>
  </si>
  <si>
    <t>Molecular weight of acylglycerides (g/mol)</t>
  </si>
  <si>
    <t>Molecular weight of sterol esters (g/mol)</t>
  </si>
  <si>
    <r>
      <rPr>
        <vertAlign val="superscript"/>
        <sz val="11"/>
        <color theme="1"/>
        <rFont val="Calibri"/>
        <family val="2"/>
        <scheme val="minor"/>
      </rPr>
      <t>a</t>
    </r>
    <r>
      <rPr>
        <sz val="11"/>
        <color indexed="8"/>
        <rFont val="Calibri"/>
        <family val="2"/>
        <scheme val="minor"/>
      </rPr>
      <t>Composition calculated only for the acyl chain, not for the fatty acid (lacks the carboxyl group)</t>
    </r>
  </si>
  <si>
    <r>
      <rPr>
        <vertAlign val="superscript"/>
        <sz val="11"/>
        <color theme="1"/>
        <rFont val="Calibri"/>
        <family val="2"/>
        <scheme val="minor"/>
      </rPr>
      <t>b</t>
    </r>
    <r>
      <rPr>
        <sz val="11"/>
        <color indexed="8"/>
        <rFont val="Calibri"/>
        <family val="2"/>
        <scheme val="minor"/>
      </rPr>
      <t>Total fatty acid composition for growth on glucose as sole carbon cource. See P. Divakara, M. J. Modak, Fatty acid composition of mycelium of Penicillium chrysogenum grown in different carbohydrates as a sole source of carbon, Cellular and Molecular Life Sciences, 24:11 (1968)</t>
    </r>
  </si>
  <si>
    <r>
      <rPr>
        <vertAlign val="superscript"/>
        <sz val="11"/>
        <color theme="1"/>
        <rFont val="Calibri"/>
        <family val="2"/>
        <scheme val="minor"/>
      </rPr>
      <t>c</t>
    </r>
    <r>
      <rPr>
        <sz val="11"/>
        <color indexed="8"/>
        <rFont val="Calibri"/>
        <family val="2"/>
        <scheme val="minor"/>
      </rPr>
      <t xml:space="preserve">Scaled composition to deal with the molecular balance not closing </t>
    </r>
  </si>
  <si>
    <r>
      <rPr>
        <vertAlign val="superscript"/>
        <sz val="11"/>
        <color theme="1"/>
        <rFont val="Calibri"/>
        <family val="2"/>
        <scheme val="minor"/>
      </rPr>
      <t>d</t>
    </r>
    <r>
      <rPr>
        <sz val="11"/>
        <color indexed="8"/>
        <rFont val="Calibri"/>
        <family val="2"/>
        <scheme val="minor"/>
      </rPr>
      <t>Assumes the same composition as in the A. niger model</t>
    </r>
  </si>
  <si>
    <r>
      <rPr>
        <vertAlign val="superscript"/>
        <sz val="11"/>
        <color theme="1"/>
        <rFont val="Calibri"/>
        <family val="2"/>
        <scheme val="minor"/>
      </rPr>
      <t>e</t>
    </r>
    <r>
      <rPr>
        <sz val="11"/>
        <color indexed="8"/>
        <rFont val="Calibri"/>
        <family val="2"/>
        <scheme val="minor"/>
      </rPr>
      <t xml:space="preserve">No reliable data could be found on the percentage of glucolipids in </t>
    </r>
    <r>
      <rPr>
        <i/>
        <sz val="11"/>
        <color theme="1"/>
        <rFont val="Calibri"/>
        <family val="2"/>
        <scheme val="minor"/>
      </rPr>
      <t xml:space="preserve">Penicillium chrysogenum. </t>
    </r>
    <r>
      <rPr>
        <sz val="11"/>
        <color indexed="8"/>
        <rFont val="Calibri"/>
        <family val="2"/>
        <scheme val="minor"/>
      </rPr>
      <t xml:space="preserve">It is therefore assumed that the composition and amount is the same as in </t>
    </r>
    <r>
      <rPr>
        <i/>
        <sz val="11"/>
        <color theme="1"/>
        <rFont val="Calibri"/>
        <family val="2"/>
        <scheme val="minor"/>
      </rPr>
      <t xml:space="preserve">Aspergillius niger </t>
    </r>
    <r>
      <rPr>
        <sz val="11"/>
        <color indexed="8"/>
        <rFont val="Calibri"/>
        <family val="2"/>
        <scheme val="minor"/>
      </rPr>
      <t>(see the A. niger model)</t>
    </r>
  </si>
  <si>
    <r>
      <rPr>
        <vertAlign val="superscript"/>
        <sz val="11"/>
        <color theme="1"/>
        <rFont val="Calibri"/>
        <family val="2"/>
        <scheme val="minor"/>
      </rPr>
      <t>f</t>
    </r>
    <r>
      <rPr>
        <sz val="11"/>
        <color indexed="8"/>
        <rFont val="Calibri"/>
        <family val="2"/>
        <scheme val="minor"/>
      </rPr>
      <t xml:space="preserve">The free fatty acid proportion differ between </t>
    </r>
    <r>
      <rPr>
        <i/>
        <sz val="11"/>
        <color theme="1"/>
        <rFont val="Calibri"/>
        <family val="2"/>
        <scheme val="minor"/>
      </rPr>
      <t xml:space="preserve">Penicillium chrysogenum </t>
    </r>
    <r>
      <rPr>
        <sz val="11"/>
        <color indexed="8"/>
        <rFont val="Calibri"/>
        <family val="2"/>
        <scheme val="minor"/>
      </rPr>
      <t xml:space="preserve">and </t>
    </r>
    <r>
      <rPr>
        <i/>
        <sz val="11"/>
        <color theme="1"/>
        <rFont val="Calibri"/>
        <family val="2"/>
        <scheme val="minor"/>
      </rPr>
      <t>Aspergillius niger</t>
    </r>
    <r>
      <rPr>
        <sz val="11"/>
        <color indexed="8"/>
        <rFont val="Calibri"/>
        <family val="2"/>
        <scheme val="minor"/>
      </rPr>
      <t xml:space="preserve"> but it is assumed that the proportion relative to the acylglycerides is the same</t>
    </r>
  </si>
  <si>
    <r>
      <t>CELLWALL AND STORAGE</t>
    </r>
    <r>
      <rPr>
        <b/>
        <vertAlign val="superscript"/>
        <sz val="11"/>
        <color theme="1"/>
        <rFont val="Calibri"/>
        <family val="2"/>
        <scheme val="minor"/>
      </rPr>
      <t>a</t>
    </r>
  </si>
  <si>
    <r>
      <t>Molecular weight of monomer in cell wall (without UDP/GDP) (g/mol)</t>
    </r>
    <r>
      <rPr>
        <vertAlign val="superscript"/>
        <sz val="11"/>
        <color theme="1"/>
        <rFont val="Calibri"/>
        <family val="2"/>
        <scheme val="minor"/>
      </rPr>
      <t>b</t>
    </r>
  </si>
  <si>
    <r>
      <t>Cell wall monomer composition (mol/mol total monomers)</t>
    </r>
    <r>
      <rPr>
        <vertAlign val="superscript"/>
        <sz val="11"/>
        <color theme="1"/>
        <rFont val="Calibri"/>
        <family val="2"/>
        <scheme val="minor"/>
      </rPr>
      <t>b</t>
    </r>
  </si>
  <si>
    <t>Cell wall monomer composition (mmol/g cell wall monomers)</t>
  </si>
  <si>
    <t>trehalose</t>
  </si>
  <si>
    <t>Molecular weight of cell wall and storage (mmol/g)</t>
  </si>
  <si>
    <r>
      <rPr>
        <vertAlign val="superscript"/>
        <sz val="11"/>
        <color theme="1"/>
        <rFont val="Calibri"/>
        <family val="2"/>
        <scheme val="minor"/>
      </rPr>
      <t>a</t>
    </r>
    <r>
      <rPr>
        <sz val="11"/>
        <color indexed="8"/>
        <rFont val="Calibri"/>
        <family val="2"/>
        <scheme val="minor"/>
      </rPr>
      <t xml:space="preserve">The cell wall composition of </t>
    </r>
    <r>
      <rPr>
        <i/>
        <sz val="11"/>
        <color theme="1"/>
        <rFont val="Calibri"/>
        <family val="2"/>
        <scheme val="minor"/>
      </rPr>
      <t xml:space="preserve">Penicillium chrysogenum </t>
    </r>
    <r>
      <rPr>
        <sz val="11"/>
        <color indexed="8"/>
        <rFont val="Calibri"/>
        <family val="2"/>
        <scheme val="minor"/>
      </rPr>
      <t>is not well researched and there is conflicting data. For now we express the cell wall composition as a polymerisation of the monomers. This is a temporary solution, but it will not effect the behaviour of the model</t>
    </r>
  </si>
  <si>
    <r>
      <rPr>
        <vertAlign val="superscript"/>
        <sz val="11"/>
        <color theme="1"/>
        <rFont val="Calibri"/>
        <family val="2"/>
        <scheme val="minor"/>
      </rPr>
      <t>b</t>
    </r>
    <r>
      <rPr>
        <sz val="11"/>
        <color indexed="8"/>
        <rFont val="Calibri"/>
        <family val="2"/>
        <scheme val="minor"/>
      </rPr>
      <t xml:space="preserve">Following the reasoning in section 4.3.3 in Physiological Engineering Aspects of </t>
    </r>
    <r>
      <rPr>
        <i/>
        <sz val="11"/>
        <color theme="1"/>
        <rFont val="Calibri"/>
        <family val="2"/>
        <scheme val="minor"/>
      </rPr>
      <t>Penicillin chrysogenum</t>
    </r>
  </si>
  <si>
    <r>
      <t>POLYMERISATION COSTS</t>
    </r>
    <r>
      <rPr>
        <b/>
        <vertAlign val="superscript"/>
        <sz val="11"/>
        <color theme="1"/>
        <rFont val="Calibri"/>
        <family val="2"/>
        <scheme val="minor"/>
      </rPr>
      <t>a</t>
    </r>
  </si>
  <si>
    <t>Protein (mmol ATP/g protein)</t>
  </si>
  <si>
    <t>All data from Figure 4.22 in Physiological Engineering Aspects of Penicillin chrysogenum, J. Nielsen, World Scientific, 1997</t>
  </si>
  <si>
    <t>Growth rate (arbitary units)</t>
  </si>
  <si>
    <t>Glucose uptake rate (arbitary units)</t>
  </si>
  <si>
    <t>O2 uptake rate (arbitary units)</t>
  </si>
  <si>
    <t>CO2 production rate (arbitary units)</t>
  </si>
  <si>
    <t>Scaling factor for C-mol/C-mol DW/h (left y-axis):</t>
  </si>
  <si>
    <t>Scaling factor for C-mol/C-mol DW/h (right y-axis):</t>
  </si>
  <si>
    <t>Scaling factor for dilution rate (1/h):</t>
  </si>
  <si>
    <r>
      <t>Scaling factor from C-mol glucose/C-mol DW/h to mmol glucose/gDW/h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</si>
  <si>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t>Scaling factor from C-mol CO2/C-mol DW/h to mmol CO2/gDW/h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</si>
  <si>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t>Scaling factor from mol O2/C-mol DW/h to mmol O2/gDW/h (assumes the composition to be CH</t>
    </r>
    <r>
      <rPr>
        <vertAlign val="subscript"/>
        <sz val="11"/>
        <color theme="1"/>
        <rFont val="Calibri"/>
        <family val="2"/>
        <scheme val="minor"/>
      </rPr>
      <t>1.64</t>
    </r>
    <r>
      <rPr>
        <sz val="11"/>
        <color indexed="8"/>
        <rFont val="Calibri"/>
        <family val="2"/>
        <scheme val="minor"/>
      </rPr>
      <t>O</t>
    </r>
    <r>
      <rPr>
        <vertAlign val="subscript"/>
        <sz val="11"/>
        <color theme="1"/>
        <rFont val="Calibri"/>
        <family val="2"/>
        <scheme val="minor"/>
      </rPr>
      <t>0.52</t>
    </r>
    <r>
      <rPr>
        <sz val="11"/>
        <color indexed="8"/>
        <rFont val="Calibri"/>
        <family val="2"/>
        <scheme val="minor"/>
      </rPr>
      <t>N</t>
    </r>
    <r>
      <rPr>
        <vertAlign val="subscript"/>
        <sz val="11"/>
        <color theme="1"/>
        <rFont val="Calibri"/>
        <family val="2"/>
        <scheme val="minor"/>
      </rPr>
      <t>0.11</t>
    </r>
    <r>
      <rPr>
        <sz val="11"/>
        <color indexed="8"/>
        <rFont val="Calibri"/>
        <family val="2"/>
        <scheme val="minor"/>
      </rPr>
      <t>S</t>
    </r>
    <r>
      <rPr>
        <vertAlign val="subscript"/>
        <sz val="11"/>
        <color theme="1"/>
        <rFont val="Calibri"/>
        <family val="2"/>
        <scheme val="minor"/>
      </rPr>
      <t>0.0046</t>
    </r>
    <r>
      <rPr>
        <sz val="11"/>
        <color indexed="8"/>
        <rFont val="Calibri"/>
        <family val="2"/>
        <scheme val="minor"/>
      </rPr>
      <t>P</t>
    </r>
    <r>
      <rPr>
        <vertAlign val="subscript"/>
        <sz val="11"/>
        <color theme="1"/>
        <rFont val="Calibri"/>
        <family val="2"/>
        <scheme val="minor"/>
      </rPr>
      <t>0.0038</t>
    </r>
    <r>
      <rPr>
        <sz val="11"/>
        <color indexed="8"/>
        <rFont val="Calibri"/>
        <family val="2"/>
        <scheme val="minor"/>
      </rPr>
      <t>)</t>
    </r>
    <r>
      <rPr>
        <vertAlign val="superscript"/>
        <sz val="11"/>
        <color theme="1"/>
        <rFont val="Calibri"/>
        <family val="2"/>
        <scheme val="minor"/>
      </rPr>
      <t>a</t>
    </r>
    <r>
      <rPr>
        <sz val="11"/>
        <color indexed="8"/>
        <rFont val="Calibri"/>
        <family val="2"/>
        <scheme val="minor"/>
      </rPr>
      <t>:</t>
    </r>
  </si>
  <si>
    <r>
      <rPr>
        <vertAlign val="superscript"/>
        <sz val="11"/>
        <color theme="1"/>
        <rFont val="Calibri"/>
        <family val="2"/>
        <scheme val="minor"/>
      </rPr>
      <t>a</t>
    </r>
    <r>
      <rPr>
        <sz val="11"/>
        <color indexed="8"/>
        <rFont val="Calibri"/>
        <family val="2"/>
        <scheme val="minor"/>
      </rPr>
      <t xml:space="preserve">Table 4.14 Physiological Engineering Aspects of </t>
    </r>
    <r>
      <rPr>
        <i/>
        <sz val="11"/>
        <color theme="1"/>
        <rFont val="Calibri"/>
        <family val="2"/>
        <scheme val="minor"/>
      </rPr>
      <t>Penicillin chrysogenum</t>
    </r>
  </si>
  <si>
    <t>Growth rate (1/h)</t>
  </si>
  <si>
    <t>Glucose uptake rate (mmol/gDW/h)</t>
  </si>
  <si>
    <t>O2 uptake rate (mmol/gDW/h)</t>
  </si>
  <si>
    <t>CO2 production rate (mmol/gDW/h)</t>
  </si>
  <si>
    <t>pubmed/10799985;pubmed/2120195;pubmed/5867654;pubmed/7764573;pubmed/12709055;pubmed/15802222;pubmed/16321143;pubmed/18439860;pubmed/7519594;pubmed/11914506;pubmed/7619400;pubmed/8082826;pubmed/8224864;pubmed/7557412;pubmed/16169289;pubmed/17379148;pubmed/7576537;pubmed/8384123;pubmed/8416976;pubmed/1368505;pubmed/10422581;pubmed/1347531;pubmed/7847890;pubmed/16321143;pubmed/3142341;pubmed/1327953;pubmed/2515004;pubmed/2555269;pubmed/3818447;pubmed/7944371;pubmed/2177462;pubmed/2178138;pubmed/8703430;pubmed/8224864;pubmed/7557412;pubmed/11914506;pubmed/17379148;pubmed/18439860;pubmed/1900348;pubmed/2110531;pubmed/2829713;pubmed/5727632;pubmed/8082826;pubmed/15802222;pubmed/2120195;pubmed/3025146;pubmed/8344300</t>
  </si>
  <si>
    <t>Pc24g02900 protein (EC 3.6.3.6)</t>
  </si>
  <si>
    <t>Pc22g25060 protein (EC 3.5.99.7)</t>
  </si>
  <si>
    <t>Acetolactate synthase (EC 2.2.1.6)</t>
  </si>
  <si>
    <t>Pc22g22180 protein (EC 2.5.1.54)</t>
  </si>
  <si>
    <t>Pc22g21730 protein (EC 3.6.3.6)</t>
  </si>
  <si>
    <t>Catalase (EC 1.11.1.6)</t>
  </si>
  <si>
    <t>Uricase (EC 1.7.3.3)</t>
  </si>
  <si>
    <t>Mannitol-1-phosphate 5-dehydrogenase (M1PDH) (MPDH) (MPD) (EC 1.1.1.17)</t>
  </si>
  <si>
    <t>Branched-chain-amino-acid aminotransferase (EC 2.6.1.42)</t>
  </si>
  <si>
    <t>Glucose-6-phosphate isomerase (EC 5.3.1.9)</t>
  </si>
  <si>
    <t>Ribonucleoside-diphosphate reductase (EC 1.17.4.1)</t>
  </si>
  <si>
    <t>Glutamate dehydrogenase gdhA-Penicillium chrysogenum</t>
  </si>
  <si>
    <t>Primary amine oxidase</t>
  </si>
  <si>
    <t>Pc22g16690 protein (EC 2.5.1.61)</t>
  </si>
  <si>
    <t>Ferrochelatase (EC 4.99.1.1)</t>
  </si>
  <si>
    <t>Phenylacetyl-CoA ligase pclA-Penicillium chrysogenum</t>
  </si>
  <si>
    <t>Transaldolase (EC 2.2.1.2)</t>
  </si>
  <si>
    <t>Pc22g13480 protein (EC 3.6.3.6)</t>
  </si>
  <si>
    <t>Homocitrate synthase, mitochondrial (EC 2.3.3.14)</t>
  </si>
  <si>
    <t>Phosphatidate cytidylyltransferase (EC 2.7.7.41)</t>
  </si>
  <si>
    <t>NADH-ubiquinone oxidoreductase 75 kDa subunit (EC 1.6.5.3)</t>
  </si>
  <si>
    <t>Acid phosphatase phoG-Penicillium chrysogenum</t>
  </si>
  <si>
    <t>Uridine kinase (EC 2.7.1.48)</t>
  </si>
  <si>
    <t>Ribose-phosphate pyrophosphokinase (EC 2.7.6.1)</t>
  </si>
  <si>
    <t>Acetate--CoA ligase facA-Penicillium chrysogenum</t>
  </si>
  <si>
    <t>Pc22g06330 protein (EC 1.17.1.4)</t>
  </si>
  <si>
    <t>L-aminoadipate-semialdehyde dehydrogenase large subunit Lys2-Penicillium chrysogenum</t>
  </si>
  <si>
    <t>Saccharopine reductase Lys7-Penicillium chrysogenum</t>
  </si>
  <si>
    <t>Glutamine synthetase (EC 6.3.1.2)</t>
  </si>
  <si>
    <t>Thioredoxin reductase (EC 1.8.1.9)</t>
  </si>
  <si>
    <t>3,4-dihydroxy-2-butanone 4-phosphate synthase</t>
  </si>
  <si>
    <t>Glucan 1,4-alpha-glucosidase BAC8255-Penicillium chrysogenum</t>
  </si>
  <si>
    <t>3-isopropylmalate dehydrogenase (EC 1.1.1.85)</t>
  </si>
  <si>
    <t>Pc21g23240 protein (EC 2.3.3.13)</t>
  </si>
  <si>
    <t>Malate dehydrogenase (EC 1.1.1.37)</t>
  </si>
  <si>
    <t>Alpha-aminoadipyl-cysteinyl-valine synthetase pcbAB/acvA-Penicillium chrysogenum [putative sequencing error]</t>
  </si>
  <si>
    <t>Isopenicillin N synthase ips/PcbC-Penicillium chrysogenum</t>
  </si>
  <si>
    <t>Acyl-coenzyme A:isopenicillin N acyltransferase (Acyltransferase) AAT/PenDE-Penicillium chrysogenum</t>
  </si>
  <si>
    <t>Malic enzyme</t>
  </si>
  <si>
    <t>Sulfate permease SutA-Penicillium chrysogenum</t>
  </si>
  <si>
    <t>Pc21g18920 protein (EC 4.2.1.104)</t>
  </si>
  <si>
    <t>Ornithine decarboxylase (EC 4.1.1.17)</t>
  </si>
  <si>
    <t>Pc21g17200 protein (EC 1.7.1.1) (EC 1.7.1.2)</t>
  </si>
  <si>
    <t>Methylenetetrahydrofolate reductase (EC 1.5.1.20)</t>
  </si>
  <si>
    <t>Nucleoside diphosphate kinase (EC 2.7.4.6)</t>
  </si>
  <si>
    <t>Pc21g15100 protein (EC 3.6.3.6)</t>
  </si>
  <si>
    <t>Cysteine synthase (EC 2.5.1.47)</t>
  </si>
  <si>
    <t>Glyceraldehyde-3-phosphate dehydrogenase (EC 1.2.1.12)</t>
  </si>
  <si>
    <t>Pc21g14310 protein (EC 2.5.1.46)</t>
  </si>
  <si>
    <t>Phenylacetate hydroxylase pahA-Penicillium chrysogenum</t>
  </si>
  <si>
    <t>Ubiquinol-cytochrome c reductase iron-sulfur subunit (EC 1.10.2.2)</t>
  </si>
  <si>
    <t>ATP synthase subunit beta (EC 3.6.3.14)</t>
  </si>
  <si>
    <t>Pc21g06870 protein (EC 2.5.1.61)</t>
  </si>
  <si>
    <t>Pc21g04710 protein (EC 2.5.1.54)</t>
  </si>
  <si>
    <t>General amino acid permease Gap1-Penicillium chrysogenum</t>
  </si>
  <si>
    <t>Triosephosphate isomerase (EC 5.3.1.1)</t>
  </si>
  <si>
    <t>ATP synthase</t>
  </si>
  <si>
    <t>Malate synthase (EC 2.3.3.9)</t>
  </si>
  <si>
    <t>Citrate synthase</t>
  </si>
  <si>
    <t>Pc20g10940 protein (EC 2.5.1.47)</t>
  </si>
  <si>
    <t>Beta-N-acetylhexosaminidase hex-Penicillium chrysogenum</t>
  </si>
  <si>
    <t>Pc20g08350 protein (EC 2.5.1.48)</t>
  </si>
  <si>
    <t>Sulfate adenylyltransferase aps-Penicillium chrysogenum</t>
  </si>
  <si>
    <t>2-dehydropantoate 2-reductase (EC 1.1.1.169)</t>
  </si>
  <si>
    <t>Phosphoribosylaminoimidazole-succinocarboxamide synthase (EC 6.3.2.6)</t>
  </si>
  <si>
    <t>Endo-1,4-beta-xylanase A XylP-Penicillium chrysogenum</t>
  </si>
  <si>
    <t>Pc20g04990 protein (EC 1.1.99.18)</t>
  </si>
  <si>
    <t>Dihydrolipoyl dehydrogenase (EC 1.8.1.4)</t>
  </si>
  <si>
    <t>Pc20g04020 protein (EC 4.2.3.1)</t>
  </si>
  <si>
    <t>Glucose-6-phosphate 1-dehydrogenase (EC 1.1.1.49)</t>
  </si>
  <si>
    <t>3-phosphoadenosine-5-phosphosulfate reductase ParA-Penicillium chrysogenum</t>
  </si>
  <si>
    <t>Pc20g01400 protein (EC 1.14.19.1)</t>
  </si>
  <si>
    <t>Aspartokinase (EC 2.7.2.4)</t>
  </si>
  <si>
    <t>Dicarboxylic amino acid permease Dip5-Penicillium chrysogenum</t>
  </si>
  <si>
    <t>Alternative oxidase (EC 1.-.-.-)</t>
  </si>
  <si>
    <t>Pyruvate kinase (EC 2.7.1.40)</t>
  </si>
  <si>
    <t>Inosine-5'-monophosphate dehydrogenase (EC 1.1.1.205)</t>
  </si>
  <si>
    <t>Alkaline phosphatase (EC 3.1.3.1)</t>
  </si>
  <si>
    <t>Pc18g02920 protein (EC 2.5.1.54)</t>
  </si>
  <si>
    <t>Lysophospholipase phospholipase B plb1-Penicillium chrysogenum</t>
  </si>
  <si>
    <t>Mitochondrial ADP/ATP carrier BAC82547-Penicillium chrysogenum</t>
  </si>
  <si>
    <t>Glutathione peroxidase</t>
  </si>
  <si>
    <t>Pc18g01630 protein (EC 3.6.3.6)</t>
  </si>
  <si>
    <t>Pc16g13280 protein (EC 1.8.1.7)</t>
  </si>
  <si>
    <t>Uroporphyrinogen decarboxylase (EC 4.1.1.37)</t>
  </si>
  <si>
    <t>Sulfate permease SutB-Penicillium chrysogenum</t>
  </si>
  <si>
    <t>Lysyl-tRNA synthetase (EC 6.1.1.6)</t>
  </si>
  <si>
    <t>Phytase phyA from patent WO2003038111-A2-Penicillium chrysogenum</t>
  </si>
  <si>
    <t>Aminomethyltransferase (EC 2.1.2.10)</t>
  </si>
  <si>
    <t>Adenosylhomocysteinase (EC 3.3.1.1)</t>
  </si>
  <si>
    <t>Phosphoglycerate kinase (EC 2.7.2.3)</t>
  </si>
  <si>
    <t>Pc16g04460 protein (EC 3.6.3.6)</t>
  </si>
  <si>
    <t>S-adenosylmethionine synthetase (EC 2.5.1.6)</t>
  </si>
  <si>
    <t>Pc16g03260 protein (EC 4.3.1.17)</t>
  </si>
  <si>
    <t>Delta-aminolevulinic acid dehydratase (EC 4.2.1.24)</t>
  </si>
  <si>
    <t>Pc15g01800 protein (EC 3.6.3.6)</t>
  </si>
  <si>
    <t>Pc15g00440 protein (EC 3.6.3.6)</t>
  </si>
  <si>
    <t>Galactose-1-phosphate uridylyltransferase (EC 2.7.7.12)</t>
  </si>
  <si>
    <t>Amino-acid acetyltransferase, mitochondrial (EC 2.3.1.1) (N-acetylglutamate synthase) (NAGS) (AGS) (Glutamate N-acetyltransferase) (Arginine-requiring protein 2)</t>
  </si>
  <si>
    <t>Chorismate synthase (EC 4.2.3.5)</t>
  </si>
  <si>
    <t>Enolase (EC 4.2.1.11)</t>
  </si>
  <si>
    <t>6,7-dimethyl-8-ribityllumazine synthase (EC 2.5.1.9)</t>
  </si>
  <si>
    <t>Pc13g14370 protein (EC 1.14.19.1)</t>
  </si>
  <si>
    <t>Anthranilate synthase multifunctional protein trpC-Penicillium chrysogenum</t>
  </si>
  <si>
    <t>Mannose-6-phosphate isomerase (EC 5.3.1.8)</t>
  </si>
  <si>
    <t>GTP cyclohydrolase-2 (EC 3.5.4.25)</t>
  </si>
  <si>
    <t>Pc13g11420 protein (EC 1.7.1.4)</t>
  </si>
  <si>
    <t>Nitrate reductase (NADPH) niaD or niiA-Penicillium chrysogenum (EC 1.7.1.3)</t>
  </si>
  <si>
    <t>Homoserine dehydrogenase (EC 1.1.1.3)</t>
  </si>
  <si>
    <t>Adenylyl-sulfate kinase (EC 2.7.1.25)</t>
  </si>
  <si>
    <t>Protoheme IX farnesyltransferase, mitochondrial (EC 2.5.1.-) (Heme O synthase)</t>
  </si>
  <si>
    <t>Pc13g07730 protein (EC 4.3.1.19)</t>
  </si>
  <si>
    <t>Pc13g07300 protein (EC 4.3.1.17)</t>
  </si>
  <si>
    <t>Thymidylate synthase (EC 2.1.1.45)</t>
  </si>
  <si>
    <t>Pc13g05990 protein (EC 2.5.1.47)</t>
  </si>
  <si>
    <t>Serine hydroxymethyltransferase (EC 2.1.2.1)</t>
  </si>
  <si>
    <t>Orotidine 5'-phosphate decarboxylase (EC 4.1.1.23)</t>
  </si>
  <si>
    <t>Pc13g03700 protein (EC 3.6.3.8)</t>
  </si>
  <si>
    <t>Pc13g03320 protein (EC 4.3.1.19)</t>
  </si>
  <si>
    <t>ATP synthase gamma chain</t>
  </si>
  <si>
    <t>Pc13g01570 protein (EC 3.6.3.6)</t>
  </si>
  <si>
    <t>Pc12g16540 protein (Pc18g00060 protein)</t>
  </si>
  <si>
    <t>Pyrroline-5-carboxylate reductase (EC 1.5.1.2)</t>
  </si>
  <si>
    <t>Argininosuccinate synthase (EC 6.3.4.5)</t>
  </si>
  <si>
    <t>6-phosphogluconate dehydrogenase, decarboxylating (EC 1.1.1.44)</t>
  </si>
  <si>
    <t>Alcohol oxidase aox-Penicillium chrysogenum</t>
  </si>
  <si>
    <t>ATP synthase subunit alpha</t>
  </si>
  <si>
    <t>Pc12g03240 protein (EC 3.6.3.14)</t>
  </si>
  <si>
    <t>Endo-1,4-beta-xylanase (EC 3.2.1.8)</t>
  </si>
  <si>
    <t>Adenylosuccinate synthetase (EC 6.3.4.4)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</si>
</sst>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scheme val="minor"/>
    </font>
    <font>
      <b/>
      <sz val="11"/>
      <name val="Calibri"/>
      <family val="2"/>
    </font>
    <font>
      <b/>
      <sz val="11"/>
      <name val="Calibri"/>
      <family val="2"/>
    </font>
    <font>
      <b/>
      <sz val="11"/>
      <name val="Calibri"/>
      <family val="2"/>
    </font>
    <font>
      <b/>
      <sz val="11"/>
      <name val="Calibri"/>
      <family val="2"/>
    </font>
    <font>
      <b/>
      <sz val="11"/>
      <name val="Calibri"/>
      <family val="2"/>
    </font>
    <font>
      <b/>
      <sz val="11"/>
      <color indexed="8"/>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i/>
      <sz val="11"/>
      <color theme="1"/>
      <name val="Calibri"/>
      <family val="2"/>
      <scheme val="minor"/>
    </font>
    <font>
      <sz val="11"/>
      <color theme="1"/>
      <name val="Calibri"/>
      <family val="2"/>
    </font>
    <font>
      <vertAlign val="subscript"/>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
    <border>
      <left/>
      <right/>
      <top/>
      <bottom/>
      <diagonal/>
    </border>
  </borders>
  <cellStyleXfs count="19">
    <xf numFmtId="0" fontId="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cellStyleXfs>
  <cellXfs count="27">
    <xf numFmtId="0" fontId="0" fillId="0" borderId="0" xfId="0"/>
    <xf numFmtId="1" fontId="0" fillId="0" borderId="0" xfId="0" applyNumberFormat="1"/>
    <xf numFmtId="1" fontId="1" fillId="0" borderId="0" xfId="0" applyNumberFormat="1" applyFont="1"/>
    <xf numFmtId="1" fontId="0" fillId="0" borderId="0" xfId="0" applyNumberFormat="1"/>
    <xf numFmtId="1" fontId="2" fillId="0" borderId="0" xfId="0" applyNumberFormat="1" applyFont="1"/>
    <xf numFmtId="1" fontId="0" fillId="0" borderId="0" xfId="0" applyNumberFormat="1"/>
    <xf numFmtId="1" fontId="3" fillId="0" borderId="0" xfId="0" applyNumberFormat="1" applyFont="1"/>
    <xf numFmtId="1" fontId="0" fillId="0" borderId="0" xfId="0" applyNumberFormat="1"/>
    <xf numFmtId="1" fontId="4" fillId="0" borderId="0" xfId="0" applyNumberFormat="1" applyFont="1"/>
    <xf numFmtId="1" fontId="0" fillId="0" borderId="0" xfId="0" applyNumberFormat="1"/>
    <xf numFmtId="1" fontId="5" fillId="0" borderId="0" xfId="0" applyNumberFormat="1" applyFont="1"/>
    <xf numFmtId="1" fontId="6" fillId="0" borderId="0" xfId="0" applyNumberFormat="1" applyFont="1"/>
    <xf numFmtId="0" fontId="6" fillId="0" borderId="0" xfId="0" applyFont="1"/>
    <xf numFmtId="1" fontId="0" fillId="0" borderId="0" xfId="0" applyNumberFormat="1" applyFont="1"/>
    <xf numFmtId="0" fontId="0" fillId="0" borderId="0" xfId="0" applyFont="1"/>
    <xf numFmtId="0" fontId="7" fillId="2" borderId="0" xfId="0" applyFont="1" applyFill="1" applyAlignment="1"/>
    <xf numFmtId="0" fontId="8" fillId="2" borderId="0" xfId="0" applyFont="1" applyFill="1" applyAlignment="1"/>
    <xf numFmtId="0" fontId="8" fillId="3" borderId="0" xfId="0" applyFont="1" applyFill="1" applyAlignment="1"/>
    <xf numFmtId="0" fontId="7" fillId="3" borderId="0" xfId="0" applyFont="1" applyFill="1" applyAlignment="1"/>
    <xf numFmtId="0" fontId="8" fillId="4" borderId="0" xfId="0" applyFont="1" applyFill="1" applyAlignment="1"/>
    <xf numFmtId="0" fontId="7" fillId="4" borderId="0" xfId="0" applyFont="1" applyFill="1" applyAlignment="1"/>
    <xf numFmtId="0" fontId="10" fillId="0" borderId="0" xfId="1" applyFill="1" applyAlignment="1"/>
    <xf numFmtId="0" fontId="10" fillId="0" borderId="0" xfId="1"/>
    <xf numFmtId="0" fontId="9" fillId="0" borderId="0" xfId="1" applyFont="1"/>
    <xf numFmtId="0" fontId="10" fillId="0" borderId="0" xfId="1" applyNumberFormat="1"/>
    <xf numFmtId="0" fontId="10" fillId="0" borderId="0" xfId="1" applyFill="1"/>
    <xf numFmtId="0" fontId="9" fillId="0" borderId="0" xfId="1" applyFont="1" applyFill="1" applyAlignment="1"/>
  </cellXfs>
  <cellStyles count="19">
    <cellStyle name="Normal" xfId="0" builtinId="0"/>
    <cellStyle name="Normal 2" xfId="1"/>
    <cellStyle name="Normal 27 2" xfId="2"/>
    <cellStyle name="Normal 3" xfId="3"/>
    <cellStyle name="Normal 35" xfId="4"/>
    <cellStyle name="Normal 36" xfId="5"/>
    <cellStyle name="Normal 37" xfId="6"/>
    <cellStyle name="Normal 38" xfId="7"/>
    <cellStyle name="Normal 39" xfId="8"/>
    <cellStyle name="Normal 40" xfId="9"/>
    <cellStyle name="Normal 41" xfId="10"/>
    <cellStyle name="Normal 42" xfId="11"/>
    <cellStyle name="Normal 43" xfId="12"/>
    <cellStyle name="Normal 44" xfId="13"/>
    <cellStyle name="Normal 45" xfId="14"/>
    <cellStyle name="Normal 46" xfId="15"/>
    <cellStyle name="Normal 5" xfId="16"/>
    <cellStyle name="Normal 5 2" xfId="17"/>
    <cellStyle name="Normal 6" xfId="1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scatterChart>
        <c:scatterStyle val="lineMarker"/>
        <c:varyColors val="0"/>
        <c:ser>
          <c:idx val="0"/>
          <c:order val="0"/>
          <c:tx>
            <c:strRef>
              <c:f>'Parameter fitting'!$C$31</c:f>
              <c:strCache>
                <c:ptCount val="1"/>
                <c:pt idx="0">
                  <c:v>Glucose uptake rate (mmol/gDW/h)</c:v>
                </c:pt>
              </c:strCache>
            </c:strRef>
          </c:tx>
          <c:spPr>
            <a:ln w="28575">
              <a:noFill/>
            </a:ln>
          </c:spPr>
          <c:xVal>
            <c:numRef>
              <c:f>'Parameter fitting'!$B$32:$B$45</c:f>
              <c:numCache>
                <c:formatCode>General</c:formatCode>
                <c:ptCount val="14"/>
                <c:pt idx="0">
                  <c:v>0.021653619622754</c:v>
                </c:pt>
                <c:pt idx="1">
                  <c:v>0.0249220905092075</c:v>
                </c:pt>
                <c:pt idx="2">
                  <c:v>0.0392216506374413</c:v>
                </c:pt>
                <c:pt idx="3">
                  <c:v>0.0418370237828972</c:v>
                </c:pt>
                <c:pt idx="4">
                  <c:v>0.0461552225452919</c:v>
                </c:pt>
                <c:pt idx="5">
                  <c:v>0.0476820994557519</c:v>
                </c:pt>
                <c:pt idx="6">
                  <c:v>0.0500201297248937</c:v>
                </c:pt>
                <c:pt idx="7">
                  <c:v>0.0502497576977559</c:v>
                </c:pt>
                <c:pt idx="8">
                  <c:v>0.0662760008946544</c:v>
                </c:pt>
                <c:pt idx="9">
                  <c:v>0.0672511742339521</c:v>
                </c:pt>
                <c:pt idx="10">
                  <c:v>0.0749422202341012</c:v>
                </c:pt>
                <c:pt idx="11">
                  <c:v>0.0781540296727056</c:v>
                </c:pt>
                <c:pt idx="12">
                  <c:v>0.0999150078282263</c:v>
                </c:pt>
                <c:pt idx="13">
                  <c:v>0.100839484082606</c:v>
                </c:pt>
              </c:numCache>
            </c:numRef>
          </c:xVal>
          <c:yVal>
            <c:numRef>
              <c:f>'Parameter fitting'!$C$32:$C$45</c:f>
              <c:numCache>
                <c:formatCode>General</c:formatCode>
                <c:ptCount val="14"/>
                <c:pt idx="0">
                  <c:v>0.376691929416062</c:v>
                </c:pt>
                <c:pt idx="1">
                  <c:v>0.42560437506756</c:v>
                </c:pt>
                <c:pt idx="2">
                  <c:v>0.646569653193178</c:v>
                </c:pt>
                <c:pt idx="3">
                  <c:v>0.610414102150787</c:v>
                </c:pt>
                <c:pt idx="4">
                  <c:v>0.74049476842396</c:v>
                </c:pt>
                <c:pt idx="5">
                  <c:v>0.74049476842396</c:v>
                </c:pt>
                <c:pt idx="6">
                  <c:v>0.651725289356444</c:v>
                </c:pt>
                <c:pt idx="7">
                  <c:v>0.755631187416113</c:v>
                </c:pt>
                <c:pt idx="8">
                  <c:v>0.944076298973437</c:v>
                </c:pt>
                <c:pt idx="9">
                  <c:v>1.003630506449113</c:v>
                </c:pt>
                <c:pt idx="10">
                  <c:v>1.101058810354934</c:v>
                </c:pt>
                <c:pt idx="11">
                  <c:v>1.102116376747399</c:v>
                </c:pt>
                <c:pt idx="12">
                  <c:v>1.223406022383208</c:v>
                </c:pt>
                <c:pt idx="13">
                  <c:v>1.38904735860301</c:v>
                </c:pt>
              </c:numCache>
            </c:numRef>
          </c:yVal>
          <c:smooth val="0"/>
        </c:ser>
        <c:ser>
          <c:idx val="1"/>
          <c:order val="1"/>
          <c:tx>
            <c:strRef>
              <c:f>'Parameter fitting'!$D$31</c:f>
              <c:strCache>
                <c:ptCount val="1"/>
                <c:pt idx="0">
                  <c:v>O2 uptake rate (mmol/gDW/h)</c:v>
                </c:pt>
              </c:strCache>
            </c:strRef>
          </c:tx>
          <c:spPr>
            <a:ln w="28575">
              <a:noFill/>
            </a:ln>
          </c:spPr>
          <c:xVal>
            <c:numRef>
              <c:f>'Parameter fitting'!$B$32:$B$45</c:f>
              <c:numCache>
                <c:formatCode>General</c:formatCode>
                <c:ptCount val="14"/>
                <c:pt idx="0">
                  <c:v>0.021653619622754</c:v>
                </c:pt>
                <c:pt idx="1">
                  <c:v>0.0249220905092075</c:v>
                </c:pt>
                <c:pt idx="2">
                  <c:v>0.0392216506374413</c:v>
                </c:pt>
                <c:pt idx="3">
                  <c:v>0.0418370237828972</c:v>
                </c:pt>
                <c:pt idx="4">
                  <c:v>0.0461552225452919</c:v>
                </c:pt>
                <c:pt idx="5">
                  <c:v>0.0476820994557519</c:v>
                </c:pt>
                <c:pt idx="6">
                  <c:v>0.0500201297248937</c:v>
                </c:pt>
                <c:pt idx="7">
                  <c:v>0.0502497576977559</c:v>
                </c:pt>
                <c:pt idx="8">
                  <c:v>0.0662760008946544</c:v>
                </c:pt>
                <c:pt idx="9">
                  <c:v>0.0672511742339521</c:v>
                </c:pt>
                <c:pt idx="10">
                  <c:v>0.0749422202341012</c:v>
                </c:pt>
                <c:pt idx="11">
                  <c:v>0.0781540296727056</c:v>
                </c:pt>
                <c:pt idx="12">
                  <c:v>0.0999150078282263</c:v>
                </c:pt>
                <c:pt idx="13">
                  <c:v>0.100839484082606</c:v>
                </c:pt>
              </c:numCache>
            </c:numRef>
          </c:xVal>
          <c:yVal>
            <c:numRef>
              <c:f>'Parameter fitting'!$D$32:$D$45</c:f>
              <c:numCache>
                <c:formatCode>General</c:formatCode>
                <c:ptCount val="14"/>
                <c:pt idx="0">
                  <c:v>1.610668240235914</c:v>
                </c:pt>
                <c:pt idx="1">
                  <c:v>1.033925876531217</c:v>
                </c:pt>
                <c:pt idx="2">
                  <c:v>1.632514541891395</c:v>
                </c:pt>
                <c:pt idx="3">
                  <c:v>2.022967533297537</c:v>
                </c:pt>
                <c:pt idx="4">
                  <c:v>1.97728890256335</c:v>
                </c:pt>
                <c:pt idx="5">
                  <c:v>2.231103207251573</c:v>
                </c:pt>
                <c:pt idx="6">
                  <c:v>1.567372842409598</c:v>
                </c:pt>
                <c:pt idx="7">
                  <c:v>1.901025449511489</c:v>
                </c:pt>
                <c:pt idx="8">
                  <c:v>2.54330671818263</c:v>
                </c:pt>
                <c:pt idx="9">
                  <c:v>2.608448417664427</c:v>
                </c:pt>
                <c:pt idx="10">
                  <c:v>2.387204962717102</c:v>
                </c:pt>
                <c:pt idx="11">
                  <c:v>2.367741893969491</c:v>
                </c:pt>
                <c:pt idx="12">
                  <c:v>2.888478284339228</c:v>
                </c:pt>
                <c:pt idx="13">
                  <c:v>3.402462181469999</c:v>
                </c:pt>
              </c:numCache>
            </c:numRef>
          </c:yVal>
          <c:smooth val="0"/>
        </c:ser>
        <c:ser>
          <c:idx val="2"/>
          <c:order val="2"/>
          <c:tx>
            <c:strRef>
              <c:f>'Parameter fitting'!$E$31</c:f>
              <c:strCache>
                <c:ptCount val="1"/>
                <c:pt idx="0">
                  <c:v>CO2 production rate (mmol/gDW/h)</c:v>
                </c:pt>
              </c:strCache>
            </c:strRef>
          </c:tx>
          <c:spPr>
            <a:ln w="28575">
              <a:noFill/>
            </a:ln>
          </c:spPr>
          <c:xVal>
            <c:numRef>
              <c:f>'Parameter fitting'!$B$32:$B$45</c:f>
              <c:numCache>
                <c:formatCode>General</c:formatCode>
                <c:ptCount val="14"/>
                <c:pt idx="0">
                  <c:v>0.021653619622754</c:v>
                </c:pt>
                <c:pt idx="1">
                  <c:v>0.0249220905092075</c:v>
                </c:pt>
                <c:pt idx="2">
                  <c:v>0.0392216506374413</c:v>
                </c:pt>
                <c:pt idx="3">
                  <c:v>0.0418370237828972</c:v>
                </c:pt>
                <c:pt idx="4">
                  <c:v>0.0461552225452919</c:v>
                </c:pt>
                <c:pt idx="5">
                  <c:v>0.0476820994557519</c:v>
                </c:pt>
                <c:pt idx="6">
                  <c:v>0.0500201297248937</c:v>
                </c:pt>
                <c:pt idx="7">
                  <c:v>0.0502497576977559</c:v>
                </c:pt>
                <c:pt idx="8">
                  <c:v>0.0662760008946544</c:v>
                </c:pt>
                <c:pt idx="9">
                  <c:v>0.0672511742339521</c:v>
                </c:pt>
                <c:pt idx="10">
                  <c:v>0.0749422202341012</c:v>
                </c:pt>
                <c:pt idx="11">
                  <c:v>0.0781540296727056</c:v>
                </c:pt>
                <c:pt idx="12">
                  <c:v>0.0999150078282263</c:v>
                </c:pt>
                <c:pt idx="13">
                  <c:v>0.100839484082606</c:v>
                </c:pt>
              </c:numCache>
            </c:numRef>
          </c:xVal>
          <c:yVal>
            <c:numRef>
              <c:f>'Parameter fitting'!$E$32:$E$45</c:f>
              <c:numCache>
                <c:formatCode>General</c:formatCode>
                <c:ptCount val="14"/>
                <c:pt idx="0">
                  <c:v>1.401936449011175</c:v>
                </c:pt>
                <c:pt idx="1">
                  <c:v>1.445164475303174</c:v>
                </c:pt>
                <c:pt idx="2">
                  <c:v>1.803679482348748</c:v>
                </c:pt>
                <c:pt idx="3">
                  <c:v>1.844527984257701</c:v>
                </c:pt>
                <c:pt idx="4">
                  <c:v>2.07177256283858</c:v>
                </c:pt>
                <c:pt idx="5">
                  <c:v>2.402923039479125</c:v>
                </c:pt>
                <c:pt idx="6">
                  <c:v>1.72753470209128</c:v>
                </c:pt>
                <c:pt idx="7">
                  <c:v>2.30575912717142</c:v>
                </c:pt>
                <c:pt idx="8">
                  <c:v>2.539349104107087</c:v>
                </c:pt>
                <c:pt idx="9">
                  <c:v>2.961714682097724</c:v>
                </c:pt>
                <c:pt idx="10">
                  <c:v>2.909761733067889</c:v>
                </c:pt>
                <c:pt idx="11">
                  <c:v>2.92919451552943</c:v>
                </c:pt>
                <c:pt idx="12">
                  <c:v>2.88398355225156</c:v>
                </c:pt>
                <c:pt idx="13">
                  <c:v>3.585546657852908</c:v>
                </c:pt>
              </c:numCache>
            </c:numRef>
          </c:yVal>
          <c:smooth val="0"/>
        </c:ser>
        <c:dLbls>
          <c:showLegendKey val="0"/>
          <c:showVal val="0"/>
          <c:showCatName val="0"/>
          <c:showSerName val="0"/>
          <c:showPercent val="0"/>
          <c:showBubbleSize val="0"/>
        </c:dLbls>
        <c:axId val="612163184"/>
        <c:axId val="612164960"/>
      </c:scatterChart>
      <c:valAx>
        <c:axId val="612163184"/>
        <c:scaling>
          <c:orientation val="minMax"/>
        </c:scaling>
        <c:delete val="0"/>
        <c:axPos val="b"/>
        <c:numFmt formatCode="General" sourceLinked="1"/>
        <c:majorTickMark val="out"/>
        <c:minorTickMark val="none"/>
        <c:tickLblPos val="nextTo"/>
        <c:crossAx val="612164960"/>
        <c:crosses val="autoZero"/>
        <c:crossBetween val="midCat"/>
      </c:valAx>
      <c:valAx>
        <c:axId val="612164960"/>
        <c:scaling>
          <c:orientation val="minMax"/>
        </c:scaling>
        <c:delete val="0"/>
        <c:axPos val="l"/>
        <c:majorGridlines/>
        <c:numFmt formatCode="General" sourceLinked="1"/>
        <c:majorTickMark val="out"/>
        <c:minorTickMark val="none"/>
        <c:tickLblPos val="nextTo"/>
        <c:crossAx val="612163184"/>
        <c:crosses val="autoZero"/>
        <c:crossBetween val="midCat"/>
      </c:valAx>
    </c:plotArea>
    <c:legend>
      <c:legendPos val="r"/>
      <c:layout/>
      <c:overlay val="0"/>
    </c:legend>
    <c:plotVisOnly val="1"/>
    <c:dispBlanksAs val="gap"/>
    <c:showDLblsOverMax val="0"/>
  </c:chart>
  <c:printSettings>
    <c:headerFooter/>
    <c:pageMargins b="0.750000000000004" l="0.700000000000001" r="0.700000000000001" t="0.750000000000004"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342900</xdr:colOff>
      <xdr:row>31</xdr:row>
      <xdr:rowOff>66675</xdr:rowOff>
    </xdr:from>
    <xdr:to>
      <xdr:col>13</xdr:col>
      <xdr:colOff>38100</xdr:colOff>
      <xdr:row>45</xdr:row>
      <xdr:rowOff>142875</xdr:rowOff>
    </xdr:to>
    <xdr:graphicFrame macro="">
      <xdr:nvGraphicFramePr>
        <xdr:cNvPr id="2"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42"/>
  <sheetViews>
    <sheetView tabSelected="1" zoomScale="73" zoomScaleNormal="73" workbookViewId="0">
      <pane ySplit="1" topLeftCell="A2" activePane="bottomLeft" state="frozen"/>
      <selection pane="bottomLeft"/>
    </sheetView>
  </sheetViews>
  <sheetFormatPr baseColWidth="10" defaultColWidth="8.83203125" defaultRowHeight="15" x14ac:dyDescent="0.2"/>
  <cols>
    <col min="1" max="1" width="3" customWidth="1"/>
    <col min="2" max="2" width="9.1640625" customWidth="1"/>
    <col min="3" max="3" width="30.6640625" customWidth="1"/>
    <col min="4" max="4" width="61.33203125" customWidth="1"/>
    <col min="5" max="5" width="13.33203125" customWidth="1"/>
    <col min="6" max="6" width="30.6640625" customWidth="1"/>
    <col min="7" max="8" width="13.33203125" customWidth="1"/>
    <col min="9" max="9" width="9.1640625" customWidth="1"/>
    <col min="10" max="10" width="13.33203125" customWidth="1"/>
    <col min="11" max="12" width="30.6640625" customWidth="1"/>
    <col min="13" max="13" width="14.33203125" customWidth="1"/>
    <col min="14" max="15" width="30.6640625" customWidth="1"/>
    <col min="16" max="16" width="16.33203125" customWidth="1"/>
    <col min="17" max="20" width="30.83203125" customWidth="1"/>
  </cols>
  <sheetData>
    <row r="1" spans="1:20" x14ac:dyDescent="0.2">
      <c r="A1" s="2" t="s">
        <v>0</v>
      </c>
      <c r="B1" s="2" t="s">
        <v>1</v>
      </c>
      <c r="C1" s="2" t="s">
        <v>2</v>
      </c>
      <c r="D1" s="2" t="s">
        <v>3</v>
      </c>
      <c r="E1" s="2" t="s">
        <v>4</v>
      </c>
      <c r="F1" s="2" t="s">
        <v>5</v>
      </c>
      <c r="G1" s="16" t="s">
        <v>6</v>
      </c>
      <c r="H1" s="17" t="s">
        <v>7</v>
      </c>
      <c r="I1" s="19" t="s">
        <v>8</v>
      </c>
      <c r="J1" s="2" t="s">
        <v>9</v>
      </c>
      <c r="K1" s="2" t="s">
        <v>10</v>
      </c>
      <c r="L1" s="2" t="s">
        <v>11</v>
      </c>
      <c r="M1" s="2" t="s">
        <v>12</v>
      </c>
      <c r="N1" s="2" t="s">
        <v>13</v>
      </c>
      <c r="O1" s="2" t="s">
        <v>14</v>
      </c>
      <c r="P1" s="2" t="s">
        <v>15</v>
      </c>
      <c r="Q1" s="12" t="s">
        <v>13784</v>
      </c>
      <c r="R1" s="12" t="s">
        <v>13797</v>
      </c>
      <c r="S1" s="12" t="s">
        <v>14373</v>
      </c>
      <c r="T1" s="12" t="s">
        <v>14374</v>
      </c>
    </row>
    <row r="2" spans="1:20" x14ac:dyDescent="0.2">
      <c r="B2" s="1" t="s">
        <v>16</v>
      </c>
      <c r="C2" s="1" t="s">
        <v>17</v>
      </c>
      <c r="D2" s="1" t="s">
        <v>18</v>
      </c>
      <c r="G2" s="15"/>
      <c r="H2" s="18"/>
      <c r="I2" s="20"/>
      <c r="J2" s="1" t="s">
        <v>19</v>
      </c>
      <c r="L2" s="1" t="s">
        <v>20</v>
      </c>
      <c r="Q2" t="s">
        <v>13785</v>
      </c>
      <c r="R2" t="s">
        <v>17</v>
      </c>
      <c r="S2" t="s">
        <v>14375</v>
      </c>
      <c r="T2" t="s">
        <v>14376</v>
      </c>
    </row>
    <row r="3" spans="1:20" x14ac:dyDescent="0.2">
      <c r="B3" s="1" t="s">
        <v>21</v>
      </c>
      <c r="C3" s="1" t="s">
        <v>17</v>
      </c>
      <c r="D3" s="1" t="s">
        <v>22</v>
      </c>
      <c r="G3" s="15"/>
      <c r="H3" s="18"/>
      <c r="I3" s="20"/>
      <c r="J3" s="1" t="s">
        <v>23</v>
      </c>
      <c r="L3" s="1" t="s">
        <v>20</v>
      </c>
      <c r="Q3" t="s">
        <v>13785</v>
      </c>
      <c r="R3" t="s">
        <v>17</v>
      </c>
      <c r="S3" t="s">
        <v>14375</v>
      </c>
      <c r="T3" t="s">
        <v>14376</v>
      </c>
    </row>
    <row r="4" spans="1:20" x14ac:dyDescent="0.2">
      <c r="B4" s="1" t="s">
        <v>24</v>
      </c>
      <c r="C4" s="1" t="s">
        <v>25</v>
      </c>
      <c r="D4" s="1" t="s">
        <v>26</v>
      </c>
      <c r="E4" s="1" t="s">
        <v>27</v>
      </c>
      <c r="F4" s="1" t="s">
        <v>28</v>
      </c>
      <c r="G4" s="15"/>
      <c r="H4" s="18"/>
      <c r="I4" s="20"/>
      <c r="J4" s="1" t="s">
        <v>23</v>
      </c>
      <c r="K4" t="s">
        <v>12655</v>
      </c>
      <c r="L4" s="1" t="s">
        <v>20</v>
      </c>
      <c r="Q4" t="s">
        <v>13785</v>
      </c>
      <c r="R4" t="s">
        <v>13798</v>
      </c>
      <c r="S4" t="s">
        <v>14375</v>
      </c>
      <c r="T4" t="s">
        <v>14377</v>
      </c>
    </row>
    <row r="5" spans="1:20" x14ac:dyDescent="0.2">
      <c r="B5" s="1" t="s">
        <v>29</v>
      </c>
      <c r="C5" s="1" t="s">
        <v>30</v>
      </c>
      <c r="D5" s="1" t="s">
        <v>31</v>
      </c>
      <c r="E5" s="1" t="s">
        <v>32</v>
      </c>
      <c r="F5" s="1" t="s">
        <v>33</v>
      </c>
      <c r="G5" s="15"/>
      <c r="H5" s="18"/>
      <c r="I5" s="20"/>
      <c r="J5" s="1" t="s">
        <v>23</v>
      </c>
      <c r="K5" t="s">
        <v>12656</v>
      </c>
      <c r="L5" s="1" t="s">
        <v>20</v>
      </c>
      <c r="Q5" t="s">
        <v>13785</v>
      </c>
      <c r="R5" t="s">
        <v>13799</v>
      </c>
      <c r="S5" t="s">
        <v>14375</v>
      </c>
      <c r="T5" t="s">
        <v>14377</v>
      </c>
    </row>
    <row r="6" spans="1:20" x14ac:dyDescent="0.2">
      <c r="B6" s="1" t="s">
        <v>34</v>
      </c>
      <c r="C6" s="1" t="s">
        <v>35</v>
      </c>
      <c r="D6" s="1" t="s">
        <v>36</v>
      </c>
      <c r="E6" s="1" t="s">
        <v>37</v>
      </c>
      <c r="F6" s="1" t="s">
        <v>38</v>
      </c>
      <c r="G6" s="15"/>
      <c r="H6" s="18"/>
      <c r="I6" s="20"/>
      <c r="J6" s="1" t="s">
        <v>23</v>
      </c>
      <c r="K6" t="s">
        <v>12657</v>
      </c>
      <c r="L6" s="1" t="s">
        <v>20</v>
      </c>
      <c r="Q6" t="s">
        <v>13785</v>
      </c>
      <c r="R6" t="s">
        <v>13800</v>
      </c>
      <c r="S6" t="s">
        <v>14375</v>
      </c>
      <c r="T6" t="s">
        <v>14377</v>
      </c>
    </row>
    <row r="7" spans="1:20" x14ac:dyDescent="0.2">
      <c r="B7" s="1" t="s">
        <v>39</v>
      </c>
      <c r="C7" s="1" t="s">
        <v>40</v>
      </c>
      <c r="D7" s="1" t="s">
        <v>41</v>
      </c>
      <c r="E7" s="1" t="s">
        <v>42</v>
      </c>
      <c r="F7" s="1" t="s">
        <v>43</v>
      </c>
      <c r="G7" s="15"/>
      <c r="H7" s="18"/>
      <c r="I7" s="20"/>
      <c r="J7" s="1" t="s">
        <v>23</v>
      </c>
      <c r="K7" t="s">
        <v>12658</v>
      </c>
      <c r="L7" s="1" t="s">
        <v>20</v>
      </c>
      <c r="Q7" t="s">
        <v>13785</v>
      </c>
      <c r="R7" t="s">
        <v>13801</v>
      </c>
      <c r="S7" t="s">
        <v>14375</v>
      </c>
      <c r="T7" t="s">
        <v>14377</v>
      </c>
    </row>
    <row r="8" spans="1:20" x14ac:dyDescent="0.2">
      <c r="B8" s="1" t="s">
        <v>44</v>
      </c>
      <c r="C8" s="1" t="s">
        <v>45</v>
      </c>
      <c r="D8" s="1" t="s">
        <v>46</v>
      </c>
      <c r="E8" s="1" t="s">
        <v>42</v>
      </c>
      <c r="F8" s="1" t="s">
        <v>43</v>
      </c>
      <c r="G8" s="15"/>
      <c r="H8" s="18"/>
      <c r="I8" s="20"/>
      <c r="J8" s="1" t="s">
        <v>23</v>
      </c>
      <c r="K8" t="s">
        <v>12659</v>
      </c>
      <c r="L8" s="1" t="s">
        <v>20</v>
      </c>
      <c r="Q8" t="s">
        <v>13785</v>
      </c>
      <c r="R8" t="s">
        <v>13801</v>
      </c>
      <c r="S8" t="s">
        <v>14375</v>
      </c>
      <c r="T8" t="s">
        <v>14377</v>
      </c>
    </row>
    <row r="9" spans="1:20" x14ac:dyDescent="0.2">
      <c r="B9" s="1" t="s">
        <v>47</v>
      </c>
      <c r="C9" s="1" t="s">
        <v>40</v>
      </c>
      <c r="D9" s="1" t="s">
        <v>48</v>
      </c>
      <c r="E9" s="1" t="s">
        <v>42</v>
      </c>
      <c r="F9" s="1" t="s">
        <v>43</v>
      </c>
      <c r="G9" s="15"/>
      <c r="H9" s="18"/>
      <c r="I9" s="20"/>
      <c r="J9" s="1" t="s">
        <v>23</v>
      </c>
      <c r="K9" t="s">
        <v>12660</v>
      </c>
      <c r="L9" s="1" t="s">
        <v>20</v>
      </c>
      <c r="Q9" t="s">
        <v>13785</v>
      </c>
      <c r="R9" t="s">
        <v>13801</v>
      </c>
      <c r="S9" t="s">
        <v>14375</v>
      </c>
      <c r="T9" t="s">
        <v>14377</v>
      </c>
    </row>
    <row r="10" spans="1:20" x14ac:dyDescent="0.2">
      <c r="B10" s="1" t="s">
        <v>49</v>
      </c>
      <c r="C10" s="1" t="s">
        <v>50</v>
      </c>
      <c r="D10" s="1" t="s">
        <v>51</v>
      </c>
      <c r="E10" s="1" t="s">
        <v>52</v>
      </c>
      <c r="F10" s="1" t="s">
        <v>53</v>
      </c>
      <c r="G10" s="15"/>
      <c r="H10" s="18"/>
      <c r="I10" s="20"/>
      <c r="J10" s="1" t="s">
        <v>23</v>
      </c>
      <c r="K10" t="s">
        <v>12661</v>
      </c>
      <c r="L10" s="1" t="s">
        <v>20</v>
      </c>
      <c r="Q10" t="s">
        <v>13785</v>
      </c>
      <c r="R10" t="s">
        <v>13802</v>
      </c>
      <c r="S10" t="s">
        <v>14375</v>
      </c>
      <c r="T10" t="s">
        <v>14377</v>
      </c>
    </row>
    <row r="11" spans="1:20" x14ac:dyDescent="0.2">
      <c r="B11" s="1" t="s">
        <v>54</v>
      </c>
      <c r="C11" s="1" t="s">
        <v>55</v>
      </c>
      <c r="D11" s="1" t="s">
        <v>56</v>
      </c>
      <c r="E11" s="1" t="s">
        <v>57</v>
      </c>
      <c r="F11" s="1" t="s">
        <v>58</v>
      </c>
      <c r="G11" s="15"/>
      <c r="H11" s="18"/>
      <c r="I11" s="20"/>
      <c r="J11" s="1" t="s">
        <v>23</v>
      </c>
      <c r="K11" t="s">
        <v>12662</v>
      </c>
      <c r="L11" s="1" t="s">
        <v>20</v>
      </c>
      <c r="Q11" t="s">
        <v>13785</v>
      </c>
      <c r="R11" t="s">
        <v>55</v>
      </c>
      <c r="S11" t="s">
        <v>14375</v>
      </c>
      <c r="T11" t="s">
        <v>14377</v>
      </c>
    </row>
    <row r="12" spans="1:20" x14ac:dyDescent="0.2">
      <c r="B12" s="1" t="s">
        <v>59</v>
      </c>
      <c r="C12" s="1" t="s">
        <v>60</v>
      </c>
      <c r="D12" s="1" t="s">
        <v>61</v>
      </c>
      <c r="E12" s="1" t="s">
        <v>62</v>
      </c>
      <c r="F12" s="1" t="s">
        <v>63</v>
      </c>
      <c r="G12" s="15"/>
      <c r="H12" s="18"/>
      <c r="I12" s="20"/>
      <c r="J12" s="1" t="s">
        <v>23</v>
      </c>
      <c r="K12" t="s">
        <v>12663</v>
      </c>
      <c r="L12" s="1" t="s">
        <v>20</v>
      </c>
      <c r="Q12" t="s">
        <v>13785</v>
      </c>
      <c r="R12" t="s">
        <v>13803</v>
      </c>
      <c r="S12" t="s">
        <v>14375</v>
      </c>
      <c r="T12" t="s">
        <v>14377</v>
      </c>
    </row>
    <row r="13" spans="1:20" x14ac:dyDescent="0.2">
      <c r="B13" s="1" t="s">
        <v>64</v>
      </c>
      <c r="C13" s="1" t="s">
        <v>65</v>
      </c>
      <c r="D13" s="1" t="s">
        <v>66</v>
      </c>
      <c r="E13" s="1" t="s">
        <v>67</v>
      </c>
      <c r="F13" s="1" t="s">
        <v>68</v>
      </c>
      <c r="G13" s="15"/>
      <c r="H13" s="18"/>
      <c r="I13" s="20"/>
      <c r="J13" s="1" t="s">
        <v>23</v>
      </c>
      <c r="K13" t="s">
        <v>12664</v>
      </c>
      <c r="L13" s="1" t="s">
        <v>20</v>
      </c>
      <c r="Q13" t="s">
        <v>13785</v>
      </c>
      <c r="R13" t="s">
        <v>13804</v>
      </c>
      <c r="S13" t="s">
        <v>14375</v>
      </c>
      <c r="T13" t="s">
        <v>14377</v>
      </c>
    </row>
    <row r="14" spans="1:20" x14ac:dyDescent="0.2">
      <c r="B14" s="1" t="s">
        <v>69</v>
      </c>
      <c r="C14" s="1" t="s">
        <v>70</v>
      </c>
      <c r="D14" s="1" t="s">
        <v>71</v>
      </c>
      <c r="E14" s="1" t="s">
        <v>72</v>
      </c>
      <c r="F14" s="1" t="s">
        <v>73</v>
      </c>
      <c r="G14" s="15"/>
      <c r="H14" s="18"/>
      <c r="I14" s="20"/>
      <c r="J14" s="1" t="s">
        <v>23</v>
      </c>
      <c r="K14" t="s">
        <v>12665</v>
      </c>
      <c r="L14" s="1" t="s">
        <v>20</v>
      </c>
      <c r="Q14" t="s">
        <v>13785</v>
      </c>
      <c r="R14" t="s">
        <v>70</v>
      </c>
      <c r="S14" t="s">
        <v>14375</v>
      </c>
      <c r="T14" t="s">
        <v>14377</v>
      </c>
    </row>
    <row r="15" spans="1:20" x14ac:dyDescent="0.2">
      <c r="B15" s="1" t="s">
        <v>74</v>
      </c>
      <c r="C15" s="1" t="s">
        <v>75</v>
      </c>
      <c r="D15" s="1" t="s">
        <v>76</v>
      </c>
      <c r="E15" s="1" t="s">
        <v>77</v>
      </c>
      <c r="F15" s="1" t="s">
        <v>78</v>
      </c>
      <c r="G15" s="15"/>
      <c r="H15" s="18"/>
      <c r="I15" s="20"/>
      <c r="J15" s="1" t="s">
        <v>23</v>
      </c>
      <c r="L15" s="1" t="s">
        <v>20</v>
      </c>
      <c r="Q15" t="s">
        <v>13785</v>
      </c>
      <c r="R15" t="s">
        <v>75</v>
      </c>
      <c r="S15" t="s">
        <v>14375</v>
      </c>
      <c r="T15" t="s">
        <v>14377</v>
      </c>
    </row>
    <row r="16" spans="1:20" x14ac:dyDescent="0.2">
      <c r="B16" s="1" t="s">
        <v>79</v>
      </c>
      <c r="C16" s="1" t="s">
        <v>80</v>
      </c>
      <c r="D16" s="1" t="s">
        <v>81</v>
      </c>
      <c r="E16" s="1" t="s">
        <v>82</v>
      </c>
      <c r="F16" s="1" t="s">
        <v>83</v>
      </c>
      <c r="G16" s="15"/>
      <c r="H16" s="18"/>
      <c r="I16" s="20"/>
      <c r="J16" s="1" t="s">
        <v>23</v>
      </c>
      <c r="K16" t="s">
        <v>12666</v>
      </c>
      <c r="L16" s="1" t="s">
        <v>20</v>
      </c>
      <c r="Q16" t="s">
        <v>13785</v>
      </c>
      <c r="R16" t="s">
        <v>13805</v>
      </c>
      <c r="S16" t="s">
        <v>14375</v>
      </c>
      <c r="T16" t="s">
        <v>14377</v>
      </c>
    </row>
    <row r="17" spans="2:20" x14ac:dyDescent="0.2">
      <c r="B17" s="1" t="s">
        <v>84</v>
      </c>
      <c r="C17" s="1" t="s">
        <v>85</v>
      </c>
      <c r="D17" s="1" t="s">
        <v>86</v>
      </c>
      <c r="E17" s="1" t="s">
        <v>87</v>
      </c>
      <c r="F17" s="1" t="s">
        <v>88</v>
      </c>
      <c r="G17" s="15"/>
      <c r="H17" s="18"/>
      <c r="I17" s="20"/>
      <c r="J17" s="1" t="s">
        <v>23</v>
      </c>
      <c r="K17" t="s">
        <v>12667</v>
      </c>
      <c r="L17" s="1" t="s">
        <v>20</v>
      </c>
      <c r="Q17" t="s">
        <v>13785</v>
      </c>
      <c r="R17" t="s">
        <v>85</v>
      </c>
      <c r="S17" t="s">
        <v>14375</v>
      </c>
      <c r="T17" t="s">
        <v>14377</v>
      </c>
    </row>
    <row r="18" spans="2:20" x14ac:dyDescent="0.2">
      <c r="B18" s="1" t="s">
        <v>89</v>
      </c>
      <c r="C18" s="1" t="s">
        <v>90</v>
      </c>
      <c r="D18" s="1" t="s">
        <v>91</v>
      </c>
      <c r="E18" s="1" t="s">
        <v>92</v>
      </c>
      <c r="F18" s="1" t="s">
        <v>93</v>
      </c>
      <c r="G18" s="15"/>
      <c r="H18" s="18"/>
      <c r="I18" s="20"/>
      <c r="J18" s="1" t="s">
        <v>23</v>
      </c>
      <c r="K18" t="s">
        <v>12668</v>
      </c>
      <c r="L18" s="1" t="s">
        <v>20</v>
      </c>
      <c r="Q18" t="s">
        <v>13785</v>
      </c>
      <c r="R18" t="s">
        <v>13806</v>
      </c>
      <c r="S18" t="s">
        <v>14375</v>
      </c>
      <c r="T18" t="s">
        <v>14377</v>
      </c>
    </row>
    <row r="19" spans="2:20" x14ac:dyDescent="0.2">
      <c r="B19" s="1" t="s">
        <v>94</v>
      </c>
      <c r="C19" s="1" t="s">
        <v>95</v>
      </c>
      <c r="D19" s="1" t="s">
        <v>96</v>
      </c>
      <c r="E19" s="1" t="s">
        <v>97</v>
      </c>
      <c r="F19" s="1" t="s">
        <v>98</v>
      </c>
      <c r="G19" s="15"/>
      <c r="H19" s="18"/>
      <c r="I19" s="20"/>
      <c r="J19" s="1" t="s">
        <v>23</v>
      </c>
      <c r="K19" t="s">
        <v>12669</v>
      </c>
      <c r="L19" s="1" t="s">
        <v>20</v>
      </c>
      <c r="Q19" t="s">
        <v>13785</v>
      </c>
      <c r="R19" t="s">
        <v>95</v>
      </c>
      <c r="S19" t="s">
        <v>14375</v>
      </c>
      <c r="T19" t="s">
        <v>14377</v>
      </c>
    </row>
    <row r="20" spans="2:20" x14ac:dyDescent="0.2">
      <c r="B20" s="1" t="s">
        <v>99</v>
      </c>
      <c r="C20" s="1" t="s">
        <v>100</v>
      </c>
      <c r="D20" s="1" t="s">
        <v>101</v>
      </c>
      <c r="E20" s="1" t="s">
        <v>102</v>
      </c>
      <c r="F20" s="1" t="s">
        <v>103</v>
      </c>
      <c r="G20" s="15"/>
      <c r="H20" s="18"/>
      <c r="I20" s="20"/>
      <c r="J20" s="1" t="s">
        <v>23</v>
      </c>
      <c r="K20" t="s">
        <v>12670</v>
      </c>
      <c r="L20" s="1" t="s">
        <v>20</v>
      </c>
      <c r="Q20" t="s">
        <v>13785</v>
      </c>
      <c r="R20" t="s">
        <v>13807</v>
      </c>
      <c r="S20" t="s">
        <v>14375</v>
      </c>
      <c r="T20" t="s">
        <v>14377</v>
      </c>
    </row>
    <row r="21" spans="2:20" x14ac:dyDescent="0.2">
      <c r="B21" s="1" t="s">
        <v>104</v>
      </c>
      <c r="C21" s="1" t="s">
        <v>105</v>
      </c>
      <c r="D21" s="1" t="s">
        <v>106</v>
      </c>
      <c r="E21" s="1" t="s">
        <v>107</v>
      </c>
      <c r="F21" s="1" t="s">
        <v>108</v>
      </c>
      <c r="G21" s="15"/>
      <c r="H21" s="18"/>
      <c r="I21" s="20"/>
      <c r="J21" s="1" t="s">
        <v>23</v>
      </c>
      <c r="K21" t="s">
        <v>12671</v>
      </c>
      <c r="L21" s="1" t="s">
        <v>20</v>
      </c>
      <c r="Q21" t="s">
        <v>13785</v>
      </c>
      <c r="R21" t="s">
        <v>13808</v>
      </c>
      <c r="S21" t="s">
        <v>14375</v>
      </c>
      <c r="T21" t="s">
        <v>14377</v>
      </c>
    </row>
    <row r="22" spans="2:20" x14ac:dyDescent="0.2">
      <c r="B22" s="1" t="s">
        <v>109</v>
      </c>
      <c r="C22" s="1" t="s">
        <v>105</v>
      </c>
      <c r="D22" s="1" t="s">
        <v>110</v>
      </c>
      <c r="E22" s="1" t="s">
        <v>107</v>
      </c>
      <c r="F22" s="1" t="s">
        <v>111</v>
      </c>
      <c r="G22" s="15"/>
      <c r="H22" s="18"/>
      <c r="I22" s="20"/>
      <c r="J22" s="1" t="s">
        <v>112</v>
      </c>
      <c r="K22" t="s">
        <v>12671</v>
      </c>
      <c r="L22" s="1" t="s">
        <v>20</v>
      </c>
      <c r="Q22" t="s">
        <v>13785</v>
      </c>
      <c r="R22" t="s">
        <v>13808</v>
      </c>
      <c r="S22" t="s">
        <v>14375</v>
      </c>
      <c r="T22" t="s">
        <v>14377</v>
      </c>
    </row>
    <row r="23" spans="2:20" x14ac:dyDescent="0.2">
      <c r="B23" s="1" t="s">
        <v>113</v>
      </c>
      <c r="C23" s="1" t="s">
        <v>114</v>
      </c>
      <c r="D23" s="1" t="s">
        <v>115</v>
      </c>
      <c r="E23" s="1" t="s">
        <v>116</v>
      </c>
      <c r="F23" s="1" t="s">
        <v>117</v>
      </c>
      <c r="G23" s="15"/>
      <c r="H23" s="18"/>
      <c r="I23" s="20"/>
      <c r="J23" s="1" t="s">
        <v>112</v>
      </c>
      <c r="K23" t="s">
        <v>12672</v>
      </c>
      <c r="L23" s="1" t="s">
        <v>20</v>
      </c>
      <c r="N23" t="s">
        <v>13489</v>
      </c>
      <c r="Q23" t="s">
        <v>13785</v>
      </c>
      <c r="R23" t="s">
        <v>13809</v>
      </c>
      <c r="S23" t="s">
        <v>14378</v>
      </c>
      <c r="T23" t="s">
        <v>14379</v>
      </c>
    </row>
    <row r="24" spans="2:20" x14ac:dyDescent="0.2">
      <c r="B24" s="1" t="s">
        <v>118</v>
      </c>
      <c r="C24" s="1" t="s">
        <v>119</v>
      </c>
      <c r="D24" s="1" t="s">
        <v>120</v>
      </c>
      <c r="E24" s="1" t="s">
        <v>121</v>
      </c>
      <c r="F24" s="1" t="s">
        <v>122</v>
      </c>
      <c r="G24" s="15"/>
      <c r="H24" s="18"/>
      <c r="I24" s="20"/>
      <c r="J24" s="1" t="s">
        <v>112</v>
      </c>
      <c r="K24" t="s">
        <v>12673</v>
      </c>
      <c r="L24" s="1" t="s">
        <v>20</v>
      </c>
      <c r="N24" t="s">
        <v>13489</v>
      </c>
      <c r="Q24" t="s">
        <v>13785</v>
      </c>
      <c r="R24" t="s">
        <v>13810</v>
      </c>
      <c r="S24" t="s">
        <v>14378</v>
      </c>
      <c r="T24" t="s">
        <v>14379</v>
      </c>
    </row>
    <row r="25" spans="2:20" x14ac:dyDescent="0.2">
      <c r="B25" s="1" t="s">
        <v>123</v>
      </c>
      <c r="C25" s="1" t="s">
        <v>124</v>
      </c>
      <c r="D25" s="1" t="s">
        <v>125</v>
      </c>
      <c r="E25" s="1" t="s">
        <v>126</v>
      </c>
      <c r="F25" s="1" t="s">
        <v>127</v>
      </c>
      <c r="G25" s="15"/>
      <c r="H25" s="18"/>
      <c r="I25" s="20"/>
      <c r="J25" s="1" t="s">
        <v>112</v>
      </c>
      <c r="K25" t="s">
        <v>12674</v>
      </c>
      <c r="L25" s="1" t="s">
        <v>20</v>
      </c>
      <c r="N25" t="s">
        <v>13489</v>
      </c>
      <c r="Q25" t="s">
        <v>13785</v>
      </c>
      <c r="R25" t="s">
        <v>13811</v>
      </c>
      <c r="S25" t="s">
        <v>14378</v>
      </c>
      <c r="T25" t="s">
        <v>14379</v>
      </c>
    </row>
    <row r="26" spans="2:20" x14ac:dyDescent="0.2">
      <c r="B26" s="1" t="s">
        <v>128</v>
      </c>
      <c r="C26" s="1" t="s">
        <v>129</v>
      </c>
      <c r="D26" s="1" t="s">
        <v>130</v>
      </c>
      <c r="E26" s="1" t="s">
        <v>131</v>
      </c>
      <c r="F26" s="1" t="s">
        <v>132</v>
      </c>
      <c r="G26" s="15"/>
      <c r="H26" s="18"/>
      <c r="I26" s="20"/>
      <c r="J26" s="1" t="s">
        <v>23</v>
      </c>
      <c r="K26" t="s">
        <v>12675</v>
      </c>
      <c r="L26" s="1" t="s">
        <v>20</v>
      </c>
      <c r="N26" t="s">
        <v>13490</v>
      </c>
      <c r="Q26" t="s">
        <v>13785</v>
      </c>
      <c r="R26" t="s">
        <v>13812</v>
      </c>
      <c r="S26" t="s">
        <v>14375</v>
      </c>
      <c r="T26" t="s">
        <v>14377</v>
      </c>
    </row>
    <row r="27" spans="2:20" x14ac:dyDescent="0.2">
      <c r="B27" s="1" t="s">
        <v>133</v>
      </c>
      <c r="C27" s="1" t="s">
        <v>129</v>
      </c>
      <c r="D27" s="1" t="s">
        <v>134</v>
      </c>
      <c r="E27" s="1" t="s">
        <v>131</v>
      </c>
      <c r="F27" s="1" t="s">
        <v>132</v>
      </c>
      <c r="G27" s="15"/>
      <c r="H27" s="18"/>
      <c r="I27" s="20"/>
      <c r="J27" s="1" t="s">
        <v>112</v>
      </c>
      <c r="K27" t="s">
        <v>12675</v>
      </c>
      <c r="L27" s="1" t="s">
        <v>20</v>
      </c>
      <c r="N27" t="s">
        <v>13491</v>
      </c>
      <c r="Q27" t="s">
        <v>13785</v>
      </c>
      <c r="R27" t="s">
        <v>13812</v>
      </c>
      <c r="S27" t="s">
        <v>14375</v>
      </c>
      <c r="T27" t="s">
        <v>14377</v>
      </c>
    </row>
    <row r="28" spans="2:20" x14ac:dyDescent="0.2">
      <c r="B28" s="1" t="s">
        <v>135</v>
      </c>
      <c r="C28" s="1" t="s">
        <v>136</v>
      </c>
      <c r="D28" s="1" t="s">
        <v>137</v>
      </c>
      <c r="E28" s="1" t="s">
        <v>138</v>
      </c>
      <c r="F28" s="1" t="s">
        <v>139</v>
      </c>
      <c r="G28" s="15"/>
      <c r="H28" s="18"/>
      <c r="I28" s="20"/>
      <c r="J28" s="1" t="s">
        <v>23</v>
      </c>
      <c r="K28" t="s">
        <v>12676</v>
      </c>
      <c r="L28" s="1" t="s">
        <v>140</v>
      </c>
      <c r="O28" t="s">
        <v>13775</v>
      </c>
      <c r="Q28" t="s">
        <v>13785</v>
      </c>
      <c r="R28" t="s">
        <v>13813</v>
      </c>
      <c r="S28" t="s">
        <v>14375</v>
      </c>
      <c r="T28" t="s">
        <v>14377</v>
      </c>
    </row>
    <row r="29" spans="2:20" x14ac:dyDescent="0.2">
      <c r="B29" s="1" t="s">
        <v>141</v>
      </c>
      <c r="C29" s="1" t="s">
        <v>142</v>
      </c>
      <c r="D29" s="1" t="s">
        <v>143</v>
      </c>
      <c r="E29" s="1" t="s">
        <v>144</v>
      </c>
      <c r="F29" s="1" t="s">
        <v>145</v>
      </c>
      <c r="G29" s="15"/>
      <c r="H29" s="18"/>
      <c r="I29" s="20"/>
      <c r="J29" s="1" t="s">
        <v>23</v>
      </c>
      <c r="K29" t="s">
        <v>12677</v>
      </c>
      <c r="L29" s="1" t="s">
        <v>140</v>
      </c>
      <c r="O29" t="s">
        <v>13775</v>
      </c>
      <c r="Q29" t="s">
        <v>13785</v>
      </c>
      <c r="R29" t="s">
        <v>13814</v>
      </c>
      <c r="S29" t="s">
        <v>14375</v>
      </c>
      <c r="T29" t="s">
        <v>14377</v>
      </c>
    </row>
    <row r="30" spans="2:20" x14ac:dyDescent="0.2">
      <c r="B30" s="1" t="s">
        <v>146</v>
      </c>
      <c r="C30" s="1" t="s">
        <v>147</v>
      </c>
      <c r="D30" s="1" t="s">
        <v>148</v>
      </c>
      <c r="E30" s="1" t="s">
        <v>149</v>
      </c>
      <c r="F30" s="1" t="s">
        <v>150</v>
      </c>
      <c r="G30" s="15"/>
      <c r="H30" s="18"/>
      <c r="I30" s="20"/>
      <c r="J30" s="1" t="s">
        <v>23</v>
      </c>
      <c r="K30" t="s">
        <v>12678</v>
      </c>
      <c r="L30" s="1" t="s">
        <v>140</v>
      </c>
      <c r="Q30" t="s">
        <v>13785</v>
      </c>
      <c r="R30" t="s">
        <v>13815</v>
      </c>
      <c r="S30" t="s">
        <v>14375</v>
      </c>
      <c r="T30" t="s">
        <v>14377</v>
      </c>
    </row>
    <row r="31" spans="2:20" x14ac:dyDescent="0.2">
      <c r="B31" s="1" t="s">
        <v>151</v>
      </c>
      <c r="C31" s="1" t="s">
        <v>152</v>
      </c>
      <c r="D31" s="1" t="s">
        <v>153</v>
      </c>
      <c r="E31" s="1" t="s">
        <v>154</v>
      </c>
      <c r="F31" s="1" t="s">
        <v>155</v>
      </c>
      <c r="G31" s="15"/>
      <c r="H31" s="18"/>
      <c r="I31" s="20"/>
      <c r="J31" s="1" t="s">
        <v>23</v>
      </c>
      <c r="K31" t="s">
        <v>12679</v>
      </c>
      <c r="L31" s="1" t="s">
        <v>140</v>
      </c>
      <c r="Q31" t="s">
        <v>13785</v>
      </c>
      <c r="R31" t="s">
        <v>13816</v>
      </c>
      <c r="S31" t="s">
        <v>14375</v>
      </c>
      <c r="T31" t="s">
        <v>14377</v>
      </c>
    </row>
    <row r="32" spans="2:20" x14ac:dyDescent="0.2">
      <c r="B32" s="1" t="s">
        <v>156</v>
      </c>
      <c r="C32" s="1" t="s">
        <v>157</v>
      </c>
      <c r="D32" s="1" t="s">
        <v>158</v>
      </c>
      <c r="E32" s="1" t="s">
        <v>159</v>
      </c>
      <c r="F32" s="1" t="s">
        <v>160</v>
      </c>
      <c r="G32" s="15"/>
      <c r="H32" s="18"/>
      <c r="I32" s="20"/>
      <c r="J32" s="1" t="s">
        <v>23</v>
      </c>
      <c r="K32" t="s">
        <v>12680</v>
      </c>
      <c r="L32" s="1" t="s">
        <v>140</v>
      </c>
      <c r="Q32" t="s">
        <v>13785</v>
      </c>
      <c r="R32" t="s">
        <v>13817</v>
      </c>
      <c r="S32" t="s">
        <v>14375</v>
      </c>
      <c r="T32" t="s">
        <v>14377</v>
      </c>
    </row>
    <row r="33" spans="2:20" x14ac:dyDescent="0.2">
      <c r="B33" s="1" t="s">
        <v>161</v>
      </c>
      <c r="C33" s="1" t="s">
        <v>162</v>
      </c>
      <c r="D33" s="1" t="s">
        <v>163</v>
      </c>
      <c r="E33" s="1" t="s">
        <v>164</v>
      </c>
      <c r="F33" s="1" t="s">
        <v>165</v>
      </c>
      <c r="G33" s="15"/>
      <c r="H33" s="18"/>
      <c r="I33" s="20"/>
      <c r="J33" s="1" t="s">
        <v>23</v>
      </c>
      <c r="K33" t="s">
        <v>12681</v>
      </c>
      <c r="L33" s="1" t="s">
        <v>140</v>
      </c>
      <c r="Q33" t="s">
        <v>13785</v>
      </c>
      <c r="R33" t="s">
        <v>167</v>
      </c>
      <c r="S33" t="s">
        <v>14375</v>
      </c>
      <c r="T33" t="s">
        <v>14377</v>
      </c>
    </row>
    <row r="34" spans="2:20" x14ac:dyDescent="0.2">
      <c r="B34" s="1" t="s">
        <v>166</v>
      </c>
      <c r="C34" s="1" t="s">
        <v>167</v>
      </c>
      <c r="D34" s="1" t="s">
        <v>168</v>
      </c>
      <c r="E34" s="1" t="s">
        <v>164</v>
      </c>
      <c r="F34" s="1" t="s">
        <v>165</v>
      </c>
      <c r="G34" s="15"/>
      <c r="H34" s="18"/>
      <c r="I34" s="20"/>
      <c r="J34" s="1" t="s">
        <v>23</v>
      </c>
      <c r="K34" t="s">
        <v>12682</v>
      </c>
      <c r="L34" s="1" t="s">
        <v>140</v>
      </c>
      <c r="Q34" t="s">
        <v>13785</v>
      </c>
      <c r="R34" t="s">
        <v>167</v>
      </c>
      <c r="S34" t="s">
        <v>14375</v>
      </c>
      <c r="T34" t="s">
        <v>14377</v>
      </c>
    </row>
    <row r="35" spans="2:20" x14ac:dyDescent="0.2">
      <c r="B35" s="1" t="s">
        <v>169</v>
      </c>
      <c r="C35" s="1" t="s">
        <v>170</v>
      </c>
      <c r="D35" s="1" t="s">
        <v>171</v>
      </c>
      <c r="E35" s="1" t="s">
        <v>172</v>
      </c>
      <c r="F35" s="1" t="s">
        <v>173</v>
      </c>
      <c r="G35" s="15"/>
      <c r="H35" s="18"/>
      <c r="I35" s="20"/>
      <c r="J35" s="1" t="s">
        <v>23</v>
      </c>
      <c r="K35" t="s">
        <v>12683</v>
      </c>
      <c r="L35" s="1" t="s">
        <v>140</v>
      </c>
      <c r="Q35" t="s">
        <v>13785</v>
      </c>
      <c r="R35" t="s">
        <v>13818</v>
      </c>
      <c r="S35" t="s">
        <v>14375</v>
      </c>
      <c r="T35" t="s">
        <v>14377</v>
      </c>
    </row>
    <row r="36" spans="2:20" x14ac:dyDescent="0.2">
      <c r="B36" s="1" t="s">
        <v>174</v>
      </c>
      <c r="C36" s="1" t="s">
        <v>175</v>
      </c>
      <c r="D36" s="1" t="s">
        <v>176</v>
      </c>
      <c r="E36" s="1" t="s">
        <v>177</v>
      </c>
      <c r="F36" s="1" t="s">
        <v>178</v>
      </c>
      <c r="G36" s="15"/>
      <c r="H36" s="18"/>
      <c r="I36" s="20"/>
      <c r="J36" s="1" t="s">
        <v>23</v>
      </c>
      <c r="K36" t="s">
        <v>12684</v>
      </c>
      <c r="L36" s="1" t="s">
        <v>140</v>
      </c>
      <c r="O36" t="s">
        <v>13776</v>
      </c>
      <c r="Q36" t="s">
        <v>13785</v>
      </c>
      <c r="R36" t="s">
        <v>13819</v>
      </c>
      <c r="S36" t="s">
        <v>14375</v>
      </c>
      <c r="T36" t="s">
        <v>14377</v>
      </c>
    </row>
    <row r="37" spans="2:20" x14ac:dyDescent="0.2">
      <c r="B37" s="1" t="s">
        <v>179</v>
      </c>
      <c r="C37" s="1" t="s">
        <v>180</v>
      </c>
      <c r="D37" s="1" t="s">
        <v>181</v>
      </c>
      <c r="E37" s="1" t="s">
        <v>182</v>
      </c>
      <c r="F37" s="1" t="s">
        <v>183</v>
      </c>
      <c r="G37" s="15"/>
      <c r="H37" s="18"/>
      <c r="I37" s="20"/>
      <c r="J37" s="1" t="s">
        <v>23</v>
      </c>
      <c r="K37" t="s">
        <v>12685</v>
      </c>
      <c r="L37" s="1" t="s">
        <v>140</v>
      </c>
      <c r="Q37" t="s">
        <v>13785</v>
      </c>
      <c r="R37" t="s">
        <v>13820</v>
      </c>
      <c r="S37" t="s">
        <v>14375</v>
      </c>
      <c r="T37" t="s">
        <v>14377</v>
      </c>
    </row>
    <row r="38" spans="2:20" x14ac:dyDescent="0.2">
      <c r="B38" s="1" t="s">
        <v>184</v>
      </c>
      <c r="C38" s="1" t="s">
        <v>185</v>
      </c>
      <c r="D38" s="1" t="s">
        <v>186</v>
      </c>
      <c r="E38" s="1" t="s">
        <v>187</v>
      </c>
      <c r="F38" s="1" t="s">
        <v>188</v>
      </c>
      <c r="G38" s="15"/>
      <c r="H38" s="18"/>
      <c r="I38" s="20"/>
      <c r="J38" s="1" t="s">
        <v>23</v>
      </c>
      <c r="K38" t="s">
        <v>12686</v>
      </c>
      <c r="L38" s="1" t="s">
        <v>140</v>
      </c>
      <c r="Q38" t="s">
        <v>13785</v>
      </c>
      <c r="R38" t="s">
        <v>13821</v>
      </c>
      <c r="S38" t="s">
        <v>14375</v>
      </c>
      <c r="T38" t="s">
        <v>14377</v>
      </c>
    </row>
    <row r="39" spans="2:20" x14ac:dyDescent="0.2">
      <c r="B39" s="1" t="s">
        <v>189</v>
      </c>
      <c r="C39" s="1" t="s">
        <v>190</v>
      </c>
      <c r="D39" s="1" t="s">
        <v>191</v>
      </c>
      <c r="E39" s="1" t="s">
        <v>192</v>
      </c>
      <c r="F39" s="1" t="s">
        <v>193</v>
      </c>
      <c r="G39" s="15"/>
      <c r="H39" s="18"/>
      <c r="I39" s="20"/>
      <c r="J39" s="1" t="s">
        <v>23</v>
      </c>
      <c r="K39" t="s">
        <v>12687</v>
      </c>
      <c r="L39" s="1" t="s">
        <v>140</v>
      </c>
      <c r="Q39" t="s">
        <v>13785</v>
      </c>
      <c r="R39" t="s">
        <v>13822</v>
      </c>
      <c r="S39" t="s">
        <v>14375</v>
      </c>
      <c r="T39" t="s">
        <v>14377</v>
      </c>
    </row>
    <row r="40" spans="2:20" x14ac:dyDescent="0.2">
      <c r="B40" s="1" t="s">
        <v>194</v>
      </c>
      <c r="C40" s="1" t="s">
        <v>195</v>
      </c>
      <c r="D40" s="1" t="s">
        <v>196</v>
      </c>
      <c r="E40" s="1" t="s">
        <v>197</v>
      </c>
      <c r="F40" s="1" t="s">
        <v>198</v>
      </c>
      <c r="G40" s="15"/>
      <c r="H40" s="18"/>
      <c r="I40" s="20"/>
      <c r="J40" s="1" t="s">
        <v>23</v>
      </c>
      <c r="L40" s="1" t="s">
        <v>140</v>
      </c>
      <c r="Q40" t="s">
        <v>13785</v>
      </c>
      <c r="R40" t="s">
        <v>195</v>
      </c>
      <c r="S40" t="s">
        <v>14375</v>
      </c>
      <c r="T40" t="s">
        <v>14377</v>
      </c>
    </row>
    <row r="41" spans="2:20" x14ac:dyDescent="0.2">
      <c r="B41" s="1" t="s">
        <v>199</v>
      </c>
      <c r="C41" s="1" t="s">
        <v>200</v>
      </c>
      <c r="D41" s="1" t="s">
        <v>201</v>
      </c>
      <c r="E41" s="1" t="s">
        <v>202</v>
      </c>
      <c r="F41" s="1" t="s">
        <v>203</v>
      </c>
      <c r="G41" s="15"/>
      <c r="H41" s="18"/>
      <c r="I41" s="20"/>
      <c r="J41" s="1" t="s">
        <v>23</v>
      </c>
      <c r="K41" t="s">
        <v>12688</v>
      </c>
      <c r="L41" s="1" t="s">
        <v>140</v>
      </c>
      <c r="Q41" t="s">
        <v>13785</v>
      </c>
      <c r="R41" t="s">
        <v>13823</v>
      </c>
      <c r="S41" t="s">
        <v>14375</v>
      </c>
      <c r="T41" t="s">
        <v>14377</v>
      </c>
    </row>
    <row r="42" spans="2:20" x14ac:dyDescent="0.2">
      <c r="B42" s="1" t="s">
        <v>204</v>
      </c>
      <c r="C42" s="1" t="s">
        <v>205</v>
      </c>
      <c r="D42" s="1" t="s">
        <v>206</v>
      </c>
      <c r="E42" s="1" t="s">
        <v>207</v>
      </c>
      <c r="F42" s="1" t="s">
        <v>208</v>
      </c>
      <c r="G42" s="15"/>
      <c r="H42" s="18"/>
      <c r="I42" s="20"/>
      <c r="J42" s="1" t="s">
        <v>23</v>
      </c>
      <c r="K42" t="s">
        <v>12689</v>
      </c>
      <c r="L42" s="1" t="s">
        <v>140</v>
      </c>
      <c r="Q42" t="s">
        <v>13785</v>
      </c>
      <c r="R42" t="s">
        <v>13824</v>
      </c>
      <c r="S42" t="s">
        <v>14380</v>
      </c>
      <c r="T42" t="s">
        <v>14377</v>
      </c>
    </row>
    <row r="43" spans="2:20" x14ac:dyDescent="0.2">
      <c r="B43" s="1" t="s">
        <v>209</v>
      </c>
      <c r="C43" s="1" t="s">
        <v>210</v>
      </c>
      <c r="D43" s="1" t="s">
        <v>211</v>
      </c>
      <c r="E43" s="1" t="s">
        <v>212</v>
      </c>
      <c r="F43" s="1" t="s">
        <v>213</v>
      </c>
      <c r="G43" s="15"/>
      <c r="H43" s="18"/>
      <c r="I43" s="20"/>
      <c r="J43" s="1" t="s">
        <v>23</v>
      </c>
      <c r="K43" t="s">
        <v>12690</v>
      </c>
      <c r="L43" s="1" t="s">
        <v>140</v>
      </c>
      <c r="O43" t="s">
        <v>13777</v>
      </c>
      <c r="Q43" t="s">
        <v>13785</v>
      </c>
      <c r="R43" t="s">
        <v>13825</v>
      </c>
      <c r="S43" t="s">
        <v>14375</v>
      </c>
      <c r="T43" t="s">
        <v>14377</v>
      </c>
    </row>
    <row r="44" spans="2:20" x14ac:dyDescent="0.2">
      <c r="B44" s="1" t="s">
        <v>214</v>
      </c>
      <c r="C44" s="1" t="s">
        <v>210</v>
      </c>
      <c r="D44" s="1" t="s">
        <v>215</v>
      </c>
      <c r="E44" s="1" t="s">
        <v>212</v>
      </c>
      <c r="F44" s="1" t="s">
        <v>216</v>
      </c>
      <c r="G44" s="15"/>
      <c r="H44" s="18"/>
      <c r="I44" s="20"/>
      <c r="J44" s="1" t="s">
        <v>19</v>
      </c>
      <c r="K44" t="s">
        <v>12690</v>
      </c>
      <c r="L44" s="1" t="s">
        <v>140</v>
      </c>
      <c r="Q44" t="s">
        <v>13785</v>
      </c>
      <c r="R44" t="s">
        <v>13825</v>
      </c>
      <c r="S44" t="s">
        <v>14375</v>
      </c>
      <c r="T44" t="s">
        <v>14377</v>
      </c>
    </row>
    <row r="45" spans="2:20" x14ac:dyDescent="0.2">
      <c r="B45" s="1" t="s">
        <v>217</v>
      </c>
      <c r="C45" s="1" t="s">
        <v>218</v>
      </c>
      <c r="D45" s="1" t="s">
        <v>219</v>
      </c>
      <c r="E45" s="1" t="s">
        <v>220</v>
      </c>
      <c r="F45" s="1" t="s">
        <v>221</v>
      </c>
      <c r="G45" s="15"/>
      <c r="H45" s="18"/>
      <c r="I45" s="20"/>
      <c r="J45" s="1" t="s">
        <v>19</v>
      </c>
      <c r="K45" t="s">
        <v>12691</v>
      </c>
      <c r="L45" s="1" t="s">
        <v>140</v>
      </c>
      <c r="Q45" t="s">
        <v>13785</v>
      </c>
      <c r="R45" t="s">
        <v>13826</v>
      </c>
      <c r="S45" t="s">
        <v>14375</v>
      </c>
      <c r="T45" t="s">
        <v>14377</v>
      </c>
    </row>
    <row r="46" spans="2:20" x14ac:dyDescent="0.2">
      <c r="B46" s="1" t="s">
        <v>222</v>
      </c>
      <c r="C46" s="1" t="s">
        <v>17</v>
      </c>
      <c r="D46" s="1" t="s">
        <v>223</v>
      </c>
      <c r="G46" s="15"/>
      <c r="H46" s="18"/>
      <c r="I46" s="20"/>
      <c r="J46" s="1" t="s">
        <v>23</v>
      </c>
      <c r="K46" t="s">
        <v>12692</v>
      </c>
      <c r="L46" s="1" t="s">
        <v>140</v>
      </c>
      <c r="Q46" t="s">
        <v>13785</v>
      </c>
      <c r="R46" t="s">
        <v>17</v>
      </c>
      <c r="S46" t="s">
        <v>14380</v>
      </c>
      <c r="T46" t="s">
        <v>14376</v>
      </c>
    </row>
    <row r="47" spans="2:20" x14ac:dyDescent="0.2">
      <c r="B47" s="1" t="s">
        <v>224</v>
      </c>
      <c r="C47" s="1" t="s">
        <v>225</v>
      </c>
      <c r="D47" s="1" t="s">
        <v>226</v>
      </c>
      <c r="E47" s="1" t="s">
        <v>227</v>
      </c>
      <c r="F47" s="1" t="s">
        <v>228</v>
      </c>
      <c r="G47" s="15"/>
      <c r="H47" s="18"/>
      <c r="I47" s="20"/>
      <c r="J47" s="1" t="s">
        <v>23</v>
      </c>
      <c r="K47" t="s">
        <v>12693</v>
      </c>
      <c r="L47" s="1" t="s">
        <v>229</v>
      </c>
      <c r="Q47" t="s">
        <v>13785</v>
      </c>
      <c r="R47" t="s">
        <v>13827</v>
      </c>
      <c r="S47" t="s">
        <v>14375</v>
      </c>
      <c r="T47" t="s">
        <v>14377</v>
      </c>
    </row>
    <row r="48" spans="2:20" x14ac:dyDescent="0.2">
      <c r="B48" s="1" t="s">
        <v>230</v>
      </c>
      <c r="C48" s="1" t="s">
        <v>231</v>
      </c>
      <c r="D48" s="1" t="s">
        <v>232</v>
      </c>
      <c r="E48" s="1" t="s">
        <v>233</v>
      </c>
      <c r="F48" s="1" t="s">
        <v>234</v>
      </c>
      <c r="G48" s="15"/>
      <c r="H48" s="18"/>
      <c r="I48" s="20"/>
      <c r="J48" s="1" t="s">
        <v>23</v>
      </c>
      <c r="K48" t="s">
        <v>12694</v>
      </c>
      <c r="L48" s="1" t="s">
        <v>229</v>
      </c>
      <c r="N48" t="s">
        <v>13492</v>
      </c>
      <c r="Q48" t="s">
        <v>13785</v>
      </c>
      <c r="R48" t="s">
        <v>2632</v>
      </c>
      <c r="S48" t="s">
        <v>14375</v>
      </c>
      <c r="T48" t="s">
        <v>14377</v>
      </c>
    </row>
    <row r="49" spans="2:20" x14ac:dyDescent="0.2">
      <c r="B49" s="1" t="s">
        <v>235</v>
      </c>
      <c r="C49" s="1" t="s">
        <v>236</v>
      </c>
      <c r="D49" s="1" t="s">
        <v>237</v>
      </c>
      <c r="E49" s="1" t="s">
        <v>233</v>
      </c>
      <c r="F49" s="1" t="s">
        <v>234</v>
      </c>
      <c r="G49" s="15"/>
      <c r="H49" s="18"/>
      <c r="I49" s="20"/>
      <c r="J49" s="1" t="s">
        <v>23</v>
      </c>
      <c r="K49" t="s">
        <v>12695</v>
      </c>
      <c r="L49" s="1" t="s">
        <v>229</v>
      </c>
      <c r="N49" t="s">
        <v>13493</v>
      </c>
      <c r="Q49" t="s">
        <v>13785</v>
      </c>
      <c r="R49" t="s">
        <v>2632</v>
      </c>
      <c r="S49" t="s">
        <v>14380</v>
      </c>
      <c r="T49" t="s">
        <v>14376</v>
      </c>
    </row>
    <row r="50" spans="2:20" x14ac:dyDescent="0.2">
      <c r="B50" s="1" t="s">
        <v>238</v>
      </c>
      <c r="C50" s="1" t="s">
        <v>231</v>
      </c>
      <c r="D50" s="1" t="s">
        <v>239</v>
      </c>
      <c r="E50" s="1" t="s">
        <v>233</v>
      </c>
      <c r="F50" s="1" t="s">
        <v>240</v>
      </c>
      <c r="G50" s="15"/>
      <c r="H50" s="18"/>
      <c r="I50" s="20"/>
      <c r="J50" s="1" t="s">
        <v>112</v>
      </c>
      <c r="K50" t="s">
        <v>12694</v>
      </c>
      <c r="L50" s="1" t="s">
        <v>229</v>
      </c>
      <c r="N50" t="s">
        <v>13492</v>
      </c>
      <c r="Q50" t="s">
        <v>13785</v>
      </c>
      <c r="R50" t="s">
        <v>2632</v>
      </c>
      <c r="S50" t="s">
        <v>14375</v>
      </c>
      <c r="T50" t="s">
        <v>14377</v>
      </c>
    </row>
    <row r="51" spans="2:20" x14ac:dyDescent="0.2">
      <c r="B51" s="1" t="s">
        <v>241</v>
      </c>
      <c r="C51" s="1" t="s">
        <v>242</v>
      </c>
      <c r="D51" s="1" t="s">
        <v>243</v>
      </c>
      <c r="E51" s="1" t="s">
        <v>244</v>
      </c>
      <c r="F51" s="1" t="s">
        <v>245</v>
      </c>
      <c r="G51" s="15"/>
      <c r="H51" s="18"/>
      <c r="I51" s="20"/>
      <c r="J51" s="1" t="s">
        <v>23</v>
      </c>
      <c r="K51" t="s">
        <v>12696</v>
      </c>
      <c r="L51" s="1" t="s">
        <v>229</v>
      </c>
      <c r="Q51" t="s">
        <v>13785</v>
      </c>
      <c r="R51" t="s">
        <v>13828</v>
      </c>
      <c r="S51" t="s">
        <v>14375</v>
      </c>
      <c r="T51" t="s">
        <v>14377</v>
      </c>
    </row>
    <row r="52" spans="2:20" x14ac:dyDescent="0.2">
      <c r="B52" s="1" t="s">
        <v>246</v>
      </c>
      <c r="C52" s="1" t="s">
        <v>247</v>
      </c>
      <c r="D52" s="1" t="s">
        <v>248</v>
      </c>
      <c r="E52" s="1" t="s">
        <v>249</v>
      </c>
      <c r="F52" s="1" t="s">
        <v>250</v>
      </c>
      <c r="G52" s="15"/>
      <c r="H52" s="18"/>
      <c r="I52" s="20"/>
      <c r="J52" s="1" t="s">
        <v>23</v>
      </c>
      <c r="K52" t="s">
        <v>12697</v>
      </c>
      <c r="L52" s="1" t="s">
        <v>229</v>
      </c>
      <c r="Q52" t="s">
        <v>13785</v>
      </c>
      <c r="R52" t="s">
        <v>13829</v>
      </c>
      <c r="S52" t="s">
        <v>14375</v>
      </c>
      <c r="T52" t="s">
        <v>14377</v>
      </c>
    </row>
    <row r="53" spans="2:20" x14ac:dyDescent="0.2">
      <c r="B53" s="1" t="s">
        <v>251</v>
      </c>
      <c r="C53" s="1" t="s">
        <v>252</v>
      </c>
      <c r="D53" s="1" t="s">
        <v>253</v>
      </c>
      <c r="E53" s="1" t="s">
        <v>233</v>
      </c>
      <c r="F53" s="1" t="s">
        <v>234</v>
      </c>
      <c r="G53" s="15"/>
      <c r="H53" s="18"/>
      <c r="I53" s="20"/>
      <c r="J53" s="1" t="s">
        <v>23</v>
      </c>
      <c r="K53" t="s">
        <v>12698</v>
      </c>
      <c r="L53" s="1" t="s">
        <v>229</v>
      </c>
      <c r="N53" t="s">
        <v>13494</v>
      </c>
      <c r="Q53" t="s">
        <v>13785</v>
      </c>
      <c r="R53" t="s">
        <v>2632</v>
      </c>
      <c r="S53" t="s">
        <v>14375</v>
      </c>
      <c r="T53" t="s">
        <v>14377</v>
      </c>
    </row>
    <row r="54" spans="2:20" x14ac:dyDescent="0.2">
      <c r="B54" s="1" t="s">
        <v>254</v>
      </c>
      <c r="C54" s="1" t="s">
        <v>252</v>
      </c>
      <c r="D54" s="1" t="s">
        <v>255</v>
      </c>
      <c r="E54" s="1" t="s">
        <v>233</v>
      </c>
      <c r="F54" s="1" t="s">
        <v>240</v>
      </c>
      <c r="G54" s="15"/>
      <c r="H54" s="18"/>
      <c r="I54" s="20"/>
      <c r="J54" s="1" t="s">
        <v>112</v>
      </c>
      <c r="K54" t="s">
        <v>12698</v>
      </c>
      <c r="L54" s="1" t="s">
        <v>229</v>
      </c>
      <c r="N54" t="s">
        <v>13494</v>
      </c>
      <c r="Q54" t="s">
        <v>13785</v>
      </c>
      <c r="R54" t="s">
        <v>2632</v>
      </c>
      <c r="S54" t="s">
        <v>14375</v>
      </c>
      <c r="T54" t="s">
        <v>14377</v>
      </c>
    </row>
    <row r="55" spans="2:20" x14ac:dyDescent="0.2">
      <c r="B55" s="1" t="s">
        <v>256</v>
      </c>
      <c r="C55" s="1" t="s">
        <v>257</v>
      </c>
      <c r="D55" s="1" t="s">
        <v>258</v>
      </c>
      <c r="E55" s="1" t="s">
        <v>259</v>
      </c>
      <c r="F55" s="1" t="s">
        <v>260</v>
      </c>
      <c r="G55" s="15"/>
      <c r="H55" s="18"/>
      <c r="I55" s="20"/>
      <c r="J55" s="1" t="s">
        <v>23</v>
      </c>
      <c r="K55" t="s">
        <v>12699</v>
      </c>
      <c r="L55" s="1" t="s">
        <v>229</v>
      </c>
      <c r="Q55" t="s">
        <v>13785</v>
      </c>
      <c r="R55" t="s">
        <v>13830</v>
      </c>
      <c r="S55" t="s">
        <v>14375</v>
      </c>
      <c r="T55" t="s">
        <v>14377</v>
      </c>
    </row>
    <row r="56" spans="2:20" x14ac:dyDescent="0.2">
      <c r="B56" s="1" t="s">
        <v>261</v>
      </c>
      <c r="C56" s="1" t="s">
        <v>262</v>
      </c>
      <c r="D56" s="1" t="s">
        <v>263</v>
      </c>
      <c r="E56" s="1" t="s">
        <v>264</v>
      </c>
      <c r="F56" s="1" t="s">
        <v>265</v>
      </c>
      <c r="G56" s="15"/>
      <c r="H56" s="18"/>
      <c r="I56" s="20"/>
      <c r="J56" s="1" t="s">
        <v>23</v>
      </c>
      <c r="K56" t="s">
        <v>12700</v>
      </c>
      <c r="L56" s="1" t="s">
        <v>229</v>
      </c>
      <c r="Q56" t="s">
        <v>13785</v>
      </c>
      <c r="R56" t="s">
        <v>262</v>
      </c>
      <c r="S56" t="s">
        <v>14375</v>
      </c>
      <c r="T56" t="s">
        <v>14377</v>
      </c>
    </row>
    <row r="57" spans="2:20" x14ac:dyDescent="0.2">
      <c r="B57" s="1" t="s">
        <v>266</v>
      </c>
      <c r="C57" s="1" t="s">
        <v>262</v>
      </c>
      <c r="D57" s="1" t="s">
        <v>267</v>
      </c>
      <c r="E57" s="1" t="s">
        <v>264</v>
      </c>
      <c r="F57" s="1" t="s">
        <v>265</v>
      </c>
      <c r="G57" s="15"/>
      <c r="H57" s="18"/>
      <c r="I57" s="20"/>
      <c r="J57" s="1" t="s">
        <v>112</v>
      </c>
      <c r="K57" t="s">
        <v>12700</v>
      </c>
      <c r="L57" s="1" t="s">
        <v>229</v>
      </c>
      <c r="Q57" t="s">
        <v>13785</v>
      </c>
      <c r="R57" t="s">
        <v>262</v>
      </c>
      <c r="S57" t="s">
        <v>14375</v>
      </c>
      <c r="T57" t="s">
        <v>14377</v>
      </c>
    </row>
    <row r="58" spans="2:20" x14ac:dyDescent="0.2">
      <c r="B58" s="1" t="s">
        <v>268</v>
      </c>
      <c r="C58" s="1" t="s">
        <v>269</v>
      </c>
      <c r="D58" s="1" t="s">
        <v>270</v>
      </c>
      <c r="E58" s="1" t="s">
        <v>107</v>
      </c>
      <c r="F58" s="1" t="s">
        <v>271</v>
      </c>
      <c r="G58" s="15"/>
      <c r="H58" s="18"/>
      <c r="I58" s="20"/>
      <c r="J58" s="1" t="s">
        <v>23</v>
      </c>
      <c r="K58" t="s">
        <v>12663</v>
      </c>
      <c r="L58" s="1" t="s">
        <v>229</v>
      </c>
      <c r="Q58" t="s">
        <v>13785</v>
      </c>
      <c r="R58" t="s">
        <v>13808</v>
      </c>
      <c r="S58" t="s">
        <v>14375</v>
      </c>
      <c r="T58" t="s">
        <v>14377</v>
      </c>
    </row>
    <row r="59" spans="2:20" x14ac:dyDescent="0.2">
      <c r="B59" s="1" t="s">
        <v>272</v>
      </c>
      <c r="C59" s="1" t="s">
        <v>273</v>
      </c>
      <c r="D59" s="1" t="s">
        <v>274</v>
      </c>
      <c r="E59" s="1" t="s">
        <v>275</v>
      </c>
      <c r="F59" s="1" t="s">
        <v>276</v>
      </c>
      <c r="G59" s="15"/>
      <c r="H59" s="18"/>
      <c r="I59" s="20"/>
      <c r="J59" s="1" t="s">
        <v>112</v>
      </c>
      <c r="K59" t="s">
        <v>12701</v>
      </c>
      <c r="L59" s="1" t="s">
        <v>229</v>
      </c>
      <c r="Q59" t="s">
        <v>13785</v>
      </c>
      <c r="R59" t="s">
        <v>13831</v>
      </c>
      <c r="S59" t="s">
        <v>14375</v>
      </c>
      <c r="T59" t="s">
        <v>14377</v>
      </c>
    </row>
    <row r="60" spans="2:20" x14ac:dyDescent="0.2">
      <c r="B60" s="1" t="s">
        <v>277</v>
      </c>
      <c r="C60" s="1" t="s">
        <v>273</v>
      </c>
      <c r="D60" s="1" t="s">
        <v>278</v>
      </c>
      <c r="E60" s="1" t="s">
        <v>275</v>
      </c>
      <c r="F60" s="1" t="s">
        <v>279</v>
      </c>
      <c r="G60" s="15"/>
      <c r="H60" s="18"/>
      <c r="I60" s="20"/>
      <c r="J60" s="1" t="s">
        <v>23</v>
      </c>
      <c r="K60" t="s">
        <v>12701</v>
      </c>
      <c r="L60" s="1" t="s">
        <v>229</v>
      </c>
      <c r="Q60" t="s">
        <v>13785</v>
      </c>
      <c r="R60" t="s">
        <v>13831</v>
      </c>
      <c r="S60" t="s">
        <v>14375</v>
      </c>
      <c r="T60" t="s">
        <v>14377</v>
      </c>
    </row>
    <row r="61" spans="2:20" x14ac:dyDescent="0.2">
      <c r="B61" s="1" t="s">
        <v>280</v>
      </c>
      <c r="C61" s="1" t="s">
        <v>281</v>
      </c>
      <c r="D61" s="1" t="s">
        <v>282</v>
      </c>
      <c r="E61" s="1" t="s">
        <v>283</v>
      </c>
      <c r="F61" s="1" t="s">
        <v>279</v>
      </c>
      <c r="G61" s="15"/>
      <c r="H61" s="18"/>
      <c r="I61" s="20"/>
      <c r="J61" s="1" t="s">
        <v>23</v>
      </c>
      <c r="K61" t="s">
        <v>12702</v>
      </c>
      <c r="L61" s="1" t="s">
        <v>229</v>
      </c>
      <c r="Q61" t="s">
        <v>13785</v>
      </c>
      <c r="R61" t="s">
        <v>13832</v>
      </c>
      <c r="S61" t="s">
        <v>14375</v>
      </c>
      <c r="T61" t="s">
        <v>14377</v>
      </c>
    </row>
    <row r="62" spans="2:20" x14ac:dyDescent="0.2">
      <c r="B62" s="1" t="s">
        <v>284</v>
      </c>
      <c r="C62" s="1" t="s">
        <v>285</v>
      </c>
      <c r="D62" s="1" t="s">
        <v>286</v>
      </c>
      <c r="E62" s="1" t="s">
        <v>287</v>
      </c>
      <c r="F62" s="1" t="s">
        <v>288</v>
      </c>
      <c r="G62" s="15"/>
      <c r="H62" s="18"/>
      <c r="I62" s="20"/>
      <c r="J62" s="1" t="s">
        <v>23</v>
      </c>
      <c r="K62" t="s">
        <v>12703</v>
      </c>
      <c r="L62" s="1" t="s">
        <v>229</v>
      </c>
      <c r="N62" t="s">
        <v>13495</v>
      </c>
      <c r="Q62" t="s">
        <v>13785</v>
      </c>
      <c r="R62" t="s">
        <v>13833</v>
      </c>
      <c r="S62" t="s">
        <v>14375</v>
      </c>
      <c r="T62" t="s">
        <v>14377</v>
      </c>
    </row>
    <row r="63" spans="2:20" x14ac:dyDescent="0.2">
      <c r="B63" s="1" t="s">
        <v>289</v>
      </c>
      <c r="C63" s="1" t="s">
        <v>290</v>
      </c>
      <c r="D63" s="1" t="s">
        <v>291</v>
      </c>
      <c r="E63" s="1" t="s">
        <v>292</v>
      </c>
      <c r="F63" s="1" t="s">
        <v>293</v>
      </c>
      <c r="G63" s="15"/>
      <c r="H63" s="18"/>
      <c r="I63" s="20"/>
      <c r="J63" s="1" t="s">
        <v>23</v>
      </c>
      <c r="K63" t="s">
        <v>12704</v>
      </c>
      <c r="L63" s="1" t="s">
        <v>229</v>
      </c>
      <c r="Q63" t="s">
        <v>13785</v>
      </c>
      <c r="R63" t="s">
        <v>13834</v>
      </c>
      <c r="S63" t="s">
        <v>14375</v>
      </c>
      <c r="T63" t="s">
        <v>14377</v>
      </c>
    </row>
    <row r="64" spans="2:20" x14ac:dyDescent="0.2">
      <c r="B64" s="1" t="s">
        <v>294</v>
      </c>
      <c r="C64" s="1" t="s">
        <v>290</v>
      </c>
      <c r="D64" s="1" t="s">
        <v>295</v>
      </c>
      <c r="E64" s="1" t="s">
        <v>292</v>
      </c>
      <c r="F64" s="1" t="s">
        <v>293</v>
      </c>
      <c r="G64" s="15"/>
      <c r="H64" s="18"/>
      <c r="I64" s="20"/>
      <c r="J64" s="1" t="s">
        <v>296</v>
      </c>
      <c r="K64" t="s">
        <v>12704</v>
      </c>
      <c r="L64" s="1" t="s">
        <v>229</v>
      </c>
      <c r="N64" t="s">
        <v>13496</v>
      </c>
      <c r="Q64" t="s">
        <v>13785</v>
      </c>
      <c r="R64" t="s">
        <v>13834</v>
      </c>
      <c r="S64" t="s">
        <v>14381</v>
      </c>
      <c r="T64" t="s">
        <v>14379</v>
      </c>
    </row>
    <row r="65" spans="2:20" x14ac:dyDescent="0.2">
      <c r="B65" s="1" t="s">
        <v>297</v>
      </c>
      <c r="C65" s="1" t="s">
        <v>298</v>
      </c>
      <c r="D65" s="1" t="s">
        <v>299</v>
      </c>
      <c r="E65" s="1" t="s">
        <v>300</v>
      </c>
      <c r="F65" s="1" t="s">
        <v>301</v>
      </c>
      <c r="G65" s="15"/>
      <c r="H65" s="18"/>
      <c r="I65" s="20"/>
      <c r="J65" s="1" t="s">
        <v>23</v>
      </c>
      <c r="K65" t="s">
        <v>12705</v>
      </c>
      <c r="L65" s="1" t="s">
        <v>229</v>
      </c>
      <c r="Q65" t="s">
        <v>13785</v>
      </c>
      <c r="R65" t="s">
        <v>13835</v>
      </c>
      <c r="S65" t="s">
        <v>14375</v>
      </c>
      <c r="T65" t="s">
        <v>14377</v>
      </c>
    </row>
    <row r="66" spans="2:20" x14ac:dyDescent="0.2">
      <c r="B66" s="1" t="s">
        <v>302</v>
      </c>
      <c r="C66" s="1" t="s">
        <v>303</v>
      </c>
      <c r="D66" s="1" t="s">
        <v>304</v>
      </c>
      <c r="E66" s="1" t="s">
        <v>305</v>
      </c>
      <c r="F66" s="1" t="s">
        <v>306</v>
      </c>
      <c r="G66" s="15"/>
      <c r="H66" s="18"/>
      <c r="I66" s="20"/>
      <c r="J66" s="1" t="s">
        <v>112</v>
      </c>
      <c r="K66" t="s">
        <v>12706</v>
      </c>
      <c r="L66" s="1" t="s">
        <v>229</v>
      </c>
      <c r="Q66" t="s">
        <v>13785</v>
      </c>
      <c r="R66" t="s">
        <v>13836</v>
      </c>
      <c r="S66" t="s">
        <v>14375</v>
      </c>
      <c r="T66" t="s">
        <v>14377</v>
      </c>
    </row>
    <row r="67" spans="2:20" x14ac:dyDescent="0.2">
      <c r="B67" s="1" t="s">
        <v>307</v>
      </c>
      <c r="C67" s="1" t="s">
        <v>308</v>
      </c>
      <c r="D67" s="1" t="s">
        <v>309</v>
      </c>
      <c r="E67" s="1" t="s">
        <v>310</v>
      </c>
      <c r="F67" s="1" t="s">
        <v>311</v>
      </c>
      <c r="G67" s="15"/>
      <c r="H67" s="18"/>
      <c r="I67" s="20"/>
      <c r="J67" s="1" t="s">
        <v>112</v>
      </c>
      <c r="K67" t="s">
        <v>12707</v>
      </c>
      <c r="L67" s="1" t="s">
        <v>229</v>
      </c>
      <c r="Q67" t="s">
        <v>13785</v>
      </c>
      <c r="R67" t="s">
        <v>13837</v>
      </c>
      <c r="S67" t="s">
        <v>14375</v>
      </c>
      <c r="T67" t="s">
        <v>14377</v>
      </c>
    </row>
    <row r="68" spans="2:20" x14ac:dyDescent="0.2">
      <c r="B68" s="1" t="s">
        <v>312</v>
      </c>
      <c r="C68" s="1" t="s">
        <v>313</v>
      </c>
      <c r="D68" s="1" t="s">
        <v>314</v>
      </c>
      <c r="E68" s="1" t="s">
        <v>315</v>
      </c>
      <c r="F68" s="1" t="s">
        <v>316</v>
      </c>
      <c r="G68" s="15"/>
      <c r="H68" s="18"/>
      <c r="I68" s="20"/>
      <c r="J68" s="1" t="s">
        <v>23</v>
      </c>
      <c r="K68" t="s">
        <v>12708</v>
      </c>
      <c r="L68" s="1" t="s">
        <v>229</v>
      </c>
      <c r="Q68" t="s">
        <v>13785</v>
      </c>
      <c r="R68" t="s">
        <v>13838</v>
      </c>
      <c r="S68" t="s">
        <v>14380</v>
      </c>
      <c r="T68" t="s">
        <v>14377</v>
      </c>
    </row>
    <row r="69" spans="2:20" x14ac:dyDescent="0.2">
      <c r="B69" s="1" t="s">
        <v>317</v>
      </c>
      <c r="C69" s="1" t="s">
        <v>318</v>
      </c>
      <c r="D69" s="1" t="s">
        <v>319</v>
      </c>
      <c r="E69" s="1" t="s">
        <v>320</v>
      </c>
      <c r="G69" s="15"/>
      <c r="H69" s="18"/>
      <c r="I69" s="20"/>
      <c r="J69" s="1" t="s">
        <v>23</v>
      </c>
      <c r="K69" t="s">
        <v>12709</v>
      </c>
      <c r="L69" s="1" t="s">
        <v>229</v>
      </c>
      <c r="N69" t="s">
        <v>13497</v>
      </c>
      <c r="Q69" t="s">
        <v>13785</v>
      </c>
      <c r="R69" t="s">
        <v>13839</v>
      </c>
      <c r="S69" t="s">
        <v>14380</v>
      </c>
      <c r="T69" t="s">
        <v>14376</v>
      </c>
    </row>
    <row r="70" spans="2:20" x14ac:dyDescent="0.2">
      <c r="B70" s="1" t="s">
        <v>321</v>
      </c>
      <c r="C70" s="1" t="s">
        <v>322</v>
      </c>
      <c r="D70" s="1" t="s">
        <v>323</v>
      </c>
      <c r="E70" s="1" t="s">
        <v>324</v>
      </c>
      <c r="F70" s="1" t="s">
        <v>325</v>
      </c>
      <c r="G70" s="15"/>
      <c r="H70" s="18"/>
      <c r="I70" s="20"/>
      <c r="J70" s="1" t="s">
        <v>23</v>
      </c>
      <c r="K70" t="s">
        <v>12710</v>
      </c>
      <c r="L70" s="1" t="s">
        <v>229</v>
      </c>
      <c r="Q70" t="s">
        <v>13785</v>
      </c>
      <c r="R70" t="s">
        <v>13840</v>
      </c>
      <c r="S70" t="s">
        <v>14375</v>
      </c>
      <c r="T70" t="s">
        <v>14377</v>
      </c>
    </row>
    <row r="71" spans="2:20" x14ac:dyDescent="0.2">
      <c r="B71" s="1" t="s">
        <v>326</v>
      </c>
      <c r="C71" s="1" t="s">
        <v>327</v>
      </c>
      <c r="D71" s="1" t="s">
        <v>328</v>
      </c>
      <c r="E71" s="1" t="s">
        <v>329</v>
      </c>
      <c r="F71" s="1" t="s">
        <v>330</v>
      </c>
      <c r="G71" s="15"/>
      <c r="H71" s="18"/>
      <c r="I71" s="20"/>
      <c r="J71" s="1" t="s">
        <v>112</v>
      </c>
      <c r="K71" t="s">
        <v>12711</v>
      </c>
      <c r="L71" s="1" t="s">
        <v>331</v>
      </c>
      <c r="N71" t="s">
        <v>13498</v>
      </c>
      <c r="Q71" t="s">
        <v>13785</v>
      </c>
      <c r="R71" t="s">
        <v>13841</v>
      </c>
      <c r="S71" t="s">
        <v>14375</v>
      </c>
      <c r="T71" t="s">
        <v>14377</v>
      </c>
    </row>
    <row r="72" spans="2:20" x14ac:dyDescent="0.2">
      <c r="B72" s="1" t="s">
        <v>332</v>
      </c>
      <c r="C72" s="1" t="s">
        <v>333</v>
      </c>
      <c r="D72" s="1" t="s">
        <v>334</v>
      </c>
      <c r="E72" s="1" t="s">
        <v>335</v>
      </c>
      <c r="F72" s="1" t="s">
        <v>336</v>
      </c>
      <c r="G72" s="15"/>
      <c r="H72" s="18"/>
      <c r="I72" s="20"/>
      <c r="J72" s="1" t="s">
        <v>23</v>
      </c>
      <c r="K72" t="s">
        <v>12712</v>
      </c>
      <c r="L72" s="1" t="s">
        <v>331</v>
      </c>
      <c r="Q72" t="s">
        <v>13785</v>
      </c>
      <c r="R72" t="s">
        <v>13842</v>
      </c>
      <c r="S72" t="s">
        <v>14375</v>
      </c>
      <c r="T72" t="s">
        <v>14377</v>
      </c>
    </row>
    <row r="73" spans="2:20" x14ac:dyDescent="0.2">
      <c r="B73" s="1" t="s">
        <v>337</v>
      </c>
      <c r="C73" s="1" t="s">
        <v>338</v>
      </c>
      <c r="D73" s="1" t="s">
        <v>339</v>
      </c>
      <c r="E73" s="1" t="s">
        <v>340</v>
      </c>
      <c r="F73" s="1" t="s">
        <v>341</v>
      </c>
      <c r="G73" s="15"/>
      <c r="H73" s="18"/>
      <c r="I73" s="20"/>
      <c r="J73" s="1" t="s">
        <v>112</v>
      </c>
      <c r="L73" s="1" t="s">
        <v>331</v>
      </c>
      <c r="N73" t="s">
        <v>13499</v>
      </c>
      <c r="Q73" t="s">
        <v>13785</v>
      </c>
      <c r="R73" t="s">
        <v>13843</v>
      </c>
      <c r="S73" t="s">
        <v>14378</v>
      </c>
      <c r="T73" t="s">
        <v>14379</v>
      </c>
    </row>
    <row r="74" spans="2:20" x14ac:dyDescent="0.2">
      <c r="B74" s="1" t="s">
        <v>342</v>
      </c>
      <c r="C74" s="1" t="s">
        <v>343</v>
      </c>
      <c r="D74" s="1" t="s">
        <v>344</v>
      </c>
      <c r="E74" s="1" t="s">
        <v>345</v>
      </c>
      <c r="F74" s="1" t="s">
        <v>346</v>
      </c>
      <c r="G74" s="15"/>
      <c r="H74" s="18"/>
      <c r="I74" s="20"/>
      <c r="J74" s="1" t="s">
        <v>112</v>
      </c>
      <c r="L74" s="1" t="s">
        <v>331</v>
      </c>
      <c r="N74" t="s">
        <v>13499</v>
      </c>
      <c r="Q74" t="s">
        <v>13785</v>
      </c>
      <c r="R74" t="s">
        <v>13844</v>
      </c>
      <c r="S74" t="s">
        <v>14378</v>
      </c>
      <c r="T74" t="s">
        <v>14379</v>
      </c>
    </row>
    <row r="75" spans="2:20" x14ac:dyDescent="0.2">
      <c r="B75" s="1" t="s">
        <v>347</v>
      </c>
      <c r="C75" s="1" t="s">
        <v>348</v>
      </c>
      <c r="D75" s="1" t="s">
        <v>349</v>
      </c>
      <c r="E75" s="1" t="s">
        <v>350</v>
      </c>
      <c r="F75" s="1" t="s">
        <v>351</v>
      </c>
      <c r="G75" s="15"/>
      <c r="H75" s="18"/>
      <c r="I75" s="20"/>
      <c r="J75" s="1" t="s">
        <v>112</v>
      </c>
      <c r="K75" t="s">
        <v>12713</v>
      </c>
      <c r="L75" s="1" t="s">
        <v>331</v>
      </c>
      <c r="N75" t="s">
        <v>13500</v>
      </c>
      <c r="Q75" t="s">
        <v>13785</v>
      </c>
      <c r="R75" t="s">
        <v>13845</v>
      </c>
      <c r="S75" t="s">
        <v>14375</v>
      </c>
      <c r="T75" t="s">
        <v>14377</v>
      </c>
    </row>
    <row r="76" spans="2:20" x14ac:dyDescent="0.2">
      <c r="B76" s="1" t="s">
        <v>352</v>
      </c>
      <c r="C76" s="1" t="s">
        <v>353</v>
      </c>
      <c r="D76" s="1" t="s">
        <v>354</v>
      </c>
      <c r="E76" s="1" t="s">
        <v>355</v>
      </c>
      <c r="F76" s="1" t="s">
        <v>356</v>
      </c>
      <c r="G76" s="15"/>
      <c r="H76" s="18"/>
      <c r="I76" s="20"/>
      <c r="J76" s="1" t="s">
        <v>112</v>
      </c>
      <c r="K76" t="s">
        <v>12714</v>
      </c>
      <c r="L76" s="1" t="s">
        <v>331</v>
      </c>
      <c r="N76" t="s">
        <v>13501</v>
      </c>
      <c r="Q76" t="s">
        <v>13785</v>
      </c>
      <c r="R76" t="s">
        <v>13846</v>
      </c>
      <c r="S76" t="s">
        <v>14375</v>
      </c>
      <c r="T76" t="s">
        <v>14377</v>
      </c>
    </row>
    <row r="77" spans="2:20" x14ac:dyDescent="0.2">
      <c r="B77" s="1" t="s">
        <v>357</v>
      </c>
      <c r="C77" s="1" t="s">
        <v>358</v>
      </c>
      <c r="D77" s="1" t="s">
        <v>359</v>
      </c>
      <c r="E77" s="1" t="s">
        <v>360</v>
      </c>
      <c r="F77" s="1" t="s">
        <v>361</v>
      </c>
      <c r="G77" s="15"/>
      <c r="H77" s="18"/>
      <c r="I77" s="20"/>
      <c r="J77" s="1" t="s">
        <v>112</v>
      </c>
      <c r="K77" t="s">
        <v>12715</v>
      </c>
      <c r="L77" s="1" t="s">
        <v>331</v>
      </c>
      <c r="N77" t="s">
        <v>13502</v>
      </c>
      <c r="Q77" t="s">
        <v>13785</v>
      </c>
      <c r="R77" t="s">
        <v>13847</v>
      </c>
      <c r="S77" t="s">
        <v>14375</v>
      </c>
      <c r="T77" t="s">
        <v>14377</v>
      </c>
    </row>
    <row r="78" spans="2:20" x14ac:dyDescent="0.2">
      <c r="B78" s="1" t="s">
        <v>362</v>
      </c>
      <c r="C78" s="1" t="s">
        <v>363</v>
      </c>
      <c r="D78" s="1" t="s">
        <v>364</v>
      </c>
      <c r="E78" s="1" t="s">
        <v>365</v>
      </c>
      <c r="F78" s="1" t="s">
        <v>366</v>
      </c>
      <c r="G78" s="15"/>
      <c r="H78" s="18"/>
      <c r="I78" s="20"/>
      <c r="J78" s="1" t="s">
        <v>23</v>
      </c>
      <c r="K78" t="s">
        <v>12716</v>
      </c>
      <c r="L78" s="1" t="s">
        <v>331</v>
      </c>
      <c r="N78" t="s">
        <v>13503</v>
      </c>
      <c r="Q78" t="s">
        <v>13785</v>
      </c>
      <c r="R78" t="s">
        <v>13848</v>
      </c>
      <c r="S78" t="s">
        <v>14375</v>
      </c>
      <c r="T78" t="s">
        <v>14379</v>
      </c>
    </row>
    <row r="79" spans="2:20" x14ac:dyDescent="0.2">
      <c r="B79" s="1" t="s">
        <v>367</v>
      </c>
      <c r="C79" s="1" t="s">
        <v>368</v>
      </c>
      <c r="D79" s="1" t="s">
        <v>369</v>
      </c>
      <c r="E79" s="1" t="s">
        <v>370</v>
      </c>
      <c r="F79" s="1" t="s">
        <v>366</v>
      </c>
      <c r="G79" s="15"/>
      <c r="H79" s="18"/>
      <c r="I79" s="20"/>
      <c r="J79" s="1" t="s">
        <v>23</v>
      </c>
      <c r="K79" t="s">
        <v>12717</v>
      </c>
      <c r="L79" s="1" t="s">
        <v>331</v>
      </c>
      <c r="N79" t="s">
        <v>13504</v>
      </c>
      <c r="Q79" t="s">
        <v>13785</v>
      </c>
      <c r="R79" t="s">
        <v>13849</v>
      </c>
      <c r="S79" t="s">
        <v>14375</v>
      </c>
      <c r="T79" t="s">
        <v>14379</v>
      </c>
    </row>
    <row r="80" spans="2:20" x14ac:dyDescent="0.2">
      <c r="B80" s="1" t="s">
        <v>371</v>
      </c>
      <c r="C80" s="1" t="s">
        <v>372</v>
      </c>
      <c r="D80" s="1" t="s">
        <v>373</v>
      </c>
      <c r="E80" s="1" t="s">
        <v>374</v>
      </c>
      <c r="F80" s="1" t="s">
        <v>361</v>
      </c>
      <c r="G80" s="15"/>
      <c r="H80" s="18"/>
      <c r="I80" s="20"/>
      <c r="J80" s="1" t="s">
        <v>112</v>
      </c>
      <c r="K80" t="s">
        <v>12718</v>
      </c>
      <c r="L80" s="1" t="s">
        <v>331</v>
      </c>
      <c r="N80" t="s">
        <v>13505</v>
      </c>
      <c r="Q80" t="s">
        <v>13785</v>
      </c>
      <c r="R80" t="s">
        <v>13850</v>
      </c>
      <c r="S80" t="s">
        <v>14375</v>
      </c>
      <c r="T80" t="s">
        <v>14379</v>
      </c>
    </row>
    <row r="81" spans="2:20" x14ac:dyDescent="0.2">
      <c r="B81" s="1" t="s">
        <v>375</v>
      </c>
      <c r="C81" s="1" t="s">
        <v>376</v>
      </c>
      <c r="D81" s="1" t="s">
        <v>377</v>
      </c>
      <c r="E81" s="1" t="s">
        <v>378</v>
      </c>
      <c r="F81" s="1" t="s">
        <v>379</v>
      </c>
      <c r="G81" s="15"/>
      <c r="H81" s="18"/>
      <c r="I81" s="20"/>
      <c r="J81" s="1" t="s">
        <v>23</v>
      </c>
      <c r="K81" t="s">
        <v>12719</v>
      </c>
      <c r="L81" s="1" t="s">
        <v>380</v>
      </c>
      <c r="Q81" t="s">
        <v>13785</v>
      </c>
      <c r="R81" t="s">
        <v>13851</v>
      </c>
      <c r="S81" t="s">
        <v>14375</v>
      </c>
      <c r="T81" t="s">
        <v>14377</v>
      </c>
    </row>
    <row r="82" spans="2:20" x14ac:dyDescent="0.2">
      <c r="B82" s="1" t="s">
        <v>381</v>
      </c>
      <c r="C82" s="1" t="s">
        <v>382</v>
      </c>
      <c r="D82" s="1" t="s">
        <v>383</v>
      </c>
      <c r="E82" s="1" t="s">
        <v>384</v>
      </c>
      <c r="F82" s="1" t="s">
        <v>385</v>
      </c>
      <c r="G82" s="15"/>
      <c r="H82" s="18"/>
      <c r="I82" s="20"/>
      <c r="J82" s="1" t="s">
        <v>112</v>
      </c>
      <c r="K82" t="s">
        <v>12720</v>
      </c>
      <c r="L82" s="1" t="s">
        <v>380</v>
      </c>
      <c r="Q82" t="s">
        <v>13785</v>
      </c>
      <c r="R82" t="s">
        <v>13852</v>
      </c>
      <c r="S82" t="s">
        <v>14375</v>
      </c>
      <c r="T82" t="s">
        <v>14377</v>
      </c>
    </row>
    <row r="83" spans="2:20" x14ac:dyDescent="0.2">
      <c r="B83" s="1" t="s">
        <v>386</v>
      </c>
      <c r="C83" s="1" t="s">
        <v>387</v>
      </c>
      <c r="D83" s="1" t="s">
        <v>388</v>
      </c>
      <c r="E83" s="1" t="s">
        <v>389</v>
      </c>
      <c r="F83" s="1" t="s">
        <v>390</v>
      </c>
      <c r="G83" s="15"/>
      <c r="H83" s="18"/>
      <c r="I83" s="20"/>
      <c r="J83" s="1" t="s">
        <v>112</v>
      </c>
      <c r="K83" t="s">
        <v>12721</v>
      </c>
      <c r="L83" s="1" t="s">
        <v>391</v>
      </c>
      <c r="N83" t="s">
        <v>13506</v>
      </c>
      <c r="Q83" t="s">
        <v>13786</v>
      </c>
      <c r="R83" t="s">
        <v>13853</v>
      </c>
      <c r="S83" t="s">
        <v>14375</v>
      </c>
      <c r="T83" t="s">
        <v>14377</v>
      </c>
    </row>
    <row r="84" spans="2:20" x14ac:dyDescent="0.2">
      <c r="B84" s="1" t="s">
        <v>392</v>
      </c>
      <c r="C84" s="1" t="s">
        <v>393</v>
      </c>
      <c r="D84" s="1" t="s">
        <v>394</v>
      </c>
      <c r="E84" s="1" t="s">
        <v>395</v>
      </c>
      <c r="F84" s="1" t="s">
        <v>390</v>
      </c>
      <c r="G84" s="15"/>
      <c r="H84" s="18"/>
      <c r="I84" s="20"/>
      <c r="J84" s="1" t="s">
        <v>112</v>
      </c>
      <c r="K84" t="s">
        <v>12722</v>
      </c>
      <c r="L84" s="1" t="s">
        <v>391</v>
      </c>
      <c r="N84" t="s">
        <v>13506</v>
      </c>
      <c r="Q84" t="s">
        <v>13786</v>
      </c>
      <c r="R84" t="s">
        <v>13854</v>
      </c>
      <c r="S84" t="s">
        <v>14375</v>
      </c>
      <c r="T84" t="s">
        <v>14377</v>
      </c>
    </row>
    <row r="85" spans="2:20" x14ac:dyDescent="0.2">
      <c r="B85" s="1" t="s">
        <v>396</v>
      </c>
      <c r="C85" s="1" t="s">
        <v>397</v>
      </c>
      <c r="D85" s="1" t="s">
        <v>398</v>
      </c>
      <c r="E85" s="1" t="s">
        <v>399</v>
      </c>
      <c r="F85" s="1" t="s">
        <v>400</v>
      </c>
      <c r="G85" s="15"/>
      <c r="H85" s="18"/>
      <c r="I85" s="20"/>
      <c r="J85" s="1" t="s">
        <v>112</v>
      </c>
      <c r="K85" t="s">
        <v>12723</v>
      </c>
      <c r="L85" s="1" t="s">
        <v>401</v>
      </c>
      <c r="Q85" t="s">
        <v>13785</v>
      </c>
      <c r="R85" t="s">
        <v>13855</v>
      </c>
      <c r="S85" t="s">
        <v>14380</v>
      </c>
      <c r="T85" t="s">
        <v>14377</v>
      </c>
    </row>
    <row r="86" spans="2:20" x14ac:dyDescent="0.2">
      <c r="B86" s="1" t="s">
        <v>402</v>
      </c>
      <c r="C86" s="1" t="s">
        <v>403</v>
      </c>
      <c r="D86" s="1" t="s">
        <v>404</v>
      </c>
      <c r="E86" s="1" t="s">
        <v>405</v>
      </c>
      <c r="F86" s="1" t="s">
        <v>406</v>
      </c>
      <c r="G86" s="15"/>
      <c r="H86" s="18"/>
      <c r="I86" s="20"/>
      <c r="J86" s="1" t="s">
        <v>112</v>
      </c>
      <c r="K86" t="s">
        <v>12724</v>
      </c>
      <c r="L86" s="1" t="s">
        <v>401</v>
      </c>
      <c r="Q86" t="s">
        <v>13785</v>
      </c>
      <c r="R86" t="s">
        <v>13856</v>
      </c>
      <c r="S86" t="s">
        <v>14375</v>
      </c>
      <c r="T86" t="s">
        <v>14377</v>
      </c>
    </row>
    <row r="87" spans="2:20" x14ac:dyDescent="0.2">
      <c r="B87" s="1" t="s">
        <v>407</v>
      </c>
      <c r="C87" s="1" t="s">
        <v>408</v>
      </c>
      <c r="D87" s="1" t="s">
        <v>409</v>
      </c>
      <c r="E87" s="1" t="s">
        <v>410</v>
      </c>
      <c r="F87" s="1" t="s">
        <v>411</v>
      </c>
      <c r="G87" s="15"/>
      <c r="H87" s="18"/>
      <c r="I87" s="20"/>
      <c r="J87" s="1" t="s">
        <v>112</v>
      </c>
      <c r="K87" t="s">
        <v>12725</v>
      </c>
      <c r="L87" s="1" t="s">
        <v>401</v>
      </c>
      <c r="Q87" t="s">
        <v>13785</v>
      </c>
      <c r="R87" t="s">
        <v>13857</v>
      </c>
      <c r="S87" t="s">
        <v>14375</v>
      </c>
      <c r="T87" t="s">
        <v>14377</v>
      </c>
    </row>
    <row r="88" spans="2:20" x14ac:dyDescent="0.2">
      <c r="B88" s="1" t="s">
        <v>412</v>
      </c>
      <c r="C88" s="1" t="s">
        <v>413</v>
      </c>
      <c r="D88" s="1" t="s">
        <v>414</v>
      </c>
      <c r="E88" s="1" t="s">
        <v>410</v>
      </c>
      <c r="F88" s="1" t="s">
        <v>411</v>
      </c>
      <c r="G88" s="15"/>
      <c r="H88" s="18"/>
      <c r="I88" s="20"/>
      <c r="J88" s="1" t="s">
        <v>112</v>
      </c>
      <c r="K88" t="s">
        <v>12726</v>
      </c>
      <c r="L88" s="1" t="s">
        <v>401</v>
      </c>
      <c r="Q88" t="s">
        <v>13785</v>
      </c>
      <c r="R88" t="s">
        <v>13857</v>
      </c>
      <c r="S88" t="s">
        <v>14375</v>
      </c>
      <c r="T88" t="s">
        <v>14377</v>
      </c>
    </row>
    <row r="89" spans="2:20" x14ac:dyDescent="0.2">
      <c r="B89" s="1" t="s">
        <v>415</v>
      </c>
      <c r="C89" s="1" t="s">
        <v>416</v>
      </c>
      <c r="D89" s="1" t="s">
        <v>417</v>
      </c>
      <c r="E89" s="1" t="s">
        <v>418</v>
      </c>
      <c r="F89" s="1" t="s">
        <v>419</v>
      </c>
      <c r="G89" s="15"/>
      <c r="H89" s="18"/>
      <c r="I89" s="20"/>
      <c r="J89" s="1" t="s">
        <v>112</v>
      </c>
      <c r="K89" t="s">
        <v>12727</v>
      </c>
      <c r="L89" s="1" t="s">
        <v>401</v>
      </c>
      <c r="Q89" t="s">
        <v>13785</v>
      </c>
      <c r="R89" t="s">
        <v>13858</v>
      </c>
      <c r="S89" t="s">
        <v>14375</v>
      </c>
      <c r="T89" t="s">
        <v>14377</v>
      </c>
    </row>
    <row r="90" spans="2:20" x14ac:dyDescent="0.2">
      <c r="B90" s="1" t="s">
        <v>420</v>
      </c>
      <c r="C90" s="1" t="s">
        <v>421</v>
      </c>
      <c r="D90" s="1" t="s">
        <v>422</v>
      </c>
      <c r="E90" s="1" t="s">
        <v>423</v>
      </c>
      <c r="F90" s="1" t="s">
        <v>424</v>
      </c>
      <c r="G90" s="15"/>
      <c r="H90" s="18"/>
      <c r="I90" s="20"/>
      <c r="J90" s="1" t="s">
        <v>112</v>
      </c>
      <c r="K90" t="s">
        <v>12728</v>
      </c>
      <c r="L90" s="1" t="s">
        <v>401</v>
      </c>
      <c r="Q90" t="s">
        <v>13785</v>
      </c>
      <c r="R90" t="s">
        <v>13859</v>
      </c>
      <c r="S90" t="s">
        <v>14375</v>
      </c>
      <c r="T90" t="s">
        <v>14377</v>
      </c>
    </row>
    <row r="91" spans="2:20" x14ac:dyDescent="0.2">
      <c r="B91" s="1" t="s">
        <v>425</v>
      </c>
      <c r="C91" s="1" t="s">
        <v>421</v>
      </c>
      <c r="D91" s="1" t="s">
        <v>426</v>
      </c>
      <c r="E91" s="1" t="s">
        <v>423</v>
      </c>
      <c r="F91" s="1" t="s">
        <v>424</v>
      </c>
      <c r="G91" s="15"/>
      <c r="H91" s="18"/>
      <c r="I91" s="20"/>
      <c r="J91" s="1" t="s">
        <v>23</v>
      </c>
      <c r="K91" t="s">
        <v>12728</v>
      </c>
      <c r="L91" s="1" t="s">
        <v>401</v>
      </c>
      <c r="Q91" t="s">
        <v>13785</v>
      </c>
      <c r="R91" t="s">
        <v>13859</v>
      </c>
      <c r="S91" t="s">
        <v>14375</v>
      </c>
      <c r="T91" t="s">
        <v>14377</v>
      </c>
    </row>
    <row r="92" spans="2:20" x14ac:dyDescent="0.2">
      <c r="B92" s="1" t="s">
        <v>427</v>
      </c>
      <c r="C92" s="1" t="s">
        <v>428</v>
      </c>
      <c r="D92" s="1" t="s">
        <v>429</v>
      </c>
      <c r="E92" s="1" t="s">
        <v>340</v>
      </c>
      <c r="F92" s="1" t="s">
        <v>341</v>
      </c>
      <c r="G92" s="15"/>
      <c r="H92" s="18"/>
      <c r="I92" s="20"/>
      <c r="J92" s="1" t="s">
        <v>112</v>
      </c>
      <c r="K92" t="s">
        <v>12729</v>
      </c>
      <c r="L92" s="1" t="s">
        <v>401</v>
      </c>
      <c r="N92" t="s">
        <v>13507</v>
      </c>
      <c r="Q92" t="s">
        <v>13785</v>
      </c>
      <c r="R92" t="s">
        <v>13843</v>
      </c>
      <c r="S92" t="s">
        <v>14378</v>
      </c>
      <c r="T92" t="s">
        <v>14379</v>
      </c>
    </row>
    <row r="93" spans="2:20" x14ac:dyDescent="0.2">
      <c r="B93" s="1" t="s">
        <v>430</v>
      </c>
      <c r="C93" s="1" t="s">
        <v>431</v>
      </c>
      <c r="D93" s="1" t="s">
        <v>432</v>
      </c>
      <c r="E93" s="1" t="s">
        <v>345</v>
      </c>
      <c r="F93" s="1" t="s">
        <v>346</v>
      </c>
      <c r="G93" s="15"/>
      <c r="H93" s="18"/>
      <c r="I93" s="20"/>
      <c r="J93" s="1" t="s">
        <v>112</v>
      </c>
      <c r="K93" t="s">
        <v>12730</v>
      </c>
      <c r="L93" s="1" t="s">
        <v>401</v>
      </c>
      <c r="N93" t="s">
        <v>13507</v>
      </c>
      <c r="Q93" t="s">
        <v>13785</v>
      </c>
      <c r="R93" t="s">
        <v>13844</v>
      </c>
      <c r="S93" t="s">
        <v>14378</v>
      </c>
      <c r="T93" t="s">
        <v>14379</v>
      </c>
    </row>
    <row r="94" spans="2:20" x14ac:dyDescent="0.2">
      <c r="B94" s="1" t="s">
        <v>433</v>
      </c>
      <c r="C94" s="1" t="s">
        <v>434</v>
      </c>
      <c r="D94" s="1" t="s">
        <v>435</v>
      </c>
      <c r="E94" s="1" t="s">
        <v>436</v>
      </c>
      <c r="F94" s="1" t="s">
        <v>437</v>
      </c>
      <c r="G94" s="15"/>
      <c r="H94" s="18"/>
      <c r="I94" s="20"/>
      <c r="J94" s="1" t="s">
        <v>112</v>
      </c>
      <c r="K94" t="s">
        <v>12731</v>
      </c>
      <c r="L94" s="1" t="s">
        <v>401</v>
      </c>
      <c r="Q94" t="s">
        <v>13785</v>
      </c>
      <c r="R94" t="s">
        <v>13860</v>
      </c>
      <c r="S94" t="s">
        <v>14375</v>
      </c>
      <c r="T94" t="s">
        <v>14377</v>
      </c>
    </row>
    <row r="95" spans="2:20" x14ac:dyDescent="0.2">
      <c r="B95" s="1" t="s">
        <v>438</v>
      </c>
      <c r="C95" s="1" t="s">
        <v>439</v>
      </c>
      <c r="D95" s="1" t="s">
        <v>440</v>
      </c>
      <c r="E95" s="1" t="s">
        <v>441</v>
      </c>
      <c r="F95" s="1" t="s">
        <v>442</v>
      </c>
      <c r="G95" s="15"/>
      <c r="H95" s="18"/>
      <c r="I95" s="20"/>
      <c r="J95" s="1" t="s">
        <v>112</v>
      </c>
      <c r="K95" t="s">
        <v>12732</v>
      </c>
      <c r="L95" s="1" t="s">
        <v>401</v>
      </c>
      <c r="N95" t="s">
        <v>13508</v>
      </c>
      <c r="Q95" t="s">
        <v>13785</v>
      </c>
      <c r="R95" t="s">
        <v>13861</v>
      </c>
      <c r="S95" t="s">
        <v>14375</v>
      </c>
      <c r="T95" t="s">
        <v>14377</v>
      </c>
    </row>
    <row r="96" spans="2:20" x14ac:dyDescent="0.2">
      <c r="B96" s="1" t="s">
        <v>443</v>
      </c>
      <c r="C96" s="1" t="s">
        <v>444</v>
      </c>
      <c r="D96" s="1" t="s">
        <v>445</v>
      </c>
      <c r="E96" s="1" t="s">
        <v>446</v>
      </c>
      <c r="F96" s="1" t="s">
        <v>442</v>
      </c>
      <c r="G96" s="15"/>
      <c r="H96" s="18"/>
      <c r="I96" s="20"/>
      <c r="J96" s="1" t="s">
        <v>112</v>
      </c>
      <c r="K96" t="s">
        <v>12733</v>
      </c>
      <c r="L96" s="1" t="s">
        <v>401</v>
      </c>
      <c r="N96" t="s">
        <v>13508</v>
      </c>
      <c r="Q96" t="s">
        <v>13785</v>
      </c>
      <c r="R96" t="s">
        <v>13862</v>
      </c>
      <c r="S96" t="s">
        <v>14375</v>
      </c>
      <c r="T96" t="s">
        <v>14377</v>
      </c>
    </row>
    <row r="97" spans="2:20" x14ac:dyDescent="0.2">
      <c r="B97" s="1" t="s">
        <v>447</v>
      </c>
      <c r="C97" s="1" t="s">
        <v>448</v>
      </c>
      <c r="D97" s="1" t="s">
        <v>449</v>
      </c>
      <c r="E97" s="1" t="s">
        <v>450</v>
      </c>
      <c r="F97" s="1" t="s">
        <v>451</v>
      </c>
      <c r="G97" s="15"/>
      <c r="H97" s="18"/>
      <c r="I97" s="20"/>
      <c r="J97" s="1" t="s">
        <v>112</v>
      </c>
      <c r="K97" t="s">
        <v>12734</v>
      </c>
      <c r="L97" s="1" t="s">
        <v>401</v>
      </c>
      <c r="N97" t="s">
        <v>13509</v>
      </c>
      <c r="Q97" t="s">
        <v>13785</v>
      </c>
      <c r="R97" t="s">
        <v>13863</v>
      </c>
      <c r="S97" t="s">
        <v>14375</v>
      </c>
      <c r="T97" t="s">
        <v>14377</v>
      </c>
    </row>
    <row r="98" spans="2:20" x14ac:dyDescent="0.2">
      <c r="B98" s="1" t="s">
        <v>452</v>
      </c>
      <c r="C98" s="1" t="s">
        <v>453</v>
      </c>
      <c r="D98" s="1" t="s">
        <v>454</v>
      </c>
      <c r="E98" s="1" t="s">
        <v>455</v>
      </c>
      <c r="F98" s="1" t="s">
        <v>456</v>
      </c>
      <c r="G98" s="15"/>
      <c r="H98" s="18"/>
      <c r="I98" s="20"/>
      <c r="J98" s="1" t="s">
        <v>112</v>
      </c>
      <c r="K98" t="s">
        <v>12735</v>
      </c>
      <c r="L98" s="1" t="s">
        <v>401</v>
      </c>
      <c r="N98" t="s">
        <v>13510</v>
      </c>
      <c r="Q98" t="s">
        <v>13785</v>
      </c>
      <c r="R98" t="s">
        <v>13864</v>
      </c>
      <c r="S98" t="s">
        <v>14375</v>
      </c>
      <c r="T98" t="s">
        <v>14377</v>
      </c>
    </row>
    <row r="99" spans="2:20" x14ac:dyDescent="0.2">
      <c r="B99" s="1" t="s">
        <v>457</v>
      </c>
      <c r="C99" s="1" t="s">
        <v>458</v>
      </c>
      <c r="D99" s="1" t="s">
        <v>459</v>
      </c>
      <c r="E99" s="1" t="s">
        <v>460</v>
      </c>
      <c r="F99" s="1" t="s">
        <v>461</v>
      </c>
      <c r="G99" s="15"/>
      <c r="H99" s="18"/>
      <c r="I99" s="20"/>
      <c r="J99" s="1" t="s">
        <v>112</v>
      </c>
      <c r="K99" t="s">
        <v>12736</v>
      </c>
      <c r="L99" s="1" t="s">
        <v>401</v>
      </c>
      <c r="Q99" t="s">
        <v>13785</v>
      </c>
      <c r="R99" t="s">
        <v>13865</v>
      </c>
      <c r="S99" t="s">
        <v>14375</v>
      </c>
      <c r="T99" t="s">
        <v>14377</v>
      </c>
    </row>
    <row r="100" spans="2:20" x14ac:dyDescent="0.2">
      <c r="B100" s="1" t="s">
        <v>462</v>
      </c>
      <c r="C100" s="1" t="s">
        <v>458</v>
      </c>
      <c r="D100" s="1" t="s">
        <v>463</v>
      </c>
      <c r="E100" s="1" t="s">
        <v>460</v>
      </c>
      <c r="F100" s="1" t="s">
        <v>464</v>
      </c>
      <c r="G100" s="15"/>
      <c r="H100" s="18"/>
      <c r="I100" s="20"/>
      <c r="J100" s="1" t="s">
        <v>23</v>
      </c>
      <c r="K100" t="s">
        <v>12736</v>
      </c>
      <c r="L100" s="1" t="s">
        <v>401</v>
      </c>
      <c r="Q100" t="s">
        <v>13785</v>
      </c>
      <c r="R100" t="s">
        <v>13865</v>
      </c>
      <c r="S100" t="s">
        <v>14375</v>
      </c>
      <c r="T100" t="s">
        <v>14377</v>
      </c>
    </row>
    <row r="101" spans="2:20" x14ac:dyDescent="0.2">
      <c r="B101" s="1" t="s">
        <v>465</v>
      </c>
      <c r="C101" s="1" t="s">
        <v>466</v>
      </c>
      <c r="D101" s="1" t="s">
        <v>467</v>
      </c>
      <c r="E101" s="1" t="s">
        <v>468</v>
      </c>
      <c r="F101" s="1" t="s">
        <v>469</v>
      </c>
      <c r="G101" s="15"/>
      <c r="H101" s="18"/>
      <c r="I101" s="20"/>
      <c r="J101" s="1" t="s">
        <v>23</v>
      </c>
      <c r="K101" t="s">
        <v>12737</v>
      </c>
      <c r="L101" s="1" t="s">
        <v>401</v>
      </c>
      <c r="N101" t="s">
        <v>13511</v>
      </c>
      <c r="Q101" t="s">
        <v>13785</v>
      </c>
      <c r="R101" t="s">
        <v>13866</v>
      </c>
      <c r="S101" t="s">
        <v>14375</v>
      </c>
      <c r="T101" t="s">
        <v>14377</v>
      </c>
    </row>
    <row r="102" spans="2:20" x14ac:dyDescent="0.2">
      <c r="B102" s="1" t="s">
        <v>470</v>
      </c>
      <c r="C102" s="1" t="s">
        <v>471</v>
      </c>
      <c r="D102" s="1" t="s">
        <v>472</v>
      </c>
      <c r="E102" s="1" t="s">
        <v>473</v>
      </c>
      <c r="F102" s="1" t="s">
        <v>474</v>
      </c>
      <c r="G102" s="15"/>
      <c r="H102" s="18"/>
      <c r="I102" s="20"/>
      <c r="J102" s="1" t="s">
        <v>23</v>
      </c>
      <c r="K102" t="s">
        <v>12738</v>
      </c>
      <c r="L102" s="1" t="s">
        <v>401</v>
      </c>
      <c r="N102" t="s">
        <v>13512</v>
      </c>
      <c r="Q102" t="s">
        <v>13785</v>
      </c>
      <c r="R102" t="s">
        <v>13867</v>
      </c>
      <c r="S102" t="s">
        <v>14375</v>
      </c>
      <c r="T102" t="s">
        <v>14377</v>
      </c>
    </row>
    <row r="103" spans="2:20" x14ac:dyDescent="0.2">
      <c r="B103" s="1" t="s">
        <v>475</v>
      </c>
      <c r="C103" s="1" t="s">
        <v>476</v>
      </c>
      <c r="D103" s="1" t="s">
        <v>477</v>
      </c>
      <c r="E103" s="1" t="s">
        <v>478</v>
      </c>
      <c r="F103" s="1" t="s">
        <v>479</v>
      </c>
      <c r="G103" s="15"/>
      <c r="H103" s="18"/>
      <c r="I103" s="20"/>
      <c r="J103" s="1" t="s">
        <v>296</v>
      </c>
      <c r="K103" t="s">
        <v>12739</v>
      </c>
      <c r="L103" s="1" t="s">
        <v>401</v>
      </c>
      <c r="Q103" t="s">
        <v>13785</v>
      </c>
      <c r="R103" t="s">
        <v>13868</v>
      </c>
      <c r="S103" t="s">
        <v>14375</v>
      </c>
      <c r="T103" t="s">
        <v>14377</v>
      </c>
    </row>
    <row r="104" spans="2:20" x14ac:dyDescent="0.2">
      <c r="B104" s="1" t="s">
        <v>480</v>
      </c>
      <c r="C104" s="1" t="s">
        <v>481</v>
      </c>
      <c r="D104" s="1" t="s">
        <v>482</v>
      </c>
      <c r="E104" s="1" t="s">
        <v>483</v>
      </c>
      <c r="F104" s="1" t="s">
        <v>484</v>
      </c>
      <c r="G104" s="15"/>
      <c r="H104" s="18"/>
      <c r="I104" s="20"/>
      <c r="J104" s="1" t="s">
        <v>296</v>
      </c>
      <c r="K104" t="s">
        <v>12740</v>
      </c>
      <c r="L104" s="1" t="s">
        <v>401</v>
      </c>
      <c r="Q104" t="s">
        <v>13785</v>
      </c>
      <c r="R104" t="s">
        <v>13869</v>
      </c>
      <c r="S104" t="s">
        <v>14375</v>
      </c>
      <c r="T104" t="s">
        <v>14377</v>
      </c>
    </row>
    <row r="105" spans="2:20" x14ac:dyDescent="0.2">
      <c r="B105" s="1" t="s">
        <v>485</v>
      </c>
      <c r="C105" s="1" t="s">
        <v>486</v>
      </c>
      <c r="D105" s="1" t="s">
        <v>487</v>
      </c>
      <c r="E105" s="1" t="s">
        <v>488</v>
      </c>
      <c r="F105" s="1" t="s">
        <v>489</v>
      </c>
      <c r="G105" s="15"/>
      <c r="H105" s="18"/>
      <c r="I105" s="20"/>
      <c r="J105" s="1" t="s">
        <v>23</v>
      </c>
      <c r="K105" t="s">
        <v>12741</v>
      </c>
      <c r="L105" s="1" t="s">
        <v>401</v>
      </c>
      <c r="N105" t="s">
        <v>13513</v>
      </c>
      <c r="Q105" t="s">
        <v>13785</v>
      </c>
      <c r="R105" t="s">
        <v>13870</v>
      </c>
      <c r="S105" t="s">
        <v>14375</v>
      </c>
      <c r="T105" t="s">
        <v>14377</v>
      </c>
    </row>
    <row r="106" spans="2:20" x14ac:dyDescent="0.2">
      <c r="B106" s="1" t="s">
        <v>490</v>
      </c>
      <c r="C106" s="1" t="s">
        <v>491</v>
      </c>
      <c r="D106" s="1" t="s">
        <v>492</v>
      </c>
      <c r="E106" s="1" t="s">
        <v>493</v>
      </c>
      <c r="F106" s="1" t="s">
        <v>494</v>
      </c>
      <c r="G106" s="15"/>
      <c r="H106" s="18"/>
      <c r="I106" s="20"/>
      <c r="J106" s="1" t="s">
        <v>23</v>
      </c>
      <c r="K106" t="s">
        <v>12742</v>
      </c>
      <c r="L106" s="1" t="s">
        <v>401</v>
      </c>
      <c r="Q106" t="s">
        <v>13785</v>
      </c>
      <c r="R106" t="s">
        <v>13871</v>
      </c>
      <c r="S106" t="s">
        <v>14375</v>
      </c>
      <c r="T106" t="s">
        <v>14377</v>
      </c>
    </row>
    <row r="107" spans="2:20" x14ac:dyDescent="0.2">
      <c r="B107" s="1" t="s">
        <v>495</v>
      </c>
      <c r="C107" s="1" t="s">
        <v>496</v>
      </c>
      <c r="D107" s="1" t="s">
        <v>497</v>
      </c>
      <c r="E107" s="1" t="s">
        <v>498</v>
      </c>
      <c r="F107" s="1" t="s">
        <v>499</v>
      </c>
      <c r="G107" s="15"/>
      <c r="H107" s="18"/>
      <c r="I107" s="20"/>
      <c r="J107" s="1" t="s">
        <v>296</v>
      </c>
      <c r="K107" t="s">
        <v>12743</v>
      </c>
      <c r="L107" s="1" t="s">
        <v>401</v>
      </c>
      <c r="N107" t="s">
        <v>13514</v>
      </c>
      <c r="Q107" t="s">
        <v>13785</v>
      </c>
      <c r="R107" t="s">
        <v>13872</v>
      </c>
      <c r="S107" t="s">
        <v>14375</v>
      </c>
      <c r="T107" t="s">
        <v>14377</v>
      </c>
    </row>
    <row r="108" spans="2:20" x14ac:dyDescent="0.2">
      <c r="B108" s="1" t="s">
        <v>500</v>
      </c>
      <c r="C108" s="1" t="s">
        <v>501</v>
      </c>
      <c r="D108" s="1" t="s">
        <v>502</v>
      </c>
      <c r="E108" s="1" t="s">
        <v>503</v>
      </c>
      <c r="F108" s="1" t="s">
        <v>504</v>
      </c>
      <c r="G108" s="15"/>
      <c r="H108" s="18"/>
      <c r="I108" s="20"/>
      <c r="J108" s="1" t="s">
        <v>296</v>
      </c>
      <c r="K108" t="s">
        <v>12744</v>
      </c>
      <c r="L108" s="1" t="s">
        <v>401</v>
      </c>
      <c r="Q108" t="s">
        <v>13785</v>
      </c>
      <c r="R108" t="s">
        <v>13873</v>
      </c>
      <c r="S108" t="s">
        <v>14375</v>
      </c>
      <c r="T108" t="s">
        <v>14377</v>
      </c>
    </row>
    <row r="109" spans="2:20" x14ac:dyDescent="0.2">
      <c r="B109" s="1" t="s">
        <v>505</v>
      </c>
      <c r="C109" s="1" t="s">
        <v>506</v>
      </c>
      <c r="D109" s="1" t="s">
        <v>507</v>
      </c>
      <c r="E109" s="1" t="s">
        <v>508</v>
      </c>
      <c r="F109" s="1" t="s">
        <v>509</v>
      </c>
      <c r="G109" s="15"/>
      <c r="H109" s="18"/>
      <c r="I109" s="20"/>
      <c r="J109" s="1" t="s">
        <v>23</v>
      </c>
      <c r="K109" t="s">
        <v>12745</v>
      </c>
      <c r="L109" s="1" t="s">
        <v>401</v>
      </c>
      <c r="Q109" t="s">
        <v>13785</v>
      </c>
      <c r="R109" t="s">
        <v>506</v>
      </c>
      <c r="S109" t="s">
        <v>14375</v>
      </c>
      <c r="T109" t="s">
        <v>14377</v>
      </c>
    </row>
    <row r="110" spans="2:20" x14ac:dyDescent="0.2">
      <c r="B110" s="1" t="s">
        <v>510</v>
      </c>
      <c r="C110" s="1" t="s">
        <v>511</v>
      </c>
      <c r="D110" s="1" t="s">
        <v>512</v>
      </c>
      <c r="E110" s="1" t="s">
        <v>513</v>
      </c>
      <c r="F110" s="1" t="s">
        <v>514</v>
      </c>
      <c r="G110" s="15"/>
      <c r="H110" s="18"/>
      <c r="I110" s="20"/>
      <c r="J110" s="1" t="s">
        <v>23</v>
      </c>
      <c r="K110" t="s">
        <v>12746</v>
      </c>
      <c r="L110" s="1" t="s">
        <v>401</v>
      </c>
      <c r="Q110" t="s">
        <v>13785</v>
      </c>
      <c r="R110" t="s">
        <v>13874</v>
      </c>
      <c r="S110" t="s">
        <v>14380</v>
      </c>
      <c r="T110" t="s">
        <v>14377</v>
      </c>
    </row>
    <row r="111" spans="2:20" x14ac:dyDescent="0.2">
      <c r="B111" s="1" t="s">
        <v>515</v>
      </c>
      <c r="C111" s="1" t="s">
        <v>516</v>
      </c>
      <c r="D111" s="1" t="s">
        <v>517</v>
      </c>
      <c r="E111" s="1" t="s">
        <v>518</v>
      </c>
      <c r="F111" s="1" t="s">
        <v>519</v>
      </c>
      <c r="G111" s="15"/>
      <c r="H111" s="18"/>
      <c r="I111" s="20"/>
      <c r="J111" s="1" t="s">
        <v>112</v>
      </c>
      <c r="K111" t="s">
        <v>12747</v>
      </c>
      <c r="L111" s="1" t="s">
        <v>401</v>
      </c>
      <c r="N111" t="s">
        <v>13515</v>
      </c>
      <c r="Q111" t="s">
        <v>13785</v>
      </c>
      <c r="R111" t="s">
        <v>13875</v>
      </c>
      <c r="S111" t="s">
        <v>14375</v>
      </c>
      <c r="T111" t="s">
        <v>14377</v>
      </c>
    </row>
    <row r="112" spans="2:20" x14ac:dyDescent="0.2">
      <c r="B112" s="1" t="s">
        <v>520</v>
      </c>
      <c r="C112" s="1" t="s">
        <v>313</v>
      </c>
      <c r="D112" s="1" t="s">
        <v>521</v>
      </c>
      <c r="E112" s="1" t="s">
        <v>315</v>
      </c>
      <c r="F112" s="1" t="s">
        <v>522</v>
      </c>
      <c r="G112" s="15"/>
      <c r="H112" s="18"/>
      <c r="I112" s="20"/>
      <c r="J112" s="1" t="s">
        <v>112</v>
      </c>
      <c r="K112" t="s">
        <v>12748</v>
      </c>
      <c r="L112" s="1" t="s">
        <v>401</v>
      </c>
      <c r="Q112" t="s">
        <v>13785</v>
      </c>
      <c r="R112" t="s">
        <v>13838</v>
      </c>
      <c r="S112" t="s">
        <v>14380</v>
      </c>
      <c r="T112" t="s">
        <v>14377</v>
      </c>
    </row>
    <row r="113" spans="2:20" x14ac:dyDescent="0.2">
      <c r="B113" s="1" t="s">
        <v>523</v>
      </c>
      <c r="C113" s="1" t="s">
        <v>448</v>
      </c>
      <c r="D113" s="1" t="s">
        <v>524</v>
      </c>
      <c r="E113" s="1" t="s">
        <v>450</v>
      </c>
      <c r="F113" s="1" t="s">
        <v>451</v>
      </c>
      <c r="G113" s="15"/>
      <c r="H113" s="18"/>
      <c r="I113" s="20"/>
      <c r="J113" s="1" t="s">
        <v>112</v>
      </c>
      <c r="K113" t="s">
        <v>12734</v>
      </c>
      <c r="L113" s="1" t="s">
        <v>401</v>
      </c>
      <c r="N113" t="s">
        <v>13509</v>
      </c>
      <c r="Q113" t="s">
        <v>13785</v>
      </c>
      <c r="R113" t="s">
        <v>13863</v>
      </c>
      <c r="S113" t="s">
        <v>14375</v>
      </c>
      <c r="T113" t="s">
        <v>14377</v>
      </c>
    </row>
    <row r="114" spans="2:20" x14ac:dyDescent="0.2">
      <c r="B114" s="1" t="s">
        <v>525</v>
      </c>
      <c r="C114" s="1" t="s">
        <v>526</v>
      </c>
      <c r="D114" s="1" t="s">
        <v>527</v>
      </c>
      <c r="E114" s="1" t="s">
        <v>528</v>
      </c>
      <c r="F114" s="1" t="s">
        <v>529</v>
      </c>
      <c r="G114" s="15"/>
      <c r="H114" s="18"/>
      <c r="I114" s="20"/>
      <c r="J114" s="1" t="s">
        <v>112</v>
      </c>
      <c r="K114" t="s">
        <v>12749</v>
      </c>
      <c r="L114" s="1" t="s">
        <v>530</v>
      </c>
      <c r="Q114" t="s">
        <v>13787</v>
      </c>
      <c r="R114" t="s">
        <v>13876</v>
      </c>
      <c r="S114" t="s">
        <v>14380</v>
      </c>
      <c r="T114" t="s">
        <v>14377</v>
      </c>
    </row>
    <row r="115" spans="2:20" x14ac:dyDescent="0.2">
      <c r="B115" s="1" t="s">
        <v>531</v>
      </c>
      <c r="C115" s="1" t="s">
        <v>532</v>
      </c>
      <c r="D115" s="1" t="s">
        <v>533</v>
      </c>
      <c r="E115" s="1" t="s">
        <v>534</v>
      </c>
      <c r="F115" s="1" t="s">
        <v>535</v>
      </c>
      <c r="G115" s="15"/>
      <c r="H115" s="18"/>
      <c r="I115" s="20"/>
      <c r="J115" s="1" t="s">
        <v>23</v>
      </c>
      <c r="K115" t="s">
        <v>12750</v>
      </c>
      <c r="L115" s="1" t="s">
        <v>530</v>
      </c>
      <c r="Q115" t="s">
        <v>13787</v>
      </c>
      <c r="R115" t="s">
        <v>13877</v>
      </c>
      <c r="S115" t="s">
        <v>14380</v>
      </c>
      <c r="T115" t="s">
        <v>14377</v>
      </c>
    </row>
    <row r="116" spans="2:20" x14ac:dyDescent="0.2">
      <c r="B116" s="1" t="s">
        <v>536</v>
      </c>
      <c r="C116" s="1" t="s">
        <v>532</v>
      </c>
      <c r="D116" s="1" t="s">
        <v>537</v>
      </c>
      <c r="E116" s="1" t="s">
        <v>534</v>
      </c>
      <c r="F116" s="1" t="s">
        <v>535</v>
      </c>
      <c r="G116" s="15"/>
      <c r="H116" s="18"/>
      <c r="I116" s="20"/>
      <c r="J116" s="1" t="s">
        <v>112</v>
      </c>
      <c r="K116" t="s">
        <v>12751</v>
      </c>
      <c r="L116" s="1" t="s">
        <v>530</v>
      </c>
      <c r="Q116" t="s">
        <v>13787</v>
      </c>
      <c r="R116" t="s">
        <v>13877</v>
      </c>
      <c r="S116" t="s">
        <v>14380</v>
      </c>
      <c r="T116" t="s">
        <v>14377</v>
      </c>
    </row>
    <row r="117" spans="2:20" x14ac:dyDescent="0.2">
      <c r="B117" s="1" t="s">
        <v>538</v>
      </c>
      <c r="C117" s="1" t="s">
        <v>539</v>
      </c>
      <c r="D117" s="1" t="s">
        <v>540</v>
      </c>
      <c r="E117" s="1" t="s">
        <v>541</v>
      </c>
      <c r="F117" s="1" t="s">
        <v>542</v>
      </c>
      <c r="G117" s="15"/>
      <c r="H117" s="18"/>
      <c r="I117" s="20"/>
      <c r="J117" s="1" t="s">
        <v>112</v>
      </c>
      <c r="L117" s="1" t="s">
        <v>530</v>
      </c>
      <c r="Q117" t="s">
        <v>13787</v>
      </c>
      <c r="R117" t="s">
        <v>13878</v>
      </c>
      <c r="S117" t="s">
        <v>14380</v>
      </c>
      <c r="T117" t="s">
        <v>14377</v>
      </c>
    </row>
    <row r="118" spans="2:20" x14ac:dyDescent="0.2">
      <c r="B118" s="1" t="s">
        <v>543</v>
      </c>
      <c r="C118" s="1" t="s">
        <v>526</v>
      </c>
      <c r="D118" s="1" t="s">
        <v>544</v>
      </c>
      <c r="E118" s="1" t="s">
        <v>528</v>
      </c>
      <c r="F118" s="1" t="s">
        <v>545</v>
      </c>
      <c r="G118" s="15"/>
      <c r="H118" s="18"/>
      <c r="I118" s="20"/>
      <c r="J118" s="1" t="s">
        <v>112</v>
      </c>
      <c r="K118" t="s">
        <v>12749</v>
      </c>
      <c r="L118" s="1" t="s">
        <v>530</v>
      </c>
      <c r="Q118" t="s">
        <v>13787</v>
      </c>
      <c r="R118" t="s">
        <v>13876</v>
      </c>
      <c r="S118" t="s">
        <v>14380</v>
      </c>
      <c r="T118" t="s">
        <v>14377</v>
      </c>
    </row>
    <row r="119" spans="2:20" x14ac:dyDescent="0.2">
      <c r="B119" s="1" t="s">
        <v>546</v>
      </c>
      <c r="C119" s="1" t="s">
        <v>547</v>
      </c>
      <c r="D119" s="1" t="s">
        <v>548</v>
      </c>
      <c r="E119" s="1" t="s">
        <v>549</v>
      </c>
      <c r="G119" s="15"/>
      <c r="H119" s="18"/>
      <c r="I119" s="20"/>
      <c r="J119" s="1" t="s">
        <v>112</v>
      </c>
      <c r="K119" t="s">
        <v>12752</v>
      </c>
      <c r="L119" s="1" t="s">
        <v>530</v>
      </c>
      <c r="N119" t="s">
        <v>13516</v>
      </c>
      <c r="Q119" t="s">
        <v>13787</v>
      </c>
      <c r="R119" t="s">
        <v>13879</v>
      </c>
      <c r="S119" t="s">
        <v>14380</v>
      </c>
      <c r="T119" t="s">
        <v>14382</v>
      </c>
    </row>
    <row r="120" spans="2:20" x14ac:dyDescent="0.2">
      <c r="B120" s="1" t="s">
        <v>550</v>
      </c>
      <c r="C120" s="1" t="s">
        <v>526</v>
      </c>
      <c r="D120" s="1" t="s">
        <v>551</v>
      </c>
      <c r="E120" s="1" t="s">
        <v>528</v>
      </c>
      <c r="F120" s="1" t="s">
        <v>545</v>
      </c>
      <c r="G120" s="15"/>
      <c r="H120" s="18"/>
      <c r="I120" s="20"/>
      <c r="J120" s="1" t="s">
        <v>112</v>
      </c>
      <c r="K120" t="s">
        <v>12753</v>
      </c>
      <c r="L120" s="1" t="s">
        <v>530</v>
      </c>
      <c r="Q120" t="s">
        <v>13787</v>
      </c>
      <c r="R120" t="s">
        <v>13876</v>
      </c>
      <c r="S120" t="s">
        <v>14375</v>
      </c>
      <c r="T120" t="s">
        <v>14377</v>
      </c>
    </row>
    <row r="121" spans="2:20" x14ac:dyDescent="0.2">
      <c r="B121" s="1" t="s">
        <v>552</v>
      </c>
      <c r="C121" s="1" t="s">
        <v>526</v>
      </c>
      <c r="D121" s="1" t="s">
        <v>553</v>
      </c>
      <c r="E121" s="1" t="s">
        <v>528</v>
      </c>
      <c r="F121" s="1" t="s">
        <v>529</v>
      </c>
      <c r="G121" s="15"/>
      <c r="H121" s="18"/>
      <c r="I121" s="20"/>
      <c r="J121" s="1" t="s">
        <v>112</v>
      </c>
      <c r="K121" t="s">
        <v>12753</v>
      </c>
      <c r="L121" s="1" t="s">
        <v>530</v>
      </c>
      <c r="Q121" t="s">
        <v>13787</v>
      </c>
      <c r="R121" t="s">
        <v>13876</v>
      </c>
      <c r="S121" t="s">
        <v>14375</v>
      </c>
      <c r="T121" t="s">
        <v>14377</v>
      </c>
    </row>
    <row r="122" spans="2:20" x14ac:dyDescent="0.2">
      <c r="B122" s="1" t="s">
        <v>554</v>
      </c>
      <c r="C122" s="1" t="s">
        <v>555</v>
      </c>
      <c r="D122" s="1" t="s">
        <v>556</v>
      </c>
      <c r="E122" s="1" t="s">
        <v>557</v>
      </c>
      <c r="F122" s="1" t="s">
        <v>558</v>
      </c>
      <c r="G122" s="15"/>
      <c r="H122" s="18"/>
      <c r="I122" s="20"/>
      <c r="J122" s="1" t="s">
        <v>112</v>
      </c>
      <c r="K122" t="s">
        <v>12754</v>
      </c>
      <c r="L122" s="1" t="s">
        <v>530</v>
      </c>
      <c r="N122" t="s">
        <v>13517</v>
      </c>
      <c r="Q122" t="s">
        <v>13787</v>
      </c>
      <c r="R122" t="s">
        <v>13880</v>
      </c>
      <c r="S122" t="s">
        <v>14375</v>
      </c>
      <c r="T122" t="s">
        <v>14377</v>
      </c>
    </row>
    <row r="123" spans="2:20" x14ac:dyDescent="0.2">
      <c r="B123" s="1" t="s">
        <v>559</v>
      </c>
      <c r="C123" s="1" t="s">
        <v>560</v>
      </c>
      <c r="D123" s="1" t="s">
        <v>561</v>
      </c>
      <c r="E123" s="1" t="s">
        <v>562</v>
      </c>
      <c r="F123" s="1" t="s">
        <v>563</v>
      </c>
      <c r="G123" s="15"/>
      <c r="H123" s="18"/>
      <c r="I123" s="20"/>
      <c r="J123" s="1" t="s">
        <v>112</v>
      </c>
      <c r="K123" t="s">
        <v>12755</v>
      </c>
      <c r="L123" s="1" t="s">
        <v>530</v>
      </c>
      <c r="N123" t="s">
        <v>13518</v>
      </c>
      <c r="Q123" t="s">
        <v>13787</v>
      </c>
      <c r="R123" t="s">
        <v>560</v>
      </c>
      <c r="S123" t="s">
        <v>14375</v>
      </c>
      <c r="T123" t="s">
        <v>14377</v>
      </c>
    </row>
    <row r="124" spans="2:20" x14ac:dyDescent="0.2">
      <c r="B124" s="1" t="s">
        <v>564</v>
      </c>
      <c r="C124" s="1" t="s">
        <v>565</v>
      </c>
      <c r="D124" s="1" t="s">
        <v>566</v>
      </c>
      <c r="E124" s="1" t="s">
        <v>567</v>
      </c>
      <c r="F124" s="1" t="s">
        <v>568</v>
      </c>
      <c r="G124" s="15"/>
      <c r="H124" s="18"/>
      <c r="I124" s="20"/>
      <c r="J124" s="1" t="s">
        <v>19</v>
      </c>
      <c r="L124" s="1" t="s">
        <v>530</v>
      </c>
      <c r="N124" t="s">
        <v>13519</v>
      </c>
      <c r="Q124" t="s">
        <v>13787</v>
      </c>
      <c r="R124" t="s">
        <v>565</v>
      </c>
      <c r="S124" t="s">
        <v>14375</v>
      </c>
      <c r="T124" t="s">
        <v>14377</v>
      </c>
    </row>
    <row r="125" spans="2:20" x14ac:dyDescent="0.2">
      <c r="B125" s="1" t="s">
        <v>569</v>
      </c>
      <c r="C125" s="1" t="s">
        <v>570</v>
      </c>
      <c r="D125" s="1" t="s">
        <v>571</v>
      </c>
      <c r="E125" s="1" t="s">
        <v>572</v>
      </c>
      <c r="F125" s="1" t="s">
        <v>573</v>
      </c>
      <c r="G125" s="15"/>
      <c r="H125" s="18"/>
      <c r="I125" s="20"/>
      <c r="J125" s="1" t="s">
        <v>23</v>
      </c>
      <c r="K125" t="s">
        <v>12756</v>
      </c>
      <c r="L125" s="1" t="s">
        <v>530</v>
      </c>
      <c r="Q125" t="s">
        <v>13787</v>
      </c>
      <c r="R125" t="s">
        <v>13881</v>
      </c>
      <c r="S125" t="s">
        <v>14375</v>
      </c>
      <c r="T125" t="s">
        <v>14377</v>
      </c>
    </row>
    <row r="126" spans="2:20" x14ac:dyDescent="0.2">
      <c r="B126" s="1" t="s">
        <v>574</v>
      </c>
      <c r="C126" s="1" t="s">
        <v>575</v>
      </c>
      <c r="D126" s="1" t="s">
        <v>576</v>
      </c>
      <c r="E126" s="1" t="s">
        <v>577</v>
      </c>
      <c r="F126" s="1" t="s">
        <v>573</v>
      </c>
      <c r="G126" s="15"/>
      <c r="H126" s="18"/>
      <c r="I126" s="20"/>
      <c r="J126" s="1" t="s">
        <v>112</v>
      </c>
      <c r="K126" t="s">
        <v>12757</v>
      </c>
      <c r="L126" s="1" t="s">
        <v>530</v>
      </c>
      <c r="Q126" t="s">
        <v>13787</v>
      </c>
      <c r="R126" t="s">
        <v>575</v>
      </c>
      <c r="S126" t="s">
        <v>14375</v>
      </c>
      <c r="T126" t="s">
        <v>14377</v>
      </c>
    </row>
    <row r="127" spans="2:20" x14ac:dyDescent="0.2">
      <c r="B127" s="1" t="s">
        <v>578</v>
      </c>
      <c r="C127" s="1" t="s">
        <v>579</v>
      </c>
      <c r="D127" s="1" t="s">
        <v>580</v>
      </c>
      <c r="E127" s="1" t="s">
        <v>581</v>
      </c>
      <c r="F127" s="1" t="s">
        <v>582</v>
      </c>
      <c r="G127" s="15"/>
      <c r="H127" s="18"/>
      <c r="I127" s="20"/>
      <c r="J127" s="1" t="s">
        <v>112</v>
      </c>
      <c r="L127" s="1" t="s">
        <v>530</v>
      </c>
      <c r="Q127" t="s">
        <v>13787</v>
      </c>
      <c r="R127" t="s">
        <v>579</v>
      </c>
      <c r="S127" t="s">
        <v>14375</v>
      </c>
      <c r="T127" t="s">
        <v>14377</v>
      </c>
    </row>
    <row r="128" spans="2:20" x14ac:dyDescent="0.2">
      <c r="B128" s="1" t="s">
        <v>583</v>
      </c>
      <c r="C128" s="1" t="s">
        <v>584</v>
      </c>
      <c r="D128" s="1" t="s">
        <v>585</v>
      </c>
      <c r="E128" s="1" t="s">
        <v>586</v>
      </c>
      <c r="F128" s="1" t="s">
        <v>587</v>
      </c>
      <c r="G128" s="15"/>
      <c r="H128" s="18"/>
      <c r="I128" s="20"/>
      <c r="J128" s="1" t="s">
        <v>112</v>
      </c>
      <c r="K128" t="s">
        <v>12758</v>
      </c>
      <c r="L128" s="1" t="s">
        <v>530</v>
      </c>
      <c r="Q128" t="s">
        <v>13787</v>
      </c>
      <c r="R128" t="s">
        <v>13882</v>
      </c>
      <c r="S128" t="s">
        <v>14375</v>
      </c>
      <c r="T128" t="s">
        <v>14377</v>
      </c>
    </row>
    <row r="129" spans="2:20" x14ac:dyDescent="0.2">
      <c r="B129" s="1" t="s">
        <v>588</v>
      </c>
      <c r="C129" s="1" t="s">
        <v>589</v>
      </c>
      <c r="D129" s="1" t="s">
        <v>590</v>
      </c>
      <c r="E129" s="1" t="s">
        <v>591</v>
      </c>
      <c r="F129" s="1" t="s">
        <v>592</v>
      </c>
      <c r="G129" s="15"/>
      <c r="H129" s="18"/>
      <c r="I129" s="20"/>
      <c r="J129" s="1" t="s">
        <v>112</v>
      </c>
      <c r="K129" t="s">
        <v>12759</v>
      </c>
      <c r="L129" s="1" t="s">
        <v>530</v>
      </c>
      <c r="N129" t="s">
        <v>13520</v>
      </c>
      <c r="Q129" t="s">
        <v>13787</v>
      </c>
      <c r="R129" t="s">
        <v>589</v>
      </c>
      <c r="S129" t="s">
        <v>14375</v>
      </c>
      <c r="T129" t="s">
        <v>14377</v>
      </c>
    </row>
    <row r="130" spans="2:20" x14ac:dyDescent="0.2">
      <c r="B130" s="1" t="s">
        <v>593</v>
      </c>
      <c r="C130" s="1" t="s">
        <v>594</v>
      </c>
      <c r="D130" s="1" t="s">
        <v>595</v>
      </c>
      <c r="E130" s="1" t="s">
        <v>596</v>
      </c>
      <c r="F130" s="1" t="s">
        <v>597</v>
      </c>
      <c r="G130" s="15"/>
      <c r="H130" s="18"/>
      <c r="I130" s="20"/>
      <c r="J130" s="1" t="s">
        <v>23</v>
      </c>
      <c r="K130" t="s">
        <v>12760</v>
      </c>
      <c r="L130" s="1" t="s">
        <v>598</v>
      </c>
      <c r="Q130" t="s">
        <v>13788</v>
      </c>
      <c r="R130" t="s">
        <v>13883</v>
      </c>
      <c r="S130" t="s">
        <v>14375</v>
      </c>
      <c r="T130" t="s">
        <v>14377</v>
      </c>
    </row>
    <row r="131" spans="2:20" x14ac:dyDescent="0.2">
      <c r="B131" s="1" t="s">
        <v>599</v>
      </c>
      <c r="C131" s="1" t="s">
        <v>600</v>
      </c>
      <c r="D131" s="1" t="s">
        <v>601</v>
      </c>
      <c r="E131" s="1" t="s">
        <v>602</v>
      </c>
      <c r="F131" s="1" t="s">
        <v>603</v>
      </c>
      <c r="G131" s="15"/>
      <c r="H131" s="18"/>
      <c r="I131" s="20"/>
      <c r="J131" s="1" t="s">
        <v>112</v>
      </c>
      <c r="K131" t="s">
        <v>12761</v>
      </c>
      <c r="L131" s="1" t="s">
        <v>598</v>
      </c>
      <c r="N131" t="s">
        <v>13521</v>
      </c>
      <c r="Q131" t="s">
        <v>13788</v>
      </c>
      <c r="R131" t="s">
        <v>13884</v>
      </c>
      <c r="S131" t="s">
        <v>14375</v>
      </c>
      <c r="T131" t="s">
        <v>14377</v>
      </c>
    </row>
    <row r="132" spans="2:20" x14ac:dyDescent="0.2">
      <c r="B132" s="1" t="s">
        <v>604</v>
      </c>
      <c r="C132" s="1" t="s">
        <v>605</v>
      </c>
      <c r="D132" s="1" t="s">
        <v>606</v>
      </c>
      <c r="E132" s="1" t="s">
        <v>607</v>
      </c>
      <c r="F132" s="1" t="s">
        <v>608</v>
      </c>
      <c r="G132" s="15"/>
      <c r="H132" s="18"/>
      <c r="I132" s="20"/>
      <c r="J132" s="1" t="s">
        <v>112</v>
      </c>
      <c r="K132" t="s">
        <v>12762</v>
      </c>
      <c r="L132" s="1" t="s">
        <v>598</v>
      </c>
      <c r="Q132" t="s">
        <v>13788</v>
      </c>
      <c r="R132" t="s">
        <v>13885</v>
      </c>
      <c r="S132" t="s">
        <v>14375</v>
      </c>
      <c r="T132" t="s">
        <v>14377</v>
      </c>
    </row>
    <row r="133" spans="2:20" x14ac:dyDescent="0.2">
      <c r="B133" s="1" t="s">
        <v>609</v>
      </c>
      <c r="C133" s="1" t="s">
        <v>610</v>
      </c>
      <c r="D133" s="1" t="s">
        <v>611</v>
      </c>
      <c r="E133" s="1" t="s">
        <v>612</v>
      </c>
      <c r="F133" s="1" t="s">
        <v>603</v>
      </c>
      <c r="G133" s="15"/>
      <c r="H133" s="18"/>
      <c r="I133" s="20"/>
      <c r="J133" s="1" t="s">
        <v>112</v>
      </c>
      <c r="K133" t="s">
        <v>12763</v>
      </c>
      <c r="L133" s="1" t="s">
        <v>598</v>
      </c>
      <c r="N133" t="s">
        <v>13521</v>
      </c>
      <c r="Q133" t="s">
        <v>13788</v>
      </c>
      <c r="R133" t="s">
        <v>13886</v>
      </c>
      <c r="S133" t="s">
        <v>14375</v>
      </c>
      <c r="T133" t="s">
        <v>14377</v>
      </c>
    </row>
    <row r="134" spans="2:20" x14ac:dyDescent="0.2">
      <c r="B134" s="1" t="s">
        <v>613</v>
      </c>
      <c r="C134" s="1" t="s">
        <v>614</v>
      </c>
      <c r="D134" s="1" t="s">
        <v>615</v>
      </c>
      <c r="E134" s="1" t="s">
        <v>616</v>
      </c>
      <c r="F134" s="1" t="s">
        <v>603</v>
      </c>
      <c r="G134" s="15"/>
      <c r="H134" s="18"/>
      <c r="I134" s="20"/>
      <c r="J134" s="1" t="s">
        <v>112</v>
      </c>
      <c r="K134" t="s">
        <v>12764</v>
      </c>
      <c r="L134" s="1" t="s">
        <v>598</v>
      </c>
      <c r="N134" t="s">
        <v>13521</v>
      </c>
      <c r="Q134" t="s">
        <v>13788</v>
      </c>
      <c r="R134" t="s">
        <v>13887</v>
      </c>
      <c r="S134" t="s">
        <v>14375</v>
      </c>
      <c r="T134" t="s">
        <v>14377</v>
      </c>
    </row>
    <row r="135" spans="2:20" x14ac:dyDescent="0.2">
      <c r="B135" s="1" t="s">
        <v>617</v>
      </c>
      <c r="C135" s="1" t="s">
        <v>618</v>
      </c>
      <c r="D135" s="1" t="s">
        <v>619</v>
      </c>
      <c r="E135" s="1" t="s">
        <v>620</v>
      </c>
      <c r="F135" s="1" t="s">
        <v>621</v>
      </c>
      <c r="G135" s="15"/>
      <c r="H135" s="18"/>
      <c r="I135" s="20"/>
      <c r="J135" s="1" t="s">
        <v>112</v>
      </c>
      <c r="K135" t="s">
        <v>12765</v>
      </c>
      <c r="L135" s="1" t="s">
        <v>598</v>
      </c>
      <c r="Q135" t="s">
        <v>13788</v>
      </c>
      <c r="R135" t="s">
        <v>618</v>
      </c>
      <c r="S135" t="s">
        <v>14375</v>
      </c>
      <c r="T135" t="s">
        <v>14377</v>
      </c>
    </row>
    <row r="136" spans="2:20" x14ac:dyDescent="0.2">
      <c r="B136" s="1" t="s">
        <v>622</v>
      </c>
      <c r="C136" s="1" t="s">
        <v>623</v>
      </c>
      <c r="D136" s="1" t="s">
        <v>624</v>
      </c>
      <c r="E136" s="1" t="s">
        <v>625</v>
      </c>
      <c r="F136" s="1" t="s">
        <v>626</v>
      </c>
      <c r="G136" s="15"/>
      <c r="H136" s="18"/>
      <c r="I136" s="20"/>
      <c r="J136" s="1" t="s">
        <v>23</v>
      </c>
      <c r="L136" s="1" t="s">
        <v>598</v>
      </c>
      <c r="Q136" t="s">
        <v>13788</v>
      </c>
      <c r="R136" t="s">
        <v>13888</v>
      </c>
      <c r="S136" t="s">
        <v>14375</v>
      </c>
      <c r="T136" t="s">
        <v>14377</v>
      </c>
    </row>
    <row r="137" spans="2:20" x14ac:dyDescent="0.2">
      <c r="B137" s="1" t="s">
        <v>627</v>
      </c>
      <c r="C137" s="1" t="s">
        <v>628</v>
      </c>
      <c r="D137" s="1" t="s">
        <v>629</v>
      </c>
      <c r="E137" s="1" t="s">
        <v>630</v>
      </c>
      <c r="F137" s="1" t="s">
        <v>631</v>
      </c>
      <c r="G137" s="15"/>
      <c r="H137" s="18"/>
      <c r="I137" s="20"/>
      <c r="J137" s="1" t="s">
        <v>23</v>
      </c>
      <c r="K137" t="s">
        <v>12766</v>
      </c>
      <c r="L137" s="1" t="s">
        <v>598</v>
      </c>
      <c r="N137" t="s">
        <v>13522</v>
      </c>
      <c r="Q137" t="s">
        <v>13788</v>
      </c>
      <c r="R137" t="s">
        <v>13889</v>
      </c>
      <c r="S137" t="s">
        <v>14375</v>
      </c>
      <c r="T137" t="s">
        <v>14377</v>
      </c>
    </row>
    <row r="138" spans="2:20" x14ac:dyDescent="0.2">
      <c r="B138" s="1" t="s">
        <v>632</v>
      </c>
      <c r="C138" s="1" t="s">
        <v>633</v>
      </c>
      <c r="D138" s="1" t="s">
        <v>634</v>
      </c>
      <c r="E138" s="1" t="s">
        <v>635</v>
      </c>
      <c r="F138" s="1" t="s">
        <v>636</v>
      </c>
      <c r="G138" s="15"/>
      <c r="H138" s="18"/>
      <c r="I138" s="20"/>
      <c r="J138" s="1" t="s">
        <v>23</v>
      </c>
      <c r="K138" t="s">
        <v>12767</v>
      </c>
      <c r="L138" s="1" t="s">
        <v>598</v>
      </c>
      <c r="Q138" t="s">
        <v>13788</v>
      </c>
      <c r="R138" t="s">
        <v>13890</v>
      </c>
      <c r="S138" t="s">
        <v>14375</v>
      </c>
      <c r="T138" t="s">
        <v>14377</v>
      </c>
    </row>
    <row r="139" spans="2:20" x14ac:dyDescent="0.2">
      <c r="B139" s="1" t="s">
        <v>637</v>
      </c>
      <c r="C139" s="1" t="s">
        <v>638</v>
      </c>
      <c r="D139" s="1" t="s">
        <v>639</v>
      </c>
      <c r="E139" s="1" t="s">
        <v>640</v>
      </c>
      <c r="F139" s="1" t="s">
        <v>641</v>
      </c>
      <c r="G139" s="15"/>
      <c r="H139" s="18"/>
      <c r="I139" s="20"/>
      <c r="J139" s="1" t="s">
        <v>23</v>
      </c>
      <c r="K139" t="s">
        <v>12768</v>
      </c>
      <c r="L139" s="1" t="s">
        <v>598</v>
      </c>
      <c r="N139" t="s">
        <v>13523</v>
      </c>
      <c r="Q139" t="s">
        <v>13788</v>
      </c>
      <c r="R139" t="s">
        <v>13891</v>
      </c>
      <c r="S139" t="s">
        <v>14375</v>
      </c>
      <c r="T139" t="s">
        <v>14377</v>
      </c>
    </row>
    <row r="140" spans="2:20" x14ac:dyDescent="0.2">
      <c r="B140" s="1" t="s">
        <v>642</v>
      </c>
      <c r="C140" s="1" t="s">
        <v>643</v>
      </c>
      <c r="D140" s="1" t="s">
        <v>644</v>
      </c>
      <c r="E140" s="1" t="s">
        <v>645</v>
      </c>
      <c r="F140" s="1" t="s">
        <v>641</v>
      </c>
      <c r="G140" s="15"/>
      <c r="H140" s="18"/>
      <c r="I140" s="20"/>
      <c r="J140" s="1" t="s">
        <v>23</v>
      </c>
      <c r="K140" t="s">
        <v>12769</v>
      </c>
      <c r="L140" s="1" t="s">
        <v>598</v>
      </c>
      <c r="Q140" t="s">
        <v>13788</v>
      </c>
      <c r="R140" t="s">
        <v>13892</v>
      </c>
      <c r="S140" t="s">
        <v>14375</v>
      </c>
      <c r="T140" t="s">
        <v>14377</v>
      </c>
    </row>
    <row r="141" spans="2:20" x14ac:dyDescent="0.2">
      <c r="B141" s="1" t="s">
        <v>646</v>
      </c>
      <c r="C141" s="1" t="s">
        <v>647</v>
      </c>
      <c r="D141" s="1" t="s">
        <v>648</v>
      </c>
      <c r="E141" s="1" t="s">
        <v>649</v>
      </c>
      <c r="F141" s="1" t="s">
        <v>641</v>
      </c>
      <c r="G141" s="15"/>
      <c r="H141" s="18"/>
      <c r="I141" s="20"/>
      <c r="J141" s="1" t="s">
        <v>23</v>
      </c>
      <c r="K141" t="s">
        <v>12770</v>
      </c>
      <c r="L141" s="1" t="s">
        <v>598</v>
      </c>
      <c r="Q141" t="s">
        <v>13788</v>
      </c>
      <c r="R141" t="s">
        <v>13893</v>
      </c>
      <c r="S141" t="s">
        <v>14375</v>
      </c>
      <c r="T141" t="s">
        <v>14377</v>
      </c>
    </row>
    <row r="142" spans="2:20" x14ac:dyDescent="0.2">
      <c r="B142" s="1" t="s">
        <v>650</v>
      </c>
      <c r="C142" s="1" t="s">
        <v>651</v>
      </c>
      <c r="D142" s="1" t="s">
        <v>652</v>
      </c>
      <c r="E142" s="1" t="s">
        <v>649</v>
      </c>
      <c r="F142" s="1" t="s">
        <v>641</v>
      </c>
      <c r="G142" s="15"/>
      <c r="H142" s="18"/>
      <c r="I142" s="20"/>
      <c r="J142" s="1" t="s">
        <v>23</v>
      </c>
      <c r="K142" t="s">
        <v>12771</v>
      </c>
      <c r="L142" s="1" t="s">
        <v>598</v>
      </c>
      <c r="Q142" t="s">
        <v>13788</v>
      </c>
      <c r="R142" t="s">
        <v>13893</v>
      </c>
      <c r="S142" t="s">
        <v>14375</v>
      </c>
      <c r="T142" t="s">
        <v>14377</v>
      </c>
    </row>
    <row r="143" spans="2:20" x14ac:dyDescent="0.2">
      <c r="B143" s="1" t="s">
        <v>653</v>
      </c>
      <c r="C143" s="1" t="s">
        <v>654</v>
      </c>
      <c r="D143" s="1" t="s">
        <v>655</v>
      </c>
      <c r="E143" s="1" t="s">
        <v>656</v>
      </c>
      <c r="F143" s="1" t="s">
        <v>657</v>
      </c>
      <c r="G143" s="15"/>
      <c r="H143" s="18"/>
      <c r="I143" s="20"/>
      <c r="J143" s="1" t="s">
        <v>23</v>
      </c>
      <c r="K143" t="s">
        <v>12772</v>
      </c>
      <c r="L143" s="1" t="s">
        <v>598</v>
      </c>
      <c r="Q143" t="s">
        <v>13788</v>
      </c>
      <c r="R143" t="s">
        <v>13894</v>
      </c>
      <c r="S143" t="s">
        <v>14375</v>
      </c>
      <c r="T143" t="s">
        <v>14377</v>
      </c>
    </row>
    <row r="144" spans="2:20" x14ac:dyDescent="0.2">
      <c r="B144" s="1" t="s">
        <v>658</v>
      </c>
      <c r="C144" s="1" t="s">
        <v>659</v>
      </c>
      <c r="D144" s="1" t="s">
        <v>660</v>
      </c>
      <c r="E144" s="1" t="s">
        <v>661</v>
      </c>
      <c r="F144" s="1" t="s">
        <v>662</v>
      </c>
      <c r="G144" s="15"/>
      <c r="H144" s="18"/>
      <c r="I144" s="20"/>
      <c r="J144" s="1" t="s">
        <v>112</v>
      </c>
      <c r="K144" t="s">
        <v>12773</v>
      </c>
      <c r="L144" s="1" t="s">
        <v>598</v>
      </c>
      <c r="Q144" t="s">
        <v>13788</v>
      </c>
      <c r="R144" t="s">
        <v>13895</v>
      </c>
      <c r="S144" t="s">
        <v>14375</v>
      </c>
      <c r="T144" t="s">
        <v>14377</v>
      </c>
    </row>
    <row r="145" spans="2:20" x14ac:dyDescent="0.2">
      <c r="B145" s="1" t="s">
        <v>663</v>
      </c>
      <c r="C145" s="1" t="s">
        <v>659</v>
      </c>
      <c r="D145" s="1" t="s">
        <v>664</v>
      </c>
      <c r="E145" s="1" t="s">
        <v>661</v>
      </c>
      <c r="F145" s="1" t="s">
        <v>662</v>
      </c>
      <c r="G145" s="15"/>
      <c r="H145" s="18"/>
      <c r="I145" s="20"/>
      <c r="J145" s="1" t="s">
        <v>112</v>
      </c>
      <c r="K145" t="s">
        <v>12774</v>
      </c>
      <c r="L145" s="1" t="s">
        <v>598</v>
      </c>
      <c r="N145" t="s">
        <v>13524</v>
      </c>
      <c r="Q145" t="s">
        <v>13788</v>
      </c>
      <c r="R145" t="s">
        <v>13895</v>
      </c>
      <c r="S145" t="s">
        <v>14375</v>
      </c>
      <c r="T145" t="s">
        <v>14377</v>
      </c>
    </row>
    <row r="146" spans="2:20" x14ac:dyDescent="0.2">
      <c r="B146" s="1" t="s">
        <v>665</v>
      </c>
      <c r="C146" s="1" t="s">
        <v>666</v>
      </c>
      <c r="D146" s="1" t="s">
        <v>667</v>
      </c>
      <c r="E146" s="1" t="s">
        <v>668</v>
      </c>
      <c r="F146" s="1" t="s">
        <v>669</v>
      </c>
      <c r="G146" s="15"/>
      <c r="H146" s="18"/>
      <c r="I146" s="20"/>
      <c r="J146" s="1" t="s">
        <v>23</v>
      </c>
      <c r="K146" t="s">
        <v>12775</v>
      </c>
      <c r="L146" s="1" t="s">
        <v>598</v>
      </c>
      <c r="Q146" t="s">
        <v>13788</v>
      </c>
      <c r="R146" t="s">
        <v>13896</v>
      </c>
      <c r="S146" t="s">
        <v>14375</v>
      </c>
      <c r="T146" t="s">
        <v>14377</v>
      </c>
    </row>
    <row r="147" spans="2:20" x14ac:dyDescent="0.2">
      <c r="B147" s="1" t="s">
        <v>670</v>
      </c>
      <c r="C147" s="1" t="s">
        <v>671</v>
      </c>
      <c r="D147" s="1" t="s">
        <v>672</v>
      </c>
      <c r="E147" s="1" t="s">
        <v>673</v>
      </c>
      <c r="F147" s="1" t="s">
        <v>669</v>
      </c>
      <c r="G147" s="15"/>
      <c r="H147" s="18"/>
      <c r="I147" s="20"/>
      <c r="J147" s="1" t="s">
        <v>23</v>
      </c>
      <c r="K147" t="s">
        <v>12776</v>
      </c>
      <c r="L147" s="1" t="s">
        <v>598</v>
      </c>
      <c r="N147" t="s">
        <v>13525</v>
      </c>
      <c r="Q147" t="s">
        <v>13788</v>
      </c>
      <c r="R147" t="s">
        <v>13897</v>
      </c>
      <c r="S147" t="s">
        <v>14375</v>
      </c>
      <c r="T147" t="s">
        <v>14377</v>
      </c>
    </row>
    <row r="148" spans="2:20" x14ac:dyDescent="0.2">
      <c r="B148" s="1" t="s">
        <v>674</v>
      </c>
      <c r="C148" s="1" t="s">
        <v>675</v>
      </c>
      <c r="D148" s="1" t="s">
        <v>676</v>
      </c>
      <c r="E148" s="1" t="s">
        <v>677</v>
      </c>
      <c r="F148" s="1" t="s">
        <v>678</v>
      </c>
      <c r="G148" s="15"/>
      <c r="H148" s="18"/>
      <c r="I148" s="20"/>
      <c r="J148" s="1" t="s">
        <v>23</v>
      </c>
      <c r="K148" t="s">
        <v>12777</v>
      </c>
      <c r="L148" s="1" t="s">
        <v>598</v>
      </c>
      <c r="Q148" t="s">
        <v>13788</v>
      </c>
      <c r="R148" t="s">
        <v>13898</v>
      </c>
      <c r="S148" t="s">
        <v>14375</v>
      </c>
      <c r="T148" t="s">
        <v>14377</v>
      </c>
    </row>
    <row r="149" spans="2:20" x14ac:dyDescent="0.2">
      <c r="B149" s="1" t="s">
        <v>679</v>
      </c>
      <c r="C149" s="1" t="s">
        <v>680</v>
      </c>
      <c r="D149" s="1" t="s">
        <v>681</v>
      </c>
      <c r="E149" s="1" t="s">
        <v>682</v>
      </c>
      <c r="F149" s="1" t="s">
        <v>683</v>
      </c>
      <c r="G149" s="15"/>
      <c r="H149" s="18"/>
      <c r="I149" s="20"/>
      <c r="J149" s="1" t="s">
        <v>112</v>
      </c>
      <c r="K149" t="s">
        <v>12778</v>
      </c>
      <c r="L149" s="1" t="s">
        <v>598</v>
      </c>
      <c r="Q149" t="s">
        <v>13788</v>
      </c>
      <c r="R149" t="s">
        <v>13899</v>
      </c>
      <c r="S149" t="s">
        <v>14375</v>
      </c>
      <c r="T149" t="s">
        <v>14377</v>
      </c>
    </row>
    <row r="150" spans="2:20" x14ac:dyDescent="0.2">
      <c r="B150" s="1" t="s">
        <v>684</v>
      </c>
      <c r="C150" s="1" t="s">
        <v>685</v>
      </c>
      <c r="D150" s="1" t="s">
        <v>686</v>
      </c>
      <c r="E150" s="1" t="s">
        <v>687</v>
      </c>
      <c r="F150" s="1" t="s">
        <v>688</v>
      </c>
      <c r="G150" s="15"/>
      <c r="H150" s="18"/>
      <c r="I150" s="20"/>
      <c r="J150" s="1" t="s">
        <v>112</v>
      </c>
      <c r="K150" t="s">
        <v>12779</v>
      </c>
      <c r="L150" s="1" t="s">
        <v>598</v>
      </c>
      <c r="Q150" t="s">
        <v>13788</v>
      </c>
      <c r="R150" t="s">
        <v>13900</v>
      </c>
      <c r="S150" t="s">
        <v>14375</v>
      </c>
      <c r="T150" t="s">
        <v>14377</v>
      </c>
    </row>
    <row r="151" spans="2:20" x14ac:dyDescent="0.2">
      <c r="B151" s="1" t="s">
        <v>689</v>
      </c>
      <c r="C151" s="1" t="s">
        <v>685</v>
      </c>
      <c r="D151" s="1" t="s">
        <v>690</v>
      </c>
      <c r="E151" s="1" t="s">
        <v>687</v>
      </c>
      <c r="F151" s="1" t="s">
        <v>691</v>
      </c>
      <c r="G151" s="15"/>
      <c r="H151" s="18"/>
      <c r="I151" s="20"/>
      <c r="J151" s="1" t="s">
        <v>23</v>
      </c>
      <c r="K151" t="s">
        <v>12779</v>
      </c>
      <c r="L151" s="1" t="s">
        <v>598</v>
      </c>
      <c r="Q151" t="s">
        <v>13788</v>
      </c>
      <c r="R151" t="s">
        <v>13900</v>
      </c>
      <c r="S151" t="s">
        <v>14375</v>
      </c>
      <c r="T151" t="s">
        <v>14377</v>
      </c>
    </row>
    <row r="152" spans="2:20" x14ac:dyDescent="0.2">
      <c r="B152" s="1" t="s">
        <v>692</v>
      </c>
      <c r="C152" s="1" t="s">
        <v>693</v>
      </c>
      <c r="D152" s="1" t="s">
        <v>694</v>
      </c>
      <c r="E152" s="1" t="s">
        <v>695</v>
      </c>
      <c r="F152" s="1" t="s">
        <v>696</v>
      </c>
      <c r="G152" s="15"/>
      <c r="H152" s="18"/>
      <c r="I152" s="20"/>
      <c r="J152" s="1" t="s">
        <v>23</v>
      </c>
      <c r="K152" t="s">
        <v>12780</v>
      </c>
      <c r="L152" s="1" t="s">
        <v>598</v>
      </c>
      <c r="Q152" t="s">
        <v>13788</v>
      </c>
      <c r="R152" t="s">
        <v>13901</v>
      </c>
      <c r="S152" t="s">
        <v>14375</v>
      </c>
      <c r="T152" t="s">
        <v>14377</v>
      </c>
    </row>
    <row r="153" spans="2:20" x14ac:dyDescent="0.2">
      <c r="B153" s="1" t="s">
        <v>697</v>
      </c>
      <c r="C153" s="1" t="s">
        <v>693</v>
      </c>
      <c r="D153" s="1" t="s">
        <v>698</v>
      </c>
      <c r="E153" s="1" t="s">
        <v>695</v>
      </c>
      <c r="F153" s="1" t="s">
        <v>696</v>
      </c>
      <c r="G153" s="15"/>
      <c r="H153" s="18"/>
      <c r="I153" s="20"/>
      <c r="J153" s="1" t="s">
        <v>23</v>
      </c>
      <c r="K153" t="s">
        <v>12781</v>
      </c>
      <c r="L153" s="1" t="s">
        <v>598</v>
      </c>
      <c r="N153" t="s">
        <v>13526</v>
      </c>
      <c r="Q153" t="s">
        <v>13788</v>
      </c>
      <c r="R153" t="s">
        <v>13901</v>
      </c>
      <c r="S153" t="s">
        <v>14375</v>
      </c>
      <c r="T153" t="s">
        <v>14377</v>
      </c>
    </row>
    <row r="154" spans="2:20" x14ac:dyDescent="0.2">
      <c r="B154" s="1" t="s">
        <v>699</v>
      </c>
      <c r="C154" s="1" t="s">
        <v>700</v>
      </c>
      <c r="D154" s="1" t="s">
        <v>701</v>
      </c>
      <c r="E154" s="1" t="s">
        <v>702</v>
      </c>
      <c r="F154" s="1" t="s">
        <v>703</v>
      </c>
      <c r="G154" s="15"/>
      <c r="H154" s="18"/>
      <c r="I154" s="20"/>
      <c r="J154" s="1" t="s">
        <v>23</v>
      </c>
      <c r="K154" t="s">
        <v>12782</v>
      </c>
      <c r="L154" s="1" t="s">
        <v>704</v>
      </c>
      <c r="Q154" t="s">
        <v>13787</v>
      </c>
      <c r="R154" t="s">
        <v>13902</v>
      </c>
      <c r="S154" t="s">
        <v>14380</v>
      </c>
      <c r="T154" t="s">
        <v>14377</v>
      </c>
    </row>
    <row r="155" spans="2:20" x14ac:dyDescent="0.2">
      <c r="B155" s="1" t="s">
        <v>705</v>
      </c>
      <c r="C155" s="1" t="s">
        <v>17</v>
      </c>
      <c r="D155" s="1" t="s">
        <v>706</v>
      </c>
      <c r="G155" s="15"/>
      <c r="H155" s="18"/>
      <c r="I155" s="20"/>
      <c r="J155" s="1" t="s">
        <v>23</v>
      </c>
      <c r="K155" t="s">
        <v>12783</v>
      </c>
      <c r="L155" s="1" t="s">
        <v>704</v>
      </c>
      <c r="N155" t="s">
        <v>13527</v>
      </c>
      <c r="Q155" t="s">
        <v>13787</v>
      </c>
      <c r="R155" t="s">
        <v>17</v>
      </c>
      <c r="S155" t="s">
        <v>14383</v>
      </c>
      <c r="T155" t="s">
        <v>14376</v>
      </c>
    </row>
    <row r="156" spans="2:20" x14ac:dyDescent="0.2">
      <c r="B156" s="1" t="s">
        <v>707</v>
      </c>
      <c r="C156" s="1" t="s">
        <v>708</v>
      </c>
      <c r="D156" s="1" t="s">
        <v>709</v>
      </c>
      <c r="E156" s="1" t="s">
        <v>710</v>
      </c>
      <c r="F156" s="1" t="s">
        <v>711</v>
      </c>
      <c r="G156" s="15"/>
      <c r="H156" s="18"/>
      <c r="I156" s="20"/>
      <c r="J156" s="1" t="s">
        <v>23</v>
      </c>
      <c r="K156" t="s">
        <v>12784</v>
      </c>
      <c r="L156" s="1" t="s">
        <v>704</v>
      </c>
      <c r="Q156" t="s">
        <v>13787</v>
      </c>
      <c r="R156" t="s">
        <v>708</v>
      </c>
      <c r="S156" t="s">
        <v>14375</v>
      </c>
      <c r="T156" t="s">
        <v>14377</v>
      </c>
    </row>
    <row r="157" spans="2:20" x14ac:dyDescent="0.2">
      <c r="B157" s="1" t="s">
        <v>712</v>
      </c>
      <c r="C157" s="1" t="s">
        <v>713</v>
      </c>
      <c r="D157" s="1" t="s">
        <v>714</v>
      </c>
      <c r="E157" s="1" t="s">
        <v>715</v>
      </c>
      <c r="F157" s="1" t="s">
        <v>716</v>
      </c>
      <c r="G157" s="15"/>
      <c r="H157" s="18"/>
      <c r="I157" s="20"/>
      <c r="J157" s="1" t="s">
        <v>23</v>
      </c>
      <c r="K157" t="s">
        <v>12785</v>
      </c>
      <c r="L157" s="1" t="s">
        <v>704</v>
      </c>
      <c r="Q157" t="s">
        <v>13787</v>
      </c>
      <c r="R157" t="s">
        <v>713</v>
      </c>
      <c r="S157" t="s">
        <v>14375</v>
      </c>
      <c r="T157" t="s">
        <v>14377</v>
      </c>
    </row>
    <row r="158" spans="2:20" x14ac:dyDescent="0.2">
      <c r="B158" s="1" t="s">
        <v>717</v>
      </c>
      <c r="C158" s="1" t="s">
        <v>516</v>
      </c>
      <c r="D158" s="1" t="s">
        <v>718</v>
      </c>
      <c r="E158" s="1" t="s">
        <v>518</v>
      </c>
      <c r="F158" s="1" t="s">
        <v>519</v>
      </c>
      <c r="G158" s="15"/>
      <c r="H158" s="18"/>
      <c r="I158" s="20"/>
      <c r="J158" s="1" t="s">
        <v>23</v>
      </c>
      <c r="K158" t="s">
        <v>12747</v>
      </c>
      <c r="L158" s="1" t="s">
        <v>704</v>
      </c>
      <c r="N158" t="s">
        <v>13528</v>
      </c>
      <c r="Q158" t="s">
        <v>13787</v>
      </c>
      <c r="R158" t="s">
        <v>13875</v>
      </c>
      <c r="S158" t="s">
        <v>14375</v>
      </c>
      <c r="T158" t="s">
        <v>14377</v>
      </c>
    </row>
    <row r="159" spans="2:20" x14ac:dyDescent="0.2">
      <c r="B159" s="1" t="s">
        <v>719</v>
      </c>
      <c r="C159" s="1" t="s">
        <v>720</v>
      </c>
      <c r="D159" s="1" t="s">
        <v>721</v>
      </c>
      <c r="E159" s="1" t="s">
        <v>722</v>
      </c>
      <c r="F159" s="1" t="s">
        <v>723</v>
      </c>
      <c r="G159" s="15"/>
      <c r="H159" s="18"/>
      <c r="I159" s="20"/>
      <c r="J159" s="1" t="s">
        <v>23</v>
      </c>
      <c r="K159" t="s">
        <v>12786</v>
      </c>
      <c r="L159" s="1" t="s">
        <v>704</v>
      </c>
      <c r="Q159" t="s">
        <v>13787</v>
      </c>
      <c r="R159" t="s">
        <v>13903</v>
      </c>
      <c r="S159" t="s">
        <v>14375</v>
      </c>
      <c r="T159" t="s">
        <v>14377</v>
      </c>
    </row>
    <row r="160" spans="2:20" x14ac:dyDescent="0.2">
      <c r="B160" s="1" t="s">
        <v>724</v>
      </c>
      <c r="C160" s="1" t="s">
        <v>725</v>
      </c>
      <c r="D160" s="1" t="s">
        <v>726</v>
      </c>
      <c r="E160" s="1" t="s">
        <v>727</v>
      </c>
      <c r="F160" s="1" t="s">
        <v>728</v>
      </c>
      <c r="G160" s="15"/>
      <c r="H160" s="18"/>
      <c r="I160" s="20"/>
      <c r="J160" s="1" t="s">
        <v>23</v>
      </c>
      <c r="K160" t="s">
        <v>12787</v>
      </c>
      <c r="L160" s="1" t="s">
        <v>729</v>
      </c>
      <c r="Q160" t="s">
        <v>13785</v>
      </c>
      <c r="R160" t="s">
        <v>13904</v>
      </c>
      <c r="S160" t="s">
        <v>14380</v>
      </c>
      <c r="T160" t="s">
        <v>14377</v>
      </c>
    </row>
    <row r="161" spans="2:20" x14ac:dyDescent="0.2">
      <c r="B161" s="1" t="s">
        <v>730</v>
      </c>
      <c r="C161" s="1" t="s">
        <v>731</v>
      </c>
      <c r="D161" s="1" t="s">
        <v>732</v>
      </c>
      <c r="E161" s="1" t="s">
        <v>727</v>
      </c>
      <c r="F161" s="1" t="s">
        <v>728</v>
      </c>
      <c r="G161" s="15"/>
      <c r="H161" s="18"/>
      <c r="I161" s="20"/>
      <c r="J161" s="1" t="s">
        <v>23</v>
      </c>
      <c r="L161" s="1" t="s">
        <v>729</v>
      </c>
      <c r="Q161" t="s">
        <v>13785</v>
      </c>
      <c r="R161" t="s">
        <v>13904</v>
      </c>
      <c r="S161" t="s">
        <v>14380</v>
      </c>
      <c r="T161" t="s">
        <v>14377</v>
      </c>
    </row>
    <row r="162" spans="2:20" x14ac:dyDescent="0.2">
      <c r="B162" s="1" t="s">
        <v>733</v>
      </c>
      <c r="C162" s="1" t="s">
        <v>734</v>
      </c>
      <c r="D162" s="1" t="s">
        <v>735</v>
      </c>
      <c r="E162" s="1" t="s">
        <v>736</v>
      </c>
      <c r="F162" s="1" t="s">
        <v>737</v>
      </c>
      <c r="G162" s="15"/>
      <c r="H162" s="18"/>
      <c r="I162" s="20"/>
      <c r="J162" s="1" t="s">
        <v>23</v>
      </c>
      <c r="K162" t="s">
        <v>12788</v>
      </c>
      <c r="L162" s="1" t="s">
        <v>729</v>
      </c>
      <c r="N162" t="s">
        <v>13529</v>
      </c>
      <c r="Q162" t="s">
        <v>13785</v>
      </c>
      <c r="R162" t="s">
        <v>734</v>
      </c>
      <c r="S162" t="s">
        <v>14375</v>
      </c>
      <c r="T162" t="s">
        <v>14377</v>
      </c>
    </row>
    <row r="163" spans="2:20" x14ac:dyDescent="0.2">
      <c r="B163" s="1" t="s">
        <v>738</v>
      </c>
      <c r="C163" s="1" t="s">
        <v>739</v>
      </c>
      <c r="D163" s="1" t="s">
        <v>740</v>
      </c>
      <c r="E163" s="1" t="s">
        <v>741</v>
      </c>
      <c r="F163" s="1" t="s">
        <v>742</v>
      </c>
      <c r="G163" s="15"/>
      <c r="H163" s="18"/>
      <c r="I163" s="20"/>
      <c r="J163" s="1" t="s">
        <v>23</v>
      </c>
      <c r="K163" t="s">
        <v>12789</v>
      </c>
      <c r="L163" s="1" t="s">
        <v>729</v>
      </c>
      <c r="Q163" t="s">
        <v>13785</v>
      </c>
      <c r="R163" t="s">
        <v>13905</v>
      </c>
      <c r="S163" t="s">
        <v>14375</v>
      </c>
      <c r="T163" t="s">
        <v>14377</v>
      </c>
    </row>
    <row r="164" spans="2:20" x14ac:dyDescent="0.2">
      <c r="B164" s="1" t="s">
        <v>743</v>
      </c>
      <c r="C164" s="1" t="s">
        <v>744</v>
      </c>
      <c r="D164" s="1" t="s">
        <v>745</v>
      </c>
      <c r="E164" s="1" t="s">
        <v>746</v>
      </c>
      <c r="F164" s="1" t="s">
        <v>747</v>
      </c>
      <c r="G164" s="15"/>
      <c r="H164" s="18"/>
      <c r="I164" s="20"/>
      <c r="J164" s="1" t="s">
        <v>23</v>
      </c>
      <c r="K164" t="s">
        <v>12790</v>
      </c>
      <c r="L164" s="1" t="s">
        <v>729</v>
      </c>
      <c r="Q164" t="s">
        <v>13785</v>
      </c>
      <c r="R164" t="s">
        <v>13906</v>
      </c>
      <c r="S164" t="s">
        <v>14375</v>
      </c>
      <c r="T164" t="s">
        <v>14377</v>
      </c>
    </row>
    <row r="165" spans="2:20" x14ac:dyDescent="0.2">
      <c r="B165" s="1" t="s">
        <v>748</v>
      </c>
      <c r="C165" s="1" t="s">
        <v>749</v>
      </c>
      <c r="D165" s="1" t="s">
        <v>750</v>
      </c>
      <c r="E165" s="1" t="s">
        <v>751</v>
      </c>
      <c r="F165" s="1" t="s">
        <v>752</v>
      </c>
      <c r="G165" s="15"/>
      <c r="H165" s="18"/>
      <c r="I165" s="20"/>
      <c r="J165" s="1" t="s">
        <v>23</v>
      </c>
      <c r="K165" t="s">
        <v>12791</v>
      </c>
      <c r="L165" s="1" t="s">
        <v>729</v>
      </c>
      <c r="Q165" t="s">
        <v>13785</v>
      </c>
      <c r="R165" t="s">
        <v>13907</v>
      </c>
      <c r="S165" t="s">
        <v>14375</v>
      </c>
      <c r="T165" t="s">
        <v>14377</v>
      </c>
    </row>
    <row r="166" spans="2:20" x14ac:dyDescent="0.2">
      <c r="B166" s="1" t="s">
        <v>753</v>
      </c>
      <c r="C166" s="1" t="s">
        <v>754</v>
      </c>
      <c r="D166" s="1" t="s">
        <v>755</v>
      </c>
      <c r="E166" s="1" t="s">
        <v>756</v>
      </c>
      <c r="F166" s="1" t="s">
        <v>757</v>
      </c>
      <c r="G166" s="15"/>
      <c r="H166" s="18"/>
      <c r="I166" s="20"/>
      <c r="J166" s="1" t="s">
        <v>23</v>
      </c>
      <c r="K166" t="s">
        <v>12792</v>
      </c>
      <c r="L166" s="1" t="s">
        <v>729</v>
      </c>
      <c r="N166" t="s">
        <v>13530</v>
      </c>
      <c r="Q166" t="s">
        <v>13785</v>
      </c>
      <c r="R166" t="s">
        <v>764</v>
      </c>
      <c r="S166" t="s">
        <v>14375</v>
      </c>
      <c r="T166" t="s">
        <v>14377</v>
      </c>
    </row>
    <row r="167" spans="2:20" x14ac:dyDescent="0.2">
      <c r="B167" s="1" t="s">
        <v>758</v>
      </c>
      <c r="C167" s="1" t="s">
        <v>759</v>
      </c>
      <c r="D167" s="1" t="s">
        <v>760</v>
      </c>
      <c r="E167" s="1" t="s">
        <v>761</v>
      </c>
      <c r="F167" s="1" t="s">
        <v>762</v>
      </c>
      <c r="G167" s="15"/>
      <c r="H167" s="18"/>
      <c r="I167" s="20"/>
      <c r="J167" s="1" t="s">
        <v>23</v>
      </c>
      <c r="K167" t="s">
        <v>12793</v>
      </c>
      <c r="L167" s="1" t="s">
        <v>729</v>
      </c>
      <c r="Q167" t="s">
        <v>13785</v>
      </c>
      <c r="R167" t="s">
        <v>13908</v>
      </c>
      <c r="S167" t="s">
        <v>14375</v>
      </c>
      <c r="T167" t="s">
        <v>14377</v>
      </c>
    </row>
    <row r="168" spans="2:20" x14ac:dyDescent="0.2">
      <c r="B168" s="1" t="s">
        <v>763</v>
      </c>
      <c r="C168" s="1" t="s">
        <v>764</v>
      </c>
      <c r="D168" s="1" t="s">
        <v>765</v>
      </c>
      <c r="E168" s="1" t="s">
        <v>756</v>
      </c>
      <c r="F168" s="1" t="s">
        <v>757</v>
      </c>
      <c r="G168" s="15"/>
      <c r="H168" s="18"/>
      <c r="I168" s="20"/>
      <c r="J168" s="1" t="s">
        <v>23</v>
      </c>
      <c r="K168" t="s">
        <v>12794</v>
      </c>
      <c r="L168" s="1" t="s">
        <v>729</v>
      </c>
      <c r="N168" t="s">
        <v>13530</v>
      </c>
      <c r="Q168" t="s">
        <v>13785</v>
      </c>
      <c r="R168" t="s">
        <v>764</v>
      </c>
      <c r="S168" t="s">
        <v>14375</v>
      </c>
      <c r="T168" t="s">
        <v>14377</v>
      </c>
    </row>
    <row r="169" spans="2:20" x14ac:dyDescent="0.2">
      <c r="B169" s="1" t="s">
        <v>766</v>
      </c>
      <c r="C169" s="1" t="s">
        <v>767</v>
      </c>
      <c r="D169" s="1" t="s">
        <v>768</v>
      </c>
      <c r="E169" s="1" t="s">
        <v>756</v>
      </c>
      <c r="F169" s="1" t="s">
        <v>757</v>
      </c>
      <c r="G169" s="15"/>
      <c r="H169" s="18"/>
      <c r="I169" s="20"/>
      <c r="J169" s="1" t="s">
        <v>23</v>
      </c>
      <c r="K169" t="s">
        <v>12795</v>
      </c>
      <c r="L169" s="1" t="s">
        <v>729</v>
      </c>
      <c r="N169" t="s">
        <v>13530</v>
      </c>
      <c r="Q169" t="s">
        <v>13785</v>
      </c>
      <c r="R169" t="s">
        <v>764</v>
      </c>
      <c r="S169" t="s">
        <v>14375</v>
      </c>
      <c r="T169" t="s">
        <v>14377</v>
      </c>
    </row>
    <row r="170" spans="2:20" x14ac:dyDescent="0.2">
      <c r="B170" s="1" t="s">
        <v>769</v>
      </c>
      <c r="C170" s="1" t="s">
        <v>770</v>
      </c>
      <c r="D170" s="1" t="s">
        <v>771</v>
      </c>
      <c r="E170" s="1" t="s">
        <v>772</v>
      </c>
      <c r="F170" s="1" t="s">
        <v>773</v>
      </c>
      <c r="G170" s="15"/>
      <c r="H170" s="18"/>
      <c r="I170" s="20"/>
      <c r="J170" s="1" t="s">
        <v>23</v>
      </c>
      <c r="K170" t="s">
        <v>12796</v>
      </c>
      <c r="L170" s="1" t="s">
        <v>729</v>
      </c>
      <c r="N170" t="s">
        <v>13531</v>
      </c>
      <c r="Q170" t="s">
        <v>13785</v>
      </c>
      <c r="R170" t="s">
        <v>13909</v>
      </c>
      <c r="S170" t="s">
        <v>14375</v>
      </c>
      <c r="T170" t="s">
        <v>14377</v>
      </c>
    </row>
    <row r="171" spans="2:20" x14ac:dyDescent="0.2">
      <c r="B171" s="1" t="s">
        <v>774</v>
      </c>
      <c r="C171" s="1" t="s">
        <v>775</v>
      </c>
      <c r="D171" s="1" t="s">
        <v>776</v>
      </c>
      <c r="E171" s="1" t="s">
        <v>777</v>
      </c>
      <c r="F171" s="1" t="s">
        <v>778</v>
      </c>
      <c r="G171" s="15"/>
      <c r="H171" s="18"/>
      <c r="I171" s="20"/>
      <c r="J171" s="1" t="s">
        <v>23</v>
      </c>
      <c r="K171" t="s">
        <v>12797</v>
      </c>
      <c r="L171" s="1" t="s">
        <v>729</v>
      </c>
      <c r="N171" t="s">
        <v>13531</v>
      </c>
      <c r="Q171" t="s">
        <v>13785</v>
      </c>
      <c r="R171" t="s">
        <v>13910</v>
      </c>
      <c r="S171" t="s">
        <v>14375</v>
      </c>
      <c r="T171" t="s">
        <v>14377</v>
      </c>
    </row>
    <row r="172" spans="2:20" x14ac:dyDescent="0.2">
      <c r="B172" s="1" t="s">
        <v>779</v>
      </c>
      <c r="C172" s="1" t="s">
        <v>780</v>
      </c>
      <c r="D172" s="1" t="s">
        <v>781</v>
      </c>
      <c r="E172" s="1" t="s">
        <v>782</v>
      </c>
      <c r="F172" s="1" t="s">
        <v>783</v>
      </c>
      <c r="G172" s="15"/>
      <c r="H172" s="18"/>
      <c r="I172" s="20"/>
      <c r="J172" s="1" t="s">
        <v>23</v>
      </c>
      <c r="K172" t="s">
        <v>12798</v>
      </c>
      <c r="L172" s="1" t="s">
        <v>729</v>
      </c>
      <c r="Q172" t="s">
        <v>13785</v>
      </c>
      <c r="R172" t="s">
        <v>13911</v>
      </c>
      <c r="S172" t="s">
        <v>14375</v>
      </c>
      <c r="T172" t="s">
        <v>14377</v>
      </c>
    </row>
    <row r="173" spans="2:20" x14ac:dyDescent="0.2">
      <c r="B173" s="1" t="s">
        <v>784</v>
      </c>
      <c r="C173" s="1" t="s">
        <v>785</v>
      </c>
      <c r="D173" s="1" t="s">
        <v>786</v>
      </c>
      <c r="E173" s="1" t="s">
        <v>787</v>
      </c>
      <c r="F173" s="1" t="s">
        <v>788</v>
      </c>
      <c r="G173" s="15"/>
      <c r="H173" s="18"/>
      <c r="I173" s="20"/>
      <c r="J173" s="1" t="s">
        <v>23</v>
      </c>
      <c r="K173" t="s">
        <v>12799</v>
      </c>
      <c r="L173" s="1" t="s">
        <v>729</v>
      </c>
      <c r="Q173" t="s">
        <v>13785</v>
      </c>
      <c r="R173" t="s">
        <v>13912</v>
      </c>
      <c r="S173" t="s">
        <v>14375</v>
      </c>
      <c r="T173" t="s">
        <v>14377</v>
      </c>
    </row>
    <row r="174" spans="2:20" x14ac:dyDescent="0.2">
      <c r="B174" s="1" t="s">
        <v>789</v>
      </c>
      <c r="C174" s="1" t="s">
        <v>790</v>
      </c>
      <c r="D174" s="1" t="s">
        <v>791</v>
      </c>
      <c r="E174" s="1" t="s">
        <v>792</v>
      </c>
      <c r="F174" s="1" t="s">
        <v>793</v>
      </c>
      <c r="G174" s="15"/>
      <c r="H174" s="18"/>
      <c r="I174" s="20"/>
      <c r="J174" s="1" t="s">
        <v>23</v>
      </c>
      <c r="K174" t="s">
        <v>12800</v>
      </c>
      <c r="L174" s="1" t="s">
        <v>729</v>
      </c>
      <c r="Q174" t="s">
        <v>13785</v>
      </c>
      <c r="R174" t="s">
        <v>790</v>
      </c>
      <c r="S174" t="s">
        <v>14375</v>
      </c>
      <c r="T174" t="s">
        <v>14377</v>
      </c>
    </row>
    <row r="175" spans="2:20" x14ac:dyDescent="0.2">
      <c r="B175" s="1" t="s">
        <v>794</v>
      </c>
      <c r="C175" s="1" t="s">
        <v>795</v>
      </c>
      <c r="D175" s="1" t="s">
        <v>796</v>
      </c>
      <c r="E175" s="1" t="s">
        <v>797</v>
      </c>
      <c r="F175" s="1" t="s">
        <v>798</v>
      </c>
      <c r="G175" s="15"/>
      <c r="H175" s="18"/>
      <c r="I175" s="20"/>
      <c r="J175" s="1" t="s">
        <v>23</v>
      </c>
      <c r="L175" s="1" t="s">
        <v>729</v>
      </c>
      <c r="Q175" t="s">
        <v>13785</v>
      </c>
      <c r="R175" t="s">
        <v>13913</v>
      </c>
      <c r="S175" t="s">
        <v>14375</v>
      </c>
      <c r="T175" t="s">
        <v>14377</v>
      </c>
    </row>
    <row r="176" spans="2:20" x14ac:dyDescent="0.2">
      <c r="B176" s="1" t="s">
        <v>799</v>
      </c>
      <c r="C176" s="1" t="s">
        <v>800</v>
      </c>
      <c r="D176" s="1" t="s">
        <v>801</v>
      </c>
      <c r="E176" s="1" t="s">
        <v>802</v>
      </c>
      <c r="F176" s="1" t="s">
        <v>803</v>
      </c>
      <c r="G176" s="15"/>
      <c r="H176" s="18"/>
      <c r="I176" s="20"/>
      <c r="J176" s="1" t="s">
        <v>23</v>
      </c>
      <c r="K176" t="s">
        <v>12801</v>
      </c>
      <c r="L176" s="1" t="s">
        <v>804</v>
      </c>
      <c r="Q176" t="s">
        <v>13785</v>
      </c>
      <c r="R176" t="s">
        <v>13914</v>
      </c>
      <c r="S176" t="s">
        <v>14380</v>
      </c>
      <c r="T176" t="s">
        <v>14377</v>
      </c>
    </row>
    <row r="177" spans="2:20" x14ac:dyDescent="0.2">
      <c r="B177" s="1" t="s">
        <v>805</v>
      </c>
      <c r="C177" s="1" t="s">
        <v>806</v>
      </c>
      <c r="D177" s="1" t="s">
        <v>807</v>
      </c>
      <c r="E177" s="1" t="s">
        <v>808</v>
      </c>
      <c r="F177" s="1" t="s">
        <v>809</v>
      </c>
      <c r="G177" s="15"/>
      <c r="H177" s="18"/>
      <c r="I177" s="20"/>
      <c r="J177" s="1" t="s">
        <v>23</v>
      </c>
      <c r="K177" t="s">
        <v>12802</v>
      </c>
      <c r="L177" s="1" t="s">
        <v>804</v>
      </c>
      <c r="Q177" t="s">
        <v>13785</v>
      </c>
      <c r="R177" t="s">
        <v>13915</v>
      </c>
      <c r="S177" t="s">
        <v>14380</v>
      </c>
      <c r="T177" t="s">
        <v>14377</v>
      </c>
    </row>
    <row r="178" spans="2:20" x14ac:dyDescent="0.2">
      <c r="B178" s="1" t="s">
        <v>810</v>
      </c>
      <c r="C178" s="1" t="s">
        <v>811</v>
      </c>
      <c r="D178" s="1" t="s">
        <v>812</v>
      </c>
      <c r="E178" s="1" t="s">
        <v>813</v>
      </c>
      <c r="F178" s="1" t="s">
        <v>809</v>
      </c>
      <c r="G178" s="15"/>
      <c r="H178" s="18"/>
      <c r="I178" s="20"/>
      <c r="J178" s="1" t="s">
        <v>23</v>
      </c>
      <c r="L178" s="1" t="s">
        <v>804</v>
      </c>
      <c r="N178" t="s">
        <v>13532</v>
      </c>
      <c r="Q178" t="s">
        <v>13785</v>
      </c>
      <c r="R178" t="s">
        <v>811</v>
      </c>
      <c r="S178" t="s">
        <v>14380</v>
      </c>
      <c r="T178" t="s">
        <v>14377</v>
      </c>
    </row>
    <row r="179" spans="2:20" x14ac:dyDescent="0.2">
      <c r="B179" s="1" t="s">
        <v>814</v>
      </c>
      <c r="C179" s="1" t="s">
        <v>815</v>
      </c>
      <c r="D179" s="1" t="s">
        <v>816</v>
      </c>
      <c r="E179" s="1" t="s">
        <v>817</v>
      </c>
      <c r="F179" s="1" t="s">
        <v>818</v>
      </c>
      <c r="G179" s="15"/>
      <c r="H179" s="18"/>
      <c r="I179" s="20"/>
      <c r="J179" s="1" t="s">
        <v>23</v>
      </c>
      <c r="K179" t="s">
        <v>12803</v>
      </c>
      <c r="L179" s="1" t="s">
        <v>804</v>
      </c>
      <c r="Q179" t="s">
        <v>13785</v>
      </c>
      <c r="R179" t="s">
        <v>13916</v>
      </c>
      <c r="S179" t="s">
        <v>14375</v>
      </c>
      <c r="T179" t="s">
        <v>14377</v>
      </c>
    </row>
    <row r="180" spans="2:20" x14ac:dyDescent="0.2">
      <c r="B180" s="1" t="s">
        <v>819</v>
      </c>
      <c r="C180" s="1" t="s">
        <v>820</v>
      </c>
      <c r="D180" s="1" t="s">
        <v>821</v>
      </c>
      <c r="E180" s="1" t="s">
        <v>32</v>
      </c>
      <c r="F180" s="1" t="s">
        <v>33</v>
      </c>
      <c r="G180" s="15"/>
      <c r="H180" s="18"/>
      <c r="I180" s="20"/>
      <c r="J180" s="1" t="s">
        <v>23</v>
      </c>
      <c r="K180" t="s">
        <v>12804</v>
      </c>
      <c r="L180" s="1" t="s">
        <v>804</v>
      </c>
      <c r="Q180" t="s">
        <v>13785</v>
      </c>
      <c r="R180" t="s">
        <v>13799</v>
      </c>
      <c r="S180" t="s">
        <v>14375</v>
      </c>
      <c r="T180" t="s">
        <v>14377</v>
      </c>
    </row>
    <row r="181" spans="2:20" x14ac:dyDescent="0.2">
      <c r="B181" s="1" t="s">
        <v>822</v>
      </c>
      <c r="C181" s="1" t="s">
        <v>823</v>
      </c>
      <c r="D181" s="1" t="s">
        <v>824</v>
      </c>
      <c r="E181" s="1" t="s">
        <v>825</v>
      </c>
      <c r="F181" s="1" t="s">
        <v>826</v>
      </c>
      <c r="G181" s="15"/>
      <c r="H181" s="18"/>
      <c r="I181" s="20"/>
      <c r="J181" s="1" t="s">
        <v>23</v>
      </c>
      <c r="K181" t="s">
        <v>12805</v>
      </c>
      <c r="L181" s="1" t="s">
        <v>804</v>
      </c>
      <c r="Q181" t="s">
        <v>13785</v>
      </c>
      <c r="R181" t="s">
        <v>13917</v>
      </c>
      <c r="S181" t="s">
        <v>14375</v>
      </c>
      <c r="T181" t="s">
        <v>14377</v>
      </c>
    </row>
    <row r="182" spans="2:20" x14ac:dyDescent="0.2">
      <c r="B182" s="1" t="s">
        <v>827</v>
      </c>
      <c r="C182" s="1" t="s">
        <v>828</v>
      </c>
      <c r="D182" s="1" t="s">
        <v>829</v>
      </c>
      <c r="E182" s="1" t="s">
        <v>830</v>
      </c>
      <c r="F182" s="1" t="s">
        <v>831</v>
      </c>
      <c r="G182" s="15"/>
      <c r="H182" s="18"/>
      <c r="I182" s="20"/>
      <c r="J182" s="1" t="s">
        <v>23</v>
      </c>
      <c r="K182" t="s">
        <v>12806</v>
      </c>
      <c r="L182" s="1" t="s">
        <v>804</v>
      </c>
      <c r="Q182" t="s">
        <v>13785</v>
      </c>
      <c r="R182" t="s">
        <v>13918</v>
      </c>
      <c r="S182" t="s">
        <v>14375</v>
      </c>
      <c r="T182" t="s">
        <v>14377</v>
      </c>
    </row>
    <row r="183" spans="2:20" x14ac:dyDescent="0.2">
      <c r="B183" s="1" t="s">
        <v>832</v>
      </c>
      <c r="C183" s="1" t="s">
        <v>833</v>
      </c>
      <c r="D183" s="1" t="s">
        <v>834</v>
      </c>
      <c r="E183" s="1" t="s">
        <v>835</v>
      </c>
      <c r="F183" s="1" t="s">
        <v>836</v>
      </c>
      <c r="G183" s="15"/>
      <c r="H183" s="18"/>
      <c r="I183" s="20"/>
      <c r="J183" s="1" t="s">
        <v>23</v>
      </c>
      <c r="K183" t="s">
        <v>12807</v>
      </c>
      <c r="L183" s="1" t="s">
        <v>804</v>
      </c>
      <c r="Q183" t="s">
        <v>13785</v>
      </c>
      <c r="R183" t="s">
        <v>13919</v>
      </c>
      <c r="S183" t="s">
        <v>14375</v>
      </c>
      <c r="T183" t="s">
        <v>14377</v>
      </c>
    </row>
    <row r="184" spans="2:20" x14ac:dyDescent="0.2">
      <c r="B184" s="1" t="s">
        <v>837</v>
      </c>
      <c r="C184" s="1" t="s">
        <v>838</v>
      </c>
      <c r="D184" s="1" t="s">
        <v>839</v>
      </c>
      <c r="E184" s="1" t="s">
        <v>840</v>
      </c>
      <c r="F184" s="1" t="s">
        <v>841</v>
      </c>
      <c r="G184" s="15"/>
      <c r="H184" s="18"/>
      <c r="I184" s="20"/>
      <c r="J184" s="1" t="s">
        <v>23</v>
      </c>
      <c r="K184" t="s">
        <v>12808</v>
      </c>
      <c r="L184" s="1" t="s">
        <v>804</v>
      </c>
      <c r="Q184" t="s">
        <v>13785</v>
      </c>
      <c r="R184" t="s">
        <v>13920</v>
      </c>
      <c r="S184" t="s">
        <v>14375</v>
      </c>
      <c r="T184" t="s">
        <v>14377</v>
      </c>
    </row>
    <row r="185" spans="2:20" x14ac:dyDescent="0.2">
      <c r="B185" s="1" t="s">
        <v>842</v>
      </c>
      <c r="C185" s="1" t="s">
        <v>843</v>
      </c>
      <c r="D185" s="1" t="s">
        <v>844</v>
      </c>
      <c r="E185" s="1" t="s">
        <v>845</v>
      </c>
      <c r="F185" s="1" t="s">
        <v>846</v>
      </c>
      <c r="G185" s="15"/>
      <c r="H185" s="18"/>
      <c r="I185" s="20"/>
      <c r="J185" s="1" t="s">
        <v>23</v>
      </c>
      <c r="K185" t="s">
        <v>12809</v>
      </c>
      <c r="L185" s="1" t="s">
        <v>804</v>
      </c>
      <c r="Q185" t="s">
        <v>13785</v>
      </c>
      <c r="R185" t="s">
        <v>13921</v>
      </c>
      <c r="S185" t="s">
        <v>14375</v>
      </c>
      <c r="T185" t="s">
        <v>14377</v>
      </c>
    </row>
    <row r="186" spans="2:20" x14ac:dyDescent="0.2">
      <c r="B186" s="1" t="s">
        <v>847</v>
      </c>
      <c r="C186" s="1" t="s">
        <v>848</v>
      </c>
      <c r="D186" s="1" t="s">
        <v>849</v>
      </c>
      <c r="E186" s="1" t="s">
        <v>850</v>
      </c>
      <c r="F186" s="1" t="s">
        <v>851</v>
      </c>
      <c r="G186" s="15"/>
      <c r="H186" s="18"/>
      <c r="I186" s="20"/>
      <c r="J186" s="1" t="s">
        <v>23</v>
      </c>
      <c r="K186" t="s">
        <v>12810</v>
      </c>
      <c r="L186" s="1" t="s">
        <v>804</v>
      </c>
      <c r="Q186" t="s">
        <v>13785</v>
      </c>
      <c r="R186" t="s">
        <v>13922</v>
      </c>
      <c r="S186" t="s">
        <v>14375</v>
      </c>
      <c r="T186" t="s">
        <v>14377</v>
      </c>
    </row>
    <row r="187" spans="2:20" x14ac:dyDescent="0.2">
      <c r="B187" s="1" t="s">
        <v>852</v>
      </c>
      <c r="C187" s="1" t="s">
        <v>853</v>
      </c>
      <c r="D187" s="1" t="s">
        <v>854</v>
      </c>
      <c r="E187" s="1" t="s">
        <v>855</v>
      </c>
      <c r="F187" s="1" t="s">
        <v>856</v>
      </c>
      <c r="G187" s="15"/>
      <c r="H187" s="18"/>
      <c r="I187" s="20"/>
      <c r="J187" s="1" t="s">
        <v>23</v>
      </c>
      <c r="K187" t="s">
        <v>12811</v>
      </c>
      <c r="L187" s="1" t="s">
        <v>804</v>
      </c>
      <c r="Q187" t="s">
        <v>13785</v>
      </c>
      <c r="R187" t="s">
        <v>13923</v>
      </c>
      <c r="S187" t="s">
        <v>14375</v>
      </c>
      <c r="T187" t="s">
        <v>14377</v>
      </c>
    </row>
    <row r="188" spans="2:20" x14ac:dyDescent="0.2">
      <c r="B188" s="1" t="s">
        <v>857</v>
      </c>
      <c r="C188" s="1" t="s">
        <v>858</v>
      </c>
      <c r="D188" s="1" t="s">
        <v>859</v>
      </c>
      <c r="E188" s="1" t="s">
        <v>860</v>
      </c>
      <c r="F188" s="1" t="s">
        <v>861</v>
      </c>
      <c r="G188" s="15"/>
      <c r="H188" s="18"/>
      <c r="I188" s="20"/>
      <c r="J188" s="1" t="s">
        <v>23</v>
      </c>
      <c r="K188" t="s">
        <v>12812</v>
      </c>
      <c r="L188" s="1" t="s">
        <v>804</v>
      </c>
      <c r="N188" t="s">
        <v>13533</v>
      </c>
      <c r="Q188" t="s">
        <v>13785</v>
      </c>
      <c r="R188" t="s">
        <v>858</v>
      </c>
      <c r="S188" t="s">
        <v>14375</v>
      </c>
      <c r="T188" t="s">
        <v>14377</v>
      </c>
    </row>
    <row r="189" spans="2:20" x14ac:dyDescent="0.2">
      <c r="B189" s="1" t="s">
        <v>862</v>
      </c>
      <c r="C189" s="1" t="s">
        <v>863</v>
      </c>
      <c r="D189" s="1" t="s">
        <v>864</v>
      </c>
      <c r="E189" s="1" t="s">
        <v>808</v>
      </c>
      <c r="F189" s="1" t="s">
        <v>865</v>
      </c>
      <c r="G189" s="15"/>
      <c r="H189" s="18"/>
      <c r="I189" s="20"/>
      <c r="J189" s="1" t="s">
        <v>23</v>
      </c>
      <c r="K189" t="s">
        <v>12813</v>
      </c>
      <c r="L189" s="1" t="s">
        <v>804</v>
      </c>
      <c r="Q189" t="s">
        <v>13785</v>
      </c>
      <c r="R189" t="s">
        <v>13915</v>
      </c>
      <c r="S189" t="s">
        <v>14375</v>
      </c>
      <c r="T189" t="s">
        <v>14377</v>
      </c>
    </row>
    <row r="190" spans="2:20" x14ac:dyDescent="0.2">
      <c r="B190" s="1" t="s">
        <v>866</v>
      </c>
      <c r="C190" s="1" t="s">
        <v>867</v>
      </c>
      <c r="D190" s="1" t="s">
        <v>868</v>
      </c>
      <c r="E190" s="1" t="s">
        <v>869</v>
      </c>
      <c r="F190" s="1" t="s">
        <v>870</v>
      </c>
      <c r="G190" s="15"/>
      <c r="H190" s="18"/>
      <c r="I190" s="20"/>
      <c r="J190" s="1" t="s">
        <v>23</v>
      </c>
      <c r="L190" s="1" t="s">
        <v>804</v>
      </c>
      <c r="Q190" t="s">
        <v>13785</v>
      </c>
      <c r="R190" t="s">
        <v>13924</v>
      </c>
      <c r="S190" t="s">
        <v>14375</v>
      </c>
      <c r="T190" t="s">
        <v>14377</v>
      </c>
    </row>
    <row r="191" spans="2:20" x14ac:dyDescent="0.2">
      <c r="B191" s="1" t="s">
        <v>871</v>
      </c>
      <c r="C191" s="1" t="s">
        <v>872</v>
      </c>
      <c r="D191" s="1" t="s">
        <v>873</v>
      </c>
      <c r="E191" s="1" t="s">
        <v>32</v>
      </c>
      <c r="F191" s="1" t="s">
        <v>33</v>
      </c>
      <c r="G191" s="15"/>
      <c r="H191" s="18"/>
      <c r="I191" s="20"/>
      <c r="J191" s="1" t="s">
        <v>23</v>
      </c>
      <c r="K191" t="s">
        <v>12814</v>
      </c>
      <c r="L191" s="1" t="s">
        <v>804</v>
      </c>
      <c r="Q191" t="s">
        <v>13785</v>
      </c>
      <c r="R191" t="s">
        <v>13799</v>
      </c>
      <c r="S191" t="s">
        <v>14375</v>
      </c>
      <c r="T191" t="s">
        <v>14377</v>
      </c>
    </row>
    <row r="192" spans="2:20" x14ac:dyDescent="0.2">
      <c r="B192" s="1" t="s">
        <v>874</v>
      </c>
      <c r="C192" s="1" t="s">
        <v>875</v>
      </c>
      <c r="D192" s="1" t="s">
        <v>876</v>
      </c>
      <c r="E192" s="1" t="s">
        <v>877</v>
      </c>
      <c r="G192" s="15"/>
      <c r="H192" s="18"/>
      <c r="I192" s="20"/>
      <c r="J192" s="1" t="s">
        <v>23</v>
      </c>
      <c r="K192" t="s">
        <v>12815</v>
      </c>
      <c r="L192" s="1" t="s">
        <v>804</v>
      </c>
      <c r="N192" t="s">
        <v>13534</v>
      </c>
      <c r="Q192" t="s">
        <v>13785</v>
      </c>
      <c r="R192" t="s">
        <v>13925</v>
      </c>
      <c r="S192" t="s">
        <v>14375</v>
      </c>
      <c r="T192" t="s">
        <v>14382</v>
      </c>
    </row>
    <row r="193" spans="2:20" x14ac:dyDescent="0.2">
      <c r="B193" s="1" t="s">
        <v>878</v>
      </c>
      <c r="C193" s="1" t="s">
        <v>879</v>
      </c>
      <c r="D193" s="1" t="s">
        <v>880</v>
      </c>
      <c r="E193" s="1" t="s">
        <v>881</v>
      </c>
      <c r="F193" s="1" t="s">
        <v>882</v>
      </c>
      <c r="G193" s="15"/>
      <c r="H193" s="18"/>
      <c r="I193" s="20"/>
      <c r="J193" s="1" t="s">
        <v>19</v>
      </c>
      <c r="K193" t="s">
        <v>12816</v>
      </c>
      <c r="L193" s="1" t="s">
        <v>883</v>
      </c>
      <c r="Q193" t="s">
        <v>13785</v>
      </c>
      <c r="R193" t="s">
        <v>13926</v>
      </c>
      <c r="S193" t="s">
        <v>14380</v>
      </c>
      <c r="T193" t="s">
        <v>14377</v>
      </c>
    </row>
    <row r="194" spans="2:20" x14ac:dyDescent="0.2">
      <c r="B194" s="1" t="s">
        <v>884</v>
      </c>
      <c r="C194" s="1" t="s">
        <v>885</v>
      </c>
      <c r="D194" s="1" t="s">
        <v>886</v>
      </c>
      <c r="E194" s="1" t="s">
        <v>887</v>
      </c>
      <c r="F194" s="1" t="s">
        <v>888</v>
      </c>
      <c r="G194" s="15"/>
      <c r="H194" s="18"/>
      <c r="I194" s="20"/>
      <c r="J194" s="1" t="s">
        <v>23</v>
      </c>
      <c r="K194" t="s">
        <v>12817</v>
      </c>
      <c r="L194" s="1" t="s">
        <v>883</v>
      </c>
      <c r="N194" t="s">
        <v>13535</v>
      </c>
      <c r="Q194" t="s">
        <v>13785</v>
      </c>
      <c r="R194" t="s">
        <v>13927</v>
      </c>
      <c r="S194" t="s">
        <v>14375</v>
      </c>
      <c r="T194" t="s">
        <v>14377</v>
      </c>
    </row>
    <row r="195" spans="2:20" x14ac:dyDescent="0.2">
      <c r="B195" s="1" t="s">
        <v>889</v>
      </c>
      <c r="C195" s="1" t="s">
        <v>890</v>
      </c>
      <c r="D195" s="1" t="s">
        <v>891</v>
      </c>
      <c r="E195" s="1" t="s">
        <v>892</v>
      </c>
      <c r="F195" s="1" t="s">
        <v>893</v>
      </c>
      <c r="G195" s="15"/>
      <c r="H195" s="18"/>
      <c r="I195" s="20"/>
      <c r="J195" s="1" t="s">
        <v>23</v>
      </c>
      <c r="K195" t="s">
        <v>12818</v>
      </c>
      <c r="L195" s="1" t="s">
        <v>883</v>
      </c>
      <c r="N195" t="s">
        <v>13536</v>
      </c>
      <c r="Q195" t="s">
        <v>13785</v>
      </c>
      <c r="R195" t="s">
        <v>13928</v>
      </c>
      <c r="S195" t="s">
        <v>14375</v>
      </c>
      <c r="T195" t="s">
        <v>14377</v>
      </c>
    </row>
    <row r="196" spans="2:20" x14ac:dyDescent="0.2">
      <c r="B196" s="1" t="s">
        <v>894</v>
      </c>
      <c r="C196" s="1" t="s">
        <v>895</v>
      </c>
      <c r="D196" s="1" t="s">
        <v>896</v>
      </c>
      <c r="E196" s="1" t="s">
        <v>897</v>
      </c>
      <c r="F196" s="1" t="s">
        <v>898</v>
      </c>
      <c r="G196" s="15"/>
      <c r="H196" s="18"/>
      <c r="I196" s="20"/>
      <c r="J196" s="1" t="s">
        <v>23</v>
      </c>
      <c r="K196" t="s">
        <v>12819</v>
      </c>
      <c r="L196" s="1" t="s">
        <v>883</v>
      </c>
      <c r="Q196" t="s">
        <v>13785</v>
      </c>
      <c r="R196" t="s">
        <v>13929</v>
      </c>
      <c r="S196" t="s">
        <v>14375</v>
      </c>
      <c r="T196" t="s">
        <v>14377</v>
      </c>
    </row>
    <row r="197" spans="2:20" x14ac:dyDescent="0.2">
      <c r="B197" s="1" t="s">
        <v>899</v>
      </c>
      <c r="C197" s="1" t="s">
        <v>895</v>
      </c>
      <c r="D197" s="1" t="s">
        <v>900</v>
      </c>
      <c r="E197" s="1" t="s">
        <v>897</v>
      </c>
      <c r="F197" s="1" t="s">
        <v>901</v>
      </c>
      <c r="G197" s="15"/>
      <c r="H197" s="18"/>
      <c r="I197" s="20"/>
      <c r="J197" s="1" t="s">
        <v>19</v>
      </c>
      <c r="K197" t="s">
        <v>12819</v>
      </c>
      <c r="L197" s="1" t="s">
        <v>883</v>
      </c>
      <c r="Q197" t="s">
        <v>13785</v>
      </c>
      <c r="R197" t="s">
        <v>13929</v>
      </c>
      <c r="S197" t="s">
        <v>14375</v>
      </c>
      <c r="T197" t="s">
        <v>14377</v>
      </c>
    </row>
    <row r="198" spans="2:20" x14ac:dyDescent="0.2">
      <c r="B198" s="1" t="s">
        <v>902</v>
      </c>
      <c r="C198" s="1" t="s">
        <v>903</v>
      </c>
      <c r="D198" s="1" t="s">
        <v>904</v>
      </c>
      <c r="E198" s="1" t="s">
        <v>905</v>
      </c>
      <c r="F198" s="1" t="s">
        <v>906</v>
      </c>
      <c r="G198" s="15"/>
      <c r="H198" s="18"/>
      <c r="I198" s="20"/>
      <c r="J198" s="1" t="s">
        <v>23</v>
      </c>
      <c r="K198" t="s">
        <v>12820</v>
      </c>
      <c r="L198" s="1" t="s">
        <v>883</v>
      </c>
      <c r="Q198" t="s">
        <v>13785</v>
      </c>
      <c r="R198" t="s">
        <v>13930</v>
      </c>
      <c r="S198" t="s">
        <v>14375</v>
      </c>
      <c r="T198" t="s">
        <v>14377</v>
      </c>
    </row>
    <row r="199" spans="2:20" x14ac:dyDescent="0.2">
      <c r="B199" s="1" t="s">
        <v>907</v>
      </c>
      <c r="C199" s="1" t="s">
        <v>903</v>
      </c>
      <c r="D199" s="1" t="s">
        <v>908</v>
      </c>
      <c r="E199" s="1" t="s">
        <v>905</v>
      </c>
      <c r="F199" s="1" t="s">
        <v>909</v>
      </c>
      <c r="G199" s="15"/>
      <c r="H199" s="18"/>
      <c r="I199" s="20"/>
      <c r="J199" s="1" t="s">
        <v>19</v>
      </c>
      <c r="K199" t="s">
        <v>12820</v>
      </c>
      <c r="L199" s="1" t="s">
        <v>883</v>
      </c>
      <c r="Q199" t="s">
        <v>13785</v>
      </c>
      <c r="R199" t="s">
        <v>13930</v>
      </c>
      <c r="S199" t="s">
        <v>14375</v>
      </c>
      <c r="T199" t="s">
        <v>14377</v>
      </c>
    </row>
    <row r="200" spans="2:20" x14ac:dyDescent="0.2">
      <c r="B200" s="1" t="s">
        <v>910</v>
      </c>
      <c r="C200" s="1" t="s">
        <v>911</v>
      </c>
      <c r="D200" s="1" t="s">
        <v>912</v>
      </c>
      <c r="E200" s="1" t="s">
        <v>913</v>
      </c>
      <c r="F200" s="1" t="s">
        <v>914</v>
      </c>
      <c r="G200" s="15"/>
      <c r="H200" s="18"/>
      <c r="I200" s="20"/>
      <c r="J200" s="1" t="s">
        <v>23</v>
      </c>
      <c r="K200" t="s">
        <v>12821</v>
      </c>
      <c r="L200" s="1" t="s">
        <v>883</v>
      </c>
      <c r="Q200" t="s">
        <v>13785</v>
      </c>
      <c r="R200" t="s">
        <v>13931</v>
      </c>
      <c r="S200" t="s">
        <v>14375</v>
      </c>
      <c r="T200" t="s">
        <v>14377</v>
      </c>
    </row>
    <row r="201" spans="2:20" x14ac:dyDescent="0.2">
      <c r="B201" s="1" t="s">
        <v>915</v>
      </c>
      <c r="C201" s="1" t="s">
        <v>916</v>
      </c>
      <c r="D201" s="1" t="s">
        <v>917</v>
      </c>
      <c r="E201" s="1" t="s">
        <v>918</v>
      </c>
      <c r="F201" s="1" t="s">
        <v>919</v>
      </c>
      <c r="G201" s="15"/>
      <c r="H201" s="18"/>
      <c r="I201" s="20"/>
      <c r="J201" s="1" t="s">
        <v>19</v>
      </c>
      <c r="K201" t="s">
        <v>12822</v>
      </c>
      <c r="L201" s="1" t="s">
        <v>883</v>
      </c>
      <c r="Q201" t="s">
        <v>13785</v>
      </c>
      <c r="R201" t="s">
        <v>13932</v>
      </c>
      <c r="S201" t="s">
        <v>14375</v>
      </c>
      <c r="T201" t="s">
        <v>14377</v>
      </c>
    </row>
    <row r="202" spans="2:20" x14ac:dyDescent="0.2">
      <c r="B202" s="1" t="s">
        <v>920</v>
      </c>
      <c r="C202" s="1" t="s">
        <v>916</v>
      </c>
      <c r="D202" s="1" t="s">
        <v>921</v>
      </c>
      <c r="E202" s="1" t="s">
        <v>918</v>
      </c>
      <c r="F202" s="1" t="s">
        <v>919</v>
      </c>
      <c r="G202" s="15"/>
      <c r="H202" s="18"/>
      <c r="I202" s="20"/>
      <c r="J202" s="1" t="s">
        <v>19</v>
      </c>
      <c r="K202" t="s">
        <v>12822</v>
      </c>
      <c r="L202" s="1" t="s">
        <v>883</v>
      </c>
      <c r="Q202" t="s">
        <v>13785</v>
      </c>
      <c r="R202" t="s">
        <v>13932</v>
      </c>
      <c r="S202" t="s">
        <v>14375</v>
      </c>
      <c r="T202" t="s">
        <v>14377</v>
      </c>
    </row>
    <row r="203" spans="2:20" x14ac:dyDescent="0.2">
      <c r="B203" s="1" t="s">
        <v>922</v>
      </c>
      <c r="C203" s="1" t="s">
        <v>923</v>
      </c>
      <c r="D203" s="1" t="s">
        <v>924</v>
      </c>
      <c r="E203" s="1" t="s">
        <v>925</v>
      </c>
      <c r="F203" s="1" t="s">
        <v>926</v>
      </c>
      <c r="G203" s="15"/>
      <c r="H203" s="18"/>
      <c r="I203" s="20"/>
      <c r="J203" s="1" t="s">
        <v>19</v>
      </c>
      <c r="K203" t="s">
        <v>12823</v>
      </c>
      <c r="L203" s="1" t="s">
        <v>883</v>
      </c>
      <c r="N203" t="s">
        <v>13537</v>
      </c>
      <c r="Q203" t="s">
        <v>13785</v>
      </c>
      <c r="R203" t="s">
        <v>923</v>
      </c>
      <c r="S203" t="s">
        <v>14375</v>
      </c>
      <c r="T203" t="s">
        <v>14377</v>
      </c>
    </row>
    <row r="204" spans="2:20" x14ac:dyDescent="0.2">
      <c r="B204" s="1" t="s">
        <v>927</v>
      </c>
      <c r="C204" s="1" t="s">
        <v>928</v>
      </c>
      <c r="D204" s="1" t="s">
        <v>929</v>
      </c>
      <c r="E204" s="1" t="s">
        <v>930</v>
      </c>
      <c r="F204" s="1" t="s">
        <v>931</v>
      </c>
      <c r="G204" s="15"/>
      <c r="H204" s="18"/>
      <c r="I204" s="20"/>
      <c r="J204" s="1" t="s">
        <v>23</v>
      </c>
      <c r="K204" t="s">
        <v>12824</v>
      </c>
      <c r="L204" s="1" t="s">
        <v>883</v>
      </c>
      <c r="Q204" t="s">
        <v>13785</v>
      </c>
      <c r="R204" t="s">
        <v>928</v>
      </c>
      <c r="S204" t="s">
        <v>14375</v>
      </c>
      <c r="T204" t="s">
        <v>14377</v>
      </c>
    </row>
    <row r="205" spans="2:20" x14ac:dyDescent="0.2">
      <c r="B205" s="1" t="s">
        <v>932</v>
      </c>
      <c r="C205" s="1" t="s">
        <v>928</v>
      </c>
      <c r="D205" s="1" t="s">
        <v>933</v>
      </c>
      <c r="E205" s="1" t="s">
        <v>930</v>
      </c>
      <c r="F205" s="1" t="s">
        <v>934</v>
      </c>
      <c r="G205" s="15"/>
      <c r="H205" s="18"/>
      <c r="I205" s="20"/>
      <c r="J205" s="1" t="s">
        <v>19</v>
      </c>
      <c r="K205" t="s">
        <v>12825</v>
      </c>
      <c r="L205" s="1" t="s">
        <v>883</v>
      </c>
      <c r="Q205" t="s">
        <v>13785</v>
      </c>
      <c r="R205" t="s">
        <v>928</v>
      </c>
      <c r="S205" t="s">
        <v>14375</v>
      </c>
      <c r="T205" t="s">
        <v>14377</v>
      </c>
    </row>
    <row r="206" spans="2:20" x14ac:dyDescent="0.2">
      <c r="B206" s="1" t="s">
        <v>935</v>
      </c>
      <c r="C206" s="1" t="s">
        <v>936</v>
      </c>
      <c r="D206" s="1" t="s">
        <v>937</v>
      </c>
      <c r="E206" s="1" t="s">
        <v>938</v>
      </c>
      <c r="F206" s="1" t="s">
        <v>939</v>
      </c>
      <c r="G206" s="15"/>
      <c r="H206" s="18"/>
      <c r="I206" s="20"/>
      <c r="J206" s="1" t="s">
        <v>23</v>
      </c>
      <c r="L206" s="1" t="s">
        <v>883</v>
      </c>
      <c r="N206" t="s">
        <v>13538</v>
      </c>
      <c r="Q206" t="s">
        <v>13785</v>
      </c>
      <c r="R206" t="s">
        <v>13933</v>
      </c>
      <c r="S206" t="s">
        <v>14375</v>
      </c>
      <c r="T206" t="s">
        <v>14377</v>
      </c>
    </row>
    <row r="207" spans="2:20" x14ac:dyDescent="0.2">
      <c r="B207" s="1" t="s">
        <v>940</v>
      </c>
      <c r="C207" s="1" t="s">
        <v>941</v>
      </c>
      <c r="D207" s="1" t="s">
        <v>942</v>
      </c>
      <c r="E207" s="1" t="s">
        <v>943</v>
      </c>
      <c r="F207" s="1" t="s">
        <v>944</v>
      </c>
      <c r="G207" s="15"/>
      <c r="H207" s="18"/>
      <c r="I207" s="20"/>
      <c r="J207" s="1" t="s">
        <v>19</v>
      </c>
      <c r="K207" t="s">
        <v>12826</v>
      </c>
      <c r="L207" s="1" t="s">
        <v>883</v>
      </c>
      <c r="Q207" t="s">
        <v>13785</v>
      </c>
      <c r="R207" t="s">
        <v>13934</v>
      </c>
      <c r="S207" t="s">
        <v>14375</v>
      </c>
      <c r="T207" t="s">
        <v>14377</v>
      </c>
    </row>
    <row r="208" spans="2:20" x14ac:dyDescent="0.2">
      <c r="B208" s="1" t="s">
        <v>945</v>
      </c>
      <c r="C208" s="1" t="s">
        <v>941</v>
      </c>
      <c r="D208" s="1" t="s">
        <v>946</v>
      </c>
      <c r="E208" s="1" t="s">
        <v>943</v>
      </c>
      <c r="F208" s="1" t="s">
        <v>944</v>
      </c>
      <c r="G208" s="15"/>
      <c r="H208" s="18"/>
      <c r="I208" s="20"/>
      <c r="J208" s="1" t="s">
        <v>19</v>
      </c>
      <c r="K208" t="s">
        <v>12827</v>
      </c>
      <c r="L208" s="1" t="s">
        <v>883</v>
      </c>
      <c r="Q208" t="s">
        <v>13785</v>
      </c>
      <c r="R208" t="s">
        <v>13934</v>
      </c>
      <c r="S208" t="s">
        <v>14375</v>
      </c>
      <c r="T208" t="s">
        <v>14377</v>
      </c>
    </row>
    <row r="209" spans="2:20" x14ac:dyDescent="0.2">
      <c r="B209" s="1" t="s">
        <v>947</v>
      </c>
      <c r="C209" s="1" t="s">
        <v>948</v>
      </c>
      <c r="D209" s="1" t="s">
        <v>949</v>
      </c>
      <c r="E209" s="1" t="s">
        <v>950</v>
      </c>
      <c r="F209" s="1" t="s">
        <v>951</v>
      </c>
      <c r="G209" s="15"/>
      <c r="H209" s="18"/>
      <c r="I209" s="20"/>
      <c r="J209" s="1" t="s">
        <v>23</v>
      </c>
      <c r="K209" t="s">
        <v>12828</v>
      </c>
      <c r="L209" s="1" t="s">
        <v>883</v>
      </c>
      <c r="N209" t="s">
        <v>13539</v>
      </c>
      <c r="Q209" t="s">
        <v>13785</v>
      </c>
      <c r="R209" t="s">
        <v>948</v>
      </c>
      <c r="S209" t="s">
        <v>14375</v>
      </c>
      <c r="T209" t="s">
        <v>14377</v>
      </c>
    </row>
    <row r="210" spans="2:20" x14ac:dyDescent="0.2">
      <c r="B210" s="1" t="s">
        <v>952</v>
      </c>
      <c r="C210" s="1" t="s">
        <v>953</v>
      </c>
      <c r="D210" s="1" t="s">
        <v>954</v>
      </c>
      <c r="E210" s="1" t="s">
        <v>955</v>
      </c>
      <c r="F210" s="1" t="s">
        <v>956</v>
      </c>
      <c r="G210" s="15"/>
      <c r="H210" s="18"/>
      <c r="I210" s="20"/>
      <c r="J210" s="1" t="s">
        <v>23</v>
      </c>
      <c r="L210" s="1" t="s">
        <v>883</v>
      </c>
      <c r="Q210" t="s">
        <v>13785</v>
      </c>
      <c r="R210" t="s">
        <v>953</v>
      </c>
      <c r="S210" t="s">
        <v>14375</v>
      </c>
      <c r="T210" t="s">
        <v>14377</v>
      </c>
    </row>
    <row r="211" spans="2:20" x14ac:dyDescent="0.2">
      <c r="B211" s="1" t="s">
        <v>957</v>
      </c>
      <c r="C211" s="1" t="s">
        <v>958</v>
      </c>
      <c r="D211" s="1" t="s">
        <v>959</v>
      </c>
      <c r="E211" s="1" t="s">
        <v>960</v>
      </c>
      <c r="F211" s="1" t="s">
        <v>961</v>
      </c>
      <c r="G211" s="15"/>
      <c r="H211" s="18"/>
      <c r="I211" s="20"/>
      <c r="J211" s="1" t="s">
        <v>23</v>
      </c>
      <c r="L211" s="1" t="s">
        <v>883</v>
      </c>
      <c r="Q211" t="s">
        <v>13785</v>
      </c>
      <c r="R211" t="s">
        <v>958</v>
      </c>
      <c r="S211" t="s">
        <v>14375</v>
      </c>
      <c r="T211" t="s">
        <v>14377</v>
      </c>
    </row>
    <row r="212" spans="2:20" x14ac:dyDescent="0.2">
      <c r="B212" s="1" t="s">
        <v>962</v>
      </c>
      <c r="C212" s="1" t="s">
        <v>903</v>
      </c>
      <c r="D212" s="1" t="s">
        <v>963</v>
      </c>
      <c r="E212" s="1" t="s">
        <v>905</v>
      </c>
      <c r="F212" s="1" t="s">
        <v>906</v>
      </c>
      <c r="G212" s="15"/>
      <c r="H212" s="18"/>
      <c r="I212" s="20"/>
      <c r="J212" s="1" t="s">
        <v>23</v>
      </c>
      <c r="K212" t="s">
        <v>12829</v>
      </c>
      <c r="L212" s="1" t="s">
        <v>883</v>
      </c>
      <c r="Q212" t="s">
        <v>13785</v>
      </c>
      <c r="R212" t="s">
        <v>13930</v>
      </c>
      <c r="S212" t="s">
        <v>14375</v>
      </c>
      <c r="T212" t="s">
        <v>14377</v>
      </c>
    </row>
    <row r="213" spans="2:20" x14ac:dyDescent="0.2">
      <c r="B213" s="1" t="s">
        <v>964</v>
      </c>
      <c r="C213" s="1" t="s">
        <v>965</v>
      </c>
      <c r="D213" s="1" t="s">
        <v>966</v>
      </c>
      <c r="E213" s="1" t="s">
        <v>967</v>
      </c>
      <c r="F213" s="1" t="s">
        <v>968</v>
      </c>
      <c r="G213" s="15"/>
      <c r="H213" s="18"/>
      <c r="I213" s="20"/>
      <c r="J213" s="1" t="s">
        <v>23</v>
      </c>
      <c r="L213" s="1" t="s">
        <v>883</v>
      </c>
      <c r="Q213" t="s">
        <v>13785</v>
      </c>
      <c r="R213" t="s">
        <v>13935</v>
      </c>
      <c r="S213" t="s">
        <v>14375</v>
      </c>
      <c r="T213" t="s">
        <v>14377</v>
      </c>
    </row>
    <row r="214" spans="2:20" x14ac:dyDescent="0.2">
      <c r="B214" s="1" t="s">
        <v>969</v>
      </c>
      <c r="C214" s="1" t="s">
        <v>970</v>
      </c>
      <c r="D214" s="1" t="s">
        <v>971</v>
      </c>
      <c r="E214" s="1" t="s">
        <v>972</v>
      </c>
      <c r="F214" s="1" t="s">
        <v>973</v>
      </c>
      <c r="G214" s="15"/>
      <c r="H214" s="18"/>
      <c r="I214" s="20"/>
      <c r="J214" s="1" t="s">
        <v>19</v>
      </c>
      <c r="K214" t="s">
        <v>12830</v>
      </c>
      <c r="L214" s="1" t="s">
        <v>883</v>
      </c>
      <c r="Q214" t="s">
        <v>13785</v>
      </c>
      <c r="R214" t="s">
        <v>13936</v>
      </c>
      <c r="S214" t="s">
        <v>14375</v>
      </c>
      <c r="T214" t="s">
        <v>14377</v>
      </c>
    </row>
    <row r="215" spans="2:20" x14ac:dyDescent="0.2">
      <c r="B215" s="1" t="s">
        <v>974</v>
      </c>
      <c r="C215" s="1" t="s">
        <v>975</v>
      </c>
      <c r="D215" s="1" t="s">
        <v>976</v>
      </c>
      <c r="E215" s="1" t="s">
        <v>977</v>
      </c>
      <c r="F215" s="1" t="s">
        <v>978</v>
      </c>
      <c r="G215" s="15"/>
      <c r="H215" s="18"/>
      <c r="I215" s="20"/>
      <c r="J215" s="1" t="s">
        <v>23</v>
      </c>
      <c r="K215" t="s">
        <v>12831</v>
      </c>
      <c r="L215" s="1" t="s">
        <v>883</v>
      </c>
      <c r="Q215" t="s">
        <v>13785</v>
      </c>
      <c r="R215" t="s">
        <v>13937</v>
      </c>
      <c r="S215" t="s">
        <v>14375</v>
      </c>
      <c r="T215" t="s">
        <v>14377</v>
      </c>
    </row>
    <row r="216" spans="2:20" x14ac:dyDescent="0.2">
      <c r="B216" s="1" t="s">
        <v>979</v>
      </c>
      <c r="C216" s="1" t="s">
        <v>975</v>
      </c>
      <c r="D216" s="1" t="s">
        <v>980</v>
      </c>
      <c r="E216" s="1" t="s">
        <v>977</v>
      </c>
      <c r="F216" s="1" t="s">
        <v>981</v>
      </c>
      <c r="G216" s="15"/>
      <c r="H216" s="18"/>
      <c r="I216" s="20"/>
      <c r="J216" s="1" t="s">
        <v>19</v>
      </c>
      <c r="K216" t="s">
        <v>12831</v>
      </c>
      <c r="L216" s="1" t="s">
        <v>883</v>
      </c>
      <c r="Q216" t="s">
        <v>13785</v>
      </c>
      <c r="R216" t="s">
        <v>13937</v>
      </c>
      <c r="S216" t="s">
        <v>14375</v>
      </c>
      <c r="T216" t="s">
        <v>14377</v>
      </c>
    </row>
    <row r="217" spans="2:20" x14ac:dyDescent="0.2">
      <c r="B217" s="1" t="s">
        <v>982</v>
      </c>
      <c r="C217" s="1" t="s">
        <v>983</v>
      </c>
      <c r="D217" s="1" t="s">
        <v>984</v>
      </c>
      <c r="E217" s="1" t="s">
        <v>985</v>
      </c>
      <c r="F217" s="1" t="s">
        <v>986</v>
      </c>
      <c r="G217" s="15"/>
      <c r="H217" s="18"/>
      <c r="I217" s="20"/>
      <c r="J217" s="1" t="s">
        <v>23</v>
      </c>
      <c r="K217" t="s">
        <v>12832</v>
      </c>
      <c r="L217" s="1" t="s">
        <v>883</v>
      </c>
      <c r="N217" t="s">
        <v>13540</v>
      </c>
      <c r="Q217" t="s">
        <v>13785</v>
      </c>
      <c r="R217" t="s">
        <v>988</v>
      </c>
      <c r="S217" t="s">
        <v>14375</v>
      </c>
      <c r="T217" t="s">
        <v>14377</v>
      </c>
    </row>
    <row r="218" spans="2:20" x14ac:dyDescent="0.2">
      <c r="B218" s="1" t="s">
        <v>987</v>
      </c>
      <c r="C218" s="1" t="s">
        <v>988</v>
      </c>
      <c r="D218" s="1" t="s">
        <v>989</v>
      </c>
      <c r="E218" s="1" t="s">
        <v>985</v>
      </c>
      <c r="F218" s="1" t="s">
        <v>986</v>
      </c>
      <c r="G218" s="15"/>
      <c r="H218" s="18"/>
      <c r="I218" s="20"/>
      <c r="J218" s="1" t="s">
        <v>23</v>
      </c>
      <c r="K218" t="s">
        <v>12833</v>
      </c>
      <c r="L218" s="1" t="s">
        <v>883</v>
      </c>
      <c r="N218" t="s">
        <v>13540</v>
      </c>
      <c r="Q218" t="s">
        <v>13785</v>
      </c>
      <c r="R218" t="s">
        <v>988</v>
      </c>
      <c r="S218" t="s">
        <v>14375</v>
      </c>
      <c r="T218" t="s">
        <v>14377</v>
      </c>
    </row>
    <row r="219" spans="2:20" x14ac:dyDescent="0.2">
      <c r="B219" s="1" t="s">
        <v>990</v>
      </c>
      <c r="C219" s="1" t="s">
        <v>991</v>
      </c>
      <c r="D219" s="1" t="s">
        <v>868</v>
      </c>
      <c r="E219" s="1" t="s">
        <v>992</v>
      </c>
      <c r="F219" s="1" t="s">
        <v>993</v>
      </c>
      <c r="G219" s="15"/>
      <c r="H219" s="18"/>
      <c r="I219" s="20"/>
      <c r="J219" s="1" t="s">
        <v>23</v>
      </c>
      <c r="L219" s="1" t="s">
        <v>883</v>
      </c>
      <c r="N219" t="s">
        <v>13541</v>
      </c>
      <c r="Q219" t="s">
        <v>13785</v>
      </c>
      <c r="R219" t="s">
        <v>991</v>
      </c>
      <c r="S219" t="s">
        <v>14375</v>
      </c>
      <c r="T219" t="s">
        <v>14377</v>
      </c>
    </row>
    <row r="220" spans="2:20" x14ac:dyDescent="0.2">
      <c r="B220" s="1" t="s">
        <v>994</v>
      </c>
      <c r="C220" s="1" t="s">
        <v>995</v>
      </c>
      <c r="D220" s="1" t="s">
        <v>996</v>
      </c>
      <c r="E220" s="1" t="s">
        <v>997</v>
      </c>
      <c r="F220" s="1" t="s">
        <v>998</v>
      </c>
      <c r="G220" s="15"/>
      <c r="H220" s="18"/>
      <c r="I220" s="20"/>
      <c r="J220" s="1" t="s">
        <v>19</v>
      </c>
      <c r="L220" s="1" t="s">
        <v>883</v>
      </c>
      <c r="Q220" t="s">
        <v>13785</v>
      </c>
      <c r="R220" t="s">
        <v>995</v>
      </c>
      <c r="S220" t="s">
        <v>14375</v>
      </c>
      <c r="T220" t="s">
        <v>14377</v>
      </c>
    </row>
    <row r="221" spans="2:20" x14ac:dyDescent="0.2">
      <c r="B221" s="1" t="s">
        <v>999</v>
      </c>
      <c r="C221" s="1" t="s">
        <v>1000</v>
      </c>
      <c r="D221" s="1" t="s">
        <v>1001</v>
      </c>
      <c r="E221" s="1" t="s">
        <v>1002</v>
      </c>
      <c r="F221" s="1" t="s">
        <v>1003</v>
      </c>
      <c r="G221" s="15"/>
      <c r="H221" s="18"/>
      <c r="I221" s="20"/>
      <c r="J221" s="1" t="s">
        <v>19</v>
      </c>
      <c r="K221" t="s">
        <v>12834</v>
      </c>
      <c r="L221" s="1" t="s">
        <v>883</v>
      </c>
      <c r="Q221" t="s">
        <v>13785</v>
      </c>
      <c r="R221" t="s">
        <v>13938</v>
      </c>
      <c r="S221" t="s">
        <v>14375</v>
      </c>
      <c r="T221" t="s">
        <v>14377</v>
      </c>
    </row>
    <row r="222" spans="2:20" x14ac:dyDescent="0.2">
      <c r="B222" s="1" t="s">
        <v>1004</v>
      </c>
      <c r="C222" s="1" t="s">
        <v>1000</v>
      </c>
      <c r="D222" s="1" t="s">
        <v>1005</v>
      </c>
      <c r="E222" s="1" t="s">
        <v>1002</v>
      </c>
      <c r="F222" s="1" t="s">
        <v>1006</v>
      </c>
      <c r="G222" s="15"/>
      <c r="H222" s="18"/>
      <c r="I222" s="20"/>
      <c r="J222" s="1" t="s">
        <v>23</v>
      </c>
      <c r="K222" t="s">
        <v>12834</v>
      </c>
      <c r="L222" s="1" t="s">
        <v>883</v>
      </c>
      <c r="Q222" t="s">
        <v>13785</v>
      </c>
      <c r="R222" t="s">
        <v>13938</v>
      </c>
      <c r="S222" t="s">
        <v>14375</v>
      </c>
      <c r="T222" t="s">
        <v>14377</v>
      </c>
    </row>
    <row r="223" spans="2:20" x14ac:dyDescent="0.2">
      <c r="B223" s="1" t="s">
        <v>1007</v>
      </c>
      <c r="C223" s="1" t="s">
        <v>1008</v>
      </c>
      <c r="D223" s="1" t="s">
        <v>1009</v>
      </c>
      <c r="E223" s="1" t="s">
        <v>1010</v>
      </c>
      <c r="F223" s="1" t="s">
        <v>1011</v>
      </c>
      <c r="G223" s="15"/>
      <c r="H223" s="18"/>
      <c r="I223" s="20"/>
      <c r="J223" s="1" t="s">
        <v>23</v>
      </c>
      <c r="K223" t="s">
        <v>12835</v>
      </c>
      <c r="L223" s="1" t="s">
        <v>883</v>
      </c>
      <c r="Q223" t="s">
        <v>13785</v>
      </c>
      <c r="R223" t="s">
        <v>13939</v>
      </c>
      <c r="S223" t="s">
        <v>14375</v>
      </c>
      <c r="T223" t="s">
        <v>14377</v>
      </c>
    </row>
    <row r="224" spans="2:20" x14ac:dyDescent="0.2">
      <c r="B224" s="1" t="s">
        <v>1012</v>
      </c>
      <c r="C224" s="1" t="s">
        <v>936</v>
      </c>
      <c r="D224" s="1" t="s">
        <v>1013</v>
      </c>
      <c r="E224" s="1" t="s">
        <v>938</v>
      </c>
      <c r="F224" s="1" t="s">
        <v>1014</v>
      </c>
      <c r="G224" s="15"/>
      <c r="H224" s="18"/>
      <c r="I224" s="20"/>
      <c r="J224" s="1" t="s">
        <v>19</v>
      </c>
      <c r="L224" s="1" t="s">
        <v>883</v>
      </c>
      <c r="N224" t="s">
        <v>13538</v>
      </c>
      <c r="Q224" t="s">
        <v>13785</v>
      </c>
      <c r="R224" t="s">
        <v>13933</v>
      </c>
      <c r="S224" t="s">
        <v>14375</v>
      </c>
      <c r="T224" t="s">
        <v>14377</v>
      </c>
    </row>
    <row r="225" spans="2:20" x14ac:dyDescent="0.2">
      <c r="B225" s="1" t="s">
        <v>1015</v>
      </c>
      <c r="C225" s="1" t="s">
        <v>1016</v>
      </c>
      <c r="D225" s="1" t="s">
        <v>1017</v>
      </c>
      <c r="E225" s="1" t="s">
        <v>756</v>
      </c>
      <c r="F225" s="1" t="s">
        <v>757</v>
      </c>
      <c r="G225" s="15"/>
      <c r="H225" s="18"/>
      <c r="I225" s="20"/>
      <c r="J225" s="1" t="s">
        <v>23</v>
      </c>
      <c r="K225" t="s">
        <v>12836</v>
      </c>
      <c r="L225" s="1" t="s">
        <v>1018</v>
      </c>
      <c r="N225" t="s">
        <v>13530</v>
      </c>
      <c r="Q225" t="s">
        <v>13785</v>
      </c>
      <c r="R225" t="s">
        <v>764</v>
      </c>
      <c r="S225" t="s">
        <v>14375</v>
      </c>
      <c r="T225" t="s">
        <v>14377</v>
      </c>
    </row>
    <row r="226" spans="2:20" x14ac:dyDescent="0.2">
      <c r="B226" s="1" t="s">
        <v>1019</v>
      </c>
      <c r="C226" s="1" t="s">
        <v>1020</v>
      </c>
      <c r="D226" s="1" t="s">
        <v>1021</v>
      </c>
      <c r="E226" s="1" t="s">
        <v>1022</v>
      </c>
      <c r="F226" s="1" t="s">
        <v>1023</v>
      </c>
      <c r="G226" s="15"/>
      <c r="H226" s="18"/>
      <c r="I226" s="20"/>
      <c r="J226" s="1" t="s">
        <v>23</v>
      </c>
      <c r="K226" t="s">
        <v>12837</v>
      </c>
      <c r="L226" s="1" t="s">
        <v>1018</v>
      </c>
      <c r="Q226" t="s">
        <v>13785</v>
      </c>
      <c r="R226" t="s">
        <v>13940</v>
      </c>
      <c r="S226" t="s">
        <v>14375</v>
      </c>
      <c r="T226" t="s">
        <v>14377</v>
      </c>
    </row>
    <row r="227" spans="2:20" x14ac:dyDescent="0.2">
      <c r="B227" s="1" t="s">
        <v>1024</v>
      </c>
      <c r="C227" s="1" t="s">
        <v>1025</v>
      </c>
      <c r="D227" s="1" t="s">
        <v>1026</v>
      </c>
      <c r="E227" s="1" t="s">
        <v>1027</v>
      </c>
      <c r="F227" s="1" t="s">
        <v>1028</v>
      </c>
      <c r="G227" s="15"/>
      <c r="H227" s="18"/>
      <c r="I227" s="20"/>
      <c r="J227" s="1" t="s">
        <v>23</v>
      </c>
      <c r="K227" t="s">
        <v>12838</v>
      </c>
      <c r="L227" s="1" t="s">
        <v>1018</v>
      </c>
      <c r="Q227" t="s">
        <v>13785</v>
      </c>
      <c r="R227" t="s">
        <v>13941</v>
      </c>
      <c r="S227" t="s">
        <v>14375</v>
      </c>
      <c r="T227" t="s">
        <v>14377</v>
      </c>
    </row>
    <row r="228" spans="2:20" x14ac:dyDescent="0.2">
      <c r="B228" s="1" t="s">
        <v>1029</v>
      </c>
      <c r="C228" s="1" t="s">
        <v>1030</v>
      </c>
      <c r="D228" s="1" t="s">
        <v>1031</v>
      </c>
      <c r="E228" s="1" t="s">
        <v>1032</v>
      </c>
      <c r="F228" s="1" t="s">
        <v>1033</v>
      </c>
      <c r="G228" s="15"/>
      <c r="H228" s="18"/>
      <c r="I228" s="20"/>
      <c r="J228" s="1" t="s">
        <v>23</v>
      </c>
      <c r="K228" t="s">
        <v>12839</v>
      </c>
      <c r="L228" s="1" t="s">
        <v>1018</v>
      </c>
      <c r="Q228" t="s">
        <v>13785</v>
      </c>
      <c r="R228" t="s">
        <v>1030</v>
      </c>
      <c r="S228" t="s">
        <v>14375</v>
      </c>
      <c r="T228" t="s">
        <v>14377</v>
      </c>
    </row>
    <row r="229" spans="2:20" x14ac:dyDescent="0.2">
      <c r="B229" s="1" t="s">
        <v>1034</v>
      </c>
      <c r="C229" s="1" t="s">
        <v>1035</v>
      </c>
      <c r="D229" s="1" t="s">
        <v>1036</v>
      </c>
      <c r="E229" s="1" t="s">
        <v>1037</v>
      </c>
      <c r="F229" s="1" t="s">
        <v>1038</v>
      </c>
      <c r="G229" s="15"/>
      <c r="H229" s="18"/>
      <c r="I229" s="20"/>
      <c r="J229" s="1" t="s">
        <v>23</v>
      </c>
      <c r="K229" t="s">
        <v>12840</v>
      </c>
      <c r="L229" s="1" t="s">
        <v>1018</v>
      </c>
      <c r="Q229" t="s">
        <v>13785</v>
      </c>
      <c r="R229" t="s">
        <v>13942</v>
      </c>
      <c r="S229" t="s">
        <v>14375</v>
      </c>
      <c r="T229" t="s">
        <v>14377</v>
      </c>
    </row>
    <row r="230" spans="2:20" x14ac:dyDescent="0.2">
      <c r="B230" s="1" t="s">
        <v>1039</v>
      </c>
      <c r="C230" s="1" t="s">
        <v>1040</v>
      </c>
      <c r="D230" s="1" t="s">
        <v>1041</v>
      </c>
      <c r="E230" s="1" t="s">
        <v>197</v>
      </c>
      <c r="F230" s="1" t="s">
        <v>198</v>
      </c>
      <c r="G230" s="15"/>
      <c r="H230" s="18"/>
      <c r="I230" s="20"/>
      <c r="J230" s="1" t="s">
        <v>23</v>
      </c>
      <c r="K230" t="s">
        <v>12841</v>
      </c>
      <c r="L230" s="1" t="s">
        <v>1018</v>
      </c>
      <c r="Q230" t="s">
        <v>13785</v>
      </c>
      <c r="R230" t="s">
        <v>195</v>
      </c>
      <c r="S230" t="s">
        <v>14375</v>
      </c>
      <c r="T230" t="s">
        <v>14377</v>
      </c>
    </row>
    <row r="231" spans="2:20" x14ac:dyDescent="0.2">
      <c r="B231" s="1" t="s">
        <v>1042</v>
      </c>
      <c r="C231" s="1" t="s">
        <v>1043</v>
      </c>
      <c r="D231" s="1" t="s">
        <v>1044</v>
      </c>
      <c r="E231" s="1" t="s">
        <v>1045</v>
      </c>
      <c r="F231" s="1" t="s">
        <v>1028</v>
      </c>
      <c r="G231" s="15"/>
      <c r="H231" s="18"/>
      <c r="I231" s="20"/>
      <c r="J231" s="1" t="s">
        <v>23</v>
      </c>
      <c r="K231" t="s">
        <v>12842</v>
      </c>
      <c r="L231" s="1" t="s">
        <v>1018</v>
      </c>
      <c r="Q231" t="s">
        <v>13785</v>
      </c>
      <c r="R231" t="s">
        <v>13943</v>
      </c>
      <c r="S231" t="s">
        <v>14375</v>
      </c>
      <c r="T231" t="s">
        <v>14377</v>
      </c>
    </row>
    <row r="232" spans="2:20" x14ac:dyDescent="0.2">
      <c r="B232" s="1" t="s">
        <v>1046</v>
      </c>
      <c r="C232" s="1" t="s">
        <v>1047</v>
      </c>
      <c r="D232" s="1" t="s">
        <v>1048</v>
      </c>
      <c r="E232" s="1" t="s">
        <v>1049</v>
      </c>
      <c r="F232" s="1" t="s">
        <v>1050</v>
      </c>
      <c r="G232" s="15"/>
      <c r="H232" s="18"/>
      <c r="I232" s="20"/>
      <c r="J232" s="1" t="s">
        <v>23</v>
      </c>
      <c r="K232" t="s">
        <v>12843</v>
      </c>
      <c r="L232" s="1" t="s">
        <v>1018</v>
      </c>
      <c r="Q232" t="s">
        <v>13785</v>
      </c>
      <c r="R232" t="s">
        <v>13944</v>
      </c>
      <c r="S232" t="s">
        <v>14375</v>
      </c>
      <c r="T232" t="s">
        <v>14377</v>
      </c>
    </row>
    <row r="233" spans="2:20" x14ac:dyDescent="0.2">
      <c r="B233" s="1" t="s">
        <v>1051</v>
      </c>
      <c r="C233" s="1" t="s">
        <v>1047</v>
      </c>
      <c r="D233" s="1" t="s">
        <v>1052</v>
      </c>
      <c r="E233" s="1" t="s">
        <v>1049</v>
      </c>
      <c r="F233" s="1" t="s">
        <v>1053</v>
      </c>
      <c r="G233" s="15"/>
      <c r="H233" s="18"/>
      <c r="I233" s="20"/>
      <c r="J233" s="1" t="s">
        <v>19</v>
      </c>
      <c r="K233" t="s">
        <v>12843</v>
      </c>
      <c r="L233" s="1" t="s">
        <v>1018</v>
      </c>
      <c r="Q233" t="s">
        <v>13785</v>
      </c>
      <c r="R233" t="s">
        <v>13944</v>
      </c>
      <c r="S233" t="s">
        <v>14375</v>
      </c>
      <c r="T233" t="s">
        <v>14377</v>
      </c>
    </row>
    <row r="234" spans="2:20" x14ac:dyDescent="0.2">
      <c r="B234" s="1" t="s">
        <v>1054</v>
      </c>
      <c r="C234" s="1" t="s">
        <v>1055</v>
      </c>
      <c r="D234" s="1" t="s">
        <v>1056</v>
      </c>
      <c r="E234" s="1" t="s">
        <v>1057</v>
      </c>
      <c r="F234" s="1" t="s">
        <v>1058</v>
      </c>
      <c r="G234" s="15"/>
      <c r="H234" s="18"/>
      <c r="I234" s="20"/>
      <c r="J234" s="1" t="s">
        <v>23</v>
      </c>
      <c r="K234" t="s">
        <v>12844</v>
      </c>
      <c r="L234" s="1" t="s">
        <v>1018</v>
      </c>
      <c r="Q234" t="s">
        <v>13785</v>
      </c>
      <c r="R234" t="s">
        <v>13945</v>
      </c>
      <c r="S234" t="s">
        <v>14375</v>
      </c>
      <c r="T234" t="s">
        <v>14377</v>
      </c>
    </row>
    <row r="235" spans="2:20" x14ac:dyDescent="0.2">
      <c r="B235" s="1" t="s">
        <v>1059</v>
      </c>
      <c r="C235" s="1" t="s">
        <v>1060</v>
      </c>
      <c r="D235" s="1" t="s">
        <v>1061</v>
      </c>
      <c r="E235" s="1" t="s">
        <v>1062</v>
      </c>
      <c r="F235" s="1" t="s">
        <v>1063</v>
      </c>
      <c r="G235" s="15"/>
      <c r="H235" s="18"/>
      <c r="I235" s="20"/>
      <c r="J235" s="1" t="s">
        <v>23</v>
      </c>
      <c r="K235" t="s">
        <v>12845</v>
      </c>
      <c r="L235" s="1" t="s">
        <v>1018</v>
      </c>
      <c r="Q235" t="s">
        <v>13785</v>
      </c>
      <c r="R235" t="s">
        <v>13946</v>
      </c>
      <c r="S235" t="s">
        <v>14375</v>
      </c>
      <c r="T235" t="s">
        <v>14377</v>
      </c>
    </row>
    <row r="236" spans="2:20" x14ac:dyDescent="0.2">
      <c r="B236" s="1" t="s">
        <v>1064</v>
      </c>
      <c r="C236" s="1" t="s">
        <v>1065</v>
      </c>
      <c r="D236" s="1" t="s">
        <v>1066</v>
      </c>
      <c r="E236" s="1" t="s">
        <v>52</v>
      </c>
      <c r="F236" s="1" t="s">
        <v>53</v>
      </c>
      <c r="G236" s="15"/>
      <c r="H236" s="18"/>
      <c r="I236" s="20"/>
      <c r="J236" s="1" t="s">
        <v>23</v>
      </c>
      <c r="K236" t="s">
        <v>12846</v>
      </c>
      <c r="L236" s="1" t="s">
        <v>1018</v>
      </c>
      <c r="Q236" t="s">
        <v>13785</v>
      </c>
      <c r="R236" t="s">
        <v>13802</v>
      </c>
      <c r="S236" t="s">
        <v>14375</v>
      </c>
      <c r="T236" t="s">
        <v>14377</v>
      </c>
    </row>
    <row r="237" spans="2:20" x14ac:dyDescent="0.2">
      <c r="B237" s="1" t="s">
        <v>1067</v>
      </c>
      <c r="C237" s="1" t="s">
        <v>1068</v>
      </c>
      <c r="D237" s="1" t="s">
        <v>1069</v>
      </c>
      <c r="E237" s="1" t="s">
        <v>1070</v>
      </c>
      <c r="G237" s="15"/>
      <c r="H237" s="18"/>
      <c r="I237" s="20"/>
      <c r="J237" s="1" t="s">
        <v>23</v>
      </c>
      <c r="K237" t="s">
        <v>12847</v>
      </c>
      <c r="L237" s="1" t="s">
        <v>1018</v>
      </c>
      <c r="Q237" t="s">
        <v>13785</v>
      </c>
      <c r="R237" t="s">
        <v>13947</v>
      </c>
      <c r="S237" t="s">
        <v>14375</v>
      </c>
      <c r="T237" t="s">
        <v>14382</v>
      </c>
    </row>
    <row r="238" spans="2:20" x14ac:dyDescent="0.2">
      <c r="B238" s="1" t="s">
        <v>1071</v>
      </c>
      <c r="C238" s="1" t="s">
        <v>1072</v>
      </c>
      <c r="D238" s="1" t="s">
        <v>1073</v>
      </c>
      <c r="E238" s="1" t="s">
        <v>1074</v>
      </c>
      <c r="F238" s="1" t="s">
        <v>221</v>
      </c>
      <c r="G238" s="15"/>
      <c r="H238" s="18"/>
      <c r="I238" s="20"/>
      <c r="J238" s="1" t="s">
        <v>23</v>
      </c>
      <c r="K238" t="s">
        <v>12848</v>
      </c>
      <c r="L238" s="1" t="s">
        <v>1018</v>
      </c>
      <c r="N238" t="s">
        <v>13542</v>
      </c>
      <c r="Q238" t="s">
        <v>13785</v>
      </c>
      <c r="R238" t="s">
        <v>13948</v>
      </c>
      <c r="S238" t="s">
        <v>14380</v>
      </c>
      <c r="T238" t="s">
        <v>14379</v>
      </c>
    </row>
    <row r="239" spans="2:20" x14ac:dyDescent="0.2">
      <c r="B239" s="1" t="s">
        <v>1075</v>
      </c>
      <c r="C239" s="1" t="s">
        <v>1076</v>
      </c>
      <c r="D239" s="1" t="s">
        <v>1077</v>
      </c>
      <c r="E239" s="1" t="s">
        <v>1078</v>
      </c>
      <c r="F239" s="1" t="s">
        <v>1079</v>
      </c>
      <c r="G239" s="15"/>
      <c r="H239" s="18"/>
      <c r="I239" s="20"/>
      <c r="J239" s="1" t="s">
        <v>23</v>
      </c>
      <c r="K239" t="s">
        <v>12849</v>
      </c>
      <c r="L239" s="1" t="s">
        <v>1018</v>
      </c>
      <c r="Q239" t="s">
        <v>13785</v>
      </c>
      <c r="R239" t="s">
        <v>13949</v>
      </c>
      <c r="S239" t="s">
        <v>14375</v>
      </c>
      <c r="T239" t="s">
        <v>14377</v>
      </c>
    </row>
    <row r="240" spans="2:20" x14ac:dyDescent="0.2">
      <c r="B240" s="1" t="s">
        <v>1080</v>
      </c>
      <c r="C240" s="1" t="s">
        <v>1081</v>
      </c>
      <c r="D240" s="1" t="s">
        <v>1082</v>
      </c>
      <c r="E240" s="1" t="s">
        <v>1083</v>
      </c>
      <c r="F240" s="1" t="s">
        <v>1084</v>
      </c>
      <c r="G240" s="15"/>
      <c r="H240" s="18"/>
      <c r="I240" s="20"/>
      <c r="J240" s="1" t="s">
        <v>19</v>
      </c>
      <c r="K240" t="s">
        <v>12850</v>
      </c>
      <c r="L240" s="1" t="s">
        <v>1018</v>
      </c>
      <c r="Q240" t="s">
        <v>13785</v>
      </c>
      <c r="R240" t="s">
        <v>13950</v>
      </c>
      <c r="S240" t="s">
        <v>14375</v>
      </c>
      <c r="T240" t="s">
        <v>14377</v>
      </c>
    </row>
    <row r="241" spans="2:20" x14ac:dyDescent="0.2">
      <c r="B241" s="1" t="s">
        <v>1085</v>
      </c>
      <c r="C241" s="1" t="s">
        <v>1081</v>
      </c>
      <c r="D241" s="1" t="s">
        <v>1086</v>
      </c>
      <c r="E241" s="1" t="s">
        <v>1083</v>
      </c>
      <c r="F241" s="1" t="s">
        <v>998</v>
      </c>
      <c r="G241" s="15"/>
      <c r="H241" s="18"/>
      <c r="I241" s="20"/>
      <c r="J241" s="1" t="s">
        <v>23</v>
      </c>
      <c r="K241" t="s">
        <v>12850</v>
      </c>
      <c r="L241" s="1" t="s">
        <v>1018</v>
      </c>
      <c r="Q241" t="s">
        <v>13785</v>
      </c>
      <c r="R241" t="s">
        <v>13950</v>
      </c>
      <c r="S241" t="s">
        <v>14375</v>
      </c>
      <c r="T241" t="s">
        <v>14377</v>
      </c>
    </row>
    <row r="242" spans="2:20" x14ac:dyDescent="0.2">
      <c r="B242" s="1" t="s">
        <v>1087</v>
      </c>
      <c r="C242" s="1" t="s">
        <v>1088</v>
      </c>
      <c r="D242" s="1" t="s">
        <v>1089</v>
      </c>
      <c r="E242" s="1" t="s">
        <v>881</v>
      </c>
      <c r="F242" s="1" t="s">
        <v>882</v>
      </c>
      <c r="G242" s="15"/>
      <c r="H242" s="18"/>
      <c r="I242" s="20"/>
      <c r="J242" s="1" t="s">
        <v>19</v>
      </c>
      <c r="K242" t="s">
        <v>12851</v>
      </c>
      <c r="L242" s="1" t="s">
        <v>1018</v>
      </c>
      <c r="Q242" t="s">
        <v>13785</v>
      </c>
      <c r="R242" t="s">
        <v>13926</v>
      </c>
      <c r="S242" t="s">
        <v>14375</v>
      </c>
      <c r="T242" t="s">
        <v>14377</v>
      </c>
    </row>
    <row r="243" spans="2:20" x14ac:dyDescent="0.2">
      <c r="B243" s="1" t="s">
        <v>1090</v>
      </c>
      <c r="C243" s="1" t="s">
        <v>1091</v>
      </c>
      <c r="D243" s="1" t="s">
        <v>1092</v>
      </c>
      <c r="E243" s="1" t="s">
        <v>1093</v>
      </c>
      <c r="F243" s="1" t="s">
        <v>1094</v>
      </c>
      <c r="G243" s="15"/>
      <c r="H243" s="18"/>
      <c r="I243" s="20"/>
      <c r="J243" s="1" t="s">
        <v>23</v>
      </c>
      <c r="K243" t="s">
        <v>12852</v>
      </c>
      <c r="L243" s="1" t="s">
        <v>1095</v>
      </c>
      <c r="Q243" t="s">
        <v>13789</v>
      </c>
      <c r="R243" t="s">
        <v>13951</v>
      </c>
      <c r="S243" t="s">
        <v>14380</v>
      </c>
      <c r="T243" t="s">
        <v>14377</v>
      </c>
    </row>
    <row r="244" spans="2:20" x14ac:dyDescent="0.2">
      <c r="B244" s="1" t="s">
        <v>1096</v>
      </c>
      <c r="C244" s="1" t="s">
        <v>1097</v>
      </c>
      <c r="D244" s="1" t="s">
        <v>1098</v>
      </c>
      <c r="E244" s="1" t="s">
        <v>1099</v>
      </c>
      <c r="F244" s="1" t="s">
        <v>1100</v>
      </c>
      <c r="G244" s="15"/>
      <c r="H244" s="18"/>
      <c r="I244" s="20"/>
      <c r="J244" s="1" t="s">
        <v>23</v>
      </c>
      <c r="K244" t="s">
        <v>12853</v>
      </c>
      <c r="L244" s="1" t="s">
        <v>1095</v>
      </c>
      <c r="Q244" t="s">
        <v>13789</v>
      </c>
      <c r="R244" t="s">
        <v>1106</v>
      </c>
      <c r="S244" t="s">
        <v>14380</v>
      </c>
      <c r="T244" t="s">
        <v>14379</v>
      </c>
    </row>
    <row r="245" spans="2:20" x14ac:dyDescent="0.2">
      <c r="B245" s="1" t="s">
        <v>1101</v>
      </c>
      <c r="C245" s="1" t="s">
        <v>1102</v>
      </c>
      <c r="D245" s="1" t="s">
        <v>1103</v>
      </c>
      <c r="E245" s="1" t="s">
        <v>1104</v>
      </c>
      <c r="G245" s="15"/>
      <c r="H245" s="18"/>
      <c r="I245" s="20"/>
      <c r="J245" s="1" t="s">
        <v>23</v>
      </c>
      <c r="K245" t="s">
        <v>12854</v>
      </c>
      <c r="L245" s="1" t="s">
        <v>1095</v>
      </c>
      <c r="N245" t="s">
        <v>13543</v>
      </c>
      <c r="Q245" t="s">
        <v>13789</v>
      </c>
      <c r="R245" t="s">
        <v>13952</v>
      </c>
      <c r="S245" t="s">
        <v>14380</v>
      </c>
      <c r="T245" t="s">
        <v>14382</v>
      </c>
    </row>
    <row r="246" spans="2:20" x14ac:dyDescent="0.2">
      <c r="B246" s="1" t="s">
        <v>1105</v>
      </c>
      <c r="C246" s="1" t="s">
        <v>1106</v>
      </c>
      <c r="D246" s="1" t="s">
        <v>1107</v>
      </c>
      <c r="E246" s="1" t="s">
        <v>1099</v>
      </c>
      <c r="F246" s="1" t="s">
        <v>1100</v>
      </c>
      <c r="G246" s="15"/>
      <c r="H246" s="18"/>
      <c r="I246" s="20"/>
      <c r="J246" s="1" t="s">
        <v>23</v>
      </c>
      <c r="L246" s="1" t="s">
        <v>1095</v>
      </c>
      <c r="Q246" t="s">
        <v>13789</v>
      </c>
      <c r="R246" t="s">
        <v>1106</v>
      </c>
      <c r="S246" t="s">
        <v>14380</v>
      </c>
      <c r="T246" t="s">
        <v>14379</v>
      </c>
    </row>
    <row r="247" spans="2:20" x14ac:dyDescent="0.2">
      <c r="B247" s="1" t="s">
        <v>1108</v>
      </c>
      <c r="C247" s="1" t="s">
        <v>1109</v>
      </c>
      <c r="D247" s="1" t="s">
        <v>1110</v>
      </c>
      <c r="E247" s="1" t="s">
        <v>1111</v>
      </c>
      <c r="F247" s="1" t="s">
        <v>1112</v>
      </c>
      <c r="G247" s="15"/>
      <c r="H247" s="18"/>
      <c r="I247" s="20"/>
      <c r="J247" s="1" t="s">
        <v>23</v>
      </c>
      <c r="K247" t="s">
        <v>12668</v>
      </c>
      <c r="L247" s="1" t="s">
        <v>1095</v>
      </c>
      <c r="N247" t="s">
        <v>13544</v>
      </c>
      <c r="Q247" t="s">
        <v>13789</v>
      </c>
      <c r="R247" t="s">
        <v>13953</v>
      </c>
      <c r="S247" t="s">
        <v>14380</v>
      </c>
      <c r="T247" t="s">
        <v>14379</v>
      </c>
    </row>
    <row r="248" spans="2:20" x14ac:dyDescent="0.2">
      <c r="B248" s="1" t="s">
        <v>1113</v>
      </c>
      <c r="C248" s="1" t="s">
        <v>1114</v>
      </c>
      <c r="D248" s="1" t="s">
        <v>1115</v>
      </c>
      <c r="E248" s="1" t="s">
        <v>1116</v>
      </c>
      <c r="F248" s="1" t="s">
        <v>1117</v>
      </c>
      <c r="G248" s="15"/>
      <c r="H248" s="18"/>
      <c r="I248" s="20"/>
      <c r="J248" s="1" t="s">
        <v>23</v>
      </c>
      <c r="K248" t="s">
        <v>12855</v>
      </c>
      <c r="L248" s="1" t="s">
        <v>1095</v>
      </c>
      <c r="N248" t="s">
        <v>13545</v>
      </c>
      <c r="Q248" t="s">
        <v>13789</v>
      </c>
      <c r="R248" t="s">
        <v>13954</v>
      </c>
      <c r="S248" t="s">
        <v>14380</v>
      </c>
      <c r="T248" t="s">
        <v>14379</v>
      </c>
    </row>
    <row r="249" spans="2:20" x14ac:dyDescent="0.2">
      <c r="B249" s="1" t="s">
        <v>1118</v>
      </c>
      <c r="C249" s="1" t="s">
        <v>1119</v>
      </c>
      <c r="D249" s="1" t="s">
        <v>1120</v>
      </c>
      <c r="E249" s="1" t="s">
        <v>1116</v>
      </c>
      <c r="F249" s="1" t="s">
        <v>1117</v>
      </c>
      <c r="G249" s="15"/>
      <c r="H249" s="18"/>
      <c r="I249" s="20"/>
      <c r="J249" s="1" t="s">
        <v>23</v>
      </c>
      <c r="K249" t="s">
        <v>12856</v>
      </c>
      <c r="L249" s="1" t="s">
        <v>1095</v>
      </c>
      <c r="N249" t="s">
        <v>13545</v>
      </c>
      <c r="Q249" t="s">
        <v>13789</v>
      </c>
      <c r="R249" t="s">
        <v>13954</v>
      </c>
      <c r="S249" t="s">
        <v>14380</v>
      </c>
      <c r="T249" t="s">
        <v>14379</v>
      </c>
    </row>
    <row r="250" spans="2:20" x14ac:dyDescent="0.2">
      <c r="B250" s="1" t="s">
        <v>1121</v>
      </c>
      <c r="C250" s="1" t="s">
        <v>1122</v>
      </c>
      <c r="D250" s="1" t="s">
        <v>1123</v>
      </c>
      <c r="E250" s="1" t="s">
        <v>1124</v>
      </c>
      <c r="G250" s="15"/>
      <c r="H250" s="18"/>
      <c r="I250" s="20"/>
      <c r="J250" s="1" t="s">
        <v>23</v>
      </c>
      <c r="K250" t="s">
        <v>12857</v>
      </c>
      <c r="L250" s="1" t="s">
        <v>1095</v>
      </c>
      <c r="N250" t="s">
        <v>13546</v>
      </c>
      <c r="Q250" t="s">
        <v>13789</v>
      </c>
      <c r="R250" t="s">
        <v>13955</v>
      </c>
      <c r="S250" t="s">
        <v>14380</v>
      </c>
      <c r="T250" t="s">
        <v>14382</v>
      </c>
    </row>
    <row r="251" spans="2:20" x14ac:dyDescent="0.2">
      <c r="B251" s="1" t="s">
        <v>1125</v>
      </c>
      <c r="C251" s="1" t="s">
        <v>1126</v>
      </c>
      <c r="D251" s="1" t="s">
        <v>1127</v>
      </c>
      <c r="E251" s="1" t="s">
        <v>1128</v>
      </c>
      <c r="G251" s="15"/>
      <c r="H251" s="18"/>
      <c r="I251" s="20"/>
      <c r="J251" s="1" t="s">
        <v>23</v>
      </c>
      <c r="K251" t="s">
        <v>12858</v>
      </c>
      <c r="L251" s="1" t="s">
        <v>1095</v>
      </c>
      <c r="N251" t="s">
        <v>13547</v>
      </c>
      <c r="Q251" t="s">
        <v>13789</v>
      </c>
      <c r="R251" t="s">
        <v>13956</v>
      </c>
      <c r="S251" t="s">
        <v>14380</v>
      </c>
      <c r="T251" t="s">
        <v>14382</v>
      </c>
    </row>
    <row r="252" spans="2:20" x14ac:dyDescent="0.2">
      <c r="B252" s="1" t="s">
        <v>1129</v>
      </c>
      <c r="C252" s="1" t="s">
        <v>1130</v>
      </c>
      <c r="D252" s="1" t="s">
        <v>1131</v>
      </c>
      <c r="E252" s="1" t="s">
        <v>1132</v>
      </c>
      <c r="F252" s="1" t="s">
        <v>773</v>
      </c>
      <c r="G252" s="15"/>
      <c r="H252" s="18"/>
      <c r="I252" s="20"/>
      <c r="J252" s="1" t="s">
        <v>23</v>
      </c>
      <c r="K252" t="s">
        <v>12859</v>
      </c>
      <c r="L252" s="1" t="s">
        <v>1095</v>
      </c>
      <c r="Q252" t="s">
        <v>13789</v>
      </c>
      <c r="R252" t="s">
        <v>13957</v>
      </c>
      <c r="S252" t="s">
        <v>14375</v>
      </c>
      <c r="T252" t="s">
        <v>14377</v>
      </c>
    </row>
    <row r="253" spans="2:20" x14ac:dyDescent="0.2">
      <c r="B253" s="1" t="s">
        <v>1133</v>
      </c>
      <c r="C253" s="1" t="s">
        <v>1134</v>
      </c>
      <c r="D253" s="1" t="s">
        <v>1135</v>
      </c>
      <c r="E253" s="1" t="s">
        <v>1136</v>
      </c>
      <c r="F253" s="1" t="s">
        <v>1137</v>
      </c>
      <c r="G253" s="15"/>
      <c r="H253" s="18"/>
      <c r="I253" s="20"/>
      <c r="J253" s="1" t="s">
        <v>23</v>
      </c>
      <c r="K253" t="s">
        <v>12668</v>
      </c>
      <c r="L253" s="1" t="s">
        <v>1095</v>
      </c>
      <c r="Q253" t="s">
        <v>13789</v>
      </c>
      <c r="R253" t="s">
        <v>13958</v>
      </c>
      <c r="S253" t="s">
        <v>14375</v>
      </c>
      <c r="T253" t="s">
        <v>14377</v>
      </c>
    </row>
    <row r="254" spans="2:20" x14ac:dyDescent="0.2">
      <c r="B254" s="1" t="s">
        <v>1138</v>
      </c>
      <c r="C254" s="1" t="s">
        <v>1139</v>
      </c>
      <c r="D254" s="1" t="s">
        <v>1140</v>
      </c>
      <c r="E254" s="1" t="s">
        <v>1141</v>
      </c>
      <c r="F254" s="1" t="s">
        <v>1142</v>
      </c>
      <c r="G254" s="15"/>
      <c r="H254" s="18"/>
      <c r="I254" s="20"/>
      <c r="J254" s="1" t="s">
        <v>23</v>
      </c>
      <c r="K254" t="s">
        <v>12860</v>
      </c>
      <c r="L254" s="1" t="s">
        <v>1095</v>
      </c>
      <c r="Q254" t="s">
        <v>13789</v>
      </c>
      <c r="R254" t="s">
        <v>1139</v>
      </c>
      <c r="S254" t="s">
        <v>14375</v>
      </c>
      <c r="T254" t="s">
        <v>14377</v>
      </c>
    </row>
    <row r="255" spans="2:20" x14ac:dyDescent="0.2">
      <c r="B255" s="1" t="s">
        <v>1143</v>
      </c>
      <c r="C255" s="1" t="s">
        <v>1139</v>
      </c>
      <c r="D255" s="1" t="s">
        <v>1144</v>
      </c>
      <c r="E255" s="1" t="s">
        <v>1141</v>
      </c>
      <c r="F255" s="1" t="s">
        <v>1142</v>
      </c>
      <c r="G255" s="15"/>
      <c r="H255" s="18"/>
      <c r="I255" s="20"/>
      <c r="J255" s="1" t="s">
        <v>23</v>
      </c>
      <c r="K255" t="s">
        <v>12860</v>
      </c>
      <c r="L255" s="1" t="s">
        <v>1095</v>
      </c>
      <c r="Q255" t="s">
        <v>13789</v>
      </c>
      <c r="R255" t="s">
        <v>1139</v>
      </c>
      <c r="S255" t="s">
        <v>14375</v>
      </c>
      <c r="T255" t="s">
        <v>14377</v>
      </c>
    </row>
    <row r="256" spans="2:20" x14ac:dyDescent="0.2">
      <c r="B256" s="1" t="s">
        <v>1145</v>
      </c>
      <c r="C256" s="1" t="s">
        <v>269</v>
      </c>
      <c r="D256" s="1" t="s">
        <v>1146</v>
      </c>
      <c r="E256" s="1" t="s">
        <v>107</v>
      </c>
      <c r="F256" s="1" t="s">
        <v>1147</v>
      </c>
      <c r="G256" s="15"/>
      <c r="H256" s="18"/>
      <c r="I256" s="20"/>
      <c r="J256" s="1" t="s">
        <v>23</v>
      </c>
      <c r="L256" s="1" t="s">
        <v>1095</v>
      </c>
      <c r="N256" t="s">
        <v>13548</v>
      </c>
      <c r="Q256" t="s">
        <v>13789</v>
      </c>
      <c r="R256" t="s">
        <v>13808</v>
      </c>
      <c r="S256" t="s">
        <v>14375</v>
      </c>
      <c r="T256" t="s">
        <v>14377</v>
      </c>
    </row>
    <row r="257" spans="2:20" x14ac:dyDescent="0.2">
      <c r="B257" s="1" t="s">
        <v>1148</v>
      </c>
      <c r="C257" s="1" t="s">
        <v>1149</v>
      </c>
      <c r="D257" s="1" t="s">
        <v>1150</v>
      </c>
      <c r="E257" s="1" t="s">
        <v>102</v>
      </c>
      <c r="F257" s="1" t="s">
        <v>103</v>
      </c>
      <c r="G257" s="15"/>
      <c r="H257" s="18"/>
      <c r="I257" s="20"/>
      <c r="J257" s="1" t="s">
        <v>23</v>
      </c>
      <c r="K257" t="s">
        <v>12861</v>
      </c>
      <c r="L257" s="1" t="s">
        <v>1095</v>
      </c>
      <c r="N257" t="s">
        <v>13548</v>
      </c>
      <c r="Q257" t="s">
        <v>13789</v>
      </c>
      <c r="R257" t="s">
        <v>13807</v>
      </c>
      <c r="S257" t="s">
        <v>14375</v>
      </c>
      <c r="T257" t="s">
        <v>14377</v>
      </c>
    </row>
    <row r="258" spans="2:20" x14ac:dyDescent="0.2">
      <c r="B258" s="1" t="s">
        <v>1151</v>
      </c>
      <c r="C258" s="1" t="s">
        <v>1152</v>
      </c>
      <c r="D258" s="1" t="s">
        <v>1153</v>
      </c>
      <c r="E258" s="1" t="s">
        <v>1154</v>
      </c>
      <c r="F258" s="1" t="s">
        <v>1155</v>
      </c>
      <c r="G258" s="15"/>
      <c r="H258" s="18"/>
      <c r="I258" s="20"/>
      <c r="J258" s="1" t="s">
        <v>23</v>
      </c>
      <c r="K258" t="s">
        <v>12862</v>
      </c>
      <c r="L258" s="1" t="s">
        <v>1095</v>
      </c>
      <c r="Q258" t="s">
        <v>13789</v>
      </c>
      <c r="R258" t="s">
        <v>13959</v>
      </c>
      <c r="S258" t="s">
        <v>14375</v>
      </c>
      <c r="T258" t="s">
        <v>14377</v>
      </c>
    </row>
    <row r="259" spans="2:20" x14ac:dyDescent="0.2">
      <c r="B259" s="1" t="s">
        <v>1156</v>
      </c>
      <c r="C259" s="1" t="s">
        <v>1157</v>
      </c>
      <c r="D259" s="1" t="s">
        <v>1158</v>
      </c>
      <c r="E259" s="1" t="s">
        <v>1159</v>
      </c>
      <c r="G259" s="15"/>
      <c r="H259" s="18"/>
      <c r="I259" s="20"/>
      <c r="J259" s="1" t="s">
        <v>23</v>
      </c>
      <c r="K259" t="s">
        <v>12863</v>
      </c>
      <c r="L259" s="1" t="s">
        <v>1160</v>
      </c>
      <c r="N259" t="s">
        <v>13549</v>
      </c>
      <c r="Q259" t="s">
        <v>13789</v>
      </c>
      <c r="R259" t="s">
        <v>13960</v>
      </c>
      <c r="S259" t="s">
        <v>14380</v>
      </c>
      <c r="T259" t="s">
        <v>14382</v>
      </c>
    </row>
    <row r="260" spans="2:20" x14ac:dyDescent="0.2">
      <c r="B260" s="1" t="s">
        <v>1161</v>
      </c>
      <c r="C260" s="1" t="s">
        <v>1162</v>
      </c>
      <c r="D260" s="1" t="s">
        <v>1163</v>
      </c>
      <c r="E260" s="1" t="s">
        <v>1164</v>
      </c>
      <c r="F260" s="1" t="s">
        <v>1165</v>
      </c>
      <c r="G260" s="15"/>
      <c r="H260" s="18"/>
      <c r="I260" s="20"/>
      <c r="J260" s="1" t="s">
        <v>23</v>
      </c>
      <c r="K260" t="s">
        <v>12864</v>
      </c>
      <c r="L260" s="1" t="s">
        <v>1160</v>
      </c>
      <c r="N260" t="s">
        <v>13550</v>
      </c>
      <c r="Q260" t="s">
        <v>13789</v>
      </c>
      <c r="R260" t="s">
        <v>1176</v>
      </c>
      <c r="S260" t="s">
        <v>14380</v>
      </c>
      <c r="T260" t="s">
        <v>14379</v>
      </c>
    </row>
    <row r="261" spans="2:20" x14ac:dyDescent="0.2">
      <c r="B261" s="1" t="s">
        <v>1166</v>
      </c>
      <c r="C261" s="1" t="s">
        <v>1167</v>
      </c>
      <c r="D261" s="1" t="s">
        <v>1168</v>
      </c>
      <c r="E261" s="1" t="s">
        <v>1169</v>
      </c>
      <c r="F261" s="1" t="s">
        <v>1170</v>
      </c>
      <c r="G261" s="15"/>
      <c r="H261" s="18"/>
      <c r="I261" s="20"/>
      <c r="J261" s="1" t="s">
        <v>23</v>
      </c>
      <c r="K261" t="s">
        <v>12865</v>
      </c>
      <c r="L261" s="1" t="s">
        <v>1160</v>
      </c>
      <c r="N261" t="s">
        <v>13550</v>
      </c>
      <c r="Q261" t="s">
        <v>13789</v>
      </c>
      <c r="R261" t="s">
        <v>13961</v>
      </c>
      <c r="S261" t="s">
        <v>14380</v>
      </c>
      <c r="T261" t="s">
        <v>14379</v>
      </c>
    </row>
    <row r="262" spans="2:20" x14ac:dyDescent="0.2">
      <c r="B262" s="1" t="s">
        <v>1171</v>
      </c>
      <c r="C262" s="1" t="s">
        <v>1172</v>
      </c>
      <c r="D262" s="1" t="s">
        <v>1173</v>
      </c>
      <c r="E262" s="1" t="s">
        <v>541</v>
      </c>
      <c r="F262" s="1" t="s">
        <v>1174</v>
      </c>
      <c r="G262" s="15"/>
      <c r="H262" s="18"/>
      <c r="I262" s="20"/>
      <c r="J262" s="1" t="s">
        <v>23</v>
      </c>
      <c r="L262" s="1" t="s">
        <v>1160</v>
      </c>
      <c r="Q262" t="s">
        <v>13789</v>
      </c>
      <c r="R262" t="s">
        <v>13962</v>
      </c>
      <c r="S262" t="s">
        <v>14380</v>
      </c>
      <c r="T262" t="s">
        <v>14379</v>
      </c>
    </row>
    <row r="263" spans="2:20" x14ac:dyDescent="0.2">
      <c r="B263" s="1" t="s">
        <v>1175</v>
      </c>
      <c r="C263" s="1" t="s">
        <v>1176</v>
      </c>
      <c r="D263" s="1" t="s">
        <v>1177</v>
      </c>
      <c r="E263" s="1" t="s">
        <v>1164</v>
      </c>
      <c r="F263" s="1" t="s">
        <v>1165</v>
      </c>
      <c r="G263" s="15"/>
      <c r="H263" s="18"/>
      <c r="I263" s="20"/>
      <c r="J263" s="1" t="s">
        <v>23</v>
      </c>
      <c r="L263" s="1" t="s">
        <v>1160</v>
      </c>
      <c r="N263" t="s">
        <v>13550</v>
      </c>
      <c r="Q263" t="s">
        <v>13789</v>
      </c>
      <c r="R263" t="s">
        <v>1176</v>
      </c>
      <c r="S263" t="s">
        <v>14380</v>
      </c>
      <c r="T263" t="s">
        <v>14379</v>
      </c>
    </row>
    <row r="264" spans="2:20" x14ac:dyDescent="0.2">
      <c r="B264" s="1" t="s">
        <v>1178</v>
      </c>
      <c r="C264" s="1" t="s">
        <v>1167</v>
      </c>
      <c r="D264" s="1" t="s">
        <v>1179</v>
      </c>
      <c r="E264" s="1" t="s">
        <v>1169</v>
      </c>
      <c r="F264" s="1" t="s">
        <v>1170</v>
      </c>
      <c r="G264" s="15"/>
      <c r="H264" s="18"/>
      <c r="I264" s="20"/>
      <c r="J264" s="1" t="s">
        <v>23</v>
      </c>
      <c r="K264" t="s">
        <v>12865</v>
      </c>
      <c r="L264" s="1" t="s">
        <v>1160</v>
      </c>
      <c r="N264" t="s">
        <v>13550</v>
      </c>
      <c r="Q264" t="s">
        <v>13789</v>
      </c>
      <c r="R264" t="s">
        <v>13961</v>
      </c>
      <c r="S264" t="s">
        <v>14380</v>
      </c>
      <c r="T264" t="s">
        <v>14379</v>
      </c>
    </row>
    <row r="265" spans="2:20" x14ac:dyDescent="0.2">
      <c r="B265" s="1" t="s">
        <v>1180</v>
      </c>
      <c r="C265" s="1" t="s">
        <v>1172</v>
      </c>
      <c r="D265" s="1" t="s">
        <v>1181</v>
      </c>
      <c r="E265" s="1" t="s">
        <v>541</v>
      </c>
      <c r="F265" s="1" t="s">
        <v>1174</v>
      </c>
      <c r="G265" s="15"/>
      <c r="H265" s="18"/>
      <c r="I265" s="20"/>
      <c r="J265" s="1" t="s">
        <v>23</v>
      </c>
      <c r="L265" s="1" t="s">
        <v>1160</v>
      </c>
      <c r="Q265" t="s">
        <v>13789</v>
      </c>
      <c r="R265" t="s">
        <v>13962</v>
      </c>
      <c r="S265" t="s">
        <v>14380</v>
      </c>
      <c r="T265" t="s">
        <v>14379</v>
      </c>
    </row>
    <row r="266" spans="2:20" x14ac:dyDescent="0.2">
      <c r="B266" s="1" t="s">
        <v>1182</v>
      </c>
      <c r="C266" s="1" t="s">
        <v>1176</v>
      </c>
      <c r="D266" s="1" t="s">
        <v>1183</v>
      </c>
      <c r="E266" s="1" t="s">
        <v>1164</v>
      </c>
      <c r="F266" s="1" t="s">
        <v>1165</v>
      </c>
      <c r="G266" s="15"/>
      <c r="H266" s="18"/>
      <c r="I266" s="20"/>
      <c r="J266" s="1" t="s">
        <v>23</v>
      </c>
      <c r="L266" s="1" t="s">
        <v>1160</v>
      </c>
      <c r="N266" t="s">
        <v>13550</v>
      </c>
      <c r="Q266" t="s">
        <v>13789</v>
      </c>
      <c r="R266" t="s">
        <v>1176</v>
      </c>
      <c r="S266" t="s">
        <v>14380</v>
      </c>
      <c r="T266" t="s">
        <v>14379</v>
      </c>
    </row>
    <row r="267" spans="2:20" x14ac:dyDescent="0.2">
      <c r="B267" s="1" t="s">
        <v>1184</v>
      </c>
      <c r="C267" s="1" t="s">
        <v>1167</v>
      </c>
      <c r="D267" s="1" t="s">
        <v>1185</v>
      </c>
      <c r="E267" s="1" t="s">
        <v>1169</v>
      </c>
      <c r="F267" s="1" t="s">
        <v>1170</v>
      </c>
      <c r="G267" s="15"/>
      <c r="H267" s="18"/>
      <c r="I267" s="20"/>
      <c r="J267" s="1" t="s">
        <v>23</v>
      </c>
      <c r="K267" t="s">
        <v>12865</v>
      </c>
      <c r="L267" s="1" t="s">
        <v>1160</v>
      </c>
      <c r="N267" t="s">
        <v>13551</v>
      </c>
      <c r="Q267" t="s">
        <v>13789</v>
      </c>
      <c r="R267" t="s">
        <v>13961</v>
      </c>
      <c r="S267" t="s">
        <v>14380</v>
      </c>
      <c r="T267" t="s">
        <v>14379</v>
      </c>
    </row>
    <row r="268" spans="2:20" x14ac:dyDescent="0.2">
      <c r="B268" s="1" t="s">
        <v>1186</v>
      </c>
      <c r="C268" s="1" t="s">
        <v>1187</v>
      </c>
      <c r="D268" s="1" t="s">
        <v>1188</v>
      </c>
      <c r="E268" s="1" t="s">
        <v>1189</v>
      </c>
      <c r="F268" s="1" t="s">
        <v>1190</v>
      </c>
      <c r="G268" s="15"/>
      <c r="H268" s="18"/>
      <c r="I268" s="20"/>
      <c r="J268" s="1" t="s">
        <v>23</v>
      </c>
      <c r="L268" s="1" t="s">
        <v>1160</v>
      </c>
      <c r="Q268" t="s">
        <v>13789</v>
      </c>
      <c r="R268" t="s">
        <v>13963</v>
      </c>
      <c r="S268" t="s">
        <v>14380</v>
      </c>
      <c r="T268" t="s">
        <v>14379</v>
      </c>
    </row>
    <row r="269" spans="2:20" x14ac:dyDescent="0.2">
      <c r="B269" s="1" t="s">
        <v>1191</v>
      </c>
      <c r="C269" s="1" t="s">
        <v>1187</v>
      </c>
      <c r="D269" s="1" t="s">
        <v>1192</v>
      </c>
      <c r="E269" s="1" t="s">
        <v>1189</v>
      </c>
      <c r="F269" s="1" t="s">
        <v>1190</v>
      </c>
      <c r="G269" s="15"/>
      <c r="H269" s="18"/>
      <c r="I269" s="20"/>
      <c r="J269" s="1" t="s">
        <v>23</v>
      </c>
      <c r="L269" s="1" t="s">
        <v>1160</v>
      </c>
      <c r="Q269" t="s">
        <v>13789</v>
      </c>
      <c r="R269" t="s">
        <v>13963</v>
      </c>
      <c r="S269" t="s">
        <v>14380</v>
      </c>
      <c r="T269" t="s">
        <v>14379</v>
      </c>
    </row>
    <row r="270" spans="2:20" x14ac:dyDescent="0.2">
      <c r="B270" s="1" t="s">
        <v>1193</v>
      </c>
      <c r="C270" s="1" t="s">
        <v>1187</v>
      </c>
      <c r="D270" s="1" t="s">
        <v>1194</v>
      </c>
      <c r="E270" s="1" t="s">
        <v>1189</v>
      </c>
      <c r="F270" s="1" t="s">
        <v>1190</v>
      </c>
      <c r="G270" s="15"/>
      <c r="H270" s="18"/>
      <c r="I270" s="20"/>
      <c r="J270" s="1" t="s">
        <v>23</v>
      </c>
      <c r="L270" s="1" t="s">
        <v>1160</v>
      </c>
      <c r="Q270" t="s">
        <v>13789</v>
      </c>
      <c r="R270" t="s">
        <v>13963</v>
      </c>
      <c r="S270" t="s">
        <v>14380</v>
      </c>
      <c r="T270" t="s">
        <v>14379</v>
      </c>
    </row>
    <row r="271" spans="2:20" x14ac:dyDescent="0.2">
      <c r="B271" s="1" t="s">
        <v>1195</v>
      </c>
      <c r="C271" s="1" t="s">
        <v>1187</v>
      </c>
      <c r="D271" s="1" t="s">
        <v>1196</v>
      </c>
      <c r="E271" s="1" t="s">
        <v>1189</v>
      </c>
      <c r="F271" s="1" t="s">
        <v>1190</v>
      </c>
      <c r="G271" s="15"/>
      <c r="H271" s="18"/>
      <c r="I271" s="20"/>
      <c r="J271" s="1" t="s">
        <v>23</v>
      </c>
      <c r="L271" s="1" t="s">
        <v>1160</v>
      </c>
      <c r="Q271" t="s">
        <v>13789</v>
      </c>
      <c r="R271" t="s">
        <v>13963</v>
      </c>
      <c r="S271" t="s">
        <v>14380</v>
      </c>
      <c r="T271" t="s">
        <v>14379</v>
      </c>
    </row>
    <row r="272" spans="2:20" x14ac:dyDescent="0.2">
      <c r="B272" s="1" t="s">
        <v>1197</v>
      </c>
      <c r="C272" s="1" t="s">
        <v>1198</v>
      </c>
      <c r="D272" s="1" t="s">
        <v>1199</v>
      </c>
      <c r="G272" s="15"/>
      <c r="H272" s="18"/>
      <c r="I272" s="20"/>
      <c r="J272" s="1" t="s">
        <v>23</v>
      </c>
      <c r="L272" s="1" t="s">
        <v>1160</v>
      </c>
      <c r="N272" t="s">
        <v>13552</v>
      </c>
      <c r="Q272" t="s">
        <v>13789</v>
      </c>
      <c r="R272" t="s">
        <v>1198</v>
      </c>
      <c r="S272" t="s">
        <v>14380</v>
      </c>
      <c r="T272" t="s">
        <v>14376</v>
      </c>
    </row>
    <row r="273" spans="2:20" x14ac:dyDescent="0.2">
      <c r="B273" s="1" t="s">
        <v>1200</v>
      </c>
      <c r="C273" s="1" t="s">
        <v>1187</v>
      </c>
      <c r="D273" s="1" t="s">
        <v>1201</v>
      </c>
      <c r="E273" s="1" t="s">
        <v>1189</v>
      </c>
      <c r="F273" s="1" t="s">
        <v>1190</v>
      </c>
      <c r="G273" s="15"/>
      <c r="H273" s="18"/>
      <c r="I273" s="20"/>
      <c r="J273" s="1" t="s">
        <v>23</v>
      </c>
      <c r="L273" s="1" t="s">
        <v>1160</v>
      </c>
      <c r="Q273" t="s">
        <v>13789</v>
      </c>
      <c r="R273" t="s">
        <v>13963</v>
      </c>
      <c r="S273" t="s">
        <v>14380</v>
      </c>
      <c r="T273" t="s">
        <v>14379</v>
      </c>
    </row>
    <row r="274" spans="2:20" x14ac:dyDescent="0.2">
      <c r="B274" s="1" t="s">
        <v>1202</v>
      </c>
      <c r="C274" s="1" t="s">
        <v>1187</v>
      </c>
      <c r="D274" s="1" t="s">
        <v>1203</v>
      </c>
      <c r="E274" s="1" t="s">
        <v>1189</v>
      </c>
      <c r="F274" s="1" t="s">
        <v>1190</v>
      </c>
      <c r="G274" s="15"/>
      <c r="H274" s="18"/>
      <c r="I274" s="20"/>
      <c r="J274" s="1" t="s">
        <v>23</v>
      </c>
      <c r="L274" s="1" t="s">
        <v>1160</v>
      </c>
      <c r="Q274" t="s">
        <v>13789</v>
      </c>
      <c r="R274" t="s">
        <v>13963</v>
      </c>
      <c r="S274" t="s">
        <v>14380</v>
      </c>
      <c r="T274" t="s">
        <v>14379</v>
      </c>
    </row>
    <row r="275" spans="2:20" x14ac:dyDescent="0.2">
      <c r="B275" s="1" t="s">
        <v>1204</v>
      </c>
      <c r="C275" s="1" t="s">
        <v>1187</v>
      </c>
      <c r="D275" s="1" t="s">
        <v>1205</v>
      </c>
      <c r="E275" s="1" t="s">
        <v>1189</v>
      </c>
      <c r="F275" s="1" t="s">
        <v>1190</v>
      </c>
      <c r="G275" s="15"/>
      <c r="H275" s="18"/>
      <c r="I275" s="20"/>
      <c r="J275" s="1" t="s">
        <v>23</v>
      </c>
      <c r="L275" s="1" t="s">
        <v>1160</v>
      </c>
      <c r="Q275" t="s">
        <v>13789</v>
      </c>
      <c r="R275" t="s">
        <v>13963</v>
      </c>
      <c r="S275" t="s">
        <v>14380</v>
      </c>
      <c r="T275" t="s">
        <v>14379</v>
      </c>
    </row>
    <row r="276" spans="2:20" x14ac:dyDescent="0.2">
      <c r="B276" s="1" t="s">
        <v>1206</v>
      </c>
      <c r="C276" s="1" t="s">
        <v>1187</v>
      </c>
      <c r="D276" s="1" t="s">
        <v>1207</v>
      </c>
      <c r="E276" s="1" t="s">
        <v>1189</v>
      </c>
      <c r="F276" s="1" t="s">
        <v>1190</v>
      </c>
      <c r="G276" s="15"/>
      <c r="H276" s="18"/>
      <c r="I276" s="20"/>
      <c r="J276" s="1" t="s">
        <v>23</v>
      </c>
      <c r="L276" s="1" t="s">
        <v>1160</v>
      </c>
      <c r="Q276" t="s">
        <v>13789</v>
      </c>
      <c r="R276" t="s">
        <v>13963</v>
      </c>
      <c r="S276" t="s">
        <v>14380</v>
      </c>
      <c r="T276" t="s">
        <v>14379</v>
      </c>
    </row>
    <row r="277" spans="2:20" x14ac:dyDescent="0.2">
      <c r="B277" s="1" t="s">
        <v>1208</v>
      </c>
      <c r="C277" s="1" t="s">
        <v>1198</v>
      </c>
      <c r="D277" s="1" t="s">
        <v>1209</v>
      </c>
      <c r="G277" s="15"/>
      <c r="H277" s="18"/>
      <c r="I277" s="20"/>
      <c r="J277" s="1" t="s">
        <v>23</v>
      </c>
      <c r="L277" s="1" t="s">
        <v>1160</v>
      </c>
      <c r="N277" t="s">
        <v>13552</v>
      </c>
      <c r="Q277" t="s">
        <v>13789</v>
      </c>
      <c r="R277" t="s">
        <v>1198</v>
      </c>
      <c r="S277" t="s">
        <v>14380</v>
      </c>
      <c r="T277" t="s">
        <v>14376</v>
      </c>
    </row>
    <row r="278" spans="2:20" x14ac:dyDescent="0.2">
      <c r="B278" s="1" t="s">
        <v>1210</v>
      </c>
      <c r="C278" s="1" t="s">
        <v>1211</v>
      </c>
      <c r="D278" s="1" t="s">
        <v>1212</v>
      </c>
      <c r="E278" s="1" t="s">
        <v>1213</v>
      </c>
      <c r="G278" s="15"/>
      <c r="H278" s="18"/>
      <c r="I278" s="20"/>
      <c r="J278" s="1" t="s">
        <v>23</v>
      </c>
      <c r="L278" s="1" t="s">
        <v>1160</v>
      </c>
      <c r="N278" t="s">
        <v>13553</v>
      </c>
      <c r="Q278" t="s">
        <v>13789</v>
      </c>
      <c r="R278" t="s">
        <v>1211</v>
      </c>
      <c r="S278" t="s">
        <v>14380</v>
      </c>
      <c r="T278" t="s">
        <v>14382</v>
      </c>
    </row>
    <row r="279" spans="2:20" x14ac:dyDescent="0.2">
      <c r="B279" s="1" t="s">
        <v>1214</v>
      </c>
      <c r="C279" s="1" t="s">
        <v>1211</v>
      </c>
      <c r="D279" s="1" t="s">
        <v>1215</v>
      </c>
      <c r="E279" s="1" t="s">
        <v>1213</v>
      </c>
      <c r="G279" s="15"/>
      <c r="H279" s="18"/>
      <c r="I279" s="20"/>
      <c r="J279" s="1" t="s">
        <v>23</v>
      </c>
      <c r="L279" s="1" t="s">
        <v>1160</v>
      </c>
      <c r="N279" t="s">
        <v>13553</v>
      </c>
      <c r="Q279" t="s">
        <v>13789</v>
      </c>
      <c r="R279" t="s">
        <v>1211</v>
      </c>
      <c r="S279" t="s">
        <v>14380</v>
      </c>
      <c r="T279" t="s">
        <v>14382</v>
      </c>
    </row>
    <row r="280" spans="2:20" x14ac:dyDescent="0.2">
      <c r="B280" s="1" t="s">
        <v>1216</v>
      </c>
      <c r="C280" s="1" t="s">
        <v>1217</v>
      </c>
      <c r="D280" s="1" t="s">
        <v>1218</v>
      </c>
      <c r="G280" s="15"/>
      <c r="H280" s="18"/>
      <c r="I280" s="20"/>
      <c r="J280" s="1" t="s">
        <v>23</v>
      </c>
      <c r="L280" s="1" t="s">
        <v>1160</v>
      </c>
      <c r="N280" t="s">
        <v>13552</v>
      </c>
      <c r="Q280" t="s">
        <v>13789</v>
      </c>
      <c r="R280" t="s">
        <v>1198</v>
      </c>
      <c r="S280" t="s">
        <v>14380</v>
      </c>
      <c r="T280" t="s">
        <v>14376</v>
      </c>
    </row>
    <row r="281" spans="2:20" x14ac:dyDescent="0.2">
      <c r="B281" s="1" t="s">
        <v>1219</v>
      </c>
      <c r="C281" s="1" t="s">
        <v>1187</v>
      </c>
      <c r="D281" s="1" t="s">
        <v>1220</v>
      </c>
      <c r="E281" s="1" t="s">
        <v>1189</v>
      </c>
      <c r="F281" s="1" t="s">
        <v>1190</v>
      </c>
      <c r="G281" s="15"/>
      <c r="H281" s="18"/>
      <c r="I281" s="20"/>
      <c r="J281" s="1" t="s">
        <v>23</v>
      </c>
      <c r="L281" s="1" t="s">
        <v>1160</v>
      </c>
      <c r="Q281" t="s">
        <v>13789</v>
      </c>
      <c r="R281" t="s">
        <v>13963</v>
      </c>
      <c r="S281" t="s">
        <v>14380</v>
      </c>
      <c r="T281" t="s">
        <v>14379</v>
      </c>
    </row>
    <row r="282" spans="2:20" x14ac:dyDescent="0.2">
      <c r="B282" s="1" t="s">
        <v>1221</v>
      </c>
      <c r="C282" s="1" t="s">
        <v>1222</v>
      </c>
      <c r="D282" s="1" t="s">
        <v>1223</v>
      </c>
      <c r="E282" s="1" t="s">
        <v>1224</v>
      </c>
      <c r="F282" s="1" t="s">
        <v>1225</v>
      </c>
      <c r="G282" s="15"/>
      <c r="H282" s="18"/>
      <c r="I282" s="20"/>
      <c r="J282" s="1" t="s">
        <v>23</v>
      </c>
      <c r="L282" s="1" t="s">
        <v>1160</v>
      </c>
      <c r="N282" t="s">
        <v>13551</v>
      </c>
      <c r="Q282" t="s">
        <v>13789</v>
      </c>
      <c r="R282" t="s">
        <v>13964</v>
      </c>
      <c r="S282" t="s">
        <v>14380</v>
      </c>
      <c r="T282" t="s">
        <v>14379</v>
      </c>
    </row>
    <row r="283" spans="2:20" x14ac:dyDescent="0.2">
      <c r="B283" s="1" t="s">
        <v>1226</v>
      </c>
      <c r="C283" s="1" t="s">
        <v>1187</v>
      </c>
      <c r="D283" s="1" t="s">
        <v>1227</v>
      </c>
      <c r="E283" s="1" t="s">
        <v>1189</v>
      </c>
      <c r="F283" s="1" t="s">
        <v>1190</v>
      </c>
      <c r="G283" s="15"/>
      <c r="H283" s="18"/>
      <c r="I283" s="20"/>
      <c r="J283" s="1" t="s">
        <v>23</v>
      </c>
      <c r="L283" s="1" t="s">
        <v>1160</v>
      </c>
      <c r="Q283" t="s">
        <v>13789</v>
      </c>
      <c r="R283" t="s">
        <v>13963</v>
      </c>
      <c r="S283" t="s">
        <v>14380</v>
      </c>
      <c r="T283" t="s">
        <v>14379</v>
      </c>
    </row>
    <row r="284" spans="2:20" x14ac:dyDescent="0.2">
      <c r="B284" s="1" t="s">
        <v>1228</v>
      </c>
      <c r="C284" s="1" t="s">
        <v>1222</v>
      </c>
      <c r="D284" s="1" t="s">
        <v>1229</v>
      </c>
      <c r="E284" s="1" t="s">
        <v>1224</v>
      </c>
      <c r="F284" s="1" t="s">
        <v>1225</v>
      </c>
      <c r="G284" s="15"/>
      <c r="H284" s="18"/>
      <c r="I284" s="20"/>
      <c r="J284" s="1" t="s">
        <v>23</v>
      </c>
      <c r="L284" s="1" t="s">
        <v>1160</v>
      </c>
      <c r="N284" t="s">
        <v>13551</v>
      </c>
      <c r="Q284" t="s">
        <v>13789</v>
      </c>
      <c r="R284" t="s">
        <v>13964</v>
      </c>
      <c r="S284" t="s">
        <v>14380</v>
      </c>
      <c r="T284" t="s">
        <v>14379</v>
      </c>
    </row>
    <row r="285" spans="2:20" x14ac:dyDescent="0.2">
      <c r="B285" s="1" t="s">
        <v>1230</v>
      </c>
      <c r="C285" s="1" t="s">
        <v>1231</v>
      </c>
      <c r="D285" s="1" t="s">
        <v>1232</v>
      </c>
      <c r="E285" s="1" t="s">
        <v>1233</v>
      </c>
      <c r="F285" s="1" t="s">
        <v>1234</v>
      </c>
      <c r="G285" s="15"/>
      <c r="H285" s="18"/>
      <c r="I285" s="20"/>
      <c r="J285" s="1" t="s">
        <v>23</v>
      </c>
      <c r="L285" s="1" t="s">
        <v>1160</v>
      </c>
      <c r="N285" t="s">
        <v>13554</v>
      </c>
      <c r="Q285" t="s">
        <v>13789</v>
      </c>
      <c r="R285" t="s">
        <v>1231</v>
      </c>
      <c r="S285" t="s">
        <v>14380</v>
      </c>
      <c r="T285" t="s">
        <v>14379</v>
      </c>
    </row>
    <row r="286" spans="2:20" x14ac:dyDescent="0.2">
      <c r="B286" s="1" t="s">
        <v>1235</v>
      </c>
      <c r="C286" s="1" t="s">
        <v>1236</v>
      </c>
      <c r="D286" s="1" t="s">
        <v>1237</v>
      </c>
      <c r="F286" s="1" t="s">
        <v>1238</v>
      </c>
      <c r="G286" s="15"/>
      <c r="H286" s="18"/>
      <c r="I286" s="20"/>
      <c r="J286" s="1" t="s">
        <v>23</v>
      </c>
      <c r="L286" s="1" t="s">
        <v>1160</v>
      </c>
      <c r="N286" t="s">
        <v>13555</v>
      </c>
      <c r="Q286" t="s">
        <v>13789</v>
      </c>
      <c r="R286" t="s">
        <v>1236</v>
      </c>
      <c r="S286" t="s">
        <v>14380</v>
      </c>
      <c r="T286" t="s">
        <v>14379</v>
      </c>
    </row>
    <row r="287" spans="2:20" x14ac:dyDescent="0.2">
      <c r="B287" s="1" t="s">
        <v>1239</v>
      </c>
      <c r="C287" s="1" t="s">
        <v>1236</v>
      </c>
      <c r="D287" s="1" t="s">
        <v>1240</v>
      </c>
      <c r="F287" s="1" t="s">
        <v>1238</v>
      </c>
      <c r="G287" s="15"/>
      <c r="H287" s="18"/>
      <c r="I287" s="20"/>
      <c r="J287" s="1" t="s">
        <v>23</v>
      </c>
      <c r="L287" s="1" t="s">
        <v>1160</v>
      </c>
      <c r="N287" t="s">
        <v>13555</v>
      </c>
      <c r="Q287" t="s">
        <v>13789</v>
      </c>
      <c r="R287" t="s">
        <v>1236</v>
      </c>
      <c r="S287" t="s">
        <v>14380</v>
      </c>
      <c r="T287" t="s">
        <v>14379</v>
      </c>
    </row>
    <row r="288" spans="2:20" x14ac:dyDescent="0.2">
      <c r="B288" s="1" t="s">
        <v>1241</v>
      </c>
      <c r="C288" s="1" t="s">
        <v>1242</v>
      </c>
      <c r="D288" s="1" t="s">
        <v>1243</v>
      </c>
      <c r="E288" s="1" t="s">
        <v>860</v>
      </c>
      <c r="F288" s="1" t="s">
        <v>1244</v>
      </c>
      <c r="G288" s="15"/>
      <c r="H288" s="18"/>
      <c r="I288" s="20"/>
      <c r="J288" s="1" t="s">
        <v>23</v>
      </c>
      <c r="L288" s="1" t="s">
        <v>1160</v>
      </c>
      <c r="Q288" t="s">
        <v>13789</v>
      </c>
      <c r="R288" t="s">
        <v>1242</v>
      </c>
      <c r="S288" t="s">
        <v>14380</v>
      </c>
      <c r="T288" t="s">
        <v>14379</v>
      </c>
    </row>
    <row r="289" spans="2:20" x14ac:dyDescent="0.2">
      <c r="B289" s="1" t="s">
        <v>1245</v>
      </c>
      <c r="C289" s="1" t="s">
        <v>1242</v>
      </c>
      <c r="D289" s="1" t="s">
        <v>1246</v>
      </c>
      <c r="E289" s="1" t="s">
        <v>860</v>
      </c>
      <c r="F289" s="1" t="s">
        <v>1244</v>
      </c>
      <c r="G289" s="15"/>
      <c r="H289" s="18"/>
      <c r="I289" s="20"/>
      <c r="J289" s="1" t="s">
        <v>23</v>
      </c>
      <c r="L289" s="1" t="s">
        <v>1160</v>
      </c>
      <c r="Q289" t="s">
        <v>13789</v>
      </c>
      <c r="R289" t="s">
        <v>1242</v>
      </c>
      <c r="S289" t="s">
        <v>14380</v>
      </c>
      <c r="T289" t="s">
        <v>14379</v>
      </c>
    </row>
    <row r="290" spans="2:20" x14ac:dyDescent="0.2">
      <c r="B290" s="1" t="s">
        <v>1247</v>
      </c>
      <c r="C290" s="1" t="s">
        <v>1242</v>
      </c>
      <c r="D290" s="1" t="s">
        <v>1248</v>
      </c>
      <c r="E290" s="1" t="s">
        <v>860</v>
      </c>
      <c r="F290" s="1" t="s">
        <v>1244</v>
      </c>
      <c r="G290" s="15"/>
      <c r="H290" s="18"/>
      <c r="I290" s="20"/>
      <c r="J290" s="1" t="s">
        <v>23</v>
      </c>
      <c r="L290" s="1" t="s">
        <v>1160</v>
      </c>
      <c r="Q290" t="s">
        <v>13789</v>
      </c>
      <c r="R290" t="s">
        <v>1242</v>
      </c>
      <c r="S290" t="s">
        <v>14380</v>
      </c>
      <c r="T290" t="s">
        <v>14379</v>
      </c>
    </row>
    <row r="291" spans="2:20" x14ac:dyDescent="0.2">
      <c r="B291" s="1" t="s">
        <v>1249</v>
      </c>
      <c r="C291" s="1" t="s">
        <v>1250</v>
      </c>
      <c r="D291" s="1" t="s">
        <v>1251</v>
      </c>
      <c r="E291" s="1" t="s">
        <v>1252</v>
      </c>
      <c r="F291" s="1" t="s">
        <v>1253</v>
      </c>
      <c r="G291" s="15"/>
      <c r="H291" s="18"/>
      <c r="I291" s="20"/>
      <c r="J291" s="1" t="s">
        <v>23</v>
      </c>
      <c r="K291" t="s">
        <v>12668</v>
      </c>
      <c r="L291" s="1" t="s">
        <v>1254</v>
      </c>
      <c r="N291" t="s">
        <v>13556</v>
      </c>
      <c r="Q291" t="s">
        <v>13789</v>
      </c>
      <c r="R291" t="s">
        <v>13965</v>
      </c>
      <c r="S291" t="s">
        <v>14380</v>
      </c>
      <c r="T291" t="s">
        <v>14379</v>
      </c>
    </row>
    <row r="292" spans="2:20" x14ac:dyDescent="0.2">
      <c r="B292" s="1" t="s">
        <v>1255</v>
      </c>
      <c r="C292" s="1" t="s">
        <v>1250</v>
      </c>
      <c r="D292" s="1" t="s">
        <v>1256</v>
      </c>
      <c r="E292" s="1" t="s">
        <v>1252</v>
      </c>
      <c r="F292" s="1" t="s">
        <v>1253</v>
      </c>
      <c r="G292" s="15"/>
      <c r="H292" s="18"/>
      <c r="I292" s="20"/>
      <c r="J292" s="1" t="s">
        <v>23</v>
      </c>
      <c r="K292" t="s">
        <v>12668</v>
      </c>
      <c r="L292" s="1" t="s">
        <v>1254</v>
      </c>
      <c r="N292" t="s">
        <v>13557</v>
      </c>
      <c r="Q292" t="s">
        <v>13789</v>
      </c>
      <c r="R292" t="s">
        <v>13965</v>
      </c>
      <c r="S292" t="s">
        <v>14380</v>
      </c>
      <c r="T292" t="s">
        <v>14379</v>
      </c>
    </row>
    <row r="293" spans="2:20" x14ac:dyDescent="0.2">
      <c r="B293" s="1" t="s">
        <v>1257</v>
      </c>
      <c r="C293" s="1" t="s">
        <v>1258</v>
      </c>
      <c r="D293" s="1" t="s">
        <v>1259</v>
      </c>
      <c r="E293" s="1" t="s">
        <v>1260</v>
      </c>
      <c r="F293" s="1" t="s">
        <v>1261</v>
      </c>
      <c r="G293" s="15"/>
      <c r="H293" s="18"/>
      <c r="I293" s="20"/>
      <c r="J293" s="1" t="s">
        <v>23</v>
      </c>
      <c r="K293" t="s">
        <v>12866</v>
      </c>
      <c r="L293" s="1" t="s">
        <v>1254</v>
      </c>
      <c r="N293" t="s">
        <v>13557</v>
      </c>
      <c r="Q293" t="s">
        <v>13789</v>
      </c>
      <c r="R293" t="s">
        <v>13966</v>
      </c>
      <c r="S293" t="s">
        <v>14380</v>
      </c>
      <c r="T293" t="s">
        <v>14379</v>
      </c>
    </row>
    <row r="294" spans="2:20" x14ac:dyDescent="0.2">
      <c r="B294" s="1" t="s">
        <v>1262</v>
      </c>
      <c r="C294" s="1" t="s">
        <v>1263</v>
      </c>
      <c r="D294" s="1" t="s">
        <v>1264</v>
      </c>
      <c r="E294" s="1" t="s">
        <v>1265</v>
      </c>
      <c r="F294" s="1" t="s">
        <v>1266</v>
      </c>
      <c r="G294" s="15"/>
      <c r="H294" s="18"/>
      <c r="I294" s="20"/>
      <c r="J294" s="1" t="s">
        <v>23</v>
      </c>
      <c r="K294" t="s">
        <v>12867</v>
      </c>
      <c r="L294" s="1" t="s">
        <v>1254</v>
      </c>
      <c r="N294" t="s">
        <v>13551</v>
      </c>
      <c r="Q294" t="s">
        <v>13789</v>
      </c>
      <c r="R294" t="s">
        <v>13967</v>
      </c>
      <c r="S294" t="s">
        <v>14380</v>
      </c>
      <c r="T294" t="s">
        <v>14379</v>
      </c>
    </row>
    <row r="295" spans="2:20" x14ac:dyDescent="0.2">
      <c r="B295" s="1" t="s">
        <v>1267</v>
      </c>
      <c r="C295" s="1" t="s">
        <v>1268</v>
      </c>
      <c r="D295" s="1" t="s">
        <v>1269</v>
      </c>
      <c r="E295" s="1" t="s">
        <v>1270</v>
      </c>
      <c r="F295" s="1" t="s">
        <v>1271</v>
      </c>
      <c r="G295" s="15"/>
      <c r="H295" s="18"/>
      <c r="I295" s="20"/>
      <c r="J295" s="1" t="s">
        <v>23</v>
      </c>
      <c r="K295" t="s">
        <v>12868</v>
      </c>
      <c r="L295" s="1" t="s">
        <v>1254</v>
      </c>
      <c r="N295" t="s">
        <v>13550</v>
      </c>
      <c r="Q295" t="s">
        <v>13789</v>
      </c>
      <c r="R295" t="s">
        <v>13968</v>
      </c>
      <c r="S295" t="s">
        <v>14380</v>
      </c>
      <c r="T295" t="s">
        <v>14379</v>
      </c>
    </row>
    <row r="296" spans="2:20" x14ac:dyDescent="0.2">
      <c r="B296" s="1" t="s">
        <v>1272</v>
      </c>
      <c r="C296" s="1" t="s">
        <v>1273</v>
      </c>
      <c r="D296" s="1" t="s">
        <v>1274</v>
      </c>
      <c r="E296" s="1" t="s">
        <v>1275</v>
      </c>
      <c r="F296" s="1" t="s">
        <v>1276</v>
      </c>
      <c r="G296" s="15"/>
      <c r="H296" s="18"/>
      <c r="I296" s="20"/>
      <c r="J296" s="1" t="s">
        <v>23</v>
      </c>
      <c r="K296" t="s">
        <v>12869</v>
      </c>
      <c r="L296" s="1" t="s">
        <v>1254</v>
      </c>
      <c r="Q296" t="s">
        <v>13789</v>
      </c>
      <c r="R296" t="s">
        <v>13969</v>
      </c>
      <c r="S296" t="s">
        <v>14380</v>
      </c>
      <c r="T296" t="s">
        <v>14379</v>
      </c>
    </row>
    <row r="297" spans="2:20" x14ac:dyDescent="0.2">
      <c r="B297" s="1" t="s">
        <v>1277</v>
      </c>
      <c r="C297" s="1" t="s">
        <v>1278</v>
      </c>
      <c r="D297" s="1" t="s">
        <v>1279</v>
      </c>
      <c r="E297" s="1" t="s">
        <v>1280</v>
      </c>
      <c r="F297" s="1" t="s">
        <v>1281</v>
      </c>
      <c r="G297" s="15"/>
      <c r="H297" s="18"/>
      <c r="I297" s="20"/>
      <c r="J297" s="1" t="s">
        <v>23</v>
      </c>
      <c r="K297" t="s">
        <v>12870</v>
      </c>
      <c r="L297" s="1" t="s">
        <v>1254</v>
      </c>
      <c r="N297" t="s">
        <v>13558</v>
      </c>
      <c r="Q297" t="s">
        <v>13789</v>
      </c>
      <c r="R297" t="s">
        <v>13970</v>
      </c>
      <c r="S297" t="s">
        <v>14380</v>
      </c>
      <c r="T297" t="s">
        <v>14379</v>
      </c>
    </row>
    <row r="298" spans="2:20" x14ac:dyDescent="0.2">
      <c r="B298" s="1" t="s">
        <v>1282</v>
      </c>
      <c r="C298" s="1" t="s">
        <v>1283</v>
      </c>
      <c r="D298" s="1" t="s">
        <v>1284</v>
      </c>
      <c r="E298" s="1" t="s">
        <v>1285</v>
      </c>
      <c r="F298" s="1" t="s">
        <v>1286</v>
      </c>
      <c r="G298" s="15"/>
      <c r="H298" s="18"/>
      <c r="I298" s="20"/>
      <c r="J298" s="1" t="s">
        <v>23</v>
      </c>
      <c r="K298" t="s">
        <v>12871</v>
      </c>
      <c r="L298" s="1" t="s">
        <v>1254</v>
      </c>
      <c r="Q298" t="s">
        <v>13789</v>
      </c>
      <c r="R298" t="s">
        <v>13971</v>
      </c>
      <c r="S298" t="s">
        <v>14380</v>
      </c>
      <c r="T298" t="s">
        <v>14379</v>
      </c>
    </row>
    <row r="299" spans="2:20" x14ac:dyDescent="0.2">
      <c r="B299" s="1" t="s">
        <v>1287</v>
      </c>
      <c r="C299" s="1" t="s">
        <v>1288</v>
      </c>
      <c r="D299" s="1" t="s">
        <v>1289</v>
      </c>
      <c r="E299" s="1" t="s">
        <v>1285</v>
      </c>
      <c r="F299" s="1" t="s">
        <v>1286</v>
      </c>
      <c r="G299" s="15"/>
      <c r="H299" s="18"/>
      <c r="I299" s="20"/>
      <c r="J299" s="1" t="s">
        <v>23</v>
      </c>
      <c r="K299" t="s">
        <v>12872</v>
      </c>
      <c r="L299" s="1" t="s">
        <v>1254</v>
      </c>
      <c r="Q299" t="s">
        <v>13789</v>
      </c>
      <c r="R299" t="s">
        <v>13971</v>
      </c>
      <c r="S299" t="s">
        <v>14380</v>
      </c>
      <c r="T299" t="s">
        <v>14379</v>
      </c>
    </row>
    <row r="300" spans="2:20" x14ac:dyDescent="0.2">
      <c r="B300" s="1" t="s">
        <v>1290</v>
      </c>
      <c r="C300" s="1" t="s">
        <v>1291</v>
      </c>
      <c r="D300" s="1" t="s">
        <v>1292</v>
      </c>
      <c r="E300" s="1" t="s">
        <v>1293</v>
      </c>
      <c r="F300" s="1" t="s">
        <v>1294</v>
      </c>
      <c r="G300" s="15"/>
      <c r="H300" s="18"/>
      <c r="I300" s="20"/>
      <c r="J300" s="1" t="s">
        <v>23</v>
      </c>
      <c r="K300" t="s">
        <v>12873</v>
      </c>
      <c r="L300" s="1" t="s">
        <v>1254</v>
      </c>
      <c r="Q300" t="s">
        <v>13789</v>
      </c>
      <c r="R300" t="s">
        <v>13972</v>
      </c>
      <c r="S300" t="s">
        <v>14380</v>
      </c>
      <c r="T300" t="s">
        <v>14379</v>
      </c>
    </row>
    <row r="301" spans="2:20" x14ac:dyDescent="0.2">
      <c r="B301" s="1" t="s">
        <v>1295</v>
      </c>
      <c r="C301" s="1" t="s">
        <v>1296</v>
      </c>
      <c r="D301" s="1" t="s">
        <v>1297</v>
      </c>
      <c r="E301" s="1" t="s">
        <v>1298</v>
      </c>
      <c r="G301" s="15"/>
      <c r="H301" s="18"/>
      <c r="I301" s="20"/>
      <c r="J301" s="1" t="s">
        <v>23</v>
      </c>
      <c r="K301" t="s">
        <v>12874</v>
      </c>
      <c r="L301" s="1" t="s">
        <v>1254</v>
      </c>
      <c r="N301" t="s">
        <v>13559</v>
      </c>
      <c r="Q301" t="s">
        <v>13789</v>
      </c>
      <c r="R301" t="s">
        <v>13973</v>
      </c>
      <c r="S301" t="s">
        <v>14380</v>
      </c>
      <c r="T301" t="s">
        <v>14382</v>
      </c>
    </row>
    <row r="302" spans="2:20" x14ac:dyDescent="0.2">
      <c r="B302" s="1" t="s">
        <v>1299</v>
      </c>
      <c r="C302" s="1" t="s">
        <v>1300</v>
      </c>
      <c r="D302" s="1" t="s">
        <v>1301</v>
      </c>
      <c r="E302" s="1" t="s">
        <v>1302</v>
      </c>
      <c r="F302" s="1" t="s">
        <v>1294</v>
      </c>
      <c r="G302" s="15"/>
      <c r="H302" s="18"/>
      <c r="I302" s="20"/>
      <c r="J302" s="1" t="s">
        <v>23</v>
      </c>
      <c r="K302" t="s">
        <v>12875</v>
      </c>
      <c r="L302" s="1" t="s">
        <v>1254</v>
      </c>
      <c r="N302" t="s">
        <v>13560</v>
      </c>
      <c r="Q302" t="s">
        <v>13789</v>
      </c>
      <c r="R302" t="s">
        <v>13974</v>
      </c>
      <c r="S302" t="s">
        <v>14380</v>
      </c>
      <c r="T302" t="s">
        <v>14379</v>
      </c>
    </row>
    <row r="303" spans="2:20" x14ac:dyDescent="0.2">
      <c r="B303" s="1" t="s">
        <v>1303</v>
      </c>
      <c r="C303" s="1" t="s">
        <v>1304</v>
      </c>
      <c r="D303" s="1" t="s">
        <v>1305</v>
      </c>
      <c r="E303" s="1" t="s">
        <v>1306</v>
      </c>
      <c r="F303" s="1" t="s">
        <v>1307</v>
      </c>
      <c r="G303" s="15"/>
      <c r="H303" s="18"/>
      <c r="I303" s="20"/>
      <c r="J303" s="1" t="s">
        <v>23</v>
      </c>
      <c r="K303" t="s">
        <v>12876</v>
      </c>
      <c r="L303" s="1" t="s">
        <v>1254</v>
      </c>
      <c r="Q303" t="s">
        <v>13789</v>
      </c>
      <c r="R303" t="s">
        <v>13975</v>
      </c>
      <c r="S303" t="s">
        <v>14380</v>
      </c>
      <c r="T303" t="s">
        <v>14379</v>
      </c>
    </row>
    <row r="304" spans="2:20" x14ac:dyDescent="0.2">
      <c r="B304" s="1" t="s">
        <v>1308</v>
      </c>
      <c r="C304" s="1" t="s">
        <v>1309</v>
      </c>
      <c r="D304" s="1" t="s">
        <v>1310</v>
      </c>
      <c r="E304" s="1" t="s">
        <v>1306</v>
      </c>
      <c r="F304" s="1" t="s">
        <v>1307</v>
      </c>
      <c r="G304" s="15"/>
      <c r="H304" s="18"/>
      <c r="I304" s="20"/>
      <c r="J304" s="1" t="s">
        <v>23</v>
      </c>
      <c r="K304" t="s">
        <v>12877</v>
      </c>
      <c r="L304" s="1" t="s">
        <v>1254</v>
      </c>
      <c r="Q304" t="s">
        <v>13789</v>
      </c>
      <c r="R304" t="s">
        <v>13975</v>
      </c>
      <c r="S304" t="s">
        <v>14380</v>
      </c>
      <c r="T304" t="s">
        <v>14379</v>
      </c>
    </row>
    <row r="305" spans="2:20" x14ac:dyDescent="0.2">
      <c r="B305" s="1" t="s">
        <v>1311</v>
      </c>
      <c r="C305" s="1" t="s">
        <v>1312</v>
      </c>
      <c r="D305" s="1" t="s">
        <v>1313</v>
      </c>
      <c r="E305" s="1" t="s">
        <v>1314</v>
      </c>
      <c r="F305" s="1" t="s">
        <v>1315</v>
      </c>
      <c r="G305" s="15"/>
      <c r="H305" s="18"/>
      <c r="I305" s="20"/>
      <c r="J305" s="1" t="s">
        <v>23</v>
      </c>
      <c r="K305" t="s">
        <v>12878</v>
      </c>
      <c r="L305" s="1" t="s">
        <v>1254</v>
      </c>
      <c r="N305" t="s">
        <v>13561</v>
      </c>
      <c r="Q305" t="s">
        <v>13789</v>
      </c>
      <c r="R305" t="s">
        <v>13976</v>
      </c>
      <c r="S305" t="s">
        <v>14381</v>
      </c>
      <c r="T305" t="s">
        <v>14379</v>
      </c>
    </row>
    <row r="306" spans="2:20" x14ac:dyDescent="0.2">
      <c r="B306" s="1" t="s">
        <v>1316</v>
      </c>
      <c r="C306" s="1" t="s">
        <v>1317</v>
      </c>
      <c r="D306" s="1" t="s">
        <v>1318</v>
      </c>
      <c r="E306" s="1" t="s">
        <v>1319</v>
      </c>
      <c r="F306" s="1" t="s">
        <v>1320</v>
      </c>
      <c r="G306" s="15"/>
      <c r="H306" s="18"/>
      <c r="I306" s="20"/>
      <c r="J306" s="1" t="s">
        <v>23</v>
      </c>
      <c r="K306" t="s">
        <v>12879</v>
      </c>
      <c r="L306" s="1" t="s">
        <v>1254</v>
      </c>
      <c r="N306" t="s">
        <v>13562</v>
      </c>
      <c r="Q306" t="s">
        <v>13789</v>
      </c>
      <c r="R306" t="s">
        <v>13977</v>
      </c>
      <c r="S306" t="s">
        <v>14378</v>
      </c>
      <c r="T306" t="s">
        <v>14379</v>
      </c>
    </row>
    <row r="307" spans="2:20" x14ac:dyDescent="0.2">
      <c r="B307" s="1" t="s">
        <v>1321</v>
      </c>
      <c r="C307" s="1" t="s">
        <v>1322</v>
      </c>
      <c r="D307" s="1" t="s">
        <v>1323</v>
      </c>
      <c r="E307" s="1" t="s">
        <v>1324</v>
      </c>
      <c r="F307" s="1" t="s">
        <v>1112</v>
      </c>
      <c r="G307" s="15"/>
      <c r="H307" s="18"/>
      <c r="I307" s="20"/>
      <c r="J307" s="1" t="s">
        <v>23</v>
      </c>
      <c r="K307" t="s">
        <v>12668</v>
      </c>
      <c r="L307" s="1" t="s">
        <v>1254</v>
      </c>
      <c r="N307" t="s">
        <v>13544</v>
      </c>
      <c r="Q307" t="s">
        <v>13789</v>
      </c>
      <c r="R307" t="s">
        <v>1322</v>
      </c>
      <c r="S307" t="s">
        <v>14380</v>
      </c>
      <c r="T307" t="s">
        <v>14379</v>
      </c>
    </row>
    <row r="308" spans="2:20" x14ac:dyDescent="0.2">
      <c r="B308" s="1" t="s">
        <v>1325</v>
      </c>
      <c r="C308" s="1" t="s">
        <v>1326</v>
      </c>
      <c r="D308" s="1" t="s">
        <v>1327</v>
      </c>
      <c r="E308" s="1" t="s">
        <v>1328</v>
      </c>
      <c r="F308" s="1" t="s">
        <v>1329</v>
      </c>
      <c r="G308" s="15"/>
      <c r="H308" s="18"/>
      <c r="I308" s="20"/>
      <c r="J308" s="1" t="s">
        <v>112</v>
      </c>
      <c r="K308" t="s">
        <v>12880</v>
      </c>
      <c r="L308" s="1" t="s">
        <v>1254</v>
      </c>
      <c r="Q308" t="s">
        <v>13789</v>
      </c>
      <c r="R308" t="s">
        <v>13978</v>
      </c>
      <c r="S308" t="s">
        <v>14375</v>
      </c>
      <c r="T308" t="s">
        <v>14377</v>
      </c>
    </row>
    <row r="309" spans="2:20" x14ac:dyDescent="0.2">
      <c r="B309" s="1" t="s">
        <v>1330</v>
      </c>
      <c r="C309" s="1" t="s">
        <v>1331</v>
      </c>
      <c r="D309" s="1" t="s">
        <v>1332</v>
      </c>
      <c r="E309" s="1" t="s">
        <v>1333</v>
      </c>
      <c r="F309" s="1" t="s">
        <v>1334</v>
      </c>
      <c r="G309" s="15"/>
      <c r="H309" s="18"/>
      <c r="I309" s="20"/>
      <c r="J309" s="1" t="s">
        <v>23</v>
      </c>
      <c r="K309" t="s">
        <v>12881</v>
      </c>
      <c r="L309" s="1" t="s">
        <v>1254</v>
      </c>
      <c r="Q309" t="s">
        <v>13789</v>
      </c>
      <c r="R309" t="s">
        <v>13979</v>
      </c>
      <c r="S309" t="s">
        <v>14375</v>
      </c>
      <c r="T309" t="s">
        <v>14377</v>
      </c>
    </row>
    <row r="310" spans="2:20" x14ac:dyDescent="0.2">
      <c r="B310" s="1" t="s">
        <v>1335</v>
      </c>
      <c r="C310" s="1" t="s">
        <v>1336</v>
      </c>
      <c r="D310" s="1" t="s">
        <v>1337</v>
      </c>
      <c r="E310" s="1" t="s">
        <v>1338</v>
      </c>
      <c r="F310" s="1" t="s">
        <v>1339</v>
      </c>
      <c r="G310" s="15"/>
      <c r="H310" s="18"/>
      <c r="I310" s="20"/>
      <c r="J310" s="1" t="s">
        <v>23</v>
      </c>
      <c r="K310" t="s">
        <v>12663</v>
      </c>
      <c r="L310" s="1" t="s">
        <v>1254</v>
      </c>
      <c r="N310" t="s">
        <v>13563</v>
      </c>
      <c r="Q310" t="s">
        <v>13789</v>
      </c>
      <c r="R310" t="s">
        <v>3289</v>
      </c>
      <c r="S310" t="s">
        <v>14381</v>
      </c>
      <c r="T310" t="s">
        <v>14379</v>
      </c>
    </row>
    <row r="311" spans="2:20" x14ac:dyDescent="0.2">
      <c r="B311" s="1" t="s">
        <v>1340</v>
      </c>
      <c r="C311" s="1" t="s">
        <v>1341</v>
      </c>
      <c r="D311" s="1" t="s">
        <v>1342</v>
      </c>
      <c r="E311" s="1" t="s">
        <v>1343</v>
      </c>
      <c r="F311" s="1" t="s">
        <v>1344</v>
      </c>
      <c r="G311" s="15"/>
      <c r="H311" s="18"/>
      <c r="I311" s="20"/>
      <c r="J311" s="1" t="s">
        <v>23</v>
      </c>
      <c r="K311" t="s">
        <v>12882</v>
      </c>
      <c r="L311" s="1" t="s">
        <v>1254</v>
      </c>
      <c r="N311" t="s">
        <v>13564</v>
      </c>
      <c r="Q311" t="s">
        <v>13789</v>
      </c>
      <c r="R311" t="s">
        <v>13980</v>
      </c>
      <c r="S311" t="s">
        <v>14381</v>
      </c>
      <c r="T311" t="s">
        <v>14379</v>
      </c>
    </row>
    <row r="312" spans="2:20" x14ac:dyDescent="0.2">
      <c r="B312" s="1" t="s">
        <v>1345</v>
      </c>
      <c r="C312" s="1" t="s">
        <v>1346</v>
      </c>
      <c r="D312" s="1" t="s">
        <v>1347</v>
      </c>
      <c r="E312" s="1" t="s">
        <v>1348</v>
      </c>
      <c r="F312" s="1" t="s">
        <v>1349</v>
      </c>
      <c r="G312" s="15"/>
      <c r="H312" s="18"/>
      <c r="I312" s="20"/>
      <c r="J312" s="1" t="s">
        <v>23</v>
      </c>
      <c r="K312" t="s">
        <v>12883</v>
      </c>
      <c r="L312" s="1" t="s">
        <v>1254</v>
      </c>
      <c r="N312" t="s">
        <v>13565</v>
      </c>
      <c r="Q312" t="s">
        <v>13789</v>
      </c>
      <c r="R312" t="s">
        <v>13981</v>
      </c>
      <c r="S312" t="s">
        <v>14378</v>
      </c>
      <c r="T312" t="s">
        <v>14379</v>
      </c>
    </row>
    <row r="313" spans="2:20" x14ac:dyDescent="0.2">
      <c r="B313" s="1" t="s">
        <v>1350</v>
      </c>
      <c r="C313" s="1" t="s">
        <v>1351</v>
      </c>
      <c r="D313" s="1" t="s">
        <v>1352</v>
      </c>
      <c r="E313" s="1" t="s">
        <v>1314</v>
      </c>
      <c r="F313" s="1" t="s">
        <v>1353</v>
      </c>
      <c r="G313" s="15"/>
      <c r="H313" s="18"/>
      <c r="I313" s="20"/>
      <c r="J313" s="1" t="s">
        <v>23</v>
      </c>
      <c r="K313" t="s">
        <v>12884</v>
      </c>
      <c r="L313" s="1" t="s">
        <v>1254</v>
      </c>
      <c r="Q313" t="s">
        <v>13789</v>
      </c>
      <c r="R313" t="s">
        <v>13976</v>
      </c>
      <c r="S313" t="s">
        <v>14381</v>
      </c>
      <c r="T313" t="s">
        <v>14379</v>
      </c>
    </row>
    <row r="314" spans="2:20" x14ac:dyDescent="0.2">
      <c r="B314" s="1" t="s">
        <v>1354</v>
      </c>
      <c r="C314" s="1" t="s">
        <v>1351</v>
      </c>
      <c r="D314" s="1" t="s">
        <v>1355</v>
      </c>
      <c r="E314" s="1" t="s">
        <v>1314</v>
      </c>
      <c r="F314" s="1" t="s">
        <v>1353</v>
      </c>
      <c r="G314" s="15"/>
      <c r="H314" s="18"/>
      <c r="I314" s="20"/>
      <c r="J314" s="1" t="s">
        <v>23</v>
      </c>
      <c r="K314" t="s">
        <v>12884</v>
      </c>
      <c r="L314" s="1" t="s">
        <v>1254</v>
      </c>
      <c r="Q314" t="s">
        <v>13789</v>
      </c>
      <c r="R314" t="s">
        <v>13976</v>
      </c>
      <c r="S314" t="s">
        <v>14381</v>
      </c>
      <c r="T314" t="s">
        <v>14379</v>
      </c>
    </row>
    <row r="315" spans="2:20" x14ac:dyDescent="0.2">
      <c r="B315" s="1" t="s">
        <v>1356</v>
      </c>
      <c r="C315" s="1" t="s">
        <v>1357</v>
      </c>
      <c r="D315" s="1" t="s">
        <v>1358</v>
      </c>
      <c r="E315" s="1" t="s">
        <v>1359</v>
      </c>
      <c r="F315" s="1" t="s">
        <v>1360</v>
      </c>
      <c r="G315" s="15"/>
      <c r="H315" s="18"/>
      <c r="I315" s="20"/>
      <c r="J315" s="1" t="s">
        <v>23</v>
      </c>
      <c r="K315" t="s">
        <v>12885</v>
      </c>
      <c r="L315" s="1" t="s">
        <v>1254</v>
      </c>
      <c r="Q315" t="s">
        <v>13789</v>
      </c>
      <c r="R315" t="s">
        <v>13982</v>
      </c>
      <c r="S315" t="s">
        <v>14378</v>
      </c>
      <c r="T315" t="s">
        <v>14379</v>
      </c>
    </row>
    <row r="316" spans="2:20" x14ac:dyDescent="0.2">
      <c r="B316" s="1" t="s">
        <v>1361</v>
      </c>
      <c r="C316" s="1" t="s">
        <v>1362</v>
      </c>
      <c r="D316" s="1" t="s">
        <v>1363</v>
      </c>
      <c r="E316" s="1" t="s">
        <v>1364</v>
      </c>
      <c r="F316" s="1" t="s">
        <v>1365</v>
      </c>
      <c r="G316" s="15"/>
      <c r="H316" s="18"/>
      <c r="I316" s="20"/>
      <c r="J316" s="1" t="s">
        <v>23</v>
      </c>
      <c r="K316" t="s">
        <v>12886</v>
      </c>
      <c r="L316" s="1" t="s">
        <v>1366</v>
      </c>
      <c r="Q316" t="s">
        <v>13785</v>
      </c>
      <c r="R316" t="s">
        <v>13983</v>
      </c>
      <c r="S316" t="s">
        <v>14375</v>
      </c>
      <c r="T316" t="s">
        <v>14377</v>
      </c>
    </row>
    <row r="317" spans="2:20" x14ac:dyDescent="0.2">
      <c r="B317" s="1" t="s">
        <v>1367</v>
      </c>
      <c r="C317" s="1" t="s">
        <v>1368</v>
      </c>
      <c r="D317" s="1" t="s">
        <v>1369</v>
      </c>
      <c r="E317" s="1" t="s">
        <v>1370</v>
      </c>
      <c r="F317" s="1" t="s">
        <v>1371</v>
      </c>
      <c r="G317" s="15"/>
      <c r="H317" s="18"/>
      <c r="I317" s="20"/>
      <c r="J317" s="1" t="s">
        <v>23</v>
      </c>
      <c r="K317" t="s">
        <v>12887</v>
      </c>
      <c r="L317" s="1" t="s">
        <v>1366</v>
      </c>
      <c r="Q317" t="s">
        <v>13785</v>
      </c>
      <c r="R317" t="s">
        <v>13984</v>
      </c>
      <c r="S317" t="s">
        <v>14375</v>
      </c>
      <c r="T317" t="s">
        <v>14377</v>
      </c>
    </row>
    <row r="318" spans="2:20" x14ac:dyDescent="0.2">
      <c r="B318" s="1" t="s">
        <v>1372</v>
      </c>
      <c r="C318" s="1" t="s">
        <v>1368</v>
      </c>
      <c r="D318" s="1" t="s">
        <v>1373</v>
      </c>
      <c r="E318" s="1" t="s">
        <v>1370</v>
      </c>
      <c r="F318" s="1" t="s">
        <v>1374</v>
      </c>
      <c r="G318" s="15"/>
      <c r="H318" s="18"/>
      <c r="I318" s="20"/>
      <c r="J318" s="1" t="s">
        <v>19</v>
      </c>
      <c r="K318" t="s">
        <v>12887</v>
      </c>
      <c r="L318" s="1" t="s">
        <v>1366</v>
      </c>
      <c r="Q318" t="s">
        <v>13785</v>
      </c>
      <c r="R318" t="s">
        <v>13984</v>
      </c>
      <c r="S318" t="s">
        <v>14375</v>
      </c>
      <c r="T318" t="s">
        <v>14377</v>
      </c>
    </row>
    <row r="319" spans="2:20" x14ac:dyDescent="0.2">
      <c r="B319" s="1" t="s">
        <v>1375</v>
      </c>
      <c r="C319" s="1" t="s">
        <v>1376</v>
      </c>
      <c r="D319" s="1" t="s">
        <v>1377</v>
      </c>
      <c r="E319" s="1" t="s">
        <v>1378</v>
      </c>
      <c r="G319" s="15"/>
      <c r="H319" s="18"/>
      <c r="I319" s="20"/>
      <c r="J319" s="1" t="s">
        <v>23</v>
      </c>
      <c r="K319" t="s">
        <v>12888</v>
      </c>
      <c r="L319" s="1" t="s">
        <v>1366</v>
      </c>
      <c r="N319" t="s">
        <v>13566</v>
      </c>
      <c r="Q319" t="s">
        <v>13785</v>
      </c>
      <c r="R319" t="s">
        <v>1376</v>
      </c>
      <c r="S319" t="s">
        <v>14375</v>
      </c>
      <c r="T319" t="s">
        <v>14382</v>
      </c>
    </row>
    <row r="320" spans="2:20" x14ac:dyDescent="0.2">
      <c r="B320" s="1" t="s">
        <v>1379</v>
      </c>
      <c r="C320" s="1" t="s">
        <v>1376</v>
      </c>
      <c r="D320" s="1" t="s">
        <v>1380</v>
      </c>
      <c r="E320" s="1" t="s">
        <v>1378</v>
      </c>
      <c r="F320" s="1" t="s">
        <v>1381</v>
      </c>
      <c r="G320" s="15"/>
      <c r="H320" s="18"/>
      <c r="I320" s="20"/>
      <c r="J320" s="1" t="s">
        <v>19</v>
      </c>
      <c r="K320" t="s">
        <v>12888</v>
      </c>
      <c r="L320" s="1" t="s">
        <v>1366</v>
      </c>
      <c r="N320" t="s">
        <v>13566</v>
      </c>
      <c r="Q320" t="s">
        <v>13785</v>
      </c>
      <c r="R320" t="s">
        <v>1376</v>
      </c>
      <c r="S320" t="s">
        <v>14375</v>
      </c>
      <c r="T320" t="s">
        <v>14377</v>
      </c>
    </row>
    <row r="321" spans="2:20" x14ac:dyDescent="0.2">
      <c r="B321" s="1" t="s">
        <v>1382</v>
      </c>
      <c r="C321" s="1" t="s">
        <v>1383</v>
      </c>
      <c r="D321" s="1" t="s">
        <v>1384</v>
      </c>
      <c r="E321" s="1" t="s">
        <v>1378</v>
      </c>
      <c r="G321" s="15"/>
      <c r="H321" s="18"/>
      <c r="I321" s="20"/>
      <c r="J321" s="1" t="s">
        <v>23</v>
      </c>
      <c r="K321" t="s">
        <v>12889</v>
      </c>
      <c r="L321" s="1" t="s">
        <v>1366</v>
      </c>
      <c r="Q321" t="s">
        <v>13785</v>
      </c>
      <c r="R321" t="s">
        <v>1376</v>
      </c>
      <c r="S321" t="s">
        <v>14375</v>
      </c>
      <c r="T321" t="s">
        <v>14382</v>
      </c>
    </row>
    <row r="322" spans="2:20" x14ac:dyDescent="0.2">
      <c r="B322" s="1" t="s">
        <v>1385</v>
      </c>
      <c r="C322" s="1" t="s">
        <v>1383</v>
      </c>
      <c r="D322" s="1" t="s">
        <v>1386</v>
      </c>
      <c r="E322" s="1" t="s">
        <v>1378</v>
      </c>
      <c r="F322" s="1" t="s">
        <v>1381</v>
      </c>
      <c r="G322" s="15"/>
      <c r="H322" s="18"/>
      <c r="I322" s="20"/>
      <c r="J322" s="1" t="s">
        <v>19</v>
      </c>
      <c r="K322" t="s">
        <v>12890</v>
      </c>
      <c r="L322" s="1" t="s">
        <v>1366</v>
      </c>
      <c r="Q322" t="s">
        <v>13785</v>
      </c>
      <c r="R322" t="s">
        <v>1376</v>
      </c>
      <c r="S322" t="s">
        <v>14375</v>
      </c>
      <c r="T322" t="s">
        <v>14377</v>
      </c>
    </row>
    <row r="323" spans="2:20" x14ac:dyDescent="0.2">
      <c r="B323" s="1" t="s">
        <v>1387</v>
      </c>
      <c r="C323" s="1" t="s">
        <v>1388</v>
      </c>
      <c r="D323" s="1" t="s">
        <v>1389</v>
      </c>
      <c r="E323" s="1" t="s">
        <v>1390</v>
      </c>
      <c r="F323" s="1" t="s">
        <v>1391</v>
      </c>
      <c r="G323" s="15"/>
      <c r="H323" s="18"/>
      <c r="I323" s="20"/>
      <c r="J323" s="1" t="s">
        <v>23</v>
      </c>
      <c r="K323" t="s">
        <v>12891</v>
      </c>
      <c r="L323" s="1" t="s">
        <v>1366</v>
      </c>
      <c r="Q323" t="s">
        <v>13785</v>
      </c>
      <c r="R323" t="s">
        <v>13985</v>
      </c>
      <c r="S323" t="s">
        <v>14375</v>
      </c>
      <c r="T323" t="s">
        <v>14377</v>
      </c>
    </row>
    <row r="324" spans="2:20" x14ac:dyDescent="0.2">
      <c r="B324" s="1" t="s">
        <v>1392</v>
      </c>
      <c r="C324" s="1" t="s">
        <v>1393</v>
      </c>
      <c r="D324" s="1" t="s">
        <v>1394</v>
      </c>
      <c r="E324" s="1" t="s">
        <v>1395</v>
      </c>
      <c r="F324" s="1" t="s">
        <v>1396</v>
      </c>
      <c r="G324" s="15"/>
      <c r="H324" s="18"/>
      <c r="I324" s="20"/>
      <c r="J324" s="1" t="s">
        <v>23</v>
      </c>
      <c r="K324" t="s">
        <v>12892</v>
      </c>
      <c r="L324" s="1" t="s">
        <v>1366</v>
      </c>
      <c r="Q324" t="s">
        <v>13785</v>
      </c>
      <c r="R324" t="s">
        <v>13986</v>
      </c>
      <c r="S324" t="s">
        <v>14375</v>
      </c>
      <c r="T324" t="s">
        <v>14377</v>
      </c>
    </row>
    <row r="325" spans="2:20" x14ac:dyDescent="0.2">
      <c r="B325" s="1" t="s">
        <v>1397</v>
      </c>
      <c r="C325" s="1" t="s">
        <v>1398</v>
      </c>
      <c r="D325" s="1" t="s">
        <v>1399</v>
      </c>
      <c r="E325" s="1" t="s">
        <v>32</v>
      </c>
      <c r="F325" s="1" t="s">
        <v>33</v>
      </c>
      <c r="G325" s="15"/>
      <c r="H325" s="18"/>
      <c r="I325" s="20"/>
      <c r="J325" s="1" t="s">
        <v>23</v>
      </c>
      <c r="K325" t="s">
        <v>12893</v>
      </c>
      <c r="L325" s="1" t="s">
        <v>1366</v>
      </c>
      <c r="Q325" t="s">
        <v>13785</v>
      </c>
      <c r="R325" t="s">
        <v>13799</v>
      </c>
      <c r="S325" t="s">
        <v>14375</v>
      </c>
      <c r="T325" t="s">
        <v>14377</v>
      </c>
    </row>
    <row r="326" spans="2:20" x14ac:dyDescent="0.2">
      <c r="B326" s="1" t="s">
        <v>1400</v>
      </c>
      <c r="C326" s="1" t="s">
        <v>1401</v>
      </c>
      <c r="D326" s="1" t="s">
        <v>1402</v>
      </c>
      <c r="E326" s="1" t="s">
        <v>1403</v>
      </c>
      <c r="G326" s="15"/>
      <c r="H326" s="18"/>
      <c r="I326" s="20"/>
      <c r="J326" s="1" t="s">
        <v>23</v>
      </c>
      <c r="K326" t="s">
        <v>12894</v>
      </c>
      <c r="L326" s="1" t="s">
        <v>1366</v>
      </c>
      <c r="N326" t="s">
        <v>13567</v>
      </c>
      <c r="Q326" t="s">
        <v>13785</v>
      </c>
      <c r="R326" t="s">
        <v>13987</v>
      </c>
      <c r="S326" t="s">
        <v>14375</v>
      </c>
      <c r="T326" t="s">
        <v>14382</v>
      </c>
    </row>
    <row r="327" spans="2:20" x14ac:dyDescent="0.2">
      <c r="B327" s="1" t="s">
        <v>1404</v>
      </c>
      <c r="C327" s="1" t="s">
        <v>1405</v>
      </c>
      <c r="D327" s="1" t="s">
        <v>1406</v>
      </c>
      <c r="E327" s="1" t="s">
        <v>1407</v>
      </c>
      <c r="F327" s="1" t="s">
        <v>1408</v>
      </c>
      <c r="G327" s="15"/>
      <c r="H327" s="18"/>
      <c r="I327" s="20"/>
      <c r="J327" s="1" t="s">
        <v>19</v>
      </c>
      <c r="K327" t="s">
        <v>12895</v>
      </c>
      <c r="L327" s="1" t="s">
        <v>1366</v>
      </c>
      <c r="Q327" t="s">
        <v>13785</v>
      </c>
      <c r="R327" t="s">
        <v>13988</v>
      </c>
      <c r="S327" t="s">
        <v>14375</v>
      </c>
      <c r="T327" t="s">
        <v>14377</v>
      </c>
    </row>
    <row r="328" spans="2:20" x14ac:dyDescent="0.2">
      <c r="B328" s="1" t="s">
        <v>1409</v>
      </c>
      <c r="C328" s="1" t="s">
        <v>1405</v>
      </c>
      <c r="D328" s="1" t="s">
        <v>1410</v>
      </c>
      <c r="E328" s="1" t="s">
        <v>1407</v>
      </c>
      <c r="F328" s="1" t="s">
        <v>1408</v>
      </c>
      <c r="G328" s="15"/>
      <c r="H328" s="18"/>
      <c r="I328" s="20"/>
      <c r="J328" s="1" t="s">
        <v>23</v>
      </c>
      <c r="K328" t="s">
        <v>12896</v>
      </c>
      <c r="L328" s="1" t="s">
        <v>1366</v>
      </c>
      <c r="Q328" t="s">
        <v>13785</v>
      </c>
      <c r="R328" t="s">
        <v>13988</v>
      </c>
      <c r="S328" t="s">
        <v>14375</v>
      </c>
      <c r="T328" t="s">
        <v>14377</v>
      </c>
    </row>
    <row r="329" spans="2:20" x14ac:dyDescent="0.2">
      <c r="B329" s="1" t="s">
        <v>1411</v>
      </c>
      <c r="C329" s="1" t="s">
        <v>1412</v>
      </c>
      <c r="D329" s="1" t="s">
        <v>1413</v>
      </c>
      <c r="E329" s="1" t="s">
        <v>1414</v>
      </c>
      <c r="G329" s="15"/>
      <c r="H329" s="18"/>
      <c r="I329" s="20"/>
      <c r="J329" s="1" t="s">
        <v>19</v>
      </c>
      <c r="K329" t="s">
        <v>12897</v>
      </c>
      <c r="L329" s="1" t="s">
        <v>1366</v>
      </c>
      <c r="Q329" t="s">
        <v>13785</v>
      </c>
      <c r="R329" t="s">
        <v>13989</v>
      </c>
      <c r="S329" t="s">
        <v>14375</v>
      </c>
      <c r="T329" t="s">
        <v>14382</v>
      </c>
    </row>
    <row r="330" spans="2:20" x14ac:dyDescent="0.2">
      <c r="B330" s="1" t="s">
        <v>1415</v>
      </c>
      <c r="C330" s="1" t="s">
        <v>1416</v>
      </c>
      <c r="D330" s="1" t="s">
        <v>1417</v>
      </c>
      <c r="E330" s="1" t="s">
        <v>1418</v>
      </c>
      <c r="F330" s="1" t="s">
        <v>78</v>
      </c>
      <c r="G330" s="15"/>
      <c r="H330" s="18"/>
      <c r="I330" s="20"/>
      <c r="J330" s="1" t="s">
        <v>23</v>
      </c>
      <c r="K330" t="s">
        <v>12898</v>
      </c>
      <c r="L330" s="1" t="s">
        <v>1366</v>
      </c>
      <c r="Q330" t="s">
        <v>13785</v>
      </c>
      <c r="R330" t="s">
        <v>13990</v>
      </c>
      <c r="S330" t="s">
        <v>14375</v>
      </c>
      <c r="T330" t="s">
        <v>14377</v>
      </c>
    </row>
    <row r="331" spans="2:20" x14ac:dyDescent="0.2">
      <c r="B331" s="1" t="s">
        <v>1419</v>
      </c>
      <c r="C331" s="1" t="s">
        <v>1420</v>
      </c>
      <c r="D331" s="1" t="s">
        <v>1421</v>
      </c>
      <c r="E331" s="1" t="s">
        <v>1422</v>
      </c>
      <c r="F331" s="1" t="s">
        <v>1423</v>
      </c>
      <c r="G331" s="15"/>
      <c r="H331" s="18"/>
      <c r="I331" s="20"/>
      <c r="J331" s="1" t="s">
        <v>23</v>
      </c>
      <c r="K331" t="s">
        <v>12899</v>
      </c>
      <c r="L331" s="1" t="s">
        <v>1366</v>
      </c>
      <c r="Q331" t="s">
        <v>13785</v>
      </c>
      <c r="R331" t="s">
        <v>13991</v>
      </c>
      <c r="S331" t="s">
        <v>14380</v>
      </c>
      <c r="T331" t="s">
        <v>14377</v>
      </c>
    </row>
    <row r="332" spans="2:20" x14ac:dyDescent="0.2">
      <c r="B332" s="1" t="s">
        <v>1424</v>
      </c>
      <c r="C332" s="1" t="s">
        <v>1425</v>
      </c>
      <c r="D332" s="1" t="s">
        <v>1426</v>
      </c>
      <c r="E332" s="1" t="s">
        <v>1427</v>
      </c>
      <c r="F332" s="1" t="s">
        <v>1428</v>
      </c>
      <c r="G332" s="15"/>
      <c r="H332" s="18"/>
      <c r="I332" s="20"/>
      <c r="J332" s="1" t="s">
        <v>23</v>
      </c>
      <c r="K332" t="s">
        <v>12900</v>
      </c>
      <c r="L332" s="1" t="s">
        <v>1366</v>
      </c>
      <c r="N332" t="s">
        <v>13568</v>
      </c>
      <c r="Q332" t="s">
        <v>13785</v>
      </c>
      <c r="R332" t="s">
        <v>13992</v>
      </c>
      <c r="S332" t="s">
        <v>14375</v>
      </c>
      <c r="T332" t="s">
        <v>14379</v>
      </c>
    </row>
    <row r="333" spans="2:20" x14ac:dyDescent="0.2">
      <c r="B333" s="1" t="s">
        <v>1429</v>
      </c>
      <c r="C333" s="1" t="s">
        <v>1430</v>
      </c>
      <c r="D333" s="1" t="s">
        <v>1431</v>
      </c>
      <c r="E333" s="1" t="s">
        <v>1432</v>
      </c>
      <c r="F333" s="1" t="s">
        <v>1433</v>
      </c>
      <c r="G333" s="15"/>
      <c r="H333" s="18"/>
      <c r="I333" s="20"/>
      <c r="J333" s="1" t="s">
        <v>19</v>
      </c>
      <c r="K333" t="s">
        <v>12901</v>
      </c>
      <c r="L333" s="1" t="s">
        <v>1366</v>
      </c>
      <c r="N333" t="s">
        <v>13569</v>
      </c>
      <c r="Q333" t="s">
        <v>13785</v>
      </c>
      <c r="R333" t="s">
        <v>13993</v>
      </c>
      <c r="S333" t="s">
        <v>14375</v>
      </c>
      <c r="T333" t="s">
        <v>14379</v>
      </c>
    </row>
    <row r="334" spans="2:20" x14ac:dyDescent="0.2">
      <c r="B334" s="1" t="s">
        <v>1434</v>
      </c>
      <c r="C334" s="1" t="s">
        <v>1435</v>
      </c>
      <c r="D334" s="1" t="s">
        <v>1436</v>
      </c>
      <c r="E334" s="1" t="s">
        <v>1437</v>
      </c>
      <c r="F334" s="1" t="s">
        <v>1438</v>
      </c>
      <c r="G334" s="15"/>
      <c r="H334" s="18"/>
      <c r="I334" s="20"/>
      <c r="J334" s="1" t="s">
        <v>23</v>
      </c>
      <c r="K334" t="s">
        <v>12902</v>
      </c>
      <c r="L334" s="1" t="s">
        <v>1366</v>
      </c>
      <c r="Q334" t="s">
        <v>13785</v>
      </c>
      <c r="R334" t="s">
        <v>13994</v>
      </c>
      <c r="S334" t="s">
        <v>14375</v>
      </c>
      <c r="T334" t="s">
        <v>14377</v>
      </c>
    </row>
    <row r="335" spans="2:20" x14ac:dyDescent="0.2">
      <c r="B335" s="1" t="s">
        <v>1439</v>
      </c>
      <c r="C335" s="1" t="s">
        <v>1440</v>
      </c>
      <c r="D335" s="1" t="s">
        <v>1441</v>
      </c>
      <c r="E335" s="1" t="s">
        <v>1442</v>
      </c>
      <c r="F335" s="1" t="s">
        <v>1443</v>
      </c>
      <c r="G335" s="15"/>
      <c r="H335" s="18"/>
      <c r="I335" s="20"/>
      <c r="J335" s="1" t="s">
        <v>23</v>
      </c>
      <c r="K335" t="s">
        <v>12903</v>
      </c>
      <c r="L335" s="1" t="s">
        <v>1444</v>
      </c>
      <c r="N335" t="s">
        <v>13570</v>
      </c>
      <c r="Q335" t="s">
        <v>13790</v>
      </c>
      <c r="R335" t="s">
        <v>13995</v>
      </c>
      <c r="S335" t="s">
        <v>14375</v>
      </c>
      <c r="T335" t="s">
        <v>14377</v>
      </c>
    </row>
    <row r="336" spans="2:20" x14ac:dyDescent="0.2">
      <c r="B336" s="1" t="s">
        <v>1445</v>
      </c>
      <c r="C336" s="1" t="s">
        <v>1446</v>
      </c>
      <c r="D336" s="1" t="s">
        <v>1447</v>
      </c>
      <c r="E336" s="1" t="s">
        <v>1448</v>
      </c>
      <c r="F336" s="1" t="s">
        <v>1449</v>
      </c>
      <c r="G336" s="15"/>
      <c r="H336" s="18"/>
      <c r="I336" s="20"/>
      <c r="J336" s="1" t="s">
        <v>296</v>
      </c>
      <c r="K336" t="s">
        <v>12904</v>
      </c>
      <c r="L336" s="1" t="s">
        <v>1444</v>
      </c>
      <c r="N336" t="s">
        <v>13571</v>
      </c>
      <c r="Q336" t="s">
        <v>13790</v>
      </c>
      <c r="R336" t="s">
        <v>13996</v>
      </c>
      <c r="S336" t="s">
        <v>14375</v>
      </c>
      <c r="T336" t="s">
        <v>14377</v>
      </c>
    </row>
    <row r="337" spans="2:20" x14ac:dyDescent="0.2">
      <c r="B337" s="1" t="s">
        <v>1450</v>
      </c>
      <c r="C337" s="1" t="s">
        <v>1451</v>
      </c>
      <c r="D337" s="1" t="s">
        <v>1452</v>
      </c>
      <c r="E337" s="1" t="s">
        <v>1453</v>
      </c>
      <c r="F337" s="1" t="s">
        <v>1454</v>
      </c>
      <c r="G337" s="15"/>
      <c r="H337" s="18"/>
      <c r="I337" s="20"/>
      <c r="J337" s="1" t="s">
        <v>23</v>
      </c>
      <c r="K337" t="s">
        <v>12905</v>
      </c>
      <c r="L337" s="1" t="s">
        <v>1444</v>
      </c>
      <c r="Q337" t="s">
        <v>13790</v>
      </c>
      <c r="R337" t="s">
        <v>13997</v>
      </c>
      <c r="S337" t="s">
        <v>14375</v>
      </c>
      <c r="T337" t="s">
        <v>14377</v>
      </c>
    </row>
    <row r="338" spans="2:20" x14ac:dyDescent="0.2">
      <c r="B338" s="1" t="s">
        <v>1455</v>
      </c>
      <c r="C338" s="1" t="s">
        <v>1456</v>
      </c>
      <c r="D338" s="1" t="s">
        <v>1457</v>
      </c>
      <c r="E338" s="1" t="s">
        <v>1458</v>
      </c>
      <c r="F338" s="1" t="s">
        <v>1459</v>
      </c>
      <c r="G338" s="15"/>
      <c r="H338" s="18"/>
      <c r="I338" s="20"/>
      <c r="J338" s="1" t="s">
        <v>23</v>
      </c>
      <c r="K338" t="s">
        <v>12906</v>
      </c>
      <c r="L338" s="1" t="s">
        <v>1444</v>
      </c>
      <c r="N338" t="s">
        <v>13572</v>
      </c>
      <c r="Q338" t="s">
        <v>13790</v>
      </c>
      <c r="R338" t="s">
        <v>13998</v>
      </c>
      <c r="S338" t="s">
        <v>14375</v>
      </c>
      <c r="T338" t="s">
        <v>14377</v>
      </c>
    </row>
    <row r="339" spans="2:20" x14ac:dyDescent="0.2">
      <c r="B339" s="1" t="s">
        <v>1460</v>
      </c>
      <c r="C339" s="1" t="s">
        <v>1456</v>
      </c>
      <c r="D339" s="1" t="s">
        <v>1461</v>
      </c>
      <c r="E339" s="1" t="s">
        <v>1458</v>
      </c>
      <c r="F339" s="1" t="s">
        <v>1459</v>
      </c>
      <c r="G339" s="15"/>
      <c r="H339" s="18"/>
      <c r="I339" s="20"/>
      <c r="J339" s="1" t="s">
        <v>23</v>
      </c>
      <c r="L339" s="1" t="s">
        <v>1444</v>
      </c>
      <c r="N339" t="s">
        <v>13573</v>
      </c>
      <c r="Q339" t="s">
        <v>13790</v>
      </c>
      <c r="R339" t="s">
        <v>13998</v>
      </c>
      <c r="S339" t="s">
        <v>14381</v>
      </c>
      <c r="T339" t="s">
        <v>14377</v>
      </c>
    </row>
    <row r="340" spans="2:20" x14ac:dyDescent="0.2">
      <c r="B340" s="1" t="s">
        <v>1462</v>
      </c>
      <c r="C340" s="1" t="s">
        <v>1463</v>
      </c>
      <c r="D340" s="1" t="s">
        <v>1464</v>
      </c>
      <c r="E340" s="1" t="s">
        <v>1458</v>
      </c>
      <c r="F340" s="1" t="s">
        <v>1459</v>
      </c>
      <c r="G340" s="15"/>
      <c r="H340" s="18"/>
      <c r="I340" s="20"/>
      <c r="J340" s="1" t="s">
        <v>23</v>
      </c>
      <c r="K340" t="s">
        <v>12907</v>
      </c>
      <c r="L340" s="1" t="s">
        <v>1444</v>
      </c>
      <c r="N340" t="s">
        <v>13574</v>
      </c>
      <c r="Q340" t="s">
        <v>13790</v>
      </c>
      <c r="R340" t="s">
        <v>13998</v>
      </c>
      <c r="S340" t="s">
        <v>14378</v>
      </c>
      <c r="T340" t="s">
        <v>14379</v>
      </c>
    </row>
    <row r="341" spans="2:20" x14ac:dyDescent="0.2">
      <c r="B341" s="1" t="s">
        <v>1465</v>
      </c>
      <c r="C341" s="1" t="s">
        <v>1466</v>
      </c>
      <c r="D341" s="1" t="s">
        <v>1467</v>
      </c>
      <c r="E341" s="1" t="s">
        <v>1468</v>
      </c>
      <c r="F341" s="1" t="s">
        <v>1469</v>
      </c>
      <c r="G341" s="15"/>
      <c r="H341" s="18"/>
      <c r="I341" s="20"/>
      <c r="J341" s="1" t="s">
        <v>23</v>
      </c>
      <c r="K341" t="s">
        <v>12908</v>
      </c>
      <c r="L341" s="1" t="s">
        <v>1444</v>
      </c>
      <c r="N341" t="s">
        <v>13572</v>
      </c>
      <c r="Q341" t="s">
        <v>13790</v>
      </c>
      <c r="R341" t="s">
        <v>13999</v>
      </c>
      <c r="S341" t="s">
        <v>14375</v>
      </c>
      <c r="T341" t="s">
        <v>14377</v>
      </c>
    </row>
    <row r="342" spans="2:20" x14ac:dyDescent="0.2">
      <c r="B342" s="1" t="s">
        <v>1470</v>
      </c>
      <c r="C342" s="1" t="s">
        <v>1471</v>
      </c>
      <c r="D342" s="1" t="s">
        <v>1472</v>
      </c>
      <c r="E342" s="1" t="s">
        <v>1473</v>
      </c>
      <c r="F342" s="1" t="s">
        <v>1474</v>
      </c>
      <c r="G342" s="15"/>
      <c r="H342" s="18"/>
      <c r="I342" s="20"/>
      <c r="J342" s="1" t="s">
        <v>23</v>
      </c>
      <c r="K342" t="s">
        <v>12909</v>
      </c>
      <c r="L342" s="1" t="s">
        <v>1444</v>
      </c>
      <c r="Q342" t="s">
        <v>13790</v>
      </c>
      <c r="R342" t="s">
        <v>14000</v>
      </c>
      <c r="S342" t="s">
        <v>14375</v>
      </c>
      <c r="T342" t="s">
        <v>14377</v>
      </c>
    </row>
    <row r="343" spans="2:20" x14ac:dyDescent="0.2">
      <c r="B343" s="1" t="s">
        <v>1475</v>
      </c>
      <c r="C343" s="1" t="s">
        <v>1476</v>
      </c>
      <c r="D343" s="1" t="s">
        <v>1477</v>
      </c>
      <c r="E343" s="1" t="s">
        <v>1478</v>
      </c>
      <c r="F343" s="1" t="s">
        <v>1479</v>
      </c>
      <c r="G343" s="15"/>
      <c r="H343" s="18"/>
      <c r="I343" s="20"/>
      <c r="J343" s="1" t="s">
        <v>23</v>
      </c>
      <c r="K343" t="s">
        <v>12910</v>
      </c>
      <c r="L343" s="1" t="s">
        <v>1444</v>
      </c>
      <c r="Q343" t="s">
        <v>13790</v>
      </c>
      <c r="R343" t="s">
        <v>14001</v>
      </c>
      <c r="S343" t="s">
        <v>14375</v>
      </c>
      <c r="T343" t="s">
        <v>14377</v>
      </c>
    </row>
    <row r="344" spans="2:20" x14ac:dyDescent="0.2">
      <c r="B344" s="1" t="s">
        <v>1480</v>
      </c>
      <c r="C344" s="1" t="s">
        <v>1481</v>
      </c>
      <c r="D344" s="1" t="s">
        <v>1482</v>
      </c>
      <c r="E344" s="1" t="s">
        <v>1483</v>
      </c>
      <c r="F344" s="1" t="s">
        <v>1484</v>
      </c>
      <c r="G344" s="15"/>
      <c r="H344" s="18"/>
      <c r="I344" s="20"/>
      <c r="J344" s="1" t="s">
        <v>23</v>
      </c>
      <c r="K344" t="s">
        <v>12911</v>
      </c>
      <c r="L344" s="1" t="s">
        <v>1444</v>
      </c>
      <c r="Q344" t="s">
        <v>13790</v>
      </c>
      <c r="R344" t="s">
        <v>14002</v>
      </c>
      <c r="S344" t="s">
        <v>14375</v>
      </c>
      <c r="T344" t="s">
        <v>14377</v>
      </c>
    </row>
    <row r="345" spans="2:20" x14ac:dyDescent="0.2">
      <c r="B345" s="1" t="s">
        <v>1485</v>
      </c>
      <c r="C345" s="1" t="s">
        <v>1486</v>
      </c>
      <c r="D345" s="1" t="s">
        <v>1487</v>
      </c>
      <c r="E345" s="1" t="s">
        <v>1488</v>
      </c>
      <c r="F345" s="1" t="s">
        <v>1489</v>
      </c>
      <c r="G345" s="15"/>
      <c r="H345" s="18"/>
      <c r="I345" s="20"/>
      <c r="J345" s="1" t="s">
        <v>23</v>
      </c>
      <c r="K345" t="s">
        <v>12912</v>
      </c>
      <c r="L345" s="1" t="s">
        <v>1444</v>
      </c>
      <c r="Q345" t="s">
        <v>13790</v>
      </c>
      <c r="R345" t="s">
        <v>14003</v>
      </c>
      <c r="S345" t="s">
        <v>14375</v>
      </c>
      <c r="T345" t="s">
        <v>14377</v>
      </c>
    </row>
    <row r="346" spans="2:20" x14ac:dyDescent="0.2">
      <c r="B346" s="1" t="s">
        <v>1490</v>
      </c>
      <c r="C346" s="1" t="s">
        <v>1491</v>
      </c>
      <c r="D346" s="1" t="s">
        <v>1492</v>
      </c>
      <c r="E346" s="1" t="s">
        <v>1493</v>
      </c>
      <c r="F346" s="1" t="s">
        <v>1484</v>
      </c>
      <c r="G346" s="15"/>
      <c r="H346" s="18"/>
      <c r="I346" s="20"/>
      <c r="J346" s="1" t="s">
        <v>23</v>
      </c>
      <c r="K346" t="s">
        <v>12913</v>
      </c>
      <c r="L346" s="1" t="s">
        <v>1444</v>
      </c>
      <c r="Q346" t="s">
        <v>13790</v>
      </c>
      <c r="R346" t="s">
        <v>14004</v>
      </c>
      <c r="S346" t="s">
        <v>14375</v>
      </c>
      <c r="T346" t="s">
        <v>14377</v>
      </c>
    </row>
    <row r="347" spans="2:20" x14ac:dyDescent="0.2">
      <c r="B347" s="1" t="s">
        <v>1494</v>
      </c>
      <c r="C347" s="1" t="s">
        <v>1495</v>
      </c>
      <c r="D347" s="1" t="s">
        <v>1496</v>
      </c>
      <c r="E347" s="1" t="s">
        <v>1497</v>
      </c>
      <c r="F347" s="1" t="s">
        <v>1498</v>
      </c>
      <c r="G347" s="15"/>
      <c r="H347" s="18"/>
      <c r="I347" s="20"/>
      <c r="J347" s="1" t="s">
        <v>23</v>
      </c>
      <c r="K347" t="s">
        <v>12914</v>
      </c>
      <c r="L347" s="1" t="s">
        <v>1444</v>
      </c>
      <c r="Q347" t="s">
        <v>13790</v>
      </c>
      <c r="R347" t="s">
        <v>14005</v>
      </c>
      <c r="S347" t="s">
        <v>14375</v>
      </c>
      <c r="T347" t="s">
        <v>14377</v>
      </c>
    </row>
    <row r="348" spans="2:20" x14ac:dyDescent="0.2">
      <c r="B348" s="1" t="s">
        <v>1499</v>
      </c>
      <c r="C348" s="1" t="s">
        <v>1500</v>
      </c>
      <c r="D348" s="1" t="s">
        <v>1501</v>
      </c>
      <c r="E348" s="1" t="s">
        <v>1502</v>
      </c>
      <c r="F348" s="1" t="s">
        <v>1503</v>
      </c>
      <c r="G348" s="15"/>
      <c r="H348" s="18"/>
      <c r="I348" s="20"/>
      <c r="J348" s="1" t="s">
        <v>23</v>
      </c>
      <c r="K348" t="s">
        <v>12915</v>
      </c>
      <c r="L348" s="1" t="s">
        <v>1444</v>
      </c>
      <c r="Q348" t="s">
        <v>13790</v>
      </c>
      <c r="R348" t="s">
        <v>14006</v>
      </c>
      <c r="S348" t="s">
        <v>14375</v>
      </c>
      <c r="T348" t="s">
        <v>14377</v>
      </c>
    </row>
    <row r="349" spans="2:20" x14ac:dyDescent="0.2">
      <c r="B349" s="1" t="s">
        <v>1504</v>
      </c>
      <c r="C349" s="1" t="s">
        <v>1505</v>
      </c>
      <c r="D349" s="1" t="s">
        <v>1506</v>
      </c>
      <c r="E349" s="1" t="s">
        <v>1507</v>
      </c>
      <c r="F349" s="1" t="s">
        <v>1503</v>
      </c>
      <c r="G349" s="15"/>
      <c r="H349" s="18"/>
      <c r="I349" s="20"/>
      <c r="J349" s="1" t="s">
        <v>23</v>
      </c>
      <c r="K349" t="s">
        <v>12916</v>
      </c>
      <c r="L349" s="1" t="s">
        <v>1444</v>
      </c>
      <c r="N349" t="s">
        <v>13575</v>
      </c>
      <c r="Q349" t="s">
        <v>13790</v>
      </c>
      <c r="R349" t="s">
        <v>14007</v>
      </c>
      <c r="S349" t="s">
        <v>14375</v>
      </c>
      <c r="T349" t="s">
        <v>14377</v>
      </c>
    </row>
    <row r="350" spans="2:20" x14ac:dyDescent="0.2">
      <c r="B350" s="1" t="s">
        <v>1508</v>
      </c>
      <c r="C350" s="1" t="s">
        <v>1509</v>
      </c>
      <c r="D350" s="1" t="s">
        <v>1510</v>
      </c>
      <c r="E350" s="1" t="s">
        <v>1511</v>
      </c>
      <c r="F350" s="1" t="s">
        <v>1512</v>
      </c>
      <c r="G350" s="15"/>
      <c r="H350" s="18"/>
      <c r="I350" s="20"/>
      <c r="J350" s="1" t="s">
        <v>23</v>
      </c>
      <c r="K350" t="s">
        <v>12917</v>
      </c>
      <c r="L350" s="1" t="s">
        <v>1444</v>
      </c>
      <c r="Q350" t="s">
        <v>13790</v>
      </c>
      <c r="R350" t="s">
        <v>14008</v>
      </c>
      <c r="S350" t="s">
        <v>14375</v>
      </c>
      <c r="T350" t="s">
        <v>14377</v>
      </c>
    </row>
    <row r="351" spans="2:20" x14ac:dyDescent="0.2">
      <c r="B351" s="1" t="s">
        <v>1513</v>
      </c>
      <c r="C351" s="1" t="s">
        <v>1514</v>
      </c>
      <c r="D351" s="1" t="s">
        <v>1515</v>
      </c>
      <c r="E351" s="1" t="s">
        <v>1478</v>
      </c>
      <c r="F351" s="1" t="s">
        <v>1479</v>
      </c>
      <c r="G351" s="15"/>
      <c r="H351" s="18"/>
      <c r="I351" s="20"/>
      <c r="J351" s="1" t="s">
        <v>23</v>
      </c>
      <c r="K351" t="s">
        <v>12918</v>
      </c>
      <c r="L351" s="1" t="s">
        <v>1444</v>
      </c>
      <c r="Q351" t="s">
        <v>13790</v>
      </c>
      <c r="R351" t="s">
        <v>14001</v>
      </c>
      <c r="S351" t="s">
        <v>14375</v>
      </c>
      <c r="T351" t="s">
        <v>14377</v>
      </c>
    </row>
    <row r="352" spans="2:20" x14ac:dyDescent="0.2">
      <c r="B352" s="1" t="s">
        <v>1516</v>
      </c>
      <c r="C352" s="1" t="s">
        <v>1517</v>
      </c>
      <c r="D352" s="1" t="s">
        <v>1518</v>
      </c>
      <c r="E352" s="1" t="s">
        <v>1519</v>
      </c>
      <c r="F352" s="1" t="s">
        <v>1520</v>
      </c>
      <c r="G352" s="15"/>
      <c r="H352" s="18"/>
      <c r="I352" s="20"/>
      <c r="J352" s="1" t="s">
        <v>23</v>
      </c>
      <c r="K352" t="s">
        <v>12919</v>
      </c>
      <c r="L352" s="1" t="s">
        <v>1444</v>
      </c>
      <c r="Q352" t="s">
        <v>13790</v>
      </c>
      <c r="R352" t="s">
        <v>14009</v>
      </c>
      <c r="S352" t="s">
        <v>14375</v>
      </c>
      <c r="T352" t="s">
        <v>14377</v>
      </c>
    </row>
    <row r="353" spans="2:20" x14ac:dyDescent="0.2">
      <c r="B353" s="1" t="s">
        <v>1521</v>
      </c>
      <c r="C353" s="1" t="s">
        <v>1522</v>
      </c>
      <c r="D353" s="1" t="s">
        <v>1523</v>
      </c>
      <c r="E353" s="1" t="s">
        <v>1524</v>
      </c>
      <c r="F353" s="1" t="s">
        <v>1525</v>
      </c>
      <c r="G353" s="15"/>
      <c r="H353" s="18"/>
      <c r="I353" s="20"/>
      <c r="J353" s="1" t="s">
        <v>23</v>
      </c>
      <c r="K353" t="s">
        <v>12920</v>
      </c>
      <c r="L353" s="1" t="s">
        <v>1444</v>
      </c>
      <c r="Q353" t="s">
        <v>13790</v>
      </c>
      <c r="R353" t="s">
        <v>14010</v>
      </c>
      <c r="S353" t="s">
        <v>14375</v>
      </c>
      <c r="T353" t="s">
        <v>14377</v>
      </c>
    </row>
    <row r="354" spans="2:20" x14ac:dyDescent="0.2">
      <c r="B354" s="1" t="s">
        <v>1526</v>
      </c>
      <c r="C354" s="1" t="s">
        <v>1527</v>
      </c>
      <c r="D354" s="1" t="s">
        <v>1528</v>
      </c>
      <c r="E354" s="1" t="s">
        <v>1529</v>
      </c>
      <c r="F354" s="1" t="s">
        <v>1530</v>
      </c>
      <c r="G354" s="15"/>
      <c r="H354" s="18"/>
      <c r="I354" s="20"/>
      <c r="J354" s="1" t="s">
        <v>23</v>
      </c>
      <c r="K354" t="s">
        <v>12921</v>
      </c>
      <c r="L354" s="1" t="s">
        <v>1444</v>
      </c>
      <c r="Q354" t="s">
        <v>13790</v>
      </c>
      <c r="R354" t="s">
        <v>14011</v>
      </c>
      <c r="S354" t="s">
        <v>14375</v>
      </c>
      <c r="T354" t="s">
        <v>14377</v>
      </c>
    </row>
    <row r="355" spans="2:20" x14ac:dyDescent="0.2">
      <c r="B355" s="1" t="s">
        <v>1531</v>
      </c>
      <c r="C355" s="1" t="s">
        <v>1532</v>
      </c>
      <c r="D355" s="1" t="s">
        <v>1533</v>
      </c>
      <c r="E355" s="1" t="s">
        <v>1529</v>
      </c>
      <c r="F355" s="1" t="s">
        <v>1530</v>
      </c>
      <c r="G355" s="15"/>
      <c r="H355" s="18"/>
      <c r="I355" s="20"/>
      <c r="J355" s="1" t="s">
        <v>23</v>
      </c>
      <c r="L355" s="1" t="s">
        <v>1444</v>
      </c>
      <c r="Q355" t="s">
        <v>13790</v>
      </c>
      <c r="R355" t="s">
        <v>14011</v>
      </c>
      <c r="S355" t="s">
        <v>14375</v>
      </c>
      <c r="T355" t="s">
        <v>14377</v>
      </c>
    </row>
    <row r="356" spans="2:20" x14ac:dyDescent="0.2">
      <c r="B356" s="1" t="s">
        <v>1534</v>
      </c>
      <c r="C356" s="1" t="s">
        <v>1535</v>
      </c>
      <c r="D356" s="1" t="s">
        <v>1536</v>
      </c>
      <c r="E356" s="1" t="s">
        <v>1529</v>
      </c>
      <c r="F356" s="1" t="s">
        <v>1530</v>
      </c>
      <c r="G356" s="15"/>
      <c r="H356" s="18"/>
      <c r="I356" s="20"/>
      <c r="J356" s="1" t="s">
        <v>23</v>
      </c>
      <c r="K356" t="s">
        <v>12922</v>
      </c>
      <c r="L356" s="1" t="s">
        <v>1444</v>
      </c>
      <c r="Q356" t="s">
        <v>13790</v>
      </c>
      <c r="R356" t="s">
        <v>14011</v>
      </c>
      <c r="S356" t="s">
        <v>14375</v>
      </c>
      <c r="T356" t="s">
        <v>14377</v>
      </c>
    </row>
    <row r="357" spans="2:20" x14ac:dyDescent="0.2">
      <c r="B357" s="1" t="s">
        <v>1537</v>
      </c>
      <c r="C357" s="1" t="s">
        <v>1538</v>
      </c>
      <c r="D357" s="1" t="s">
        <v>1539</v>
      </c>
      <c r="E357" s="1" t="s">
        <v>1540</v>
      </c>
      <c r="F357" s="1" t="s">
        <v>1541</v>
      </c>
      <c r="G357" s="15"/>
      <c r="H357" s="18"/>
      <c r="I357" s="20"/>
      <c r="J357" s="1" t="s">
        <v>23</v>
      </c>
      <c r="K357" t="s">
        <v>12923</v>
      </c>
      <c r="L357" s="1" t="s">
        <v>1444</v>
      </c>
      <c r="Q357" t="s">
        <v>13790</v>
      </c>
      <c r="R357" t="s">
        <v>14012</v>
      </c>
      <c r="S357" t="s">
        <v>14375</v>
      </c>
      <c r="T357" t="s">
        <v>14377</v>
      </c>
    </row>
    <row r="358" spans="2:20" x14ac:dyDescent="0.2">
      <c r="B358" s="1" t="s">
        <v>1542</v>
      </c>
      <c r="C358" s="1" t="s">
        <v>1543</v>
      </c>
      <c r="D358" s="1" t="s">
        <v>1544</v>
      </c>
      <c r="E358" s="1" t="s">
        <v>1545</v>
      </c>
      <c r="F358" s="1" t="s">
        <v>1546</v>
      </c>
      <c r="G358" s="15"/>
      <c r="H358" s="18"/>
      <c r="I358" s="20"/>
      <c r="J358" s="1" t="s">
        <v>23</v>
      </c>
      <c r="K358" t="s">
        <v>12924</v>
      </c>
      <c r="L358" s="1" t="s">
        <v>1444</v>
      </c>
      <c r="Q358" t="s">
        <v>13790</v>
      </c>
      <c r="R358" t="s">
        <v>14013</v>
      </c>
      <c r="S358" t="s">
        <v>14375</v>
      </c>
      <c r="T358" t="s">
        <v>14377</v>
      </c>
    </row>
    <row r="359" spans="2:20" x14ac:dyDescent="0.2">
      <c r="B359" s="1" t="s">
        <v>1547</v>
      </c>
      <c r="C359" s="1" t="s">
        <v>1548</v>
      </c>
      <c r="D359" s="1" t="s">
        <v>1549</v>
      </c>
      <c r="E359" s="1" t="s">
        <v>1550</v>
      </c>
      <c r="F359" s="1" t="s">
        <v>1551</v>
      </c>
      <c r="G359" s="15"/>
      <c r="H359" s="18"/>
      <c r="I359" s="20"/>
      <c r="J359" s="1" t="s">
        <v>296</v>
      </c>
      <c r="K359" t="s">
        <v>12925</v>
      </c>
      <c r="L359" s="1" t="s">
        <v>1444</v>
      </c>
      <c r="N359" t="s">
        <v>13576</v>
      </c>
      <c r="Q359" t="s">
        <v>13790</v>
      </c>
      <c r="R359" t="s">
        <v>14014</v>
      </c>
      <c r="S359" t="s">
        <v>14375</v>
      </c>
      <c r="T359" t="s">
        <v>14377</v>
      </c>
    </row>
    <row r="360" spans="2:20" x14ac:dyDescent="0.2">
      <c r="B360" s="1" t="s">
        <v>1552</v>
      </c>
      <c r="C360" s="1" t="s">
        <v>1553</v>
      </c>
      <c r="D360" s="1" t="s">
        <v>1554</v>
      </c>
      <c r="E360" s="1" t="s">
        <v>1555</v>
      </c>
      <c r="F360" s="1" t="s">
        <v>1551</v>
      </c>
      <c r="G360" s="15"/>
      <c r="H360" s="18"/>
      <c r="I360" s="20"/>
      <c r="J360" s="1" t="s">
        <v>296</v>
      </c>
      <c r="K360" t="s">
        <v>12926</v>
      </c>
      <c r="L360" s="1" t="s">
        <v>1444</v>
      </c>
      <c r="N360" t="s">
        <v>13576</v>
      </c>
      <c r="Q360" t="s">
        <v>13790</v>
      </c>
      <c r="R360" t="s">
        <v>14015</v>
      </c>
      <c r="S360" t="s">
        <v>14375</v>
      </c>
      <c r="T360" t="s">
        <v>14377</v>
      </c>
    </row>
    <row r="361" spans="2:20" x14ac:dyDescent="0.2">
      <c r="B361" s="1" t="s">
        <v>1556</v>
      </c>
      <c r="C361" s="1" t="s">
        <v>1557</v>
      </c>
      <c r="D361" s="1" t="s">
        <v>1558</v>
      </c>
      <c r="E361" s="1" t="s">
        <v>1559</v>
      </c>
      <c r="F361" s="1" t="s">
        <v>1560</v>
      </c>
      <c r="G361" s="15"/>
      <c r="H361" s="18"/>
      <c r="I361" s="20"/>
      <c r="J361" s="1" t="s">
        <v>296</v>
      </c>
      <c r="K361" t="s">
        <v>12927</v>
      </c>
      <c r="L361" s="1" t="s">
        <v>1444</v>
      </c>
      <c r="Q361" t="s">
        <v>13790</v>
      </c>
      <c r="R361" t="s">
        <v>14016</v>
      </c>
      <c r="S361" t="s">
        <v>14375</v>
      </c>
      <c r="T361" t="s">
        <v>14377</v>
      </c>
    </row>
    <row r="362" spans="2:20" x14ac:dyDescent="0.2">
      <c r="B362" s="1" t="s">
        <v>1561</v>
      </c>
      <c r="C362" s="1" t="s">
        <v>1562</v>
      </c>
      <c r="D362" s="1" t="s">
        <v>1563</v>
      </c>
      <c r="E362" s="1" t="s">
        <v>1564</v>
      </c>
      <c r="F362" s="1" t="s">
        <v>1565</v>
      </c>
      <c r="G362" s="15"/>
      <c r="H362" s="18"/>
      <c r="I362" s="20"/>
      <c r="J362" s="1" t="s">
        <v>23</v>
      </c>
      <c r="K362" t="s">
        <v>12928</v>
      </c>
      <c r="L362" s="1" t="s">
        <v>1444</v>
      </c>
      <c r="Q362" t="s">
        <v>13790</v>
      </c>
      <c r="R362" t="s">
        <v>14017</v>
      </c>
      <c r="S362" t="s">
        <v>14375</v>
      </c>
      <c r="T362" t="s">
        <v>14377</v>
      </c>
    </row>
    <row r="363" spans="2:20" x14ac:dyDescent="0.2">
      <c r="B363" s="1" t="s">
        <v>1566</v>
      </c>
      <c r="C363" s="1" t="s">
        <v>1567</v>
      </c>
      <c r="D363" s="1" t="s">
        <v>1568</v>
      </c>
      <c r="E363" s="1" t="s">
        <v>1569</v>
      </c>
      <c r="F363" s="1" t="s">
        <v>1570</v>
      </c>
      <c r="G363" s="15"/>
      <c r="H363" s="18"/>
      <c r="I363" s="20"/>
      <c r="J363" s="1" t="s">
        <v>23</v>
      </c>
      <c r="K363" t="s">
        <v>12929</v>
      </c>
      <c r="L363" s="1" t="s">
        <v>1444</v>
      </c>
      <c r="Q363" t="s">
        <v>13790</v>
      </c>
      <c r="R363" t="s">
        <v>14018</v>
      </c>
      <c r="S363" t="s">
        <v>14375</v>
      </c>
      <c r="T363" t="s">
        <v>14377</v>
      </c>
    </row>
    <row r="364" spans="2:20" x14ac:dyDescent="0.2">
      <c r="B364" s="1" t="s">
        <v>1571</v>
      </c>
      <c r="C364" s="1" t="s">
        <v>1572</v>
      </c>
      <c r="D364" s="1" t="s">
        <v>1573</v>
      </c>
      <c r="E364" s="1" t="s">
        <v>1574</v>
      </c>
      <c r="G364" s="15"/>
      <c r="H364" s="18"/>
      <c r="I364" s="20"/>
      <c r="J364" s="1" t="s">
        <v>23</v>
      </c>
      <c r="K364" t="s">
        <v>12930</v>
      </c>
      <c r="L364" s="1" t="s">
        <v>1444</v>
      </c>
      <c r="N364" t="s">
        <v>13577</v>
      </c>
      <c r="Q364" t="s">
        <v>13790</v>
      </c>
      <c r="R364" t="s">
        <v>14019</v>
      </c>
      <c r="S364" t="s">
        <v>14375</v>
      </c>
      <c r="T364" t="s">
        <v>14382</v>
      </c>
    </row>
    <row r="365" spans="2:20" x14ac:dyDescent="0.2">
      <c r="B365" s="1" t="s">
        <v>1575</v>
      </c>
      <c r="C365" s="1" t="s">
        <v>1576</v>
      </c>
      <c r="D365" s="1" t="s">
        <v>1577</v>
      </c>
      <c r="E365" s="1" t="s">
        <v>1578</v>
      </c>
      <c r="F365" s="1" t="s">
        <v>1579</v>
      </c>
      <c r="G365" s="15"/>
      <c r="H365" s="18"/>
      <c r="I365" s="20"/>
      <c r="J365" s="1" t="s">
        <v>23</v>
      </c>
      <c r="K365" t="s">
        <v>12931</v>
      </c>
      <c r="L365" s="1" t="s">
        <v>1444</v>
      </c>
      <c r="Q365" t="s">
        <v>13790</v>
      </c>
      <c r="R365" t="s">
        <v>14020</v>
      </c>
      <c r="S365" t="s">
        <v>14375</v>
      </c>
      <c r="T365" t="s">
        <v>14377</v>
      </c>
    </row>
    <row r="366" spans="2:20" x14ac:dyDescent="0.2">
      <c r="B366" s="1" t="s">
        <v>1580</v>
      </c>
      <c r="C366" s="1" t="s">
        <v>1581</v>
      </c>
      <c r="D366" s="1" t="s">
        <v>1582</v>
      </c>
      <c r="E366" s="1" t="s">
        <v>1578</v>
      </c>
      <c r="F366" s="1" t="s">
        <v>1579</v>
      </c>
      <c r="G366" s="15"/>
      <c r="H366" s="18"/>
      <c r="I366" s="20"/>
      <c r="J366" s="1" t="s">
        <v>23</v>
      </c>
      <c r="K366" t="s">
        <v>12932</v>
      </c>
      <c r="L366" s="1" t="s">
        <v>1444</v>
      </c>
      <c r="Q366" t="s">
        <v>13790</v>
      </c>
      <c r="R366" t="s">
        <v>14020</v>
      </c>
      <c r="S366" t="s">
        <v>14375</v>
      </c>
      <c r="T366" t="s">
        <v>14377</v>
      </c>
    </row>
    <row r="367" spans="2:20" x14ac:dyDescent="0.2">
      <c r="B367" s="1" t="s">
        <v>1583</v>
      </c>
      <c r="C367" s="1" t="s">
        <v>1584</v>
      </c>
      <c r="D367" s="1" t="s">
        <v>1585</v>
      </c>
      <c r="E367" s="1" t="s">
        <v>1578</v>
      </c>
      <c r="F367" s="1" t="s">
        <v>1579</v>
      </c>
      <c r="G367" s="15"/>
      <c r="H367" s="18"/>
      <c r="I367" s="20"/>
      <c r="J367" s="1" t="s">
        <v>23</v>
      </c>
      <c r="K367" t="s">
        <v>12933</v>
      </c>
      <c r="L367" s="1" t="s">
        <v>1444</v>
      </c>
      <c r="Q367" t="s">
        <v>13790</v>
      </c>
      <c r="R367" t="s">
        <v>14020</v>
      </c>
      <c r="S367" t="s">
        <v>14375</v>
      </c>
      <c r="T367" t="s">
        <v>14377</v>
      </c>
    </row>
    <row r="368" spans="2:20" x14ac:dyDescent="0.2">
      <c r="B368" s="1" t="s">
        <v>1586</v>
      </c>
      <c r="C368" s="1" t="s">
        <v>1587</v>
      </c>
      <c r="D368" s="1" t="s">
        <v>1588</v>
      </c>
      <c r="E368" s="1" t="s">
        <v>1578</v>
      </c>
      <c r="F368" s="1" t="s">
        <v>1579</v>
      </c>
      <c r="G368" s="15"/>
      <c r="H368" s="18"/>
      <c r="I368" s="20"/>
      <c r="J368" s="1" t="s">
        <v>23</v>
      </c>
      <c r="K368" t="s">
        <v>12934</v>
      </c>
      <c r="L368" s="1" t="s">
        <v>1444</v>
      </c>
      <c r="Q368" t="s">
        <v>13790</v>
      </c>
      <c r="R368" t="s">
        <v>14020</v>
      </c>
      <c r="S368" t="s">
        <v>14375</v>
      </c>
      <c r="T368" t="s">
        <v>14377</v>
      </c>
    </row>
    <row r="369" spans="2:20" x14ac:dyDescent="0.2">
      <c r="B369" s="1" t="s">
        <v>1589</v>
      </c>
      <c r="C369" s="1" t="s">
        <v>1590</v>
      </c>
      <c r="D369" s="1" t="s">
        <v>1591</v>
      </c>
      <c r="E369" s="1" t="s">
        <v>1578</v>
      </c>
      <c r="F369" s="1" t="s">
        <v>1579</v>
      </c>
      <c r="G369" s="15"/>
      <c r="H369" s="18"/>
      <c r="I369" s="20"/>
      <c r="J369" s="1" t="s">
        <v>23</v>
      </c>
      <c r="K369" t="s">
        <v>12935</v>
      </c>
      <c r="L369" s="1" t="s">
        <v>1444</v>
      </c>
      <c r="Q369" t="s">
        <v>13790</v>
      </c>
      <c r="R369" t="s">
        <v>14020</v>
      </c>
      <c r="S369" t="s">
        <v>14375</v>
      </c>
      <c r="T369" t="s">
        <v>14377</v>
      </c>
    </row>
    <row r="370" spans="2:20" x14ac:dyDescent="0.2">
      <c r="B370" s="1" t="s">
        <v>1592</v>
      </c>
      <c r="C370" s="1" t="s">
        <v>1593</v>
      </c>
      <c r="D370" s="1" t="s">
        <v>1594</v>
      </c>
      <c r="E370" s="1" t="s">
        <v>1578</v>
      </c>
      <c r="F370" s="1" t="s">
        <v>1579</v>
      </c>
      <c r="G370" s="15"/>
      <c r="H370" s="18"/>
      <c r="I370" s="20"/>
      <c r="J370" s="1" t="s">
        <v>23</v>
      </c>
      <c r="K370" t="s">
        <v>12936</v>
      </c>
      <c r="L370" s="1" t="s">
        <v>1444</v>
      </c>
      <c r="Q370" t="s">
        <v>13790</v>
      </c>
      <c r="R370" t="s">
        <v>14020</v>
      </c>
      <c r="S370" t="s">
        <v>14375</v>
      </c>
      <c r="T370" t="s">
        <v>14377</v>
      </c>
    </row>
    <row r="371" spans="2:20" x14ac:dyDescent="0.2">
      <c r="B371" s="1" t="s">
        <v>1595</v>
      </c>
      <c r="C371" s="1" t="s">
        <v>1596</v>
      </c>
      <c r="D371" s="1" t="s">
        <v>1597</v>
      </c>
      <c r="E371" s="1" t="s">
        <v>1578</v>
      </c>
      <c r="F371" s="1" t="s">
        <v>1579</v>
      </c>
      <c r="G371" s="15"/>
      <c r="H371" s="18"/>
      <c r="I371" s="20"/>
      <c r="J371" s="1" t="s">
        <v>23</v>
      </c>
      <c r="K371" t="s">
        <v>12937</v>
      </c>
      <c r="L371" s="1" t="s">
        <v>1444</v>
      </c>
      <c r="Q371" t="s">
        <v>13790</v>
      </c>
      <c r="R371" t="s">
        <v>14020</v>
      </c>
      <c r="S371" t="s">
        <v>14375</v>
      </c>
      <c r="T371" t="s">
        <v>14377</v>
      </c>
    </row>
    <row r="372" spans="2:20" x14ac:dyDescent="0.2">
      <c r="B372" s="1" t="s">
        <v>1598</v>
      </c>
      <c r="C372" s="1" t="s">
        <v>1599</v>
      </c>
      <c r="D372" s="1" t="s">
        <v>1600</v>
      </c>
      <c r="E372" s="1" t="s">
        <v>1578</v>
      </c>
      <c r="F372" s="1" t="s">
        <v>1579</v>
      </c>
      <c r="G372" s="15"/>
      <c r="H372" s="18"/>
      <c r="I372" s="20"/>
      <c r="J372" s="1" t="s">
        <v>23</v>
      </c>
      <c r="K372" t="s">
        <v>12938</v>
      </c>
      <c r="L372" s="1" t="s">
        <v>1444</v>
      </c>
      <c r="N372" t="s">
        <v>13578</v>
      </c>
      <c r="Q372" t="s">
        <v>13790</v>
      </c>
      <c r="R372" t="s">
        <v>14020</v>
      </c>
      <c r="S372" t="s">
        <v>14375</v>
      </c>
      <c r="T372" t="s">
        <v>14377</v>
      </c>
    </row>
    <row r="373" spans="2:20" x14ac:dyDescent="0.2">
      <c r="B373" s="1" t="s">
        <v>1601</v>
      </c>
      <c r="C373" s="1" t="s">
        <v>1602</v>
      </c>
      <c r="D373" s="1" t="s">
        <v>1603</v>
      </c>
      <c r="E373" s="1" t="s">
        <v>1604</v>
      </c>
      <c r="F373" s="1" t="s">
        <v>1605</v>
      </c>
      <c r="G373" s="15"/>
      <c r="H373" s="18"/>
      <c r="I373" s="20"/>
      <c r="J373" s="1" t="s">
        <v>23</v>
      </c>
      <c r="K373" t="s">
        <v>12939</v>
      </c>
      <c r="L373" s="1" t="s">
        <v>1444</v>
      </c>
      <c r="Q373" t="s">
        <v>13790</v>
      </c>
      <c r="R373" t="s">
        <v>14021</v>
      </c>
      <c r="S373" t="s">
        <v>14375</v>
      </c>
      <c r="T373" t="s">
        <v>14377</v>
      </c>
    </row>
    <row r="374" spans="2:20" x14ac:dyDescent="0.2">
      <c r="B374" s="1" t="s">
        <v>1606</v>
      </c>
      <c r="C374" s="1" t="s">
        <v>1607</v>
      </c>
      <c r="D374" s="1" t="s">
        <v>1608</v>
      </c>
      <c r="E374" s="1" t="s">
        <v>1609</v>
      </c>
      <c r="F374" s="1" t="s">
        <v>1610</v>
      </c>
      <c r="G374" s="15"/>
      <c r="H374" s="18"/>
      <c r="I374" s="20"/>
      <c r="J374" s="1" t="s">
        <v>23</v>
      </c>
      <c r="K374" t="s">
        <v>12940</v>
      </c>
      <c r="L374" s="1" t="s">
        <v>1444</v>
      </c>
      <c r="Q374" t="s">
        <v>13790</v>
      </c>
      <c r="R374" t="s">
        <v>14022</v>
      </c>
      <c r="S374" t="s">
        <v>14375</v>
      </c>
      <c r="T374" t="s">
        <v>14377</v>
      </c>
    </row>
    <row r="375" spans="2:20" x14ac:dyDescent="0.2">
      <c r="B375" s="1" t="s">
        <v>1611</v>
      </c>
      <c r="C375" s="1" t="s">
        <v>1612</v>
      </c>
      <c r="D375" s="1" t="s">
        <v>1613</v>
      </c>
      <c r="E375" s="1" t="s">
        <v>1614</v>
      </c>
      <c r="F375" s="1" t="s">
        <v>1615</v>
      </c>
      <c r="G375" s="15"/>
      <c r="H375" s="18"/>
      <c r="I375" s="20"/>
      <c r="J375" s="1" t="s">
        <v>23</v>
      </c>
      <c r="K375" t="s">
        <v>12941</v>
      </c>
      <c r="L375" s="1" t="s">
        <v>1444</v>
      </c>
      <c r="Q375" t="s">
        <v>13790</v>
      </c>
      <c r="R375" t="s">
        <v>1617</v>
      </c>
      <c r="S375" t="s">
        <v>14375</v>
      </c>
      <c r="T375" t="s">
        <v>14377</v>
      </c>
    </row>
    <row r="376" spans="2:20" x14ac:dyDescent="0.2">
      <c r="B376" s="1" t="s">
        <v>1616</v>
      </c>
      <c r="C376" s="1" t="s">
        <v>1617</v>
      </c>
      <c r="D376" s="1" t="s">
        <v>1618</v>
      </c>
      <c r="E376" s="1" t="s">
        <v>1614</v>
      </c>
      <c r="F376" s="1" t="s">
        <v>1615</v>
      </c>
      <c r="G376" s="15"/>
      <c r="H376" s="18"/>
      <c r="I376" s="20"/>
      <c r="J376" s="1" t="s">
        <v>23</v>
      </c>
      <c r="K376" t="s">
        <v>12942</v>
      </c>
      <c r="L376" s="1" t="s">
        <v>1444</v>
      </c>
      <c r="Q376" t="s">
        <v>13790</v>
      </c>
      <c r="R376" t="s">
        <v>1617</v>
      </c>
      <c r="S376" t="s">
        <v>14375</v>
      </c>
      <c r="T376" t="s">
        <v>14377</v>
      </c>
    </row>
    <row r="377" spans="2:20" x14ac:dyDescent="0.2">
      <c r="B377" s="1" t="s">
        <v>1619</v>
      </c>
      <c r="C377" s="1" t="s">
        <v>1617</v>
      </c>
      <c r="D377" s="1" t="s">
        <v>1620</v>
      </c>
      <c r="E377" s="1" t="s">
        <v>1614</v>
      </c>
      <c r="F377" s="1" t="s">
        <v>1615</v>
      </c>
      <c r="G377" s="15"/>
      <c r="H377" s="18"/>
      <c r="I377" s="20"/>
      <c r="J377" s="1" t="s">
        <v>23</v>
      </c>
      <c r="L377" s="1" t="s">
        <v>1444</v>
      </c>
      <c r="Q377" t="s">
        <v>13790</v>
      </c>
      <c r="R377" t="s">
        <v>1617</v>
      </c>
      <c r="S377" t="s">
        <v>14375</v>
      </c>
      <c r="T377" t="s">
        <v>14377</v>
      </c>
    </row>
    <row r="378" spans="2:20" x14ac:dyDescent="0.2">
      <c r="B378" s="1" t="s">
        <v>1621</v>
      </c>
      <c r="C378" s="1" t="s">
        <v>1617</v>
      </c>
      <c r="D378" s="1" t="s">
        <v>1622</v>
      </c>
      <c r="E378" s="1" t="s">
        <v>1614</v>
      </c>
      <c r="F378" s="1" t="s">
        <v>1623</v>
      </c>
      <c r="G378" s="15"/>
      <c r="H378" s="18"/>
      <c r="I378" s="20"/>
      <c r="J378" s="1" t="s">
        <v>112</v>
      </c>
      <c r="L378" s="1" t="s">
        <v>1444</v>
      </c>
      <c r="Q378" t="s">
        <v>13790</v>
      </c>
      <c r="R378" t="s">
        <v>1617</v>
      </c>
      <c r="S378" t="s">
        <v>14375</v>
      </c>
      <c r="T378" t="s">
        <v>14377</v>
      </c>
    </row>
    <row r="379" spans="2:20" x14ac:dyDescent="0.2">
      <c r="B379" s="1" t="s">
        <v>1624</v>
      </c>
      <c r="C379" s="1" t="s">
        <v>1617</v>
      </c>
      <c r="D379" s="1" t="s">
        <v>1625</v>
      </c>
      <c r="E379" s="1" t="s">
        <v>1614</v>
      </c>
      <c r="F379" s="1" t="s">
        <v>1623</v>
      </c>
      <c r="G379" s="15"/>
      <c r="H379" s="18"/>
      <c r="I379" s="20"/>
      <c r="J379" s="1" t="s">
        <v>112</v>
      </c>
      <c r="L379" s="1" t="s">
        <v>1444</v>
      </c>
      <c r="Q379" t="s">
        <v>13790</v>
      </c>
      <c r="R379" t="s">
        <v>1617</v>
      </c>
      <c r="S379" t="s">
        <v>14375</v>
      </c>
      <c r="T379" t="s">
        <v>14377</v>
      </c>
    </row>
    <row r="380" spans="2:20" x14ac:dyDescent="0.2">
      <c r="B380" s="1" t="s">
        <v>1626</v>
      </c>
      <c r="C380" s="1" t="s">
        <v>1627</v>
      </c>
      <c r="D380" s="1" t="s">
        <v>1628</v>
      </c>
      <c r="E380" s="1" t="s">
        <v>1629</v>
      </c>
      <c r="F380" s="1" t="s">
        <v>1630</v>
      </c>
      <c r="G380" s="15"/>
      <c r="H380" s="18"/>
      <c r="I380" s="20"/>
      <c r="J380" s="1" t="s">
        <v>23</v>
      </c>
      <c r="K380" t="s">
        <v>12943</v>
      </c>
      <c r="L380" s="1" t="s">
        <v>1444</v>
      </c>
      <c r="N380" t="s">
        <v>13579</v>
      </c>
      <c r="Q380" t="s">
        <v>13790</v>
      </c>
      <c r="R380" t="s">
        <v>14023</v>
      </c>
      <c r="S380" t="s">
        <v>14375</v>
      </c>
      <c r="T380" t="s">
        <v>14377</v>
      </c>
    </row>
    <row r="381" spans="2:20" x14ac:dyDescent="0.2">
      <c r="B381" s="1" t="s">
        <v>1631</v>
      </c>
      <c r="C381" s="1" t="s">
        <v>1632</v>
      </c>
      <c r="D381" s="1" t="s">
        <v>1633</v>
      </c>
      <c r="E381" s="1" t="s">
        <v>1634</v>
      </c>
      <c r="F381" s="1" t="s">
        <v>1635</v>
      </c>
      <c r="G381" s="15"/>
      <c r="H381" s="18"/>
      <c r="I381" s="20"/>
      <c r="J381" s="1" t="s">
        <v>23</v>
      </c>
      <c r="K381" t="s">
        <v>12944</v>
      </c>
      <c r="L381" s="1" t="s">
        <v>1444</v>
      </c>
      <c r="N381" t="s">
        <v>13577</v>
      </c>
      <c r="Q381" t="s">
        <v>13790</v>
      </c>
      <c r="R381" t="s">
        <v>14024</v>
      </c>
      <c r="S381" t="s">
        <v>14375</v>
      </c>
      <c r="T381" t="s">
        <v>14377</v>
      </c>
    </row>
    <row r="382" spans="2:20" x14ac:dyDescent="0.2">
      <c r="B382" s="1" t="s">
        <v>1636</v>
      </c>
      <c r="C382" s="1" t="s">
        <v>1637</v>
      </c>
      <c r="D382" s="1" t="s">
        <v>1638</v>
      </c>
      <c r="E382" s="1" t="s">
        <v>1639</v>
      </c>
      <c r="F382" s="1" t="s">
        <v>1610</v>
      </c>
      <c r="G382" s="15"/>
      <c r="H382" s="18"/>
      <c r="I382" s="20"/>
      <c r="J382" s="1" t="s">
        <v>23</v>
      </c>
      <c r="K382" t="s">
        <v>12945</v>
      </c>
      <c r="L382" s="1" t="s">
        <v>1444</v>
      </c>
      <c r="N382" t="s">
        <v>13580</v>
      </c>
      <c r="Q382" t="s">
        <v>13790</v>
      </c>
      <c r="R382" t="s">
        <v>14025</v>
      </c>
      <c r="S382" t="s">
        <v>14375</v>
      </c>
      <c r="T382" t="s">
        <v>14377</v>
      </c>
    </row>
    <row r="383" spans="2:20" x14ac:dyDescent="0.2">
      <c r="B383" s="1" t="s">
        <v>1640</v>
      </c>
      <c r="C383" s="1" t="s">
        <v>1641</v>
      </c>
      <c r="D383" s="1" t="s">
        <v>1642</v>
      </c>
      <c r="E383" s="1" t="s">
        <v>1639</v>
      </c>
      <c r="F383" s="1" t="s">
        <v>1610</v>
      </c>
      <c r="G383" s="15"/>
      <c r="H383" s="18"/>
      <c r="I383" s="20"/>
      <c r="J383" s="1" t="s">
        <v>23</v>
      </c>
      <c r="K383" t="s">
        <v>12946</v>
      </c>
      <c r="L383" s="1" t="s">
        <v>1444</v>
      </c>
      <c r="N383" t="s">
        <v>13580</v>
      </c>
      <c r="Q383" t="s">
        <v>13790</v>
      </c>
      <c r="R383" t="s">
        <v>14025</v>
      </c>
      <c r="S383" t="s">
        <v>14375</v>
      </c>
      <c r="T383" t="s">
        <v>14377</v>
      </c>
    </row>
    <row r="384" spans="2:20" x14ac:dyDescent="0.2">
      <c r="B384" s="1" t="s">
        <v>1643</v>
      </c>
      <c r="C384" s="1" t="s">
        <v>1644</v>
      </c>
      <c r="D384" s="1" t="s">
        <v>1645</v>
      </c>
      <c r="E384" s="1" t="s">
        <v>1646</v>
      </c>
      <c r="F384" s="1" t="s">
        <v>1605</v>
      </c>
      <c r="G384" s="15"/>
      <c r="H384" s="18"/>
      <c r="I384" s="20"/>
      <c r="J384" s="1" t="s">
        <v>23</v>
      </c>
      <c r="K384" t="s">
        <v>12947</v>
      </c>
      <c r="L384" s="1" t="s">
        <v>1444</v>
      </c>
      <c r="Q384" t="s">
        <v>13790</v>
      </c>
      <c r="R384" t="s">
        <v>14026</v>
      </c>
      <c r="S384" t="s">
        <v>14375</v>
      </c>
      <c r="T384" t="s">
        <v>14377</v>
      </c>
    </row>
    <row r="385" spans="2:20" x14ac:dyDescent="0.2">
      <c r="B385" s="1" t="s">
        <v>1647</v>
      </c>
      <c r="C385" s="1" t="s">
        <v>1648</v>
      </c>
      <c r="D385" s="1" t="s">
        <v>1649</v>
      </c>
      <c r="E385" s="1" t="s">
        <v>1646</v>
      </c>
      <c r="F385" s="1" t="s">
        <v>1605</v>
      </c>
      <c r="G385" s="15"/>
      <c r="H385" s="18"/>
      <c r="I385" s="20"/>
      <c r="J385" s="1" t="s">
        <v>23</v>
      </c>
      <c r="K385" t="s">
        <v>12948</v>
      </c>
      <c r="L385" s="1" t="s">
        <v>1444</v>
      </c>
      <c r="Q385" t="s">
        <v>13790</v>
      </c>
      <c r="R385" t="s">
        <v>14026</v>
      </c>
      <c r="S385" t="s">
        <v>14375</v>
      </c>
      <c r="T385" t="s">
        <v>14377</v>
      </c>
    </row>
    <row r="386" spans="2:20" x14ac:dyDescent="0.2">
      <c r="B386" s="1" t="s">
        <v>1650</v>
      </c>
      <c r="C386" s="1" t="s">
        <v>1651</v>
      </c>
      <c r="D386" s="1" t="s">
        <v>1652</v>
      </c>
      <c r="E386" s="1" t="s">
        <v>1653</v>
      </c>
      <c r="F386" s="1" t="s">
        <v>1654</v>
      </c>
      <c r="G386" s="15"/>
      <c r="H386" s="18"/>
      <c r="I386" s="20"/>
      <c r="J386" s="1" t="s">
        <v>23</v>
      </c>
      <c r="K386" t="s">
        <v>12949</v>
      </c>
      <c r="L386" s="1" t="s">
        <v>1444</v>
      </c>
      <c r="Q386" t="s">
        <v>13790</v>
      </c>
      <c r="R386" t="s">
        <v>14027</v>
      </c>
      <c r="S386" t="s">
        <v>14375</v>
      </c>
      <c r="T386" t="s">
        <v>14377</v>
      </c>
    </row>
    <row r="387" spans="2:20" x14ac:dyDescent="0.2">
      <c r="B387" s="1" t="s">
        <v>1655</v>
      </c>
      <c r="C387" s="1" t="s">
        <v>1656</v>
      </c>
      <c r="D387" s="1" t="s">
        <v>1657</v>
      </c>
      <c r="E387" s="1" t="s">
        <v>1653</v>
      </c>
      <c r="F387" s="1" t="s">
        <v>1654</v>
      </c>
      <c r="G387" s="15"/>
      <c r="H387" s="18"/>
      <c r="I387" s="20"/>
      <c r="J387" s="1" t="s">
        <v>23</v>
      </c>
      <c r="K387" t="s">
        <v>12950</v>
      </c>
      <c r="L387" s="1" t="s">
        <v>1444</v>
      </c>
      <c r="Q387" t="s">
        <v>13790</v>
      </c>
      <c r="R387" t="s">
        <v>14027</v>
      </c>
      <c r="S387" t="s">
        <v>14375</v>
      </c>
      <c r="T387" t="s">
        <v>14377</v>
      </c>
    </row>
    <row r="388" spans="2:20" x14ac:dyDescent="0.2">
      <c r="B388" s="1" t="s">
        <v>1658</v>
      </c>
      <c r="C388" s="1" t="s">
        <v>1659</v>
      </c>
      <c r="D388" s="1" t="s">
        <v>1660</v>
      </c>
      <c r="E388" s="1" t="s">
        <v>1653</v>
      </c>
      <c r="F388" s="1" t="s">
        <v>1654</v>
      </c>
      <c r="G388" s="15"/>
      <c r="H388" s="18"/>
      <c r="I388" s="20"/>
      <c r="J388" s="1" t="s">
        <v>23</v>
      </c>
      <c r="K388" t="s">
        <v>12951</v>
      </c>
      <c r="L388" s="1" t="s">
        <v>1444</v>
      </c>
      <c r="Q388" t="s">
        <v>13790</v>
      </c>
      <c r="R388" t="s">
        <v>14027</v>
      </c>
      <c r="S388" t="s">
        <v>14375</v>
      </c>
      <c r="T388" t="s">
        <v>14377</v>
      </c>
    </row>
    <row r="389" spans="2:20" x14ac:dyDescent="0.2">
      <c r="B389" s="1" t="s">
        <v>1661</v>
      </c>
      <c r="C389" s="1" t="s">
        <v>1662</v>
      </c>
      <c r="D389" s="1" t="s">
        <v>1663</v>
      </c>
      <c r="E389" s="1" t="s">
        <v>1653</v>
      </c>
      <c r="F389" s="1" t="s">
        <v>1654</v>
      </c>
      <c r="G389" s="15"/>
      <c r="H389" s="18"/>
      <c r="I389" s="20"/>
      <c r="J389" s="1" t="s">
        <v>23</v>
      </c>
      <c r="K389" t="s">
        <v>12952</v>
      </c>
      <c r="L389" s="1" t="s">
        <v>1444</v>
      </c>
      <c r="Q389" t="s">
        <v>13790</v>
      </c>
      <c r="R389" t="s">
        <v>14027</v>
      </c>
      <c r="S389" t="s">
        <v>14375</v>
      </c>
      <c r="T389" t="s">
        <v>14377</v>
      </c>
    </row>
    <row r="390" spans="2:20" x14ac:dyDescent="0.2">
      <c r="B390" s="1" t="s">
        <v>1664</v>
      </c>
      <c r="C390" s="1" t="s">
        <v>1665</v>
      </c>
      <c r="D390" s="1" t="s">
        <v>1666</v>
      </c>
      <c r="E390" s="1" t="s">
        <v>1653</v>
      </c>
      <c r="F390" s="1" t="s">
        <v>1654</v>
      </c>
      <c r="G390" s="15"/>
      <c r="H390" s="18"/>
      <c r="I390" s="20"/>
      <c r="J390" s="1" t="s">
        <v>23</v>
      </c>
      <c r="K390" t="s">
        <v>12953</v>
      </c>
      <c r="L390" s="1" t="s">
        <v>1444</v>
      </c>
      <c r="Q390" t="s">
        <v>13790</v>
      </c>
      <c r="R390" t="s">
        <v>14027</v>
      </c>
      <c r="S390" t="s">
        <v>14375</v>
      </c>
      <c r="T390" t="s">
        <v>14377</v>
      </c>
    </row>
    <row r="391" spans="2:20" x14ac:dyDescent="0.2">
      <c r="B391" s="1" t="s">
        <v>1667</v>
      </c>
      <c r="C391" s="1" t="s">
        <v>1668</v>
      </c>
      <c r="D391" s="1" t="s">
        <v>1669</v>
      </c>
      <c r="E391" s="1" t="s">
        <v>1653</v>
      </c>
      <c r="F391" s="1" t="s">
        <v>1654</v>
      </c>
      <c r="G391" s="15"/>
      <c r="H391" s="18"/>
      <c r="I391" s="20"/>
      <c r="J391" s="1" t="s">
        <v>23</v>
      </c>
      <c r="K391" t="s">
        <v>12954</v>
      </c>
      <c r="L391" s="1" t="s">
        <v>1444</v>
      </c>
      <c r="Q391" t="s">
        <v>13790</v>
      </c>
      <c r="R391" t="s">
        <v>14027</v>
      </c>
      <c r="S391" t="s">
        <v>14375</v>
      </c>
      <c r="T391" t="s">
        <v>14377</v>
      </c>
    </row>
    <row r="392" spans="2:20" x14ac:dyDescent="0.2">
      <c r="B392" s="1" t="s">
        <v>1670</v>
      </c>
      <c r="C392" s="1" t="s">
        <v>1671</v>
      </c>
      <c r="D392" s="1" t="s">
        <v>1672</v>
      </c>
      <c r="E392" s="1" t="s">
        <v>1673</v>
      </c>
      <c r="F392" s="1" t="s">
        <v>1674</v>
      </c>
      <c r="G392" s="15"/>
      <c r="H392" s="18"/>
      <c r="I392" s="20"/>
      <c r="J392" s="1" t="s">
        <v>23</v>
      </c>
      <c r="K392" t="s">
        <v>12955</v>
      </c>
      <c r="L392" s="1" t="s">
        <v>1444</v>
      </c>
      <c r="N392" t="s">
        <v>13581</v>
      </c>
      <c r="Q392" t="s">
        <v>13790</v>
      </c>
      <c r="R392" t="s">
        <v>14028</v>
      </c>
      <c r="S392" t="s">
        <v>14375</v>
      </c>
      <c r="T392" t="s">
        <v>14377</v>
      </c>
    </row>
    <row r="393" spans="2:20" x14ac:dyDescent="0.2">
      <c r="B393" s="1" t="s">
        <v>1675</v>
      </c>
      <c r="C393" s="1" t="s">
        <v>1676</v>
      </c>
      <c r="D393" s="1" t="s">
        <v>1677</v>
      </c>
      <c r="E393" s="1" t="s">
        <v>1673</v>
      </c>
      <c r="F393" s="1" t="s">
        <v>1674</v>
      </c>
      <c r="G393" s="15"/>
      <c r="H393" s="18"/>
      <c r="I393" s="20"/>
      <c r="J393" s="1" t="s">
        <v>23</v>
      </c>
      <c r="K393" t="s">
        <v>12956</v>
      </c>
      <c r="L393" s="1" t="s">
        <v>1444</v>
      </c>
      <c r="N393" t="s">
        <v>13581</v>
      </c>
      <c r="Q393" t="s">
        <v>13790</v>
      </c>
      <c r="R393" t="s">
        <v>14028</v>
      </c>
      <c r="S393" t="s">
        <v>14375</v>
      </c>
      <c r="T393" t="s">
        <v>14377</v>
      </c>
    </row>
    <row r="394" spans="2:20" x14ac:dyDescent="0.2">
      <c r="B394" s="1" t="s">
        <v>1678</v>
      </c>
      <c r="C394" s="1" t="s">
        <v>1679</v>
      </c>
      <c r="D394" s="1" t="s">
        <v>1680</v>
      </c>
      <c r="E394" s="1" t="s">
        <v>1673</v>
      </c>
      <c r="F394" s="1" t="s">
        <v>1674</v>
      </c>
      <c r="G394" s="15"/>
      <c r="H394" s="18"/>
      <c r="I394" s="20"/>
      <c r="J394" s="1" t="s">
        <v>23</v>
      </c>
      <c r="K394" t="s">
        <v>12957</v>
      </c>
      <c r="L394" s="1" t="s">
        <v>1444</v>
      </c>
      <c r="N394" t="s">
        <v>13581</v>
      </c>
      <c r="Q394" t="s">
        <v>13790</v>
      </c>
      <c r="R394" t="s">
        <v>14028</v>
      </c>
      <c r="S394" t="s">
        <v>14375</v>
      </c>
      <c r="T394" t="s">
        <v>14377</v>
      </c>
    </row>
    <row r="395" spans="2:20" x14ac:dyDescent="0.2">
      <c r="B395" s="1" t="s">
        <v>1681</v>
      </c>
      <c r="C395" s="1" t="s">
        <v>1682</v>
      </c>
      <c r="D395" s="1" t="s">
        <v>1683</v>
      </c>
      <c r="E395" s="1" t="s">
        <v>1673</v>
      </c>
      <c r="F395" s="1" t="s">
        <v>1674</v>
      </c>
      <c r="G395" s="15"/>
      <c r="H395" s="18"/>
      <c r="I395" s="20"/>
      <c r="J395" s="1" t="s">
        <v>23</v>
      </c>
      <c r="K395" t="s">
        <v>12958</v>
      </c>
      <c r="L395" s="1" t="s">
        <v>1444</v>
      </c>
      <c r="N395" t="s">
        <v>13581</v>
      </c>
      <c r="Q395" t="s">
        <v>13790</v>
      </c>
      <c r="R395" t="s">
        <v>14028</v>
      </c>
      <c r="S395" t="s">
        <v>14375</v>
      </c>
      <c r="T395" t="s">
        <v>14377</v>
      </c>
    </row>
    <row r="396" spans="2:20" x14ac:dyDescent="0.2">
      <c r="B396" s="1" t="s">
        <v>1684</v>
      </c>
      <c r="C396" s="1" t="s">
        <v>1685</v>
      </c>
      <c r="D396" s="1" t="s">
        <v>1686</v>
      </c>
      <c r="E396" s="1" t="s">
        <v>1687</v>
      </c>
      <c r="F396" s="1" t="s">
        <v>1688</v>
      </c>
      <c r="G396" s="15"/>
      <c r="H396" s="18"/>
      <c r="I396" s="20"/>
      <c r="J396" s="1" t="s">
        <v>23</v>
      </c>
      <c r="K396" t="s">
        <v>12959</v>
      </c>
      <c r="L396" s="1" t="s">
        <v>1444</v>
      </c>
      <c r="N396" t="s">
        <v>13582</v>
      </c>
      <c r="Q396" t="s">
        <v>13790</v>
      </c>
      <c r="R396" t="s">
        <v>14029</v>
      </c>
      <c r="S396" t="s">
        <v>14375</v>
      </c>
      <c r="T396" t="s">
        <v>14377</v>
      </c>
    </row>
    <row r="397" spans="2:20" x14ac:dyDescent="0.2">
      <c r="B397" s="1" t="s">
        <v>1689</v>
      </c>
      <c r="C397" s="1" t="s">
        <v>1690</v>
      </c>
      <c r="D397" s="1" t="s">
        <v>1691</v>
      </c>
      <c r="E397" s="1" t="s">
        <v>1574</v>
      </c>
      <c r="F397" s="1" t="s">
        <v>1692</v>
      </c>
      <c r="G397" s="15"/>
      <c r="H397" s="18"/>
      <c r="I397" s="20"/>
      <c r="J397" s="1" t="s">
        <v>23</v>
      </c>
      <c r="K397" t="s">
        <v>12960</v>
      </c>
      <c r="L397" s="1" t="s">
        <v>1444</v>
      </c>
      <c r="Q397" t="s">
        <v>13790</v>
      </c>
      <c r="R397" t="s">
        <v>14019</v>
      </c>
      <c r="S397" t="s">
        <v>14380</v>
      </c>
      <c r="T397" t="s">
        <v>14377</v>
      </c>
    </row>
    <row r="398" spans="2:20" x14ac:dyDescent="0.2">
      <c r="B398" s="1" t="s">
        <v>1693</v>
      </c>
      <c r="C398" s="1" t="s">
        <v>1694</v>
      </c>
      <c r="D398" s="1" t="s">
        <v>1695</v>
      </c>
      <c r="E398" s="1" t="s">
        <v>1696</v>
      </c>
      <c r="F398" s="1" t="s">
        <v>1697</v>
      </c>
      <c r="G398" s="15"/>
      <c r="H398" s="18"/>
      <c r="I398" s="20"/>
      <c r="J398" s="1" t="s">
        <v>23</v>
      </c>
      <c r="K398" t="s">
        <v>12961</v>
      </c>
      <c r="L398" s="1" t="s">
        <v>1444</v>
      </c>
      <c r="N398" t="s">
        <v>13583</v>
      </c>
      <c r="Q398" t="s">
        <v>13790</v>
      </c>
      <c r="R398" t="s">
        <v>14030</v>
      </c>
      <c r="S398" t="s">
        <v>14375</v>
      </c>
      <c r="T398" t="s">
        <v>14379</v>
      </c>
    </row>
    <row r="399" spans="2:20" x14ac:dyDescent="0.2">
      <c r="B399" s="1" t="s">
        <v>1698</v>
      </c>
      <c r="C399" s="1" t="s">
        <v>1699</v>
      </c>
      <c r="D399" s="1" t="s">
        <v>1700</v>
      </c>
      <c r="E399" s="1" t="s">
        <v>1696</v>
      </c>
      <c r="F399" s="1" t="s">
        <v>1697</v>
      </c>
      <c r="G399" s="15"/>
      <c r="H399" s="18"/>
      <c r="I399" s="20"/>
      <c r="J399" s="1" t="s">
        <v>23</v>
      </c>
      <c r="K399" t="s">
        <v>12962</v>
      </c>
      <c r="L399" s="1" t="s">
        <v>1444</v>
      </c>
      <c r="N399" t="s">
        <v>13583</v>
      </c>
      <c r="Q399" t="s">
        <v>13790</v>
      </c>
      <c r="R399" t="s">
        <v>14030</v>
      </c>
      <c r="S399" t="s">
        <v>14375</v>
      </c>
      <c r="T399" t="s">
        <v>14379</v>
      </c>
    </row>
    <row r="400" spans="2:20" x14ac:dyDescent="0.2">
      <c r="B400" s="1" t="s">
        <v>1701</v>
      </c>
      <c r="C400" s="1" t="s">
        <v>1702</v>
      </c>
      <c r="D400" s="1" t="s">
        <v>1703</v>
      </c>
      <c r="E400" s="1" t="s">
        <v>1696</v>
      </c>
      <c r="F400" s="1" t="s">
        <v>1697</v>
      </c>
      <c r="G400" s="15"/>
      <c r="H400" s="18"/>
      <c r="I400" s="20"/>
      <c r="J400" s="1" t="s">
        <v>23</v>
      </c>
      <c r="K400" t="s">
        <v>12963</v>
      </c>
      <c r="L400" s="1" t="s">
        <v>1444</v>
      </c>
      <c r="N400" t="s">
        <v>13583</v>
      </c>
      <c r="Q400" t="s">
        <v>13790</v>
      </c>
      <c r="R400" t="s">
        <v>14030</v>
      </c>
      <c r="S400" t="s">
        <v>14375</v>
      </c>
      <c r="T400" t="s">
        <v>14379</v>
      </c>
    </row>
    <row r="401" spans="2:20" x14ac:dyDescent="0.2">
      <c r="B401" s="1" t="s">
        <v>1704</v>
      </c>
      <c r="C401" s="1" t="s">
        <v>1705</v>
      </c>
      <c r="D401" s="1" t="s">
        <v>1706</v>
      </c>
      <c r="E401" s="1" t="s">
        <v>1696</v>
      </c>
      <c r="F401" s="1" t="s">
        <v>1697</v>
      </c>
      <c r="G401" s="15"/>
      <c r="H401" s="18"/>
      <c r="I401" s="20"/>
      <c r="J401" s="1" t="s">
        <v>23</v>
      </c>
      <c r="K401" t="s">
        <v>12964</v>
      </c>
      <c r="L401" s="1" t="s">
        <v>1444</v>
      </c>
      <c r="N401" t="s">
        <v>13583</v>
      </c>
      <c r="Q401" t="s">
        <v>13790</v>
      </c>
      <c r="R401" t="s">
        <v>14030</v>
      </c>
      <c r="S401" t="s">
        <v>14375</v>
      </c>
      <c r="T401" t="s">
        <v>14379</v>
      </c>
    </row>
    <row r="402" spans="2:20" x14ac:dyDescent="0.2">
      <c r="B402" s="1" t="s">
        <v>1707</v>
      </c>
      <c r="C402" s="1" t="s">
        <v>1708</v>
      </c>
      <c r="D402" s="1" t="s">
        <v>1709</v>
      </c>
      <c r="E402" s="1" t="s">
        <v>1710</v>
      </c>
      <c r="F402" s="1" t="s">
        <v>1711</v>
      </c>
      <c r="G402" s="15"/>
      <c r="H402" s="18"/>
      <c r="I402" s="20"/>
      <c r="J402" s="1" t="s">
        <v>23</v>
      </c>
      <c r="K402" t="s">
        <v>12965</v>
      </c>
      <c r="L402" s="1" t="s">
        <v>1444</v>
      </c>
      <c r="Q402" t="s">
        <v>13790</v>
      </c>
      <c r="R402" t="s">
        <v>1716</v>
      </c>
      <c r="S402" t="s">
        <v>14375</v>
      </c>
      <c r="T402" t="s">
        <v>14377</v>
      </c>
    </row>
    <row r="403" spans="2:20" x14ac:dyDescent="0.2">
      <c r="B403" s="1" t="s">
        <v>1712</v>
      </c>
      <c r="C403" s="1" t="s">
        <v>1713</v>
      </c>
      <c r="D403" s="1" t="s">
        <v>1714</v>
      </c>
      <c r="E403" s="1" t="s">
        <v>1710</v>
      </c>
      <c r="F403" s="1" t="s">
        <v>1711</v>
      </c>
      <c r="G403" s="15"/>
      <c r="H403" s="18"/>
      <c r="I403" s="20"/>
      <c r="J403" s="1" t="s">
        <v>23</v>
      </c>
      <c r="K403" t="s">
        <v>12966</v>
      </c>
      <c r="L403" s="1" t="s">
        <v>1444</v>
      </c>
      <c r="Q403" t="s">
        <v>13790</v>
      </c>
      <c r="R403" t="s">
        <v>1716</v>
      </c>
      <c r="S403" t="s">
        <v>14375</v>
      </c>
      <c r="T403" t="s">
        <v>14377</v>
      </c>
    </row>
    <row r="404" spans="2:20" x14ac:dyDescent="0.2">
      <c r="B404" s="1" t="s">
        <v>1715</v>
      </c>
      <c r="C404" s="1" t="s">
        <v>1716</v>
      </c>
      <c r="D404" s="1" t="s">
        <v>1717</v>
      </c>
      <c r="E404" s="1" t="s">
        <v>1710</v>
      </c>
      <c r="F404" s="1" t="s">
        <v>1711</v>
      </c>
      <c r="G404" s="15"/>
      <c r="H404" s="18"/>
      <c r="I404" s="20"/>
      <c r="J404" s="1" t="s">
        <v>23</v>
      </c>
      <c r="L404" s="1" t="s">
        <v>1444</v>
      </c>
      <c r="Q404" t="s">
        <v>13790</v>
      </c>
      <c r="R404" t="s">
        <v>1716</v>
      </c>
      <c r="S404" t="s">
        <v>14375</v>
      </c>
      <c r="T404" t="s">
        <v>14377</v>
      </c>
    </row>
    <row r="405" spans="2:20" x14ac:dyDescent="0.2">
      <c r="B405" s="1" t="s">
        <v>1718</v>
      </c>
      <c r="C405" s="1" t="s">
        <v>1719</v>
      </c>
      <c r="D405" s="1" t="s">
        <v>1720</v>
      </c>
      <c r="E405" s="1" t="s">
        <v>1721</v>
      </c>
      <c r="G405" s="15"/>
      <c r="H405" s="18"/>
      <c r="I405" s="20"/>
      <c r="J405" s="1" t="s">
        <v>23</v>
      </c>
      <c r="K405" t="s">
        <v>12967</v>
      </c>
      <c r="L405" s="1" t="s">
        <v>1444</v>
      </c>
      <c r="N405" t="s">
        <v>13584</v>
      </c>
      <c r="O405" t="s">
        <v>13778</v>
      </c>
      <c r="Q405" t="s">
        <v>13790</v>
      </c>
      <c r="R405" t="s">
        <v>14031</v>
      </c>
      <c r="S405" t="s">
        <v>14375</v>
      </c>
      <c r="T405" t="s">
        <v>14382</v>
      </c>
    </row>
    <row r="406" spans="2:20" x14ac:dyDescent="0.2">
      <c r="B406" s="1" t="s">
        <v>1722</v>
      </c>
      <c r="C406" s="1" t="s">
        <v>1723</v>
      </c>
      <c r="D406" s="1" t="s">
        <v>1724</v>
      </c>
      <c r="E406" s="1" t="s">
        <v>1725</v>
      </c>
      <c r="F406" s="1" t="s">
        <v>1726</v>
      </c>
      <c r="G406" s="15"/>
      <c r="H406" s="18"/>
      <c r="I406" s="20"/>
      <c r="J406" s="1" t="s">
        <v>23</v>
      </c>
      <c r="K406" t="s">
        <v>12968</v>
      </c>
      <c r="L406" s="1" t="s">
        <v>1444</v>
      </c>
      <c r="Q406" t="s">
        <v>13790</v>
      </c>
      <c r="R406" t="s">
        <v>14032</v>
      </c>
      <c r="S406" t="s">
        <v>14375</v>
      </c>
      <c r="T406" t="s">
        <v>14377</v>
      </c>
    </row>
    <row r="407" spans="2:20" x14ac:dyDescent="0.2">
      <c r="B407" s="1" t="s">
        <v>1727</v>
      </c>
      <c r="C407" s="1" t="s">
        <v>17</v>
      </c>
      <c r="D407" s="1" t="s">
        <v>1728</v>
      </c>
      <c r="G407" s="15"/>
      <c r="H407" s="18"/>
      <c r="I407" s="20"/>
      <c r="J407" s="1" t="s">
        <v>23</v>
      </c>
      <c r="K407" t="s">
        <v>12969</v>
      </c>
      <c r="L407" s="1" t="s">
        <v>1444</v>
      </c>
      <c r="N407" t="s">
        <v>13585</v>
      </c>
      <c r="Q407" t="s">
        <v>13790</v>
      </c>
      <c r="R407" t="s">
        <v>17</v>
      </c>
      <c r="S407" t="s">
        <v>14375</v>
      </c>
      <c r="T407" t="s">
        <v>14376</v>
      </c>
    </row>
    <row r="408" spans="2:20" x14ac:dyDescent="0.2">
      <c r="B408" s="1" t="s">
        <v>1729</v>
      </c>
      <c r="C408" s="1" t="s">
        <v>1730</v>
      </c>
      <c r="D408" s="1" t="s">
        <v>1731</v>
      </c>
      <c r="E408" s="1" t="s">
        <v>1732</v>
      </c>
      <c r="F408" s="1" t="s">
        <v>1579</v>
      </c>
      <c r="G408" s="15"/>
      <c r="H408" s="18"/>
      <c r="I408" s="20"/>
      <c r="J408" s="1" t="s">
        <v>23</v>
      </c>
      <c r="K408" t="s">
        <v>12970</v>
      </c>
      <c r="L408" s="1" t="s">
        <v>1733</v>
      </c>
      <c r="N408" t="s">
        <v>13586</v>
      </c>
      <c r="Q408" t="s">
        <v>13790</v>
      </c>
      <c r="R408" t="s">
        <v>14033</v>
      </c>
      <c r="S408" t="s">
        <v>14384</v>
      </c>
      <c r="T408" t="s">
        <v>14377</v>
      </c>
    </row>
    <row r="409" spans="2:20" x14ac:dyDescent="0.2">
      <c r="B409" s="1" t="s">
        <v>1734</v>
      </c>
      <c r="C409" s="1" t="s">
        <v>1735</v>
      </c>
      <c r="D409" s="1" t="s">
        <v>1736</v>
      </c>
      <c r="E409" s="1" t="s">
        <v>1737</v>
      </c>
      <c r="F409" s="1" t="s">
        <v>1738</v>
      </c>
      <c r="G409" s="15"/>
      <c r="H409" s="18"/>
      <c r="I409" s="20"/>
      <c r="J409" s="1" t="s">
        <v>23</v>
      </c>
      <c r="L409" s="1" t="s">
        <v>1733</v>
      </c>
      <c r="N409" t="s">
        <v>13587</v>
      </c>
      <c r="Q409" t="s">
        <v>13790</v>
      </c>
      <c r="R409" t="s">
        <v>14034</v>
      </c>
      <c r="S409" t="s">
        <v>14384</v>
      </c>
      <c r="T409" t="s">
        <v>14377</v>
      </c>
    </row>
    <row r="410" spans="2:20" x14ac:dyDescent="0.2">
      <c r="B410" s="1" t="s">
        <v>1739</v>
      </c>
      <c r="C410" s="1" t="s">
        <v>1740</v>
      </c>
      <c r="D410" s="1" t="s">
        <v>1741</v>
      </c>
      <c r="E410" s="1" t="s">
        <v>1742</v>
      </c>
      <c r="F410" s="1" t="s">
        <v>1743</v>
      </c>
      <c r="G410" s="15"/>
      <c r="H410" s="18"/>
      <c r="I410" s="20"/>
      <c r="J410" s="1" t="s">
        <v>23</v>
      </c>
      <c r="K410" t="s">
        <v>12971</v>
      </c>
      <c r="L410" s="1" t="s">
        <v>1733</v>
      </c>
      <c r="Q410" t="s">
        <v>13790</v>
      </c>
      <c r="R410" t="s">
        <v>14035</v>
      </c>
      <c r="S410" t="s">
        <v>14375</v>
      </c>
      <c r="T410" t="s">
        <v>14377</v>
      </c>
    </row>
    <row r="411" spans="2:20" x14ac:dyDescent="0.2">
      <c r="B411" s="1" t="s">
        <v>1744</v>
      </c>
      <c r="C411" s="1" t="s">
        <v>1745</v>
      </c>
      <c r="D411" s="1" t="s">
        <v>1746</v>
      </c>
      <c r="E411" s="1" t="s">
        <v>1747</v>
      </c>
      <c r="F411" s="1" t="s">
        <v>1748</v>
      </c>
      <c r="G411" s="15"/>
      <c r="H411" s="18"/>
      <c r="I411" s="20"/>
      <c r="J411" s="1" t="s">
        <v>23</v>
      </c>
      <c r="K411" t="s">
        <v>12972</v>
      </c>
      <c r="L411" s="1" t="s">
        <v>1733</v>
      </c>
      <c r="Q411" t="s">
        <v>13790</v>
      </c>
      <c r="R411" t="s">
        <v>14036</v>
      </c>
      <c r="S411" t="s">
        <v>14375</v>
      </c>
      <c r="T411" t="s">
        <v>14377</v>
      </c>
    </row>
    <row r="412" spans="2:20" x14ac:dyDescent="0.2">
      <c r="B412" s="1" t="s">
        <v>1749</v>
      </c>
      <c r="C412" s="1" t="s">
        <v>1750</v>
      </c>
      <c r="D412" s="1" t="s">
        <v>1751</v>
      </c>
      <c r="E412" s="1" t="s">
        <v>1752</v>
      </c>
      <c r="F412" s="1" t="s">
        <v>1753</v>
      </c>
      <c r="G412" s="15"/>
      <c r="H412" s="18"/>
      <c r="I412" s="20"/>
      <c r="J412" s="1" t="s">
        <v>112</v>
      </c>
      <c r="K412" t="s">
        <v>12973</v>
      </c>
      <c r="L412" s="1" t="s">
        <v>1733</v>
      </c>
      <c r="Q412" t="s">
        <v>13790</v>
      </c>
      <c r="R412" t="s">
        <v>14037</v>
      </c>
      <c r="S412" t="s">
        <v>14375</v>
      </c>
      <c r="T412" t="s">
        <v>14377</v>
      </c>
    </row>
    <row r="413" spans="2:20" x14ac:dyDescent="0.2">
      <c r="B413" s="1" t="s">
        <v>1754</v>
      </c>
      <c r="C413" s="1" t="s">
        <v>1755</v>
      </c>
      <c r="D413" s="1" t="s">
        <v>1756</v>
      </c>
      <c r="E413" s="1" t="s">
        <v>1757</v>
      </c>
      <c r="F413" s="1" t="s">
        <v>1758</v>
      </c>
      <c r="G413" s="15"/>
      <c r="H413" s="18"/>
      <c r="I413" s="20"/>
      <c r="J413" s="1" t="s">
        <v>23</v>
      </c>
      <c r="K413" t="s">
        <v>12974</v>
      </c>
      <c r="L413" s="1" t="s">
        <v>1733</v>
      </c>
      <c r="Q413" t="s">
        <v>13790</v>
      </c>
      <c r="R413" t="s">
        <v>14038</v>
      </c>
      <c r="S413" t="s">
        <v>14375</v>
      </c>
      <c r="T413" t="s">
        <v>14377</v>
      </c>
    </row>
    <row r="414" spans="2:20" x14ac:dyDescent="0.2">
      <c r="B414" s="1" t="s">
        <v>1759</v>
      </c>
      <c r="C414" s="1" t="s">
        <v>1760</v>
      </c>
      <c r="D414" s="1" t="s">
        <v>1761</v>
      </c>
      <c r="E414" s="1" t="s">
        <v>1762</v>
      </c>
      <c r="F414" s="1" t="s">
        <v>1763</v>
      </c>
      <c r="G414" s="15"/>
      <c r="H414" s="18"/>
      <c r="I414" s="20"/>
      <c r="J414" s="1" t="s">
        <v>23</v>
      </c>
      <c r="K414" t="s">
        <v>12975</v>
      </c>
      <c r="L414" s="1" t="s">
        <v>1733</v>
      </c>
      <c r="Q414" t="s">
        <v>13790</v>
      </c>
      <c r="R414" t="s">
        <v>14039</v>
      </c>
      <c r="S414" t="s">
        <v>14375</v>
      </c>
      <c r="T414" t="s">
        <v>14377</v>
      </c>
    </row>
    <row r="415" spans="2:20" x14ac:dyDescent="0.2">
      <c r="B415" s="1" t="s">
        <v>1764</v>
      </c>
      <c r="C415" s="1" t="s">
        <v>1765</v>
      </c>
      <c r="D415" s="1" t="s">
        <v>1766</v>
      </c>
      <c r="E415" s="1" t="s">
        <v>1767</v>
      </c>
      <c r="F415" s="1" t="s">
        <v>1768</v>
      </c>
      <c r="G415" s="15"/>
      <c r="H415" s="18"/>
      <c r="I415" s="20"/>
      <c r="J415" s="1" t="s">
        <v>23</v>
      </c>
      <c r="K415" t="s">
        <v>12976</v>
      </c>
      <c r="L415" s="1" t="s">
        <v>1733</v>
      </c>
      <c r="Q415" t="s">
        <v>13790</v>
      </c>
      <c r="R415" t="s">
        <v>14040</v>
      </c>
      <c r="S415" t="s">
        <v>14375</v>
      </c>
      <c r="T415" t="s">
        <v>14377</v>
      </c>
    </row>
    <row r="416" spans="2:20" x14ac:dyDescent="0.2">
      <c r="B416" s="1" t="s">
        <v>1769</v>
      </c>
      <c r="C416" s="1" t="s">
        <v>1770</v>
      </c>
      <c r="D416" s="1" t="s">
        <v>1771</v>
      </c>
      <c r="E416" s="1" t="s">
        <v>1772</v>
      </c>
      <c r="F416" s="1" t="s">
        <v>1773</v>
      </c>
      <c r="G416" s="15"/>
      <c r="H416" s="18"/>
      <c r="I416" s="20"/>
      <c r="J416" s="1" t="s">
        <v>23</v>
      </c>
      <c r="K416" t="s">
        <v>12977</v>
      </c>
      <c r="L416" s="1" t="s">
        <v>1733</v>
      </c>
      <c r="Q416" t="s">
        <v>13790</v>
      </c>
      <c r="R416" t="s">
        <v>14041</v>
      </c>
      <c r="S416" t="s">
        <v>14375</v>
      </c>
      <c r="T416" t="s">
        <v>14377</v>
      </c>
    </row>
    <row r="417" spans="2:20" x14ac:dyDescent="0.2">
      <c r="B417" s="1" t="s">
        <v>1774</v>
      </c>
      <c r="C417" s="1" t="s">
        <v>1775</v>
      </c>
      <c r="D417" s="1" t="s">
        <v>1776</v>
      </c>
      <c r="E417" s="1" t="s">
        <v>1777</v>
      </c>
      <c r="F417" s="1" t="s">
        <v>1778</v>
      </c>
      <c r="G417" s="15"/>
      <c r="H417" s="18"/>
      <c r="I417" s="20"/>
      <c r="J417" s="1" t="s">
        <v>23</v>
      </c>
      <c r="K417" t="s">
        <v>12978</v>
      </c>
      <c r="L417" s="1" t="s">
        <v>1733</v>
      </c>
      <c r="Q417" t="s">
        <v>13790</v>
      </c>
      <c r="R417" t="s">
        <v>14042</v>
      </c>
      <c r="S417" t="s">
        <v>14375</v>
      </c>
      <c r="T417" t="s">
        <v>14377</v>
      </c>
    </row>
    <row r="418" spans="2:20" x14ac:dyDescent="0.2">
      <c r="B418" s="1" t="s">
        <v>1779</v>
      </c>
      <c r="C418" s="1" t="s">
        <v>1780</v>
      </c>
      <c r="D418" s="1" t="s">
        <v>1781</v>
      </c>
      <c r="E418" s="1" t="s">
        <v>1777</v>
      </c>
      <c r="F418" s="1" t="s">
        <v>1778</v>
      </c>
      <c r="G418" s="15"/>
      <c r="H418" s="18"/>
      <c r="I418" s="20"/>
      <c r="J418" s="1" t="s">
        <v>23</v>
      </c>
      <c r="K418" t="s">
        <v>12979</v>
      </c>
      <c r="L418" s="1" t="s">
        <v>1733</v>
      </c>
      <c r="Q418" t="s">
        <v>13790</v>
      </c>
      <c r="R418" t="s">
        <v>14042</v>
      </c>
      <c r="S418" t="s">
        <v>14375</v>
      </c>
      <c r="T418" t="s">
        <v>14377</v>
      </c>
    </row>
    <row r="419" spans="2:20" x14ac:dyDescent="0.2">
      <c r="B419" s="1" t="s">
        <v>1782</v>
      </c>
      <c r="C419" s="1" t="s">
        <v>1783</v>
      </c>
      <c r="D419" s="1" t="s">
        <v>1784</v>
      </c>
      <c r="E419" s="1" t="s">
        <v>1777</v>
      </c>
      <c r="F419" s="1" t="s">
        <v>1778</v>
      </c>
      <c r="G419" s="15"/>
      <c r="H419" s="18"/>
      <c r="I419" s="20"/>
      <c r="J419" s="1" t="s">
        <v>23</v>
      </c>
      <c r="K419" t="s">
        <v>12980</v>
      </c>
      <c r="L419" s="1" t="s">
        <v>1733</v>
      </c>
      <c r="Q419" t="s">
        <v>13790</v>
      </c>
      <c r="R419" t="s">
        <v>14042</v>
      </c>
      <c r="S419" t="s">
        <v>14375</v>
      </c>
      <c r="T419" t="s">
        <v>14377</v>
      </c>
    </row>
    <row r="420" spans="2:20" x14ac:dyDescent="0.2">
      <c r="B420" s="1" t="s">
        <v>1785</v>
      </c>
      <c r="C420" s="1" t="s">
        <v>1786</v>
      </c>
      <c r="D420" s="1" t="s">
        <v>1787</v>
      </c>
      <c r="E420" s="1" t="s">
        <v>1788</v>
      </c>
      <c r="F420" s="1" t="s">
        <v>1789</v>
      </c>
      <c r="G420" s="15"/>
      <c r="H420" s="18"/>
      <c r="I420" s="20"/>
      <c r="J420" s="1" t="s">
        <v>23</v>
      </c>
      <c r="K420" t="s">
        <v>12981</v>
      </c>
      <c r="L420" s="1" t="s">
        <v>1733</v>
      </c>
      <c r="Q420" t="s">
        <v>13790</v>
      </c>
      <c r="R420" t="s">
        <v>14043</v>
      </c>
      <c r="S420" t="s">
        <v>14375</v>
      </c>
      <c r="T420" t="s">
        <v>14377</v>
      </c>
    </row>
    <row r="421" spans="2:20" x14ac:dyDescent="0.2">
      <c r="B421" s="1" t="s">
        <v>1790</v>
      </c>
      <c r="C421" s="1" t="s">
        <v>1791</v>
      </c>
      <c r="D421" s="1" t="s">
        <v>1792</v>
      </c>
      <c r="E421" s="1" t="s">
        <v>1793</v>
      </c>
      <c r="F421" s="1" t="s">
        <v>1794</v>
      </c>
      <c r="G421" s="15"/>
      <c r="H421" s="18"/>
      <c r="I421" s="20"/>
      <c r="J421" s="1" t="s">
        <v>23</v>
      </c>
      <c r="K421" t="s">
        <v>12982</v>
      </c>
      <c r="L421" s="1" t="s">
        <v>1733</v>
      </c>
      <c r="Q421" t="s">
        <v>13790</v>
      </c>
      <c r="R421" t="s">
        <v>14044</v>
      </c>
      <c r="S421" t="s">
        <v>14375</v>
      </c>
      <c r="T421" t="s">
        <v>14377</v>
      </c>
    </row>
    <row r="422" spans="2:20" x14ac:dyDescent="0.2">
      <c r="B422" s="1" t="s">
        <v>1795</v>
      </c>
      <c r="C422" s="1" t="s">
        <v>1796</v>
      </c>
      <c r="D422" s="1" t="s">
        <v>1797</v>
      </c>
      <c r="E422" s="1" t="s">
        <v>1798</v>
      </c>
      <c r="F422" s="1" t="s">
        <v>1799</v>
      </c>
      <c r="G422" s="15"/>
      <c r="H422" s="18"/>
      <c r="I422" s="20"/>
      <c r="J422" s="1" t="s">
        <v>23</v>
      </c>
      <c r="K422" t="s">
        <v>12983</v>
      </c>
      <c r="L422" s="1" t="s">
        <v>1733</v>
      </c>
      <c r="Q422" t="s">
        <v>13790</v>
      </c>
      <c r="R422" t="s">
        <v>14045</v>
      </c>
      <c r="S422" t="s">
        <v>14375</v>
      </c>
      <c r="T422" t="s">
        <v>14377</v>
      </c>
    </row>
    <row r="423" spans="2:20" x14ac:dyDescent="0.2">
      <c r="B423" s="1" t="s">
        <v>1800</v>
      </c>
      <c r="C423" s="1" t="s">
        <v>1801</v>
      </c>
      <c r="D423" s="1" t="s">
        <v>1802</v>
      </c>
      <c r="E423" s="1" t="s">
        <v>1798</v>
      </c>
      <c r="F423" s="1" t="s">
        <v>1799</v>
      </c>
      <c r="G423" s="15"/>
      <c r="H423" s="18"/>
      <c r="I423" s="20"/>
      <c r="J423" s="1" t="s">
        <v>23</v>
      </c>
      <c r="K423" t="s">
        <v>12984</v>
      </c>
      <c r="L423" s="1" t="s">
        <v>1733</v>
      </c>
      <c r="Q423" t="s">
        <v>13790</v>
      </c>
      <c r="R423" t="s">
        <v>14045</v>
      </c>
      <c r="S423" t="s">
        <v>14375</v>
      </c>
      <c r="T423" t="s">
        <v>14377</v>
      </c>
    </row>
    <row r="424" spans="2:20" x14ac:dyDescent="0.2">
      <c r="B424" s="1" t="s">
        <v>1803</v>
      </c>
      <c r="C424" s="1" t="s">
        <v>1804</v>
      </c>
      <c r="D424" s="1" t="s">
        <v>1805</v>
      </c>
      <c r="E424" s="1" t="s">
        <v>1806</v>
      </c>
      <c r="F424" s="1" t="s">
        <v>1807</v>
      </c>
      <c r="G424" s="15"/>
      <c r="H424" s="18"/>
      <c r="I424" s="20"/>
      <c r="J424" s="1" t="s">
        <v>23</v>
      </c>
      <c r="K424" t="s">
        <v>12985</v>
      </c>
      <c r="L424" s="1" t="s">
        <v>1733</v>
      </c>
      <c r="Q424" t="s">
        <v>13790</v>
      </c>
      <c r="R424" t="s">
        <v>14046</v>
      </c>
      <c r="S424" t="s">
        <v>14375</v>
      </c>
      <c r="T424" t="s">
        <v>14379</v>
      </c>
    </row>
    <row r="425" spans="2:20" x14ac:dyDescent="0.2">
      <c r="B425" s="1" t="s">
        <v>1808</v>
      </c>
      <c r="C425" s="1" t="s">
        <v>1809</v>
      </c>
      <c r="D425" s="1" t="s">
        <v>1810</v>
      </c>
      <c r="E425" s="1" t="s">
        <v>1811</v>
      </c>
      <c r="F425" s="1" t="s">
        <v>1812</v>
      </c>
      <c r="G425" s="15"/>
      <c r="H425" s="18"/>
      <c r="I425" s="20"/>
      <c r="J425" s="1" t="s">
        <v>23</v>
      </c>
      <c r="K425" t="s">
        <v>12986</v>
      </c>
      <c r="L425" s="1" t="s">
        <v>1733</v>
      </c>
      <c r="Q425" t="s">
        <v>13790</v>
      </c>
      <c r="R425" t="s">
        <v>14047</v>
      </c>
      <c r="S425" t="s">
        <v>14375</v>
      </c>
      <c r="T425" t="s">
        <v>14377</v>
      </c>
    </row>
    <row r="426" spans="2:20" x14ac:dyDescent="0.2">
      <c r="B426" s="1" t="s">
        <v>1813</v>
      </c>
      <c r="C426" s="1" t="s">
        <v>1814</v>
      </c>
      <c r="D426" s="1" t="s">
        <v>1815</v>
      </c>
      <c r="E426" s="1" t="s">
        <v>1816</v>
      </c>
      <c r="F426" s="1" t="s">
        <v>1817</v>
      </c>
      <c r="G426" s="15"/>
      <c r="H426" s="18"/>
      <c r="I426" s="20"/>
      <c r="J426" s="1" t="s">
        <v>23</v>
      </c>
      <c r="K426" t="s">
        <v>12987</v>
      </c>
      <c r="L426" s="1" t="s">
        <v>1733</v>
      </c>
      <c r="N426" t="s">
        <v>13588</v>
      </c>
      <c r="Q426" t="s">
        <v>13790</v>
      </c>
      <c r="R426" t="s">
        <v>14048</v>
      </c>
      <c r="S426" t="s">
        <v>14375</v>
      </c>
      <c r="T426" t="s">
        <v>14377</v>
      </c>
    </row>
    <row r="427" spans="2:20" x14ac:dyDescent="0.2">
      <c r="B427" s="1" t="s">
        <v>1818</v>
      </c>
      <c r="C427" s="1" t="s">
        <v>1814</v>
      </c>
      <c r="D427" s="1" t="s">
        <v>1819</v>
      </c>
      <c r="E427" s="1" t="s">
        <v>1816</v>
      </c>
      <c r="F427" s="1" t="s">
        <v>1820</v>
      </c>
      <c r="G427" s="15"/>
      <c r="H427" s="18"/>
      <c r="I427" s="20"/>
      <c r="J427" s="1" t="s">
        <v>112</v>
      </c>
      <c r="K427" t="s">
        <v>12987</v>
      </c>
      <c r="L427" s="1" t="s">
        <v>1733</v>
      </c>
      <c r="N427" t="s">
        <v>13588</v>
      </c>
      <c r="Q427" t="s">
        <v>13790</v>
      </c>
      <c r="R427" t="s">
        <v>14048</v>
      </c>
      <c r="S427" t="s">
        <v>14375</v>
      </c>
      <c r="T427" t="s">
        <v>14377</v>
      </c>
    </row>
    <row r="428" spans="2:20" x14ac:dyDescent="0.2">
      <c r="B428" s="1" t="s">
        <v>1821</v>
      </c>
      <c r="C428" s="1" t="s">
        <v>1822</v>
      </c>
      <c r="D428" s="1" t="s">
        <v>1823</v>
      </c>
      <c r="E428" s="1" t="s">
        <v>1653</v>
      </c>
      <c r="F428" s="1" t="s">
        <v>1654</v>
      </c>
      <c r="G428" s="15"/>
      <c r="H428" s="18"/>
      <c r="I428" s="20"/>
      <c r="J428" s="1" t="s">
        <v>23</v>
      </c>
      <c r="K428" t="s">
        <v>12988</v>
      </c>
      <c r="L428" s="1" t="s">
        <v>1733</v>
      </c>
      <c r="Q428" t="s">
        <v>13790</v>
      </c>
      <c r="R428" t="s">
        <v>14027</v>
      </c>
      <c r="S428" t="s">
        <v>14375</v>
      </c>
      <c r="T428" t="s">
        <v>14377</v>
      </c>
    </row>
    <row r="429" spans="2:20" x14ac:dyDescent="0.2">
      <c r="B429" s="1" t="s">
        <v>1824</v>
      </c>
      <c r="C429" s="1" t="s">
        <v>1825</v>
      </c>
      <c r="D429" s="1" t="s">
        <v>1826</v>
      </c>
      <c r="E429" s="1" t="s">
        <v>1653</v>
      </c>
      <c r="F429" s="1" t="s">
        <v>1654</v>
      </c>
      <c r="G429" s="15"/>
      <c r="H429" s="18"/>
      <c r="I429" s="20"/>
      <c r="J429" s="1" t="s">
        <v>23</v>
      </c>
      <c r="K429" t="s">
        <v>12989</v>
      </c>
      <c r="L429" s="1" t="s">
        <v>1733</v>
      </c>
      <c r="Q429" t="s">
        <v>13790</v>
      </c>
      <c r="R429" t="s">
        <v>14027</v>
      </c>
      <c r="S429" t="s">
        <v>14375</v>
      </c>
      <c r="T429" t="s">
        <v>14377</v>
      </c>
    </row>
    <row r="430" spans="2:20" x14ac:dyDescent="0.2">
      <c r="B430" s="1" t="s">
        <v>1827</v>
      </c>
      <c r="C430" s="1" t="s">
        <v>1828</v>
      </c>
      <c r="D430" s="1" t="s">
        <v>1829</v>
      </c>
      <c r="E430" s="1" t="s">
        <v>1653</v>
      </c>
      <c r="F430" s="1" t="s">
        <v>1654</v>
      </c>
      <c r="G430" s="15"/>
      <c r="H430" s="18"/>
      <c r="I430" s="20"/>
      <c r="J430" s="1" t="s">
        <v>23</v>
      </c>
      <c r="K430" t="s">
        <v>12990</v>
      </c>
      <c r="L430" s="1" t="s">
        <v>1733</v>
      </c>
      <c r="Q430" t="s">
        <v>13790</v>
      </c>
      <c r="R430" t="s">
        <v>14027</v>
      </c>
      <c r="S430" t="s">
        <v>14375</v>
      </c>
      <c r="T430" t="s">
        <v>14377</v>
      </c>
    </row>
    <row r="431" spans="2:20" x14ac:dyDescent="0.2">
      <c r="B431" s="1" t="s">
        <v>1830</v>
      </c>
      <c r="C431" s="1" t="s">
        <v>1831</v>
      </c>
      <c r="D431" s="1" t="s">
        <v>1832</v>
      </c>
      <c r="E431" s="1" t="s">
        <v>1653</v>
      </c>
      <c r="F431" s="1" t="s">
        <v>1654</v>
      </c>
      <c r="G431" s="15"/>
      <c r="H431" s="18"/>
      <c r="I431" s="20"/>
      <c r="J431" s="1" t="s">
        <v>23</v>
      </c>
      <c r="K431" t="s">
        <v>12991</v>
      </c>
      <c r="L431" s="1" t="s">
        <v>1733</v>
      </c>
      <c r="Q431" t="s">
        <v>13790</v>
      </c>
      <c r="R431" t="s">
        <v>14027</v>
      </c>
      <c r="S431" t="s">
        <v>14375</v>
      </c>
      <c r="T431" t="s">
        <v>14377</v>
      </c>
    </row>
    <row r="432" spans="2:20" x14ac:dyDescent="0.2">
      <c r="B432" s="1" t="s">
        <v>1833</v>
      </c>
      <c r="C432" s="1" t="s">
        <v>1834</v>
      </c>
      <c r="D432" s="1" t="s">
        <v>1835</v>
      </c>
      <c r="E432" s="1" t="s">
        <v>1653</v>
      </c>
      <c r="F432" s="1" t="s">
        <v>1654</v>
      </c>
      <c r="G432" s="15"/>
      <c r="H432" s="18"/>
      <c r="I432" s="20"/>
      <c r="J432" s="1" t="s">
        <v>23</v>
      </c>
      <c r="K432" t="s">
        <v>12992</v>
      </c>
      <c r="L432" s="1" t="s">
        <v>1733</v>
      </c>
      <c r="Q432" t="s">
        <v>13790</v>
      </c>
      <c r="R432" t="s">
        <v>14027</v>
      </c>
      <c r="S432" t="s">
        <v>14375</v>
      </c>
      <c r="T432" t="s">
        <v>14377</v>
      </c>
    </row>
    <row r="433" spans="2:20" x14ac:dyDescent="0.2">
      <c r="B433" s="1" t="s">
        <v>1836</v>
      </c>
      <c r="C433" s="1" t="s">
        <v>1837</v>
      </c>
      <c r="D433" s="1" t="s">
        <v>1838</v>
      </c>
      <c r="E433" s="1" t="s">
        <v>1839</v>
      </c>
      <c r="F433" s="1" t="s">
        <v>1840</v>
      </c>
      <c r="G433" s="15"/>
      <c r="H433" s="18"/>
      <c r="I433" s="20"/>
      <c r="J433" s="1" t="s">
        <v>23</v>
      </c>
      <c r="L433" s="1" t="s">
        <v>1733</v>
      </c>
      <c r="N433" t="s">
        <v>13589</v>
      </c>
      <c r="Q433" t="s">
        <v>13790</v>
      </c>
      <c r="R433" t="s">
        <v>1837</v>
      </c>
      <c r="S433" t="s">
        <v>14375</v>
      </c>
      <c r="T433" t="s">
        <v>14377</v>
      </c>
    </row>
    <row r="434" spans="2:20" x14ac:dyDescent="0.2">
      <c r="B434" s="1" t="s">
        <v>1841</v>
      </c>
      <c r="C434" s="1" t="s">
        <v>1837</v>
      </c>
      <c r="D434" s="1" t="s">
        <v>1842</v>
      </c>
      <c r="E434" s="1" t="s">
        <v>1839</v>
      </c>
      <c r="F434" s="1" t="s">
        <v>1840</v>
      </c>
      <c r="G434" s="15"/>
      <c r="H434" s="18"/>
      <c r="I434" s="20"/>
      <c r="J434" s="1" t="s">
        <v>23</v>
      </c>
      <c r="L434" s="1" t="s">
        <v>1733</v>
      </c>
      <c r="N434" t="s">
        <v>13589</v>
      </c>
      <c r="Q434" t="s">
        <v>13790</v>
      </c>
      <c r="R434" t="s">
        <v>1837</v>
      </c>
      <c r="S434" t="s">
        <v>14375</v>
      </c>
      <c r="T434" t="s">
        <v>14377</v>
      </c>
    </row>
    <row r="435" spans="2:20" x14ac:dyDescent="0.2">
      <c r="B435" s="1" t="s">
        <v>1843</v>
      </c>
      <c r="C435" s="1" t="s">
        <v>1837</v>
      </c>
      <c r="D435" s="1" t="s">
        <v>1844</v>
      </c>
      <c r="E435" s="1" t="s">
        <v>1839</v>
      </c>
      <c r="F435" s="1" t="s">
        <v>1840</v>
      </c>
      <c r="G435" s="15"/>
      <c r="H435" s="18"/>
      <c r="I435" s="20"/>
      <c r="J435" s="1" t="s">
        <v>23</v>
      </c>
      <c r="L435" s="1" t="s">
        <v>1733</v>
      </c>
      <c r="N435" t="s">
        <v>13589</v>
      </c>
      <c r="Q435" t="s">
        <v>13790</v>
      </c>
      <c r="R435" t="s">
        <v>1837</v>
      </c>
      <c r="S435" t="s">
        <v>14375</v>
      </c>
      <c r="T435" t="s">
        <v>14377</v>
      </c>
    </row>
    <row r="436" spans="2:20" x14ac:dyDescent="0.2">
      <c r="B436" s="1" t="s">
        <v>1845</v>
      </c>
      <c r="C436" s="1" t="s">
        <v>1837</v>
      </c>
      <c r="D436" s="1" t="s">
        <v>1846</v>
      </c>
      <c r="E436" s="1" t="s">
        <v>1839</v>
      </c>
      <c r="F436" s="1" t="s">
        <v>1840</v>
      </c>
      <c r="G436" s="15"/>
      <c r="H436" s="18"/>
      <c r="I436" s="20"/>
      <c r="J436" s="1" t="s">
        <v>23</v>
      </c>
      <c r="L436" s="1" t="s">
        <v>1733</v>
      </c>
      <c r="N436" t="s">
        <v>13589</v>
      </c>
      <c r="Q436" t="s">
        <v>13790</v>
      </c>
      <c r="R436" t="s">
        <v>1837</v>
      </c>
      <c r="S436" t="s">
        <v>14375</v>
      </c>
      <c r="T436" t="s">
        <v>14377</v>
      </c>
    </row>
    <row r="437" spans="2:20" x14ac:dyDescent="0.2">
      <c r="B437" s="1" t="s">
        <v>1847</v>
      </c>
      <c r="C437" s="1" t="s">
        <v>1848</v>
      </c>
      <c r="D437" s="1" t="s">
        <v>1849</v>
      </c>
      <c r="E437" s="1" t="s">
        <v>1687</v>
      </c>
      <c r="F437" s="1" t="s">
        <v>1688</v>
      </c>
      <c r="G437" s="15"/>
      <c r="H437" s="18"/>
      <c r="I437" s="20"/>
      <c r="J437" s="1" t="s">
        <v>23</v>
      </c>
      <c r="K437" t="s">
        <v>12993</v>
      </c>
      <c r="L437" s="1" t="s">
        <v>1733</v>
      </c>
      <c r="N437" t="s">
        <v>13582</v>
      </c>
      <c r="Q437" t="s">
        <v>13790</v>
      </c>
      <c r="R437" t="s">
        <v>14029</v>
      </c>
      <c r="S437" t="s">
        <v>14375</v>
      </c>
      <c r="T437" t="s">
        <v>14377</v>
      </c>
    </row>
    <row r="438" spans="2:20" x14ac:dyDescent="0.2">
      <c r="B438" s="1" t="s">
        <v>1850</v>
      </c>
      <c r="C438" s="1" t="s">
        <v>1851</v>
      </c>
      <c r="D438" s="1" t="s">
        <v>1852</v>
      </c>
      <c r="E438" s="1" t="s">
        <v>1853</v>
      </c>
      <c r="F438" s="1" t="s">
        <v>1854</v>
      </c>
      <c r="G438" s="15"/>
      <c r="H438" s="18"/>
      <c r="I438" s="20"/>
      <c r="J438" s="1" t="s">
        <v>23</v>
      </c>
      <c r="K438" t="s">
        <v>12994</v>
      </c>
      <c r="L438" s="1" t="s">
        <v>1733</v>
      </c>
      <c r="Q438" t="s">
        <v>13790</v>
      </c>
      <c r="R438" t="s">
        <v>14049</v>
      </c>
      <c r="S438" t="s">
        <v>14375</v>
      </c>
      <c r="T438" t="s">
        <v>14377</v>
      </c>
    </row>
    <row r="439" spans="2:20" x14ac:dyDescent="0.2">
      <c r="B439" s="1" t="s">
        <v>1855</v>
      </c>
      <c r="C439" s="1" t="s">
        <v>1856</v>
      </c>
      <c r="D439" s="1" t="s">
        <v>1857</v>
      </c>
      <c r="E439" s="1" t="s">
        <v>1858</v>
      </c>
      <c r="F439" s="1" t="s">
        <v>1768</v>
      </c>
      <c r="G439" s="15"/>
      <c r="H439" s="18"/>
      <c r="I439" s="20"/>
      <c r="J439" s="1" t="s">
        <v>23</v>
      </c>
      <c r="K439" t="s">
        <v>12995</v>
      </c>
      <c r="L439" s="1" t="s">
        <v>1733</v>
      </c>
      <c r="Q439" t="s">
        <v>13790</v>
      </c>
      <c r="R439" t="s">
        <v>14050</v>
      </c>
      <c r="S439" t="s">
        <v>14375</v>
      </c>
      <c r="T439" t="s">
        <v>14377</v>
      </c>
    </row>
    <row r="440" spans="2:20" x14ac:dyDescent="0.2">
      <c r="B440" s="1" t="s">
        <v>1859</v>
      </c>
      <c r="C440" s="1" t="s">
        <v>1860</v>
      </c>
      <c r="D440" s="1" t="s">
        <v>1861</v>
      </c>
      <c r="E440" s="1" t="s">
        <v>1858</v>
      </c>
      <c r="F440" s="1" t="s">
        <v>1768</v>
      </c>
      <c r="G440" s="15"/>
      <c r="H440" s="18"/>
      <c r="I440" s="20"/>
      <c r="J440" s="1" t="s">
        <v>23</v>
      </c>
      <c r="K440" t="s">
        <v>12668</v>
      </c>
      <c r="L440" s="1" t="s">
        <v>1733</v>
      </c>
      <c r="Q440" t="s">
        <v>13790</v>
      </c>
      <c r="R440" t="s">
        <v>14050</v>
      </c>
      <c r="S440" t="s">
        <v>14375</v>
      </c>
      <c r="T440" t="s">
        <v>14377</v>
      </c>
    </row>
    <row r="441" spans="2:20" x14ac:dyDescent="0.2">
      <c r="B441" s="1" t="s">
        <v>1862</v>
      </c>
      <c r="C441" s="1" t="s">
        <v>1863</v>
      </c>
      <c r="D441" s="1" t="s">
        <v>1864</v>
      </c>
      <c r="E441" s="1" t="s">
        <v>1865</v>
      </c>
      <c r="G441" s="15"/>
      <c r="H441" s="18"/>
      <c r="I441" s="20"/>
      <c r="J441" s="1" t="s">
        <v>23</v>
      </c>
      <c r="K441" t="s">
        <v>12996</v>
      </c>
      <c r="L441" s="1" t="s">
        <v>1733</v>
      </c>
      <c r="N441" t="s">
        <v>13590</v>
      </c>
      <c r="Q441" t="s">
        <v>13790</v>
      </c>
      <c r="R441" t="s">
        <v>14051</v>
      </c>
      <c r="S441" t="s">
        <v>14384</v>
      </c>
      <c r="T441" t="s">
        <v>14382</v>
      </c>
    </row>
    <row r="442" spans="2:20" x14ac:dyDescent="0.2">
      <c r="B442" s="1" t="s">
        <v>1866</v>
      </c>
      <c r="C442" s="1" t="s">
        <v>1735</v>
      </c>
      <c r="D442" s="1" t="s">
        <v>1867</v>
      </c>
      <c r="E442" s="1" t="s">
        <v>1737</v>
      </c>
      <c r="F442" s="1" t="s">
        <v>1738</v>
      </c>
      <c r="G442" s="15"/>
      <c r="H442" s="18"/>
      <c r="I442" s="20"/>
      <c r="J442" s="1" t="s">
        <v>23</v>
      </c>
      <c r="L442" s="1" t="s">
        <v>1733</v>
      </c>
      <c r="N442" t="s">
        <v>13587</v>
      </c>
      <c r="Q442" t="s">
        <v>13790</v>
      </c>
      <c r="R442" t="s">
        <v>14034</v>
      </c>
      <c r="S442" t="s">
        <v>14384</v>
      </c>
      <c r="T442" t="s">
        <v>14377</v>
      </c>
    </row>
    <row r="443" spans="2:20" x14ac:dyDescent="0.2">
      <c r="B443" s="1" t="s">
        <v>1868</v>
      </c>
      <c r="C443" s="1" t="s">
        <v>1869</v>
      </c>
      <c r="D443" s="1" t="s">
        <v>1870</v>
      </c>
      <c r="E443" s="1" t="s">
        <v>1871</v>
      </c>
      <c r="F443" s="1" t="s">
        <v>1872</v>
      </c>
      <c r="G443" s="15"/>
      <c r="H443" s="18"/>
      <c r="I443" s="20"/>
      <c r="J443" s="1" t="s">
        <v>23</v>
      </c>
      <c r="K443" t="s">
        <v>12997</v>
      </c>
      <c r="L443" s="1" t="s">
        <v>1733</v>
      </c>
      <c r="N443" t="s">
        <v>13591</v>
      </c>
      <c r="Q443" t="s">
        <v>13790</v>
      </c>
      <c r="R443" t="s">
        <v>14052</v>
      </c>
      <c r="S443" t="s">
        <v>14381</v>
      </c>
      <c r="T443" t="s">
        <v>14379</v>
      </c>
    </row>
    <row r="444" spans="2:20" x14ac:dyDescent="0.2">
      <c r="B444" s="1" t="s">
        <v>1873</v>
      </c>
      <c r="C444" s="1" t="s">
        <v>1874</v>
      </c>
      <c r="D444" s="1" t="s">
        <v>1875</v>
      </c>
      <c r="E444" s="1" t="s">
        <v>1696</v>
      </c>
      <c r="F444" s="1" t="s">
        <v>1697</v>
      </c>
      <c r="G444" s="15"/>
      <c r="H444" s="18"/>
      <c r="I444" s="20"/>
      <c r="J444" s="1" t="s">
        <v>23</v>
      </c>
      <c r="K444" t="s">
        <v>12998</v>
      </c>
      <c r="L444" s="1" t="s">
        <v>1733</v>
      </c>
      <c r="N444" t="s">
        <v>13583</v>
      </c>
      <c r="Q444" t="s">
        <v>13790</v>
      </c>
      <c r="R444" t="s">
        <v>14030</v>
      </c>
      <c r="S444" t="s">
        <v>14375</v>
      </c>
      <c r="T444" t="s">
        <v>14379</v>
      </c>
    </row>
    <row r="445" spans="2:20" x14ac:dyDescent="0.2">
      <c r="B445" s="1" t="s">
        <v>1876</v>
      </c>
      <c r="C445" s="1" t="s">
        <v>1877</v>
      </c>
      <c r="D445" s="1" t="s">
        <v>1878</v>
      </c>
      <c r="E445" s="1" t="s">
        <v>1696</v>
      </c>
      <c r="F445" s="1" t="s">
        <v>1697</v>
      </c>
      <c r="G445" s="15"/>
      <c r="H445" s="18"/>
      <c r="I445" s="20"/>
      <c r="J445" s="1" t="s">
        <v>23</v>
      </c>
      <c r="K445" t="s">
        <v>12999</v>
      </c>
      <c r="L445" s="1" t="s">
        <v>1733</v>
      </c>
      <c r="N445" t="s">
        <v>13583</v>
      </c>
      <c r="Q445" t="s">
        <v>13790</v>
      </c>
      <c r="R445" t="s">
        <v>14030</v>
      </c>
      <c r="S445" t="s">
        <v>14375</v>
      </c>
      <c r="T445" t="s">
        <v>14379</v>
      </c>
    </row>
    <row r="446" spans="2:20" x14ac:dyDescent="0.2">
      <c r="B446" s="1" t="s">
        <v>1879</v>
      </c>
      <c r="C446" s="1" t="s">
        <v>1880</v>
      </c>
      <c r="D446" s="1" t="s">
        <v>1881</v>
      </c>
      <c r="E446" s="1" t="s">
        <v>1696</v>
      </c>
      <c r="F446" s="1" t="s">
        <v>1697</v>
      </c>
      <c r="G446" s="15"/>
      <c r="H446" s="18"/>
      <c r="I446" s="20"/>
      <c r="J446" s="1" t="s">
        <v>23</v>
      </c>
      <c r="K446" t="s">
        <v>13000</v>
      </c>
      <c r="L446" s="1" t="s">
        <v>1733</v>
      </c>
      <c r="N446" t="s">
        <v>13583</v>
      </c>
      <c r="Q446" t="s">
        <v>13790</v>
      </c>
      <c r="R446" t="s">
        <v>14030</v>
      </c>
      <c r="S446" t="s">
        <v>14375</v>
      </c>
      <c r="T446" t="s">
        <v>14379</v>
      </c>
    </row>
    <row r="447" spans="2:20" x14ac:dyDescent="0.2">
      <c r="B447" s="1" t="s">
        <v>1882</v>
      </c>
      <c r="C447" s="1" t="s">
        <v>1883</v>
      </c>
      <c r="D447" s="1" t="s">
        <v>1884</v>
      </c>
      <c r="E447" s="1" t="s">
        <v>1696</v>
      </c>
      <c r="F447" s="1" t="s">
        <v>1697</v>
      </c>
      <c r="G447" s="15"/>
      <c r="H447" s="18"/>
      <c r="I447" s="20"/>
      <c r="J447" s="1" t="s">
        <v>23</v>
      </c>
      <c r="K447" t="s">
        <v>13001</v>
      </c>
      <c r="L447" s="1" t="s">
        <v>1733</v>
      </c>
      <c r="N447" t="s">
        <v>13583</v>
      </c>
      <c r="Q447" t="s">
        <v>13790</v>
      </c>
      <c r="R447" t="s">
        <v>14030</v>
      </c>
      <c r="S447" t="s">
        <v>14375</v>
      </c>
      <c r="T447" t="s">
        <v>14379</v>
      </c>
    </row>
    <row r="448" spans="2:20" x14ac:dyDescent="0.2">
      <c r="B448" s="1" t="s">
        <v>1885</v>
      </c>
      <c r="C448" s="1" t="s">
        <v>1886</v>
      </c>
      <c r="D448" s="1" t="s">
        <v>1887</v>
      </c>
      <c r="E448" s="1" t="s">
        <v>1696</v>
      </c>
      <c r="F448" s="1" t="s">
        <v>1697</v>
      </c>
      <c r="G448" s="15"/>
      <c r="H448" s="18"/>
      <c r="I448" s="20"/>
      <c r="J448" s="1" t="s">
        <v>23</v>
      </c>
      <c r="K448" t="s">
        <v>13002</v>
      </c>
      <c r="L448" s="1" t="s">
        <v>1733</v>
      </c>
      <c r="N448" t="s">
        <v>13583</v>
      </c>
      <c r="Q448" t="s">
        <v>13790</v>
      </c>
      <c r="R448" t="s">
        <v>14030</v>
      </c>
      <c r="S448" t="s">
        <v>14375</v>
      </c>
      <c r="T448" t="s">
        <v>14379</v>
      </c>
    </row>
    <row r="449" spans="2:20" x14ac:dyDescent="0.2">
      <c r="B449" s="1" t="s">
        <v>1888</v>
      </c>
      <c r="C449" s="1" t="s">
        <v>1889</v>
      </c>
      <c r="D449" s="1" t="s">
        <v>1890</v>
      </c>
      <c r="E449" s="1" t="s">
        <v>1891</v>
      </c>
      <c r="F449" s="1" t="s">
        <v>1892</v>
      </c>
      <c r="G449" s="15"/>
      <c r="H449" s="18"/>
      <c r="I449" s="20"/>
      <c r="J449" s="1" t="s">
        <v>23</v>
      </c>
      <c r="K449" t="s">
        <v>13003</v>
      </c>
      <c r="L449" s="1" t="s">
        <v>1733</v>
      </c>
      <c r="N449" t="s">
        <v>13583</v>
      </c>
      <c r="Q449" t="s">
        <v>13790</v>
      </c>
      <c r="R449" t="s">
        <v>14053</v>
      </c>
      <c r="S449" t="s">
        <v>14375</v>
      </c>
      <c r="T449" t="s">
        <v>14377</v>
      </c>
    </row>
    <row r="450" spans="2:20" x14ac:dyDescent="0.2">
      <c r="B450" s="1" t="s">
        <v>1893</v>
      </c>
      <c r="C450" s="1" t="s">
        <v>1894</v>
      </c>
      <c r="D450" s="1" t="s">
        <v>1895</v>
      </c>
      <c r="E450" s="1" t="s">
        <v>1896</v>
      </c>
      <c r="F450" s="1" t="s">
        <v>1897</v>
      </c>
      <c r="G450" s="15"/>
      <c r="H450" s="18"/>
      <c r="I450" s="20"/>
      <c r="J450" s="1" t="s">
        <v>23</v>
      </c>
      <c r="K450" t="s">
        <v>13004</v>
      </c>
      <c r="L450" s="1" t="s">
        <v>1733</v>
      </c>
      <c r="N450" t="s">
        <v>13583</v>
      </c>
      <c r="Q450" t="s">
        <v>13790</v>
      </c>
      <c r="R450" t="s">
        <v>14054</v>
      </c>
      <c r="S450" t="s">
        <v>14375</v>
      </c>
      <c r="T450" t="s">
        <v>14377</v>
      </c>
    </row>
    <row r="451" spans="2:20" x14ac:dyDescent="0.2">
      <c r="B451" s="1" t="s">
        <v>1898</v>
      </c>
      <c r="C451" s="1" t="s">
        <v>1899</v>
      </c>
      <c r="D451" s="1" t="s">
        <v>1900</v>
      </c>
      <c r="E451" s="1" t="s">
        <v>1901</v>
      </c>
      <c r="F451" s="1" t="s">
        <v>1753</v>
      </c>
      <c r="G451" s="15"/>
      <c r="H451" s="18"/>
      <c r="I451" s="20"/>
      <c r="J451" s="1" t="s">
        <v>112</v>
      </c>
      <c r="K451" t="s">
        <v>13005</v>
      </c>
      <c r="L451" s="1" t="s">
        <v>1733</v>
      </c>
      <c r="N451" t="s">
        <v>13592</v>
      </c>
      <c r="Q451" t="s">
        <v>13790</v>
      </c>
      <c r="R451" t="s">
        <v>1899</v>
      </c>
      <c r="S451" t="s">
        <v>14380</v>
      </c>
      <c r="T451" t="s">
        <v>14377</v>
      </c>
    </row>
    <row r="452" spans="2:20" x14ac:dyDescent="0.2">
      <c r="B452" s="1" t="s">
        <v>1902</v>
      </c>
      <c r="C452" s="1" t="s">
        <v>1903</v>
      </c>
      <c r="D452" s="1" t="s">
        <v>1904</v>
      </c>
      <c r="E452" s="1" t="s">
        <v>1905</v>
      </c>
      <c r="F452" s="1" t="s">
        <v>1906</v>
      </c>
      <c r="G452" s="15"/>
      <c r="H452" s="18"/>
      <c r="I452" s="20"/>
      <c r="J452" s="1" t="s">
        <v>23</v>
      </c>
      <c r="K452" t="s">
        <v>13006</v>
      </c>
      <c r="L452" s="1" t="s">
        <v>1907</v>
      </c>
      <c r="N452" t="s">
        <v>13593</v>
      </c>
      <c r="Q452" t="s">
        <v>13788</v>
      </c>
      <c r="R452" t="s">
        <v>14055</v>
      </c>
      <c r="S452" t="s">
        <v>14380</v>
      </c>
      <c r="T452" t="s">
        <v>14377</v>
      </c>
    </row>
    <row r="453" spans="2:20" x14ac:dyDescent="0.2">
      <c r="B453" s="1" t="s">
        <v>1908</v>
      </c>
      <c r="C453" s="1" t="s">
        <v>1909</v>
      </c>
      <c r="D453" s="1" t="s">
        <v>1910</v>
      </c>
      <c r="E453" s="1" t="s">
        <v>1911</v>
      </c>
      <c r="F453" s="1" t="s">
        <v>1912</v>
      </c>
      <c r="G453" s="15"/>
      <c r="H453" s="18"/>
      <c r="I453" s="20"/>
      <c r="J453" s="1" t="s">
        <v>112</v>
      </c>
      <c r="K453" t="s">
        <v>13007</v>
      </c>
      <c r="L453" s="1" t="s">
        <v>1907</v>
      </c>
      <c r="N453" t="s">
        <v>13594</v>
      </c>
      <c r="Q453" t="s">
        <v>13788</v>
      </c>
      <c r="R453" t="s">
        <v>14056</v>
      </c>
      <c r="S453" t="s">
        <v>14375</v>
      </c>
      <c r="T453" t="s">
        <v>14377</v>
      </c>
    </row>
    <row r="454" spans="2:20" x14ac:dyDescent="0.2">
      <c r="B454" s="1" t="s">
        <v>1913</v>
      </c>
      <c r="C454" s="1" t="s">
        <v>1914</v>
      </c>
      <c r="D454" s="1" t="s">
        <v>1915</v>
      </c>
      <c r="E454" s="1" t="s">
        <v>1916</v>
      </c>
      <c r="F454" s="1" t="s">
        <v>1917</v>
      </c>
      <c r="G454" s="15"/>
      <c r="H454" s="18"/>
      <c r="I454" s="20"/>
      <c r="J454" s="1" t="s">
        <v>112</v>
      </c>
      <c r="K454" t="s">
        <v>13008</v>
      </c>
      <c r="L454" s="1" t="s">
        <v>1907</v>
      </c>
      <c r="Q454" t="s">
        <v>13788</v>
      </c>
      <c r="R454" t="s">
        <v>14057</v>
      </c>
      <c r="S454" t="s">
        <v>14375</v>
      </c>
      <c r="T454" t="s">
        <v>14377</v>
      </c>
    </row>
    <row r="455" spans="2:20" x14ac:dyDescent="0.2">
      <c r="B455" s="1" t="s">
        <v>1918</v>
      </c>
      <c r="C455" s="1" t="s">
        <v>1919</v>
      </c>
      <c r="D455" s="1" t="s">
        <v>1920</v>
      </c>
      <c r="E455" s="1" t="s">
        <v>1921</v>
      </c>
      <c r="F455" s="1" t="s">
        <v>1922</v>
      </c>
      <c r="G455" s="15"/>
      <c r="H455" s="18"/>
      <c r="I455" s="20"/>
      <c r="J455" s="1" t="s">
        <v>112</v>
      </c>
      <c r="K455" t="s">
        <v>13009</v>
      </c>
      <c r="L455" s="1" t="s">
        <v>1907</v>
      </c>
      <c r="Q455" t="s">
        <v>13788</v>
      </c>
      <c r="R455" t="s">
        <v>14058</v>
      </c>
      <c r="S455" t="s">
        <v>14375</v>
      </c>
      <c r="T455" t="s">
        <v>14377</v>
      </c>
    </row>
    <row r="456" spans="2:20" x14ac:dyDescent="0.2">
      <c r="B456" s="1" t="s">
        <v>1923</v>
      </c>
      <c r="C456" s="1" t="s">
        <v>1924</v>
      </c>
      <c r="D456" s="1" t="s">
        <v>1925</v>
      </c>
      <c r="E456" s="1" t="s">
        <v>1926</v>
      </c>
      <c r="F456" s="1" t="s">
        <v>1927</v>
      </c>
      <c r="G456" s="15"/>
      <c r="H456" s="18"/>
      <c r="I456" s="20"/>
      <c r="J456" s="1" t="s">
        <v>23</v>
      </c>
      <c r="K456" t="s">
        <v>13010</v>
      </c>
      <c r="L456" s="1" t="s">
        <v>1907</v>
      </c>
      <c r="Q456" t="s">
        <v>13788</v>
      </c>
      <c r="R456" t="s">
        <v>14059</v>
      </c>
      <c r="S456" t="s">
        <v>14375</v>
      </c>
      <c r="T456" t="s">
        <v>14377</v>
      </c>
    </row>
    <row r="457" spans="2:20" x14ac:dyDescent="0.2">
      <c r="B457" s="1" t="s">
        <v>1928</v>
      </c>
      <c r="C457" s="1" t="s">
        <v>1929</v>
      </c>
      <c r="D457" s="1" t="s">
        <v>1930</v>
      </c>
      <c r="E457" s="1" t="s">
        <v>1931</v>
      </c>
      <c r="F457" s="1" t="s">
        <v>1932</v>
      </c>
      <c r="G457" s="15"/>
      <c r="H457" s="18"/>
      <c r="I457" s="20"/>
      <c r="J457" s="1" t="s">
        <v>23</v>
      </c>
      <c r="K457" t="s">
        <v>13011</v>
      </c>
      <c r="L457" s="1" t="s">
        <v>1907</v>
      </c>
      <c r="Q457" t="s">
        <v>13788</v>
      </c>
      <c r="R457" t="s">
        <v>14060</v>
      </c>
      <c r="S457" t="s">
        <v>14375</v>
      </c>
      <c r="T457" t="s">
        <v>14377</v>
      </c>
    </row>
    <row r="458" spans="2:20" x14ac:dyDescent="0.2">
      <c r="B458" s="1" t="s">
        <v>1933</v>
      </c>
      <c r="C458" s="1" t="s">
        <v>1934</v>
      </c>
      <c r="D458" s="1" t="s">
        <v>1935</v>
      </c>
      <c r="E458" s="1" t="s">
        <v>1936</v>
      </c>
      <c r="F458" s="1" t="s">
        <v>1937</v>
      </c>
      <c r="G458" s="15"/>
      <c r="H458" s="18"/>
      <c r="I458" s="20"/>
      <c r="J458" s="1" t="s">
        <v>23</v>
      </c>
      <c r="K458" t="s">
        <v>13012</v>
      </c>
      <c r="L458" s="1" t="s">
        <v>1907</v>
      </c>
      <c r="Q458" t="s">
        <v>13788</v>
      </c>
      <c r="R458" t="s">
        <v>14061</v>
      </c>
      <c r="S458" t="s">
        <v>14375</v>
      </c>
      <c r="T458" t="s">
        <v>14377</v>
      </c>
    </row>
    <row r="459" spans="2:20" x14ac:dyDescent="0.2">
      <c r="B459" s="1" t="s">
        <v>1938</v>
      </c>
      <c r="C459" s="1" t="s">
        <v>1939</v>
      </c>
      <c r="D459" s="1" t="s">
        <v>1940</v>
      </c>
      <c r="E459" s="1" t="s">
        <v>1941</v>
      </c>
      <c r="F459" s="1" t="s">
        <v>1942</v>
      </c>
      <c r="G459" s="15"/>
      <c r="H459" s="18"/>
      <c r="I459" s="20"/>
      <c r="J459" s="1" t="s">
        <v>23</v>
      </c>
      <c r="K459" t="s">
        <v>13013</v>
      </c>
      <c r="L459" s="1" t="s">
        <v>1907</v>
      </c>
      <c r="Q459" t="s">
        <v>13788</v>
      </c>
      <c r="R459" t="s">
        <v>14062</v>
      </c>
      <c r="S459" t="s">
        <v>14375</v>
      </c>
      <c r="T459" t="s">
        <v>14377</v>
      </c>
    </row>
    <row r="460" spans="2:20" x14ac:dyDescent="0.2">
      <c r="B460" s="1" t="s">
        <v>1943</v>
      </c>
      <c r="C460" s="1" t="s">
        <v>1944</v>
      </c>
      <c r="D460" s="1" t="s">
        <v>1945</v>
      </c>
      <c r="E460" s="1" t="s">
        <v>1946</v>
      </c>
      <c r="F460" s="1" t="s">
        <v>1947</v>
      </c>
      <c r="G460" s="15"/>
      <c r="H460" s="18"/>
      <c r="I460" s="20"/>
      <c r="J460" s="1" t="s">
        <v>23</v>
      </c>
      <c r="K460" t="s">
        <v>13014</v>
      </c>
      <c r="L460" s="1" t="s">
        <v>1907</v>
      </c>
      <c r="N460" t="s">
        <v>13595</v>
      </c>
      <c r="Q460" t="s">
        <v>13788</v>
      </c>
      <c r="R460" t="s">
        <v>14063</v>
      </c>
      <c r="S460" t="s">
        <v>14381</v>
      </c>
      <c r="T460" t="s">
        <v>14379</v>
      </c>
    </row>
    <row r="461" spans="2:20" x14ac:dyDescent="0.2">
      <c r="B461" s="1" t="s">
        <v>1948</v>
      </c>
      <c r="C461" s="1" t="s">
        <v>17</v>
      </c>
      <c r="D461" s="1" t="s">
        <v>1949</v>
      </c>
      <c r="G461" s="15"/>
      <c r="H461" s="18"/>
      <c r="I461" s="20"/>
      <c r="J461" s="1" t="s">
        <v>23</v>
      </c>
      <c r="L461" s="1" t="s">
        <v>1907</v>
      </c>
      <c r="Q461" t="s">
        <v>13788</v>
      </c>
      <c r="R461" t="s">
        <v>17</v>
      </c>
      <c r="S461" t="s">
        <v>14375</v>
      </c>
      <c r="T461" t="s">
        <v>14376</v>
      </c>
    </row>
    <row r="462" spans="2:20" x14ac:dyDescent="0.2">
      <c r="B462" s="1" t="s">
        <v>1950</v>
      </c>
      <c r="C462" s="1" t="s">
        <v>1951</v>
      </c>
      <c r="D462" s="1" t="s">
        <v>1952</v>
      </c>
      <c r="E462" s="1" t="s">
        <v>1953</v>
      </c>
      <c r="F462" s="1" t="s">
        <v>1954</v>
      </c>
      <c r="G462" s="15"/>
      <c r="H462" s="18"/>
      <c r="I462" s="20"/>
      <c r="J462" s="1" t="s">
        <v>112</v>
      </c>
      <c r="K462" t="s">
        <v>13015</v>
      </c>
      <c r="L462" s="1" t="s">
        <v>1955</v>
      </c>
      <c r="Q462" t="s">
        <v>13788</v>
      </c>
      <c r="R462" t="s">
        <v>14064</v>
      </c>
      <c r="S462" t="s">
        <v>14375</v>
      </c>
      <c r="T462" t="s">
        <v>14377</v>
      </c>
    </row>
    <row r="463" spans="2:20" x14ac:dyDescent="0.2">
      <c r="B463" s="1" t="s">
        <v>1956</v>
      </c>
      <c r="C463" s="1" t="s">
        <v>1957</v>
      </c>
      <c r="D463" s="1" t="s">
        <v>1958</v>
      </c>
      <c r="E463" s="1" t="s">
        <v>1959</v>
      </c>
      <c r="F463" s="1" t="s">
        <v>1960</v>
      </c>
      <c r="G463" s="15"/>
      <c r="H463" s="18"/>
      <c r="I463" s="20"/>
      <c r="J463" s="1" t="s">
        <v>23</v>
      </c>
      <c r="K463" t="s">
        <v>13016</v>
      </c>
      <c r="L463" s="1" t="s">
        <v>1955</v>
      </c>
      <c r="Q463" t="s">
        <v>13788</v>
      </c>
      <c r="R463" t="s">
        <v>14065</v>
      </c>
      <c r="S463" t="s">
        <v>14375</v>
      </c>
      <c r="T463" t="s">
        <v>14377</v>
      </c>
    </row>
    <row r="464" spans="2:20" x14ac:dyDescent="0.2">
      <c r="B464" s="1" t="s">
        <v>1961</v>
      </c>
      <c r="C464" s="1" t="s">
        <v>1962</v>
      </c>
      <c r="D464" s="1" t="s">
        <v>1963</v>
      </c>
      <c r="E464" s="1" t="s">
        <v>1964</v>
      </c>
      <c r="F464" s="1" t="s">
        <v>1965</v>
      </c>
      <c r="G464" s="15"/>
      <c r="H464" s="18"/>
      <c r="I464" s="20"/>
      <c r="J464" s="1" t="s">
        <v>23</v>
      </c>
      <c r="K464" t="s">
        <v>13017</v>
      </c>
      <c r="L464" s="1" t="s">
        <v>1955</v>
      </c>
      <c r="Q464" t="s">
        <v>13788</v>
      </c>
      <c r="R464" t="s">
        <v>14066</v>
      </c>
      <c r="S464" t="s">
        <v>14375</v>
      </c>
      <c r="T464" t="s">
        <v>14377</v>
      </c>
    </row>
    <row r="465" spans="2:20" x14ac:dyDescent="0.2">
      <c r="B465" s="1" t="s">
        <v>1966</v>
      </c>
      <c r="C465" s="1" t="s">
        <v>1967</v>
      </c>
      <c r="D465" s="1" t="s">
        <v>1968</v>
      </c>
      <c r="E465" s="1" t="s">
        <v>1969</v>
      </c>
      <c r="F465" s="1" t="s">
        <v>1970</v>
      </c>
      <c r="G465" s="15"/>
      <c r="H465" s="18"/>
      <c r="I465" s="20"/>
      <c r="J465" s="1" t="s">
        <v>23</v>
      </c>
      <c r="K465" t="s">
        <v>13018</v>
      </c>
      <c r="L465" s="1" t="s">
        <v>1955</v>
      </c>
      <c r="Q465" t="s">
        <v>13788</v>
      </c>
      <c r="R465" t="s">
        <v>14067</v>
      </c>
      <c r="S465" t="s">
        <v>14375</v>
      </c>
      <c r="T465" t="s">
        <v>14377</v>
      </c>
    </row>
    <row r="466" spans="2:20" x14ac:dyDescent="0.2">
      <c r="B466" s="1" t="s">
        <v>1971</v>
      </c>
      <c r="C466" s="1" t="s">
        <v>1972</v>
      </c>
      <c r="D466" s="1" t="s">
        <v>1973</v>
      </c>
      <c r="E466" s="1" t="s">
        <v>1974</v>
      </c>
      <c r="F466" s="1" t="s">
        <v>1975</v>
      </c>
      <c r="G466" s="15"/>
      <c r="H466" s="18"/>
      <c r="I466" s="20"/>
      <c r="J466" s="1" t="s">
        <v>112</v>
      </c>
      <c r="K466" t="s">
        <v>13019</v>
      </c>
      <c r="L466" s="1" t="s">
        <v>1955</v>
      </c>
      <c r="N466" t="s">
        <v>13596</v>
      </c>
      <c r="Q466" t="s">
        <v>13788</v>
      </c>
      <c r="R466" t="s">
        <v>14068</v>
      </c>
      <c r="S466" t="s">
        <v>14380</v>
      </c>
      <c r="T466" t="s">
        <v>14377</v>
      </c>
    </row>
    <row r="467" spans="2:20" x14ac:dyDescent="0.2">
      <c r="B467" s="1" t="s">
        <v>1976</v>
      </c>
      <c r="C467" s="1" t="s">
        <v>1977</v>
      </c>
      <c r="D467" s="1" t="s">
        <v>1978</v>
      </c>
      <c r="E467" s="1" t="s">
        <v>1979</v>
      </c>
      <c r="G467" s="15"/>
      <c r="H467" s="18"/>
      <c r="I467" s="20"/>
      <c r="J467" s="1" t="s">
        <v>23</v>
      </c>
      <c r="K467" t="s">
        <v>13020</v>
      </c>
      <c r="L467" s="1" t="s">
        <v>1955</v>
      </c>
      <c r="N467" t="s">
        <v>13597</v>
      </c>
      <c r="Q467" t="s">
        <v>13788</v>
      </c>
      <c r="R467" t="s">
        <v>14069</v>
      </c>
      <c r="S467" t="s">
        <v>14375</v>
      </c>
      <c r="T467" t="s">
        <v>14382</v>
      </c>
    </row>
    <row r="468" spans="2:20" x14ac:dyDescent="0.2">
      <c r="B468" s="1" t="s">
        <v>1980</v>
      </c>
      <c r="C468" s="1" t="s">
        <v>1981</v>
      </c>
      <c r="D468" s="1" t="s">
        <v>1982</v>
      </c>
      <c r="E468" s="1" t="s">
        <v>1983</v>
      </c>
      <c r="F468" s="1" t="s">
        <v>1984</v>
      </c>
      <c r="G468" s="15"/>
      <c r="H468" s="18"/>
      <c r="I468" s="20"/>
      <c r="J468" s="1" t="s">
        <v>23</v>
      </c>
      <c r="K468" t="s">
        <v>13021</v>
      </c>
      <c r="L468" s="1" t="s">
        <v>1955</v>
      </c>
      <c r="N468" t="s">
        <v>13598</v>
      </c>
      <c r="Q468" t="s">
        <v>13788</v>
      </c>
      <c r="R468" t="s">
        <v>14070</v>
      </c>
      <c r="S468" t="s">
        <v>14375</v>
      </c>
      <c r="T468" t="s">
        <v>14379</v>
      </c>
    </row>
    <row r="469" spans="2:20" x14ac:dyDescent="0.2">
      <c r="B469" s="1" t="s">
        <v>1985</v>
      </c>
      <c r="C469" s="1" t="s">
        <v>1986</v>
      </c>
      <c r="D469" s="1" t="s">
        <v>1987</v>
      </c>
      <c r="E469" s="1" t="s">
        <v>1988</v>
      </c>
      <c r="F469" s="1" t="s">
        <v>1989</v>
      </c>
      <c r="G469" s="15"/>
      <c r="H469" s="18"/>
      <c r="I469" s="20"/>
      <c r="J469" s="1" t="s">
        <v>23</v>
      </c>
      <c r="K469" t="s">
        <v>13022</v>
      </c>
      <c r="L469" s="1" t="s">
        <v>1955</v>
      </c>
      <c r="Q469" t="s">
        <v>13788</v>
      </c>
      <c r="R469" t="s">
        <v>14071</v>
      </c>
      <c r="S469" t="s">
        <v>14375</v>
      </c>
      <c r="T469" t="s">
        <v>14379</v>
      </c>
    </row>
    <row r="470" spans="2:20" x14ac:dyDescent="0.2">
      <c r="B470" s="1" t="s">
        <v>1990</v>
      </c>
      <c r="C470" s="1" t="s">
        <v>1991</v>
      </c>
      <c r="D470" s="1" t="s">
        <v>1992</v>
      </c>
      <c r="E470" s="1" t="s">
        <v>1993</v>
      </c>
      <c r="F470" s="1" t="s">
        <v>1989</v>
      </c>
      <c r="G470" s="15"/>
      <c r="H470" s="18"/>
      <c r="I470" s="20"/>
      <c r="J470" s="1" t="s">
        <v>23</v>
      </c>
      <c r="K470" t="s">
        <v>13023</v>
      </c>
      <c r="L470" s="1" t="s">
        <v>1955</v>
      </c>
      <c r="Q470" t="s">
        <v>13788</v>
      </c>
      <c r="R470" t="s">
        <v>14072</v>
      </c>
      <c r="S470" t="s">
        <v>14375</v>
      </c>
      <c r="T470" t="s">
        <v>14379</v>
      </c>
    </row>
    <row r="471" spans="2:20" x14ac:dyDescent="0.2">
      <c r="B471" s="1" t="s">
        <v>1994</v>
      </c>
      <c r="C471" s="1" t="s">
        <v>1995</v>
      </c>
      <c r="D471" s="1" t="s">
        <v>1996</v>
      </c>
      <c r="E471" s="1" t="s">
        <v>1997</v>
      </c>
      <c r="F471" s="1" t="s">
        <v>1998</v>
      </c>
      <c r="G471" s="15"/>
      <c r="H471" s="18"/>
      <c r="I471" s="20"/>
      <c r="J471" s="1" t="s">
        <v>112</v>
      </c>
      <c r="L471" s="1" t="s">
        <v>1999</v>
      </c>
      <c r="N471" t="s">
        <v>13599</v>
      </c>
      <c r="Q471" t="s">
        <v>13788</v>
      </c>
      <c r="R471" t="s">
        <v>1995</v>
      </c>
      <c r="S471" t="s">
        <v>14380</v>
      </c>
      <c r="T471" t="s">
        <v>14377</v>
      </c>
    </row>
    <row r="472" spans="2:20" x14ac:dyDescent="0.2">
      <c r="B472" s="1" t="s">
        <v>2000</v>
      </c>
      <c r="C472" s="1" t="s">
        <v>2001</v>
      </c>
      <c r="D472" s="1" t="s">
        <v>2002</v>
      </c>
      <c r="E472" s="1" t="s">
        <v>2003</v>
      </c>
      <c r="F472" s="1" t="s">
        <v>2004</v>
      </c>
      <c r="G472" s="15"/>
      <c r="H472" s="18"/>
      <c r="I472" s="20"/>
      <c r="J472" s="1" t="s">
        <v>112</v>
      </c>
      <c r="K472" t="s">
        <v>13024</v>
      </c>
      <c r="L472" s="1" t="s">
        <v>1999</v>
      </c>
      <c r="Q472" t="s">
        <v>13788</v>
      </c>
      <c r="R472" t="s">
        <v>14073</v>
      </c>
      <c r="S472" t="s">
        <v>14375</v>
      </c>
      <c r="T472" t="s">
        <v>14377</v>
      </c>
    </row>
    <row r="473" spans="2:20" x14ac:dyDescent="0.2">
      <c r="B473" s="1" t="s">
        <v>2005</v>
      </c>
      <c r="C473" s="1" t="s">
        <v>2006</v>
      </c>
      <c r="D473" s="1" t="s">
        <v>2007</v>
      </c>
      <c r="E473" s="1" t="s">
        <v>2008</v>
      </c>
      <c r="F473" s="1" t="s">
        <v>2009</v>
      </c>
      <c r="G473" s="15"/>
      <c r="H473" s="18"/>
      <c r="I473" s="20"/>
      <c r="J473" s="1" t="s">
        <v>23</v>
      </c>
      <c r="K473" t="s">
        <v>13025</v>
      </c>
      <c r="L473" s="1" t="s">
        <v>1999</v>
      </c>
      <c r="Q473" t="s">
        <v>13788</v>
      </c>
      <c r="R473" t="s">
        <v>14074</v>
      </c>
      <c r="S473" t="s">
        <v>14375</v>
      </c>
      <c r="T473" t="s">
        <v>14377</v>
      </c>
    </row>
    <row r="474" spans="2:20" x14ac:dyDescent="0.2">
      <c r="B474" s="1" t="s">
        <v>2010</v>
      </c>
      <c r="C474" s="1" t="s">
        <v>2011</v>
      </c>
      <c r="D474" s="1" t="s">
        <v>2012</v>
      </c>
      <c r="E474" s="1" t="s">
        <v>2013</v>
      </c>
      <c r="F474" s="1" t="s">
        <v>2014</v>
      </c>
      <c r="G474" s="15"/>
      <c r="H474" s="18"/>
      <c r="I474" s="20"/>
      <c r="J474" s="1" t="s">
        <v>23</v>
      </c>
      <c r="K474" t="s">
        <v>13026</v>
      </c>
      <c r="L474" s="1" t="s">
        <v>1999</v>
      </c>
      <c r="Q474" t="s">
        <v>13788</v>
      </c>
      <c r="R474" t="s">
        <v>14075</v>
      </c>
      <c r="S474" t="s">
        <v>14375</v>
      </c>
      <c r="T474" t="s">
        <v>14377</v>
      </c>
    </row>
    <row r="475" spans="2:20" x14ac:dyDescent="0.2">
      <c r="B475" s="1" t="s">
        <v>2015</v>
      </c>
      <c r="C475" s="1" t="s">
        <v>2016</v>
      </c>
      <c r="D475" s="1" t="s">
        <v>2017</v>
      </c>
      <c r="E475" s="1" t="s">
        <v>2018</v>
      </c>
      <c r="F475" s="1" t="s">
        <v>2019</v>
      </c>
      <c r="G475" s="15"/>
      <c r="H475" s="18"/>
      <c r="I475" s="20"/>
      <c r="J475" s="1" t="s">
        <v>23</v>
      </c>
      <c r="K475" t="s">
        <v>13027</v>
      </c>
      <c r="L475" s="1" t="s">
        <v>1999</v>
      </c>
      <c r="Q475" t="s">
        <v>13788</v>
      </c>
      <c r="R475" t="s">
        <v>14076</v>
      </c>
      <c r="S475" t="s">
        <v>14375</v>
      </c>
      <c r="T475" t="s">
        <v>14377</v>
      </c>
    </row>
    <row r="476" spans="2:20" x14ac:dyDescent="0.2">
      <c r="B476" s="1" t="s">
        <v>2020</v>
      </c>
      <c r="C476" s="1" t="s">
        <v>2021</v>
      </c>
      <c r="D476" s="1" t="s">
        <v>2022</v>
      </c>
      <c r="E476" s="1" t="s">
        <v>2023</v>
      </c>
      <c r="F476" s="1" t="s">
        <v>2024</v>
      </c>
      <c r="G476" s="15"/>
      <c r="H476" s="18"/>
      <c r="I476" s="20"/>
      <c r="J476" s="1" t="s">
        <v>23</v>
      </c>
      <c r="K476" t="s">
        <v>13028</v>
      </c>
      <c r="L476" s="1" t="s">
        <v>1999</v>
      </c>
      <c r="Q476" t="s">
        <v>13788</v>
      </c>
      <c r="R476" t="s">
        <v>14077</v>
      </c>
      <c r="S476" t="s">
        <v>14375</v>
      </c>
      <c r="T476" t="s">
        <v>14377</v>
      </c>
    </row>
    <row r="477" spans="2:20" x14ac:dyDescent="0.2">
      <c r="B477" s="1" t="s">
        <v>2025</v>
      </c>
      <c r="C477" s="1" t="s">
        <v>2026</v>
      </c>
      <c r="D477" s="1" t="s">
        <v>2027</v>
      </c>
      <c r="E477" s="1" t="s">
        <v>2028</v>
      </c>
      <c r="F477" s="1" t="s">
        <v>2029</v>
      </c>
      <c r="G477" s="15"/>
      <c r="H477" s="18"/>
      <c r="I477" s="20"/>
      <c r="J477" s="1" t="s">
        <v>112</v>
      </c>
      <c r="K477" t="s">
        <v>13029</v>
      </c>
      <c r="L477" s="1" t="s">
        <v>1999</v>
      </c>
      <c r="Q477" t="s">
        <v>13788</v>
      </c>
      <c r="R477" t="s">
        <v>14078</v>
      </c>
      <c r="S477" t="s">
        <v>14375</v>
      </c>
      <c r="T477" t="s">
        <v>14377</v>
      </c>
    </row>
    <row r="478" spans="2:20" x14ac:dyDescent="0.2">
      <c r="B478" s="1" t="s">
        <v>2030</v>
      </c>
      <c r="C478" s="1" t="s">
        <v>2031</v>
      </c>
      <c r="D478" s="1" t="s">
        <v>2032</v>
      </c>
      <c r="E478" s="1" t="s">
        <v>2033</v>
      </c>
      <c r="F478" s="1" t="s">
        <v>2034</v>
      </c>
      <c r="G478" s="15"/>
      <c r="H478" s="18"/>
      <c r="I478" s="20"/>
      <c r="J478" s="1" t="s">
        <v>112</v>
      </c>
      <c r="K478" t="s">
        <v>13030</v>
      </c>
      <c r="L478" s="1" t="s">
        <v>1999</v>
      </c>
      <c r="N478" t="s">
        <v>13600</v>
      </c>
      <c r="Q478" t="s">
        <v>13788</v>
      </c>
      <c r="R478" t="s">
        <v>14079</v>
      </c>
      <c r="S478" t="s">
        <v>14375</v>
      </c>
      <c r="T478" t="s">
        <v>14377</v>
      </c>
    </row>
    <row r="479" spans="2:20" x14ac:dyDescent="0.2">
      <c r="B479" s="1" t="s">
        <v>2035</v>
      </c>
      <c r="C479" s="1" t="s">
        <v>2036</v>
      </c>
      <c r="D479" s="1" t="s">
        <v>2037</v>
      </c>
      <c r="E479" s="1" t="s">
        <v>2038</v>
      </c>
      <c r="F479" s="1" t="s">
        <v>2039</v>
      </c>
      <c r="G479" s="15"/>
      <c r="H479" s="18"/>
      <c r="I479" s="20"/>
      <c r="J479" s="1" t="s">
        <v>112</v>
      </c>
      <c r="K479" t="s">
        <v>13031</v>
      </c>
      <c r="L479" s="1" t="s">
        <v>1999</v>
      </c>
      <c r="N479" t="s">
        <v>13601</v>
      </c>
      <c r="Q479" t="s">
        <v>13788</v>
      </c>
      <c r="R479" t="s">
        <v>14080</v>
      </c>
      <c r="S479" t="s">
        <v>14375</v>
      </c>
      <c r="T479" t="s">
        <v>14377</v>
      </c>
    </row>
    <row r="480" spans="2:20" x14ac:dyDescent="0.2">
      <c r="B480" s="1" t="s">
        <v>2040</v>
      </c>
      <c r="C480" s="1" t="s">
        <v>2041</v>
      </c>
      <c r="D480" s="1" t="s">
        <v>2042</v>
      </c>
      <c r="E480" s="1" t="s">
        <v>2043</v>
      </c>
      <c r="F480" s="1" t="s">
        <v>2044</v>
      </c>
      <c r="G480" s="15"/>
      <c r="H480" s="18"/>
      <c r="I480" s="20"/>
      <c r="J480" s="1" t="s">
        <v>112</v>
      </c>
      <c r="K480" t="s">
        <v>13032</v>
      </c>
      <c r="L480" s="1" t="s">
        <v>1999</v>
      </c>
      <c r="Q480" t="s">
        <v>13788</v>
      </c>
      <c r="R480" t="s">
        <v>2041</v>
      </c>
      <c r="S480" t="s">
        <v>14375</v>
      </c>
      <c r="T480" t="s">
        <v>14377</v>
      </c>
    </row>
    <row r="481" spans="2:20" x14ac:dyDescent="0.2">
      <c r="B481" s="1" t="s">
        <v>2045</v>
      </c>
      <c r="C481" s="1" t="s">
        <v>2046</v>
      </c>
      <c r="D481" s="1" t="s">
        <v>2047</v>
      </c>
      <c r="F481" s="1" t="s">
        <v>2048</v>
      </c>
      <c r="G481" s="15"/>
      <c r="H481" s="18"/>
      <c r="I481" s="20"/>
      <c r="J481" s="1" t="s">
        <v>112</v>
      </c>
      <c r="L481" s="1" t="s">
        <v>1999</v>
      </c>
      <c r="Q481" t="s">
        <v>13788</v>
      </c>
      <c r="R481" t="s">
        <v>2046</v>
      </c>
      <c r="S481" t="s">
        <v>14375</v>
      </c>
      <c r="T481" t="s">
        <v>14377</v>
      </c>
    </row>
    <row r="482" spans="2:20" x14ac:dyDescent="0.2">
      <c r="B482" s="1" t="s">
        <v>2049</v>
      </c>
      <c r="C482" s="1" t="s">
        <v>2050</v>
      </c>
      <c r="D482" s="1" t="s">
        <v>2051</v>
      </c>
      <c r="E482" s="1" t="s">
        <v>2052</v>
      </c>
      <c r="F482" s="1" t="s">
        <v>2053</v>
      </c>
      <c r="G482" s="15"/>
      <c r="H482" s="18"/>
      <c r="I482" s="20"/>
      <c r="J482" s="1" t="s">
        <v>23</v>
      </c>
      <c r="K482" t="s">
        <v>13033</v>
      </c>
      <c r="L482" s="1" t="s">
        <v>1999</v>
      </c>
      <c r="N482" t="s">
        <v>13602</v>
      </c>
      <c r="Q482" t="s">
        <v>13788</v>
      </c>
      <c r="R482" t="s">
        <v>14081</v>
      </c>
      <c r="S482" t="s">
        <v>14375</v>
      </c>
      <c r="T482" t="s">
        <v>14377</v>
      </c>
    </row>
    <row r="483" spans="2:20" x14ac:dyDescent="0.2">
      <c r="B483" s="1" t="s">
        <v>2054</v>
      </c>
      <c r="C483" s="1" t="s">
        <v>2055</v>
      </c>
      <c r="D483" s="1" t="s">
        <v>2056</v>
      </c>
      <c r="E483" s="1" t="s">
        <v>2057</v>
      </c>
      <c r="F483" s="1" t="s">
        <v>2058</v>
      </c>
      <c r="G483" s="15"/>
      <c r="H483" s="18"/>
      <c r="I483" s="20"/>
      <c r="J483" s="1" t="s">
        <v>23</v>
      </c>
      <c r="K483" t="s">
        <v>13034</v>
      </c>
      <c r="L483" s="1" t="s">
        <v>1999</v>
      </c>
      <c r="N483" t="s">
        <v>13521</v>
      </c>
      <c r="Q483" t="s">
        <v>13788</v>
      </c>
      <c r="R483" t="s">
        <v>14082</v>
      </c>
      <c r="S483" t="s">
        <v>14375</v>
      </c>
      <c r="T483" t="s">
        <v>14377</v>
      </c>
    </row>
    <row r="484" spans="2:20" x14ac:dyDescent="0.2">
      <c r="B484" s="1" t="s">
        <v>2059</v>
      </c>
      <c r="C484" s="1" t="s">
        <v>2055</v>
      </c>
      <c r="D484" s="1" t="s">
        <v>2060</v>
      </c>
      <c r="E484" s="1" t="s">
        <v>2061</v>
      </c>
      <c r="F484" s="1" t="s">
        <v>2058</v>
      </c>
      <c r="G484" s="15"/>
      <c r="H484" s="18"/>
      <c r="I484" s="20"/>
      <c r="J484" s="1" t="s">
        <v>23</v>
      </c>
      <c r="K484" t="s">
        <v>13035</v>
      </c>
      <c r="L484" s="1" t="s">
        <v>1999</v>
      </c>
      <c r="N484" t="s">
        <v>13603</v>
      </c>
      <c r="Q484" t="s">
        <v>13788</v>
      </c>
      <c r="R484" t="s">
        <v>14083</v>
      </c>
      <c r="S484" t="s">
        <v>14375</v>
      </c>
      <c r="T484" t="s">
        <v>14377</v>
      </c>
    </row>
    <row r="485" spans="2:20" x14ac:dyDescent="0.2">
      <c r="B485" s="1" t="s">
        <v>2062</v>
      </c>
      <c r="C485" s="1" t="s">
        <v>2063</v>
      </c>
      <c r="D485" s="1" t="s">
        <v>2064</v>
      </c>
      <c r="E485" s="1" t="s">
        <v>2065</v>
      </c>
      <c r="G485" s="15"/>
      <c r="H485" s="18"/>
      <c r="I485" s="20"/>
      <c r="J485" s="1" t="s">
        <v>23</v>
      </c>
      <c r="K485" t="s">
        <v>13036</v>
      </c>
      <c r="L485" s="1" t="s">
        <v>1999</v>
      </c>
      <c r="N485" t="s">
        <v>13604</v>
      </c>
      <c r="Q485" t="s">
        <v>13788</v>
      </c>
      <c r="R485" t="s">
        <v>14084</v>
      </c>
      <c r="S485" t="s">
        <v>14375</v>
      </c>
      <c r="T485" t="s">
        <v>14382</v>
      </c>
    </row>
    <row r="486" spans="2:20" x14ac:dyDescent="0.2">
      <c r="B486" s="1" t="s">
        <v>2066</v>
      </c>
      <c r="C486" s="1" t="s">
        <v>2067</v>
      </c>
      <c r="D486" s="1" t="s">
        <v>2068</v>
      </c>
      <c r="E486" s="1" t="s">
        <v>2069</v>
      </c>
      <c r="F486" s="1" t="s">
        <v>2070</v>
      </c>
      <c r="G486" s="15"/>
      <c r="H486" s="18"/>
      <c r="I486" s="20"/>
      <c r="J486" s="1" t="s">
        <v>23</v>
      </c>
      <c r="K486" t="s">
        <v>13037</v>
      </c>
      <c r="L486" s="1" t="s">
        <v>1999</v>
      </c>
      <c r="Q486" t="s">
        <v>13788</v>
      </c>
      <c r="R486" t="s">
        <v>14085</v>
      </c>
      <c r="S486" t="s">
        <v>14375</v>
      </c>
      <c r="T486" t="s">
        <v>14377</v>
      </c>
    </row>
    <row r="487" spans="2:20" x14ac:dyDescent="0.2">
      <c r="B487" s="1" t="s">
        <v>2071</v>
      </c>
      <c r="C487" s="1" t="s">
        <v>2072</v>
      </c>
      <c r="D487" s="1" t="s">
        <v>2073</v>
      </c>
      <c r="E487" s="1" t="s">
        <v>2074</v>
      </c>
      <c r="F487" s="1" t="s">
        <v>2075</v>
      </c>
      <c r="G487" s="15"/>
      <c r="H487" s="18"/>
      <c r="I487" s="20"/>
      <c r="J487" s="1" t="s">
        <v>23</v>
      </c>
      <c r="L487" s="1" t="s">
        <v>2076</v>
      </c>
      <c r="N487" t="s">
        <v>13605</v>
      </c>
      <c r="Q487" t="s">
        <v>13788</v>
      </c>
      <c r="R487" t="s">
        <v>2072</v>
      </c>
      <c r="S487" t="s">
        <v>14380</v>
      </c>
      <c r="T487" t="s">
        <v>14377</v>
      </c>
    </row>
    <row r="488" spans="2:20" x14ac:dyDescent="0.2">
      <c r="B488" s="1" t="s">
        <v>2077</v>
      </c>
      <c r="C488" s="1" t="s">
        <v>2078</v>
      </c>
      <c r="D488" s="1" t="s">
        <v>2079</v>
      </c>
      <c r="E488" s="1" t="s">
        <v>2080</v>
      </c>
      <c r="F488" s="1" t="s">
        <v>2081</v>
      </c>
      <c r="G488" s="15"/>
      <c r="H488" s="18"/>
      <c r="I488" s="20"/>
      <c r="J488" s="1" t="s">
        <v>23</v>
      </c>
      <c r="K488" t="s">
        <v>13038</v>
      </c>
      <c r="L488" s="1" t="s">
        <v>2076</v>
      </c>
      <c r="Q488" t="s">
        <v>13788</v>
      </c>
      <c r="R488" t="s">
        <v>14086</v>
      </c>
      <c r="S488" t="s">
        <v>14375</v>
      </c>
      <c r="T488" t="s">
        <v>14377</v>
      </c>
    </row>
    <row r="489" spans="2:20" x14ac:dyDescent="0.2">
      <c r="B489" s="1" t="s">
        <v>2082</v>
      </c>
      <c r="C489" s="1" t="s">
        <v>2083</v>
      </c>
      <c r="D489" s="1" t="s">
        <v>2084</v>
      </c>
      <c r="E489" s="1" t="s">
        <v>2085</v>
      </c>
      <c r="F489" s="1" t="s">
        <v>2086</v>
      </c>
      <c r="G489" s="15"/>
      <c r="H489" s="18"/>
      <c r="I489" s="20"/>
      <c r="J489" s="1" t="s">
        <v>23</v>
      </c>
      <c r="K489" t="s">
        <v>13039</v>
      </c>
      <c r="L489" s="1" t="s">
        <v>2076</v>
      </c>
      <c r="Q489" t="s">
        <v>13788</v>
      </c>
      <c r="R489" t="s">
        <v>14087</v>
      </c>
      <c r="S489" t="s">
        <v>14375</v>
      </c>
      <c r="T489" t="s">
        <v>14377</v>
      </c>
    </row>
    <row r="490" spans="2:20" x14ac:dyDescent="0.2">
      <c r="B490" s="1" t="s">
        <v>2087</v>
      </c>
      <c r="C490" s="1" t="s">
        <v>17</v>
      </c>
      <c r="D490" s="1" t="s">
        <v>2088</v>
      </c>
      <c r="G490" s="15"/>
      <c r="H490" s="18"/>
      <c r="I490" s="20"/>
      <c r="J490" s="1" t="s">
        <v>23</v>
      </c>
      <c r="K490" t="s">
        <v>13040</v>
      </c>
      <c r="L490" s="1" t="s">
        <v>2076</v>
      </c>
      <c r="Q490" t="s">
        <v>13788</v>
      </c>
      <c r="R490" t="s">
        <v>17</v>
      </c>
      <c r="S490" t="s">
        <v>14381</v>
      </c>
      <c r="T490" t="s">
        <v>14376</v>
      </c>
    </row>
    <row r="491" spans="2:20" x14ac:dyDescent="0.2">
      <c r="B491" s="1" t="s">
        <v>2089</v>
      </c>
      <c r="C491" s="1" t="s">
        <v>2090</v>
      </c>
      <c r="D491" s="1" t="s">
        <v>2091</v>
      </c>
      <c r="E491" s="1" t="s">
        <v>2092</v>
      </c>
      <c r="G491" s="15"/>
      <c r="H491" s="18"/>
      <c r="I491" s="20"/>
      <c r="J491" s="1" t="s">
        <v>23</v>
      </c>
      <c r="K491" t="s">
        <v>13041</v>
      </c>
      <c r="L491" s="1" t="s">
        <v>2076</v>
      </c>
      <c r="N491" t="s">
        <v>13606</v>
      </c>
      <c r="Q491" t="s">
        <v>13788</v>
      </c>
      <c r="R491" t="s">
        <v>14088</v>
      </c>
      <c r="S491" t="s">
        <v>14375</v>
      </c>
      <c r="T491" t="s">
        <v>14382</v>
      </c>
    </row>
    <row r="492" spans="2:20" x14ac:dyDescent="0.2">
      <c r="B492" s="1" t="s">
        <v>2093</v>
      </c>
      <c r="C492" s="1" t="s">
        <v>2072</v>
      </c>
      <c r="D492" s="1" t="s">
        <v>2094</v>
      </c>
      <c r="E492" s="1" t="s">
        <v>2074</v>
      </c>
      <c r="F492" s="1" t="s">
        <v>2095</v>
      </c>
      <c r="G492" s="15"/>
      <c r="H492" s="18"/>
      <c r="I492" s="20"/>
      <c r="J492" s="1" t="s">
        <v>23</v>
      </c>
      <c r="L492" s="1" t="s">
        <v>2076</v>
      </c>
      <c r="N492" t="s">
        <v>13607</v>
      </c>
      <c r="Q492" t="s">
        <v>13788</v>
      </c>
      <c r="R492" t="s">
        <v>2072</v>
      </c>
      <c r="S492" t="s">
        <v>14375</v>
      </c>
      <c r="T492" t="s">
        <v>14377</v>
      </c>
    </row>
    <row r="493" spans="2:20" x14ac:dyDescent="0.2">
      <c r="B493" s="1" t="s">
        <v>2096</v>
      </c>
      <c r="C493" s="1" t="s">
        <v>2097</v>
      </c>
      <c r="D493" s="1" t="s">
        <v>2098</v>
      </c>
      <c r="E493" s="1" t="s">
        <v>2099</v>
      </c>
      <c r="G493" s="15"/>
      <c r="H493" s="18"/>
      <c r="I493" s="20"/>
      <c r="J493" s="1" t="s">
        <v>23</v>
      </c>
      <c r="K493" t="s">
        <v>13042</v>
      </c>
      <c r="L493" s="1" t="s">
        <v>2076</v>
      </c>
      <c r="N493" t="s">
        <v>13606</v>
      </c>
      <c r="Q493" t="s">
        <v>13788</v>
      </c>
      <c r="R493" t="s">
        <v>14089</v>
      </c>
      <c r="S493" t="s">
        <v>14375</v>
      </c>
      <c r="T493" t="s">
        <v>14382</v>
      </c>
    </row>
    <row r="494" spans="2:20" x14ac:dyDescent="0.2">
      <c r="B494" s="1" t="s">
        <v>2100</v>
      </c>
      <c r="C494" s="1" t="s">
        <v>2101</v>
      </c>
      <c r="D494" s="1" t="s">
        <v>2102</v>
      </c>
      <c r="E494" s="1" t="s">
        <v>2103</v>
      </c>
      <c r="G494" s="15"/>
      <c r="H494" s="18"/>
      <c r="I494" s="20"/>
      <c r="J494" s="1" t="s">
        <v>23</v>
      </c>
      <c r="K494" t="s">
        <v>13043</v>
      </c>
      <c r="L494" s="1" t="s">
        <v>2076</v>
      </c>
      <c r="N494" t="s">
        <v>13606</v>
      </c>
      <c r="Q494" t="s">
        <v>13788</v>
      </c>
      <c r="R494" t="s">
        <v>14090</v>
      </c>
      <c r="S494" t="s">
        <v>14375</v>
      </c>
      <c r="T494" t="s">
        <v>14382</v>
      </c>
    </row>
    <row r="495" spans="2:20" x14ac:dyDescent="0.2">
      <c r="B495" s="1" t="s">
        <v>2104</v>
      </c>
      <c r="C495" s="1" t="s">
        <v>2105</v>
      </c>
      <c r="D495" s="1" t="s">
        <v>2106</v>
      </c>
      <c r="E495" s="1" t="s">
        <v>2103</v>
      </c>
      <c r="G495" s="15"/>
      <c r="H495" s="18"/>
      <c r="I495" s="20"/>
      <c r="J495" s="1" t="s">
        <v>23</v>
      </c>
      <c r="K495" t="s">
        <v>13044</v>
      </c>
      <c r="L495" s="1" t="s">
        <v>2076</v>
      </c>
      <c r="N495" t="s">
        <v>13606</v>
      </c>
      <c r="Q495" t="s">
        <v>13788</v>
      </c>
      <c r="R495" t="s">
        <v>14090</v>
      </c>
      <c r="S495" t="s">
        <v>14375</v>
      </c>
      <c r="T495" t="s">
        <v>14382</v>
      </c>
    </row>
    <row r="496" spans="2:20" x14ac:dyDescent="0.2">
      <c r="B496" s="1" t="s">
        <v>2107</v>
      </c>
      <c r="C496" s="1" t="s">
        <v>17</v>
      </c>
      <c r="D496" s="1" t="s">
        <v>2108</v>
      </c>
      <c r="G496" s="15"/>
      <c r="H496" s="18"/>
      <c r="I496" s="20"/>
      <c r="J496" s="1" t="s">
        <v>23</v>
      </c>
      <c r="L496" s="1" t="s">
        <v>2076</v>
      </c>
      <c r="N496" t="s">
        <v>13608</v>
      </c>
      <c r="Q496" t="s">
        <v>13788</v>
      </c>
      <c r="R496" t="s">
        <v>1198</v>
      </c>
      <c r="S496" t="s">
        <v>14378</v>
      </c>
      <c r="T496" t="s">
        <v>14376</v>
      </c>
    </row>
    <row r="497" spans="2:20" x14ac:dyDescent="0.2">
      <c r="B497" s="1" t="s">
        <v>2109</v>
      </c>
      <c r="C497" s="1" t="s">
        <v>2110</v>
      </c>
      <c r="D497" s="1" t="s">
        <v>2111</v>
      </c>
      <c r="E497" s="1" t="s">
        <v>2112</v>
      </c>
      <c r="F497" s="1" t="s">
        <v>2113</v>
      </c>
      <c r="G497" s="15"/>
      <c r="H497" s="18"/>
      <c r="I497" s="20"/>
      <c r="J497" s="1" t="s">
        <v>23</v>
      </c>
      <c r="K497" t="s">
        <v>13045</v>
      </c>
      <c r="L497" s="1" t="s">
        <v>2114</v>
      </c>
      <c r="N497" t="s">
        <v>13609</v>
      </c>
      <c r="Q497" t="s">
        <v>13788</v>
      </c>
      <c r="R497" t="s">
        <v>14091</v>
      </c>
      <c r="S497" t="s">
        <v>14375</v>
      </c>
      <c r="T497" t="s">
        <v>14377</v>
      </c>
    </row>
    <row r="498" spans="2:20" x14ac:dyDescent="0.2">
      <c r="B498" s="1" t="s">
        <v>2115</v>
      </c>
      <c r="C498" s="1" t="s">
        <v>2116</v>
      </c>
      <c r="D498" s="1" t="s">
        <v>2117</v>
      </c>
      <c r="E498" s="1" t="s">
        <v>2118</v>
      </c>
      <c r="F498" s="1" t="s">
        <v>2119</v>
      </c>
      <c r="G498" s="15"/>
      <c r="H498" s="18"/>
      <c r="I498" s="20"/>
      <c r="J498" s="1" t="s">
        <v>23</v>
      </c>
      <c r="K498" t="s">
        <v>13046</v>
      </c>
      <c r="L498" s="1" t="s">
        <v>2114</v>
      </c>
      <c r="Q498" t="s">
        <v>13788</v>
      </c>
      <c r="R498" t="s">
        <v>14092</v>
      </c>
      <c r="S498" t="s">
        <v>14375</v>
      </c>
      <c r="T498" t="s">
        <v>14377</v>
      </c>
    </row>
    <row r="499" spans="2:20" x14ac:dyDescent="0.2">
      <c r="B499" s="1" t="s">
        <v>2120</v>
      </c>
      <c r="C499" s="1" t="s">
        <v>2116</v>
      </c>
      <c r="D499" s="1" t="s">
        <v>2121</v>
      </c>
      <c r="E499" s="1" t="s">
        <v>2118</v>
      </c>
      <c r="F499" s="1" t="s">
        <v>2119</v>
      </c>
      <c r="G499" s="15"/>
      <c r="H499" s="18"/>
      <c r="I499" s="20"/>
      <c r="J499" s="1" t="s">
        <v>23</v>
      </c>
      <c r="K499" t="s">
        <v>13047</v>
      </c>
      <c r="L499" s="1" t="s">
        <v>2114</v>
      </c>
      <c r="Q499" t="s">
        <v>13788</v>
      </c>
      <c r="R499" t="s">
        <v>14092</v>
      </c>
      <c r="S499" t="s">
        <v>14375</v>
      </c>
      <c r="T499" t="s">
        <v>14377</v>
      </c>
    </row>
    <row r="500" spans="2:20" x14ac:dyDescent="0.2">
      <c r="B500" s="1" t="s">
        <v>2122</v>
      </c>
      <c r="C500" s="1" t="s">
        <v>2123</v>
      </c>
      <c r="D500" s="1" t="s">
        <v>2124</v>
      </c>
      <c r="E500" s="1" t="s">
        <v>2125</v>
      </c>
      <c r="F500" s="1" t="s">
        <v>2126</v>
      </c>
      <c r="G500" s="15"/>
      <c r="H500" s="18"/>
      <c r="I500" s="20"/>
      <c r="J500" s="1" t="s">
        <v>23</v>
      </c>
      <c r="K500" t="s">
        <v>13048</v>
      </c>
      <c r="L500" s="1" t="s">
        <v>2114</v>
      </c>
      <c r="Q500" t="s">
        <v>13788</v>
      </c>
      <c r="R500" t="s">
        <v>14093</v>
      </c>
      <c r="S500" t="s">
        <v>14375</v>
      </c>
      <c r="T500" t="s">
        <v>14377</v>
      </c>
    </row>
    <row r="501" spans="2:20" x14ac:dyDescent="0.2">
      <c r="B501" s="1" t="s">
        <v>2127</v>
      </c>
      <c r="C501" s="1" t="s">
        <v>2128</v>
      </c>
      <c r="D501" s="1" t="s">
        <v>2129</v>
      </c>
      <c r="E501" s="1" t="s">
        <v>2118</v>
      </c>
      <c r="F501" s="1" t="s">
        <v>2119</v>
      </c>
      <c r="G501" s="15"/>
      <c r="H501" s="18"/>
      <c r="I501" s="20"/>
      <c r="J501" s="1" t="s">
        <v>23</v>
      </c>
      <c r="K501" t="s">
        <v>13049</v>
      </c>
      <c r="L501" s="1" t="s">
        <v>2114</v>
      </c>
      <c r="Q501" t="s">
        <v>13788</v>
      </c>
      <c r="R501" t="s">
        <v>14092</v>
      </c>
      <c r="S501" t="s">
        <v>14375</v>
      </c>
      <c r="T501" t="s">
        <v>14377</v>
      </c>
    </row>
    <row r="502" spans="2:20" x14ac:dyDescent="0.2">
      <c r="B502" s="1" t="s">
        <v>2130</v>
      </c>
      <c r="C502" s="1" t="s">
        <v>2131</v>
      </c>
      <c r="D502" s="1" t="s">
        <v>2132</v>
      </c>
      <c r="E502" s="1" t="s">
        <v>2125</v>
      </c>
      <c r="F502" s="1" t="s">
        <v>2126</v>
      </c>
      <c r="G502" s="15"/>
      <c r="H502" s="18"/>
      <c r="I502" s="20"/>
      <c r="J502" s="1" t="s">
        <v>23</v>
      </c>
      <c r="K502" t="s">
        <v>13050</v>
      </c>
      <c r="L502" s="1" t="s">
        <v>2114</v>
      </c>
      <c r="Q502" t="s">
        <v>13788</v>
      </c>
      <c r="R502" t="s">
        <v>14093</v>
      </c>
      <c r="S502" t="s">
        <v>14375</v>
      </c>
      <c r="T502" t="s">
        <v>14377</v>
      </c>
    </row>
    <row r="503" spans="2:20" x14ac:dyDescent="0.2">
      <c r="B503" s="1" t="s">
        <v>2133</v>
      </c>
      <c r="C503" s="1" t="s">
        <v>2134</v>
      </c>
      <c r="D503" s="1" t="s">
        <v>2135</v>
      </c>
      <c r="E503" s="1" t="s">
        <v>2125</v>
      </c>
      <c r="F503" s="1" t="s">
        <v>2126</v>
      </c>
      <c r="G503" s="15"/>
      <c r="H503" s="18"/>
      <c r="I503" s="20"/>
      <c r="J503" s="1" t="s">
        <v>23</v>
      </c>
      <c r="K503" t="s">
        <v>13051</v>
      </c>
      <c r="L503" s="1" t="s">
        <v>2114</v>
      </c>
      <c r="Q503" t="s">
        <v>13788</v>
      </c>
      <c r="R503" t="s">
        <v>14093</v>
      </c>
      <c r="S503" t="s">
        <v>14375</v>
      </c>
      <c r="T503" t="s">
        <v>14377</v>
      </c>
    </row>
    <row r="504" spans="2:20" x14ac:dyDescent="0.2">
      <c r="B504" s="1" t="s">
        <v>2136</v>
      </c>
      <c r="C504" s="1" t="s">
        <v>2137</v>
      </c>
      <c r="D504" s="1" t="s">
        <v>2138</v>
      </c>
      <c r="E504" s="1" t="s">
        <v>2125</v>
      </c>
      <c r="F504" s="1" t="s">
        <v>2126</v>
      </c>
      <c r="G504" s="15"/>
      <c r="H504" s="18"/>
      <c r="I504" s="20"/>
      <c r="J504" s="1" t="s">
        <v>23</v>
      </c>
      <c r="K504" t="s">
        <v>13052</v>
      </c>
      <c r="L504" s="1" t="s">
        <v>2114</v>
      </c>
      <c r="Q504" t="s">
        <v>13788</v>
      </c>
      <c r="R504" t="s">
        <v>14093</v>
      </c>
      <c r="S504" t="s">
        <v>14375</v>
      </c>
      <c r="T504" t="s">
        <v>14377</v>
      </c>
    </row>
    <row r="505" spans="2:20" x14ac:dyDescent="0.2">
      <c r="B505" s="1" t="s">
        <v>2139</v>
      </c>
      <c r="C505" s="1" t="s">
        <v>2140</v>
      </c>
      <c r="D505" s="1" t="s">
        <v>2141</v>
      </c>
      <c r="E505" s="1" t="s">
        <v>2142</v>
      </c>
      <c r="G505" s="15"/>
      <c r="H505" s="18"/>
      <c r="I505" s="20"/>
      <c r="J505" s="1" t="s">
        <v>23</v>
      </c>
      <c r="K505" t="s">
        <v>13053</v>
      </c>
      <c r="L505" s="1" t="s">
        <v>2114</v>
      </c>
      <c r="N505" t="s">
        <v>13543</v>
      </c>
      <c r="Q505" t="s">
        <v>13788</v>
      </c>
      <c r="R505" t="s">
        <v>14094</v>
      </c>
      <c r="S505" t="s">
        <v>14378</v>
      </c>
      <c r="T505" t="s">
        <v>14382</v>
      </c>
    </row>
    <row r="506" spans="2:20" x14ac:dyDescent="0.2">
      <c r="B506" s="1" t="s">
        <v>2143</v>
      </c>
      <c r="C506" s="1" t="s">
        <v>2144</v>
      </c>
      <c r="D506" s="1" t="s">
        <v>2145</v>
      </c>
      <c r="E506" s="1" t="s">
        <v>2146</v>
      </c>
      <c r="G506" s="15"/>
      <c r="H506" s="18"/>
      <c r="I506" s="20"/>
      <c r="J506" s="1" t="s">
        <v>23</v>
      </c>
      <c r="K506" t="s">
        <v>13054</v>
      </c>
      <c r="L506" s="1" t="s">
        <v>2147</v>
      </c>
      <c r="N506" t="s">
        <v>13610</v>
      </c>
      <c r="Q506" t="s">
        <v>13788</v>
      </c>
      <c r="R506" t="s">
        <v>14095</v>
      </c>
      <c r="S506" t="s">
        <v>14381</v>
      </c>
      <c r="T506" t="s">
        <v>14382</v>
      </c>
    </row>
    <row r="507" spans="2:20" x14ac:dyDescent="0.2">
      <c r="B507" s="1" t="s">
        <v>2148</v>
      </c>
      <c r="C507" s="1" t="s">
        <v>2149</v>
      </c>
      <c r="D507" s="1" t="s">
        <v>2150</v>
      </c>
      <c r="E507" s="1" t="s">
        <v>2151</v>
      </c>
      <c r="F507" s="1" t="s">
        <v>2152</v>
      </c>
      <c r="G507" s="15"/>
      <c r="H507" s="18"/>
      <c r="I507" s="20"/>
      <c r="J507" s="1" t="s">
        <v>23</v>
      </c>
      <c r="K507" t="s">
        <v>13055</v>
      </c>
      <c r="L507" s="1" t="s">
        <v>2147</v>
      </c>
      <c r="Q507" t="s">
        <v>13788</v>
      </c>
      <c r="R507" t="s">
        <v>14096</v>
      </c>
      <c r="S507" t="s">
        <v>14381</v>
      </c>
      <c r="T507" t="s">
        <v>14379</v>
      </c>
    </row>
    <row r="508" spans="2:20" x14ac:dyDescent="0.2">
      <c r="B508" s="1" t="s">
        <v>2153</v>
      </c>
      <c r="C508" s="1" t="s">
        <v>2154</v>
      </c>
      <c r="D508" s="1" t="s">
        <v>2155</v>
      </c>
      <c r="G508" s="15"/>
      <c r="H508" s="18"/>
      <c r="I508" s="20"/>
      <c r="J508" s="1" t="s">
        <v>23</v>
      </c>
      <c r="K508" t="s">
        <v>13056</v>
      </c>
      <c r="L508" s="1" t="s">
        <v>2147</v>
      </c>
      <c r="N508" t="s">
        <v>2154</v>
      </c>
      <c r="Q508" t="s">
        <v>13788</v>
      </c>
      <c r="R508" t="s">
        <v>2154</v>
      </c>
      <c r="S508" t="s">
        <v>14381</v>
      </c>
      <c r="T508" t="s">
        <v>14382</v>
      </c>
    </row>
    <row r="509" spans="2:20" x14ac:dyDescent="0.2">
      <c r="B509" s="1" t="s">
        <v>2156</v>
      </c>
      <c r="C509" s="1" t="s">
        <v>2157</v>
      </c>
      <c r="D509" s="1" t="s">
        <v>2158</v>
      </c>
      <c r="E509" s="1" t="s">
        <v>2159</v>
      </c>
      <c r="G509" s="15"/>
      <c r="H509" s="18"/>
      <c r="I509" s="20"/>
      <c r="J509" s="1" t="s">
        <v>23</v>
      </c>
      <c r="K509" t="s">
        <v>13057</v>
      </c>
      <c r="L509" s="1" t="s">
        <v>2147</v>
      </c>
      <c r="Q509" t="s">
        <v>13788</v>
      </c>
      <c r="R509" t="s">
        <v>2179</v>
      </c>
      <c r="S509" t="s">
        <v>14381</v>
      </c>
      <c r="T509" t="s">
        <v>14382</v>
      </c>
    </row>
    <row r="510" spans="2:20" x14ac:dyDescent="0.2">
      <c r="B510" s="1" t="s">
        <v>2160</v>
      </c>
      <c r="C510" s="1" t="s">
        <v>2161</v>
      </c>
      <c r="D510" s="1" t="s">
        <v>2162</v>
      </c>
      <c r="E510" s="1" t="s">
        <v>2163</v>
      </c>
      <c r="G510" s="15"/>
      <c r="H510" s="18"/>
      <c r="I510" s="20"/>
      <c r="J510" s="1" t="s">
        <v>23</v>
      </c>
      <c r="K510" t="s">
        <v>13058</v>
      </c>
      <c r="L510" s="1" t="s">
        <v>2147</v>
      </c>
      <c r="N510" t="s">
        <v>2154</v>
      </c>
      <c r="Q510" t="s">
        <v>13788</v>
      </c>
      <c r="R510" t="s">
        <v>14097</v>
      </c>
      <c r="S510" t="s">
        <v>14381</v>
      </c>
      <c r="T510" t="s">
        <v>14382</v>
      </c>
    </row>
    <row r="511" spans="2:20" x14ac:dyDescent="0.2">
      <c r="B511" s="1" t="s">
        <v>2164</v>
      </c>
      <c r="C511" s="1" t="s">
        <v>2165</v>
      </c>
      <c r="D511" s="1" t="s">
        <v>2166</v>
      </c>
      <c r="E511" s="1" t="s">
        <v>2167</v>
      </c>
      <c r="F511" s="1" t="s">
        <v>2168</v>
      </c>
      <c r="G511" s="15"/>
      <c r="H511" s="18"/>
      <c r="I511" s="20"/>
      <c r="J511" s="1" t="s">
        <v>23</v>
      </c>
      <c r="K511" t="s">
        <v>13059</v>
      </c>
      <c r="L511" s="1" t="s">
        <v>2147</v>
      </c>
      <c r="Q511" t="s">
        <v>13788</v>
      </c>
      <c r="R511" t="s">
        <v>2165</v>
      </c>
      <c r="S511" t="s">
        <v>14381</v>
      </c>
      <c r="T511" t="s">
        <v>14379</v>
      </c>
    </row>
    <row r="512" spans="2:20" x14ac:dyDescent="0.2">
      <c r="B512" s="1" t="s">
        <v>2169</v>
      </c>
      <c r="C512" s="1" t="s">
        <v>2170</v>
      </c>
      <c r="D512" s="1" t="s">
        <v>2171</v>
      </c>
      <c r="E512" s="1" t="s">
        <v>2172</v>
      </c>
      <c r="F512" s="1" t="s">
        <v>2173</v>
      </c>
      <c r="G512" s="15"/>
      <c r="H512" s="18"/>
      <c r="I512" s="20"/>
      <c r="J512" s="1" t="s">
        <v>23</v>
      </c>
      <c r="K512" t="s">
        <v>13060</v>
      </c>
      <c r="L512" s="1" t="s">
        <v>2147</v>
      </c>
      <c r="Q512" t="s">
        <v>13788</v>
      </c>
      <c r="R512" t="s">
        <v>2170</v>
      </c>
      <c r="S512" t="s">
        <v>14381</v>
      </c>
      <c r="T512" t="s">
        <v>14379</v>
      </c>
    </row>
    <row r="513" spans="2:20" x14ac:dyDescent="0.2">
      <c r="B513" s="1" t="s">
        <v>2174</v>
      </c>
      <c r="C513" s="1" t="s">
        <v>2175</v>
      </c>
      <c r="D513" s="1" t="s">
        <v>2176</v>
      </c>
      <c r="E513" s="1" t="s">
        <v>2167</v>
      </c>
      <c r="F513" s="1" t="s">
        <v>2177</v>
      </c>
      <c r="G513" s="15"/>
      <c r="H513" s="18"/>
      <c r="I513" s="20"/>
      <c r="J513" s="1" t="s">
        <v>23</v>
      </c>
      <c r="K513" t="s">
        <v>13061</v>
      </c>
      <c r="L513" s="1" t="s">
        <v>2147</v>
      </c>
      <c r="Q513" t="s">
        <v>13788</v>
      </c>
      <c r="R513" t="s">
        <v>2175</v>
      </c>
      <c r="S513" t="s">
        <v>14381</v>
      </c>
      <c r="T513" t="s">
        <v>14379</v>
      </c>
    </row>
    <row r="514" spans="2:20" x14ac:dyDescent="0.2">
      <c r="B514" s="1" t="s">
        <v>2178</v>
      </c>
      <c r="C514" s="1" t="s">
        <v>2179</v>
      </c>
      <c r="D514" s="1" t="s">
        <v>2180</v>
      </c>
      <c r="E514" s="1" t="s">
        <v>2159</v>
      </c>
      <c r="G514" s="15"/>
      <c r="H514" s="18"/>
      <c r="I514" s="20"/>
      <c r="J514" s="1" t="s">
        <v>23</v>
      </c>
      <c r="K514" t="s">
        <v>13062</v>
      </c>
      <c r="L514" s="1" t="s">
        <v>2147</v>
      </c>
      <c r="N514" t="s">
        <v>13611</v>
      </c>
      <c r="Q514" t="s">
        <v>13788</v>
      </c>
      <c r="R514" t="s">
        <v>2179</v>
      </c>
      <c r="S514" t="s">
        <v>14381</v>
      </c>
      <c r="T514" t="s">
        <v>14382</v>
      </c>
    </row>
    <row r="515" spans="2:20" x14ac:dyDescent="0.2">
      <c r="B515" s="1" t="s">
        <v>2181</v>
      </c>
      <c r="C515" s="1" t="s">
        <v>2182</v>
      </c>
      <c r="D515" s="1" t="s">
        <v>2183</v>
      </c>
      <c r="E515" s="1" t="s">
        <v>2184</v>
      </c>
      <c r="F515" s="1" t="s">
        <v>2185</v>
      </c>
      <c r="G515" s="15"/>
      <c r="H515" s="18"/>
      <c r="I515" s="20"/>
      <c r="J515" s="1" t="s">
        <v>112</v>
      </c>
      <c r="K515" t="s">
        <v>13063</v>
      </c>
      <c r="L515" s="1" t="s">
        <v>2186</v>
      </c>
      <c r="Q515" t="s">
        <v>13788</v>
      </c>
      <c r="R515" t="s">
        <v>14098</v>
      </c>
      <c r="S515" t="s">
        <v>14375</v>
      </c>
      <c r="T515" t="s">
        <v>14377</v>
      </c>
    </row>
    <row r="516" spans="2:20" x14ac:dyDescent="0.2">
      <c r="B516" s="1" t="s">
        <v>2187</v>
      </c>
      <c r="C516" s="1" t="s">
        <v>2188</v>
      </c>
      <c r="D516" s="1" t="s">
        <v>2189</v>
      </c>
      <c r="E516" s="1" t="s">
        <v>2190</v>
      </c>
      <c r="F516" s="1" t="s">
        <v>2191</v>
      </c>
      <c r="G516" s="15"/>
      <c r="H516" s="18"/>
      <c r="I516" s="20"/>
      <c r="J516" s="1" t="s">
        <v>23</v>
      </c>
      <c r="K516" t="s">
        <v>13064</v>
      </c>
      <c r="L516" s="1" t="s">
        <v>2186</v>
      </c>
      <c r="Q516" t="s">
        <v>13788</v>
      </c>
      <c r="R516" t="s">
        <v>14099</v>
      </c>
      <c r="S516" t="s">
        <v>14375</v>
      </c>
      <c r="T516" t="s">
        <v>14377</v>
      </c>
    </row>
    <row r="517" spans="2:20" x14ac:dyDescent="0.2">
      <c r="B517" s="1" t="s">
        <v>2192</v>
      </c>
      <c r="C517" s="1" t="s">
        <v>2193</v>
      </c>
      <c r="D517" s="1" t="s">
        <v>2194</v>
      </c>
      <c r="E517" s="1" t="s">
        <v>2195</v>
      </c>
      <c r="F517" s="1" t="s">
        <v>2196</v>
      </c>
      <c r="G517" s="15"/>
      <c r="H517" s="18"/>
      <c r="I517" s="20"/>
      <c r="J517" s="1" t="s">
        <v>23</v>
      </c>
      <c r="K517" t="s">
        <v>13065</v>
      </c>
      <c r="L517" s="1" t="s">
        <v>2186</v>
      </c>
      <c r="Q517" t="s">
        <v>13788</v>
      </c>
      <c r="R517" t="s">
        <v>14100</v>
      </c>
      <c r="S517" t="s">
        <v>14375</v>
      </c>
      <c r="T517" t="s">
        <v>14377</v>
      </c>
    </row>
    <row r="518" spans="2:20" x14ac:dyDescent="0.2">
      <c r="B518" s="1" t="s">
        <v>2197</v>
      </c>
      <c r="C518" s="1" t="s">
        <v>2198</v>
      </c>
      <c r="D518" s="1" t="s">
        <v>2199</v>
      </c>
      <c r="E518" s="1" t="s">
        <v>2200</v>
      </c>
      <c r="F518" s="1" t="s">
        <v>2196</v>
      </c>
      <c r="G518" s="15"/>
      <c r="H518" s="18"/>
      <c r="I518" s="20"/>
      <c r="J518" s="1" t="s">
        <v>23</v>
      </c>
      <c r="K518" t="s">
        <v>13066</v>
      </c>
      <c r="L518" s="1" t="s">
        <v>2186</v>
      </c>
      <c r="Q518" t="s">
        <v>13788</v>
      </c>
      <c r="R518" t="s">
        <v>14101</v>
      </c>
      <c r="S518" t="s">
        <v>14375</v>
      </c>
      <c r="T518" t="s">
        <v>14377</v>
      </c>
    </row>
    <row r="519" spans="2:20" x14ac:dyDescent="0.2">
      <c r="B519" s="1" t="s">
        <v>2201</v>
      </c>
      <c r="C519" s="1" t="s">
        <v>2202</v>
      </c>
      <c r="D519" s="1" t="s">
        <v>2203</v>
      </c>
      <c r="E519" s="1" t="s">
        <v>1737</v>
      </c>
      <c r="F519" s="1" t="s">
        <v>2204</v>
      </c>
      <c r="G519" s="15"/>
      <c r="H519" s="18"/>
      <c r="I519" s="20"/>
      <c r="J519" s="1" t="s">
        <v>23</v>
      </c>
      <c r="L519" s="1" t="s">
        <v>2186</v>
      </c>
      <c r="N519" t="s">
        <v>13612</v>
      </c>
      <c r="Q519" t="s">
        <v>13788</v>
      </c>
      <c r="R519" t="s">
        <v>14034</v>
      </c>
      <c r="S519" t="s">
        <v>14378</v>
      </c>
      <c r="T519" t="s">
        <v>14379</v>
      </c>
    </row>
    <row r="520" spans="2:20" x14ac:dyDescent="0.2">
      <c r="B520" s="1" t="s">
        <v>2205</v>
      </c>
      <c r="C520" s="1" t="s">
        <v>2206</v>
      </c>
      <c r="D520" s="1" t="s">
        <v>2207</v>
      </c>
      <c r="E520" s="1" t="s">
        <v>2208</v>
      </c>
      <c r="F520" s="1" t="s">
        <v>2209</v>
      </c>
      <c r="G520" s="15"/>
      <c r="H520" s="18"/>
      <c r="I520" s="20"/>
      <c r="J520" s="1" t="s">
        <v>23</v>
      </c>
      <c r="K520" t="s">
        <v>13067</v>
      </c>
      <c r="L520" s="1" t="s">
        <v>2186</v>
      </c>
      <c r="N520" t="s">
        <v>13613</v>
      </c>
      <c r="Q520" t="s">
        <v>13788</v>
      </c>
      <c r="R520" t="s">
        <v>2206</v>
      </c>
      <c r="S520" t="s">
        <v>14381</v>
      </c>
      <c r="T520" t="s">
        <v>14379</v>
      </c>
    </row>
    <row r="521" spans="2:20" x14ac:dyDescent="0.2">
      <c r="B521" s="1" t="s">
        <v>2210</v>
      </c>
      <c r="C521" s="1" t="s">
        <v>2211</v>
      </c>
      <c r="D521" s="1" t="s">
        <v>2212</v>
      </c>
      <c r="E521" s="1" t="s">
        <v>2213</v>
      </c>
      <c r="F521" s="1" t="s">
        <v>2214</v>
      </c>
      <c r="G521" s="15"/>
      <c r="H521" s="18"/>
      <c r="I521" s="20"/>
      <c r="J521" s="1" t="s">
        <v>23</v>
      </c>
      <c r="K521" t="s">
        <v>13068</v>
      </c>
      <c r="L521" s="1" t="s">
        <v>2186</v>
      </c>
      <c r="N521" t="s">
        <v>13614</v>
      </c>
      <c r="Q521" t="s">
        <v>13788</v>
      </c>
      <c r="R521" t="s">
        <v>14102</v>
      </c>
      <c r="S521" t="s">
        <v>14375</v>
      </c>
      <c r="T521" t="s">
        <v>14377</v>
      </c>
    </row>
    <row r="522" spans="2:20" x14ac:dyDescent="0.2">
      <c r="B522" s="1" t="s">
        <v>2215</v>
      </c>
      <c r="C522" s="1" t="s">
        <v>2216</v>
      </c>
      <c r="D522" s="1" t="s">
        <v>2217</v>
      </c>
      <c r="E522" s="1" t="s">
        <v>2218</v>
      </c>
      <c r="F522" s="1" t="s">
        <v>2219</v>
      </c>
      <c r="G522" s="15"/>
      <c r="H522" s="18"/>
      <c r="I522" s="20"/>
      <c r="J522" s="1" t="s">
        <v>23</v>
      </c>
      <c r="K522" t="s">
        <v>13069</v>
      </c>
      <c r="L522" s="1" t="s">
        <v>2220</v>
      </c>
      <c r="Q522" t="s">
        <v>13788</v>
      </c>
      <c r="R522" t="s">
        <v>14103</v>
      </c>
      <c r="S522" t="s">
        <v>14375</v>
      </c>
      <c r="T522" t="s">
        <v>14377</v>
      </c>
    </row>
    <row r="523" spans="2:20" x14ac:dyDescent="0.2">
      <c r="B523" s="1" t="s">
        <v>2221</v>
      </c>
      <c r="C523" s="1" t="s">
        <v>2222</v>
      </c>
      <c r="D523" s="1" t="s">
        <v>2223</v>
      </c>
      <c r="E523" s="1" t="s">
        <v>2224</v>
      </c>
      <c r="G523" s="15"/>
      <c r="H523" s="18"/>
      <c r="I523" s="20"/>
      <c r="J523" s="1" t="s">
        <v>23</v>
      </c>
      <c r="K523" t="s">
        <v>13070</v>
      </c>
      <c r="L523" s="1" t="s">
        <v>2220</v>
      </c>
      <c r="N523" t="s">
        <v>13615</v>
      </c>
      <c r="Q523" t="s">
        <v>13788</v>
      </c>
      <c r="R523" t="s">
        <v>14104</v>
      </c>
      <c r="S523" t="s">
        <v>14375</v>
      </c>
      <c r="T523" t="s">
        <v>14377</v>
      </c>
    </row>
    <row r="524" spans="2:20" x14ac:dyDescent="0.2">
      <c r="B524" s="1" t="s">
        <v>2225</v>
      </c>
      <c r="C524" s="1" t="s">
        <v>2226</v>
      </c>
      <c r="D524" s="1" t="s">
        <v>2227</v>
      </c>
      <c r="E524" s="1" t="s">
        <v>2228</v>
      </c>
      <c r="F524" s="1" t="s">
        <v>2229</v>
      </c>
      <c r="G524" s="15"/>
      <c r="H524" s="18"/>
      <c r="I524" s="20"/>
      <c r="J524" s="1" t="s">
        <v>23</v>
      </c>
      <c r="K524" t="s">
        <v>13071</v>
      </c>
      <c r="L524" s="1" t="s">
        <v>2220</v>
      </c>
      <c r="Q524" t="s">
        <v>13788</v>
      </c>
      <c r="R524" t="s">
        <v>14105</v>
      </c>
      <c r="S524" t="s">
        <v>14375</v>
      </c>
      <c r="T524" t="s">
        <v>14377</v>
      </c>
    </row>
    <row r="525" spans="2:20" x14ac:dyDescent="0.2">
      <c r="B525" s="1" t="s">
        <v>2230</v>
      </c>
      <c r="C525" s="1" t="s">
        <v>2231</v>
      </c>
      <c r="D525" s="1" t="s">
        <v>2232</v>
      </c>
      <c r="E525" s="1" t="s">
        <v>2208</v>
      </c>
      <c r="G525" s="15"/>
      <c r="H525" s="18"/>
      <c r="I525" s="20"/>
      <c r="J525" s="1" t="s">
        <v>23</v>
      </c>
      <c r="K525" t="s">
        <v>13072</v>
      </c>
      <c r="L525" s="1" t="s">
        <v>2220</v>
      </c>
      <c r="N525" t="s">
        <v>13616</v>
      </c>
      <c r="Q525" t="s">
        <v>13788</v>
      </c>
      <c r="R525" t="s">
        <v>14106</v>
      </c>
      <c r="S525" t="s">
        <v>14375</v>
      </c>
      <c r="T525" t="s">
        <v>14377</v>
      </c>
    </row>
    <row r="526" spans="2:20" x14ac:dyDescent="0.2">
      <c r="B526" s="1" t="s">
        <v>2233</v>
      </c>
      <c r="C526" s="1" t="s">
        <v>2234</v>
      </c>
      <c r="D526" s="1" t="s">
        <v>2235</v>
      </c>
      <c r="E526" s="1" t="s">
        <v>2236</v>
      </c>
      <c r="F526" s="1" t="s">
        <v>2237</v>
      </c>
      <c r="G526" s="15"/>
      <c r="H526" s="18"/>
      <c r="I526" s="20"/>
      <c r="J526" s="1" t="s">
        <v>23</v>
      </c>
      <c r="K526" t="s">
        <v>13073</v>
      </c>
      <c r="L526" s="1" t="s">
        <v>2220</v>
      </c>
      <c r="Q526" t="s">
        <v>13788</v>
      </c>
      <c r="R526" t="s">
        <v>14107</v>
      </c>
      <c r="S526" t="s">
        <v>14375</v>
      </c>
      <c r="T526" t="s">
        <v>14377</v>
      </c>
    </row>
    <row r="527" spans="2:20" x14ac:dyDescent="0.2">
      <c r="B527" s="1" t="s">
        <v>2238</v>
      </c>
      <c r="C527" s="1" t="s">
        <v>2239</v>
      </c>
      <c r="D527" s="1" t="s">
        <v>2240</v>
      </c>
      <c r="E527" s="1" t="s">
        <v>2043</v>
      </c>
      <c r="F527" s="1" t="s">
        <v>2241</v>
      </c>
      <c r="G527" s="15"/>
      <c r="H527" s="18"/>
      <c r="I527" s="20"/>
      <c r="J527" s="1" t="s">
        <v>23</v>
      </c>
      <c r="K527" t="s">
        <v>13074</v>
      </c>
      <c r="L527" s="1" t="s">
        <v>2220</v>
      </c>
      <c r="Q527" t="s">
        <v>13788</v>
      </c>
      <c r="R527" t="s">
        <v>14108</v>
      </c>
      <c r="S527" t="s">
        <v>14375</v>
      </c>
      <c r="T527" t="s">
        <v>14377</v>
      </c>
    </row>
    <row r="528" spans="2:20" x14ac:dyDescent="0.2">
      <c r="B528" s="1" t="s">
        <v>2242</v>
      </c>
      <c r="C528" s="1" t="s">
        <v>2243</v>
      </c>
      <c r="D528" s="1" t="s">
        <v>2244</v>
      </c>
      <c r="E528" s="1" t="s">
        <v>2245</v>
      </c>
      <c r="F528" s="1" t="s">
        <v>2241</v>
      </c>
      <c r="G528" s="15"/>
      <c r="H528" s="18"/>
      <c r="I528" s="20"/>
      <c r="J528" s="1" t="s">
        <v>23</v>
      </c>
      <c r="K528" t="s">
        <v>13075</v>
      </c>
      <c r="L528" s="1" t="s">
        <v>2220</v>
      </c>
      <c r="N528" t="s">
        <v>13617</v>
      </c>
      <c r="Q528" t="s">
        <v>13788</v>
      </c>
      <c r="R528" t="s">
        <v>14109</v>
      </c>
      <c r="S528" t="s">
        <v>14375</v>
      </c>
      <c r="T528" t="s">
        <v>14377</v>
      </c>
    </row>
    <row r="529" spans="2:20" x14ac:dyDescent="0.2">
      <c r="B529" s="1" t="s">
        <v>2246</v>
      </c>
      <c r="C529" s="1" t="s">
        <v>2247</v>
      </c>
      <c r="D529" s="1" t="s">
        <v>2248</v>
      </c>
      <c r="E529" s="1" t="s">
        <v>2249</v>
      </c>
      <c r="F529" s="1" t="s">
        <v>2250</v>
      </c>
      <c r="G529" s="15"/>
      <c r="H529" s="18"/>
      <c r="I529" s="20"/>
      <c r="J529" s="1" t="s">
        <v>23</v>
      </c>
      <c r="K529" t="s">
        <v>13076</v>
      </c>
      <c r="L529" s="1" t="s">
        <v>2220</v>
      </c>
      <c r="N529" t="s">
        <v>13618</v>
      </c>
      <c r="Q529" t="s">
        <v>13788</v>
      </c>
      <c r="R529" t="s">
        <v>14110</v>
      </c>
      <c r="S529" t="s">
        <v>14375</v>
      </c>
      <c r="T529" t="s">
        <v>14377</v>
      </c>
    </row>
    <row r="530" spans="2:20" x14ac:dyDescent="0.2">
      <c r="B530" s="1" t="s">
        <v>2251</v>
      </c>
      <c r="C530" s="1" t="s">
        <v>2252</v>
      </c>
      <c r="D530" s="1" t="s">
        <v>2253</v>
      </c>
      <c r="E530" s="1" t="s">
        <v>2254</v>
      </c>
      <c r="F530" s="1" t="s">
        <v>2255</v>
      </c>
      <c r="G530" s="15"/>
      <c r="H530" s="18"/>
      <c r="I530" s="20"/>
      <c r="J530" s="1" t="s">
        <v>23</v>
      </c>
      <c r="K530" t="s">
        <v>13077</v>
      </c>
      <c r="L530" s="1" t="s">
        <v>2220</v>
      </c>
      <c r="N530" t="s">
        <v>13619</v>
      </c>
      <c r="Q530" t="s">
        <v>13788</v>
      </c>
      <c r="R530" t="s">
        <v>14111</v>
      </c>
      <c r="S530" t="s">
        <v>14375</v>
      </c>
      <c r="T530" t="s">
        <v>14377</v>
      </c>
    </row>
    <row r="531" spans="2:20" x14ac:dyDescent="0.2">
      <c r="B531" s="1" t="s">
        <v>2256</v>
      </c>
      <c r="C531" s="1" t="s">
        <v>2257</v>
      </c>
      <c r="D531" s="1" t="s">
        <v>2258</v>
      </c>
      <c r="E531" s="1" t="s">
        <v>207</v>
      </c>
      <c r="F531" s="1" t="s">
        <v>2259</v>
      </c>
      <c r="G531" s="15"/>
      <c r="H531" s="18"/>
      <c r="I531" s="20"/>
      <c r="J531" s="1" t="s">
        <v>23</v>
      </c>
      <c r="K531" t="s">
        <v>13078</v>
      </c>
      <c r="L531" s="1" t="s">
        <v>2220</v>
      </c>
      <c r="Q531" t="s">
        <v>13788</v>
      </c>
      <c r="R531" t="s">
        <v>13824</v>
      </c>
      <c r="S531" t="s">
        <v>14375</v>
      </c>
      <c r="T531" t="s">
        <v>14377</v>
      </c>
    </row>
    <row r="532" spans="2:20" x14ac:dyDescent="0.2">
      <c r="B532" s="1" t="s">
        <v>2260</v>
      </c>
      <c r="C532" s="1" t="s">
        <v>2261</v>
      </c>
      <c r="D532" s="1" t="s">
        <v>2262</v>
      </c>
      <c r="E532" s="1" t="s">
        <v>2263</v>
      </c>
      <c r="F532" s="1" t="s">
        <v>2264</v>
      </c>
      <c r="G532" s="15"/>
      <c r="H532" s="18"/>
      <c r="I532" s="20"/>
      <c r="J532" s="1" t="s">
        <v>23</v>
      </c>
      <c r="K532" t="s">
        <v>13079</v>
      </c>
      <c r="L532" s="1" t="s">
        <v>2265</v>
      </c>
      <c r="Q532" t="s">
        <v>13785</v>
      </c>
      <c r="R532" t="s">
        <v>14112</v>
      </c>
      <c r="S532" t="s">
        <v>14375</v>
      </c>
      <c r="T532" t="s">
        <v>14377</v>
      </c>
    </row>
    <row r="533" spans="2:20" x14ac:dyDescent="0.2">
      <c r="B533" s="1" t="s">
        <v>2266</v>
      </c>
      <c r="C533" s="1" t="s">
        <v>2267</v>
      </c>
      <c r="D533" s="1" t="s">
        <v>2268</v>
      </c>
      <c r="E533" s="1" t="s">
        <v>2269</v>
      </c>
      <c r="F533" s="1" t="s">
        <v>2270</v>
      </c>
      <c r="G533" s="15"/>
      <c r="H533" s="18"/>
      <c r="I533" s="20"/>
      <c r="J533" s="1" t="s">
        <v>23</v>
      </c>
      <c r="K533" t="s">
        <v>13080</v>
      </c>
      <c r="L533" s="1" t="s">
        <v>2265</v>
      </c>
      <c r="Q533" t="s">
        <v>13785</v>
      </c>
      <c r="R533" t="s">
        <v>14113</v>
      </c>
      <c r="S533" t="s">
        <v>14375</v>
      </c>
      <c r="T533" t="s">
        <v>14377</v>
      </c>
    </row>
    <row r="534" spans="2:20" x14ac:dyDescent="0.2">
      <c r="B534" s="1" t="s">
        <v>2271</v>
      </c>
      <c r="C534" s="1" t="s">
        <v>2272</v>
      </c>
      <c r="D534" s="1" t="s">
        <v>2273</v>
      </c>
      <c r="E534" s="1" t="s">
        <v>2274</v>
      </c>
      <c r="F534" s="1" t="s">
        <v>2275</v>
      </c>
      <c r="G534" s="15"/>
      <c r="H534" s="18"/>
      <c r="I534" s="20"/>
      <c r="J534" s="1" t="s">
        <v>23</v>
      </c>
      <c r="K534" t="s">
        <v>13081</v>
      </c>
      <c r="L534" s="1" t="s">
        <v>2265</v>
      </c>
      <c r="Q534" t="s">
        <v>13785</v>
      </c>
      <c r="R534" t="s">
        <v>14114</v>
      </c>
      <c r="S534" t="s">
        <v>14375</v>
      </c>
      <c r="T534" t="s">
        <v>14377</v>
      </c>
    </row>
    <row r="535" spans="2:20" x14ac:dyDescent="0.2">
      <c r="B535" s="1" t="s">
        <v>2276</v>
      </c>
      <c r="C535" s="1" t="s">
        <v>2277</v>
      </c>
      <c r="D535" s="1" t="s">
        <v>2278</v>
      </c>
      <c r="E535" s="1" t="s">
        <v>2279</v>
      </c>
      <c r="F535" s="1" t="s">
        <v>2280</v>
      </c>
      <c r="G535" s="15"/>
      <c r="H535" s="18"/>
      <c r="I535" s="20"/>
      <c r="J535" s="1" t="s">
        <v>23</v>
      </c>
      <c r="K535" t="s">
        <v>13082</v>
      </c>
      <c r="L535" s="1" t="s">
        <v>2265</v>
      </c>
      <c r="Q535" t="s">
        <v>13785</v>
      </c>
      <c r="R535" t="s">
        <v>14115</v>
      </c>
      <c r="S535" t="s">
        <v>14375</v>
      </c>
      <c r="T535" t="s">
        <v>14377</v>
      </c>
    </row>
    <row r="536" spans="2:20" x14ac:dyDescent="0.2">
      <c r="B536" s="1" t="s">
        <v>2281</v>
      </c>
      <c r="C536" s="1" t="s">
        <v>2282</v>
      </c>
      <c r="D536" s="1" t="s">
        <v>2283</v>
      </c>
      <c r="E536" s="1" t="s">
        <v>2284</v>
      </c>
      <c r="F536" s="1" t="s">
        <v>2285</v>
      </c>
      <c r="G536" s="15"/>
      <c r="H536" s="18"/>
      <c r="I536" s="20"/>
      <c r="J536" s="1" t="s">
        <v>23</v>
      </c>
      <c r="L536" s="1" t="s">
        <v>2265</v>
      </c>
      <c r="Q536" t="s">
        <v>13785</v>
      </c>
      <c r="R536" t="s">
        <v>14116</v>
      </c>
      <c r="S536" t="s">
        <v>14375</v>
      </c>
      <c r="T536" t="s">
        <v>14377</v>
      </c>
    </row>
    <row r="537" spans="2:20" x14ac:dyDescent="0.2">
      <c r="B537" s="1" t="s">
        <v>2286</v>
      </c>
      <c r="C537" s="1" t="s">
        <v>2287</v>
      </c>
      <c r="D537" s="1" t="s">
        <v>2288</v>
      </c>
      <c r="E537" s="1" t="s">
        <v>2269</v>
      </c>
      <c r="F537" s="1" t="s">
        <v>2270</v>
      </c>
      <c r="G537" s="15"/>
      <c r="H537" s="18"/>
      <c r="I537" s="20"/>
      <c r="J537" s="1" t="s">
        <v>23</v>
      </c>
      <c r="K537" t="s">
        <v>13083</v>
      </c>
      <c r="L537" s="1" t="s">
        <v>2265</v>
      </c>
      <c r="Q537" t="s">
        <v>13785</v>
      </c>
      <c r="R537" t="s">
        <v>14113</v>
      </c>
      <c r="S537" t="s">
        <v>14381</v>
      </c>
      <c r="T537" t="s">
        <v>14379</v>
      </c>
    </row>
    <row r="538" spans="2:20" x14ac:dyDescent="0.2">
      <c r="B538" s="1" t="s">
        <v>2289</v>
      </c>
      <c r="C538" s="1" t="s">
        <v>2290</v>
      </c>
      <c r="D538" s="1" t="s">
        <v>2291</v>
      </c>
      <c r="E538" s="1" t="s">
        <v>2292</v>
      </c>
      <c r="F538" s="1" t="s">
        <v>2293</v>
      </c>
      <c r="G538" s="15"/>
      <c r="H538" s="18"/>
      <c r="I538" s="20"/>
      <c r="J538" s="1" t="s">
        <v>23</v>
      </c>
      <c r="K538" t="s">
        <v>13084</v>
      </c>
      <c r="L538" s="1" t="s">
        <v>2265</v>
      </c>
      <c r="N538" t="s">
        <v>13620</v>
      </c>
      <c r="Q538" t="s">
        <v>13785</v>
      </c>
      <c r="R538" t="s">
        <v>14117</v>
      </c>
      <c r="S538" t="s">
        <v>14378</v>
      </c>
      <c r="T538" t="s">
        <v>14379</v>
      </c>
    </row>
    <row r="539" spans="2:20" x14ac:dyDescent="0.2">
      <c r="B539" s="1" t="s">
        <v>2294</v>
      </c>
      <c r="C539" s="1" t="s">
        <v>2295</v>
      </c>
      <c r="D539" s="1" t="s">
        <v>2296</v>
      </c>
      <c r="E539" s="1" t="s">
        <v>2297</v>
      </c>
      <c r="F539" s="1" t="s">
        <v>2298</v>
      </c>
      <c r="G539" s="15"/>
      <c r="H539" s="18"/>
      <c r="I539" s="20"/>
      <c r="J539" s="1" t="s">
        <v>23</v>
      </c>
      <c r="K539" t="s">
        <v>13085</v>
      </c>
      <c r="L539" s="1" t="s">
        <v>2265</v>
      </c>
      <c r="N539" t="s">
        <v>13620</v>
      </c>
      <c r="Q539" t="s">
        <v>13785</v>
      </c>
      <c r="R539" t="s">
        <v>14118</v>
      </c>
      <c r="S539" t="s">
        <v>14378</v>
      </c>
      <c r="T539" t="s">
        <v>14379</v>
      </c>
    </row>
    <row r="540" spans="2:20" x14ac:dyDescent="0.2">
      <c r="B540" s="1" t="s">
        <v>2299</v>
      </c>
      <c r="C540" s="1" t="s">
        <v>2300</v>
      </c>
      <c r="D540" s="1" t="s">
        <v>2301</v>
      </c>
      <c r="E540" s="1" t="s">
        <v>2302</v>
      </c>
      <c r="F540" s="1" t="s">
        <v>2303</v>
      </c>
      <c r="G540" s="15"/>
      <c r="H540" s="18"/>
      <c r="I540" s="20"/>
      <c r="J540" s="1" t="s">
        <v>23</v>
      </c>
      <c r="K540" t="s">
        <v>13086</v>
      </c>
      <c r="L540" s="1" t="s">
        <v>2265</v>
      </c>
      <c r="Q540" t="s">
        <v>13785</v>
      </c>
      <c r="R540" t="s">
        <v>14119</v>
      </c>
      <c r="S540" t="s">
        <v>14378</v>
      </c>
      <c r="T540" t="s">
        <v>14379</v>
      </c>
    </row>
    <row r="541" spans="2:20" x14ac:dyDescent="0.2">
      <c r="B541" s="1" t="s">
        <v>2304</v>
      </c>
      <c r="C541" s="1" t="s">
        <v>2305</v>
      </c>
      <c r="D541" s="1" t="s">
        <v>2306</v>
      </c>
      <c r="E541" s="1" t="s">
        <v>2307</v>
      </c>
      <c r="F541" s="1" t="s">
        <v>2308</v>
      </c>
      <c r="G541" s="15"/>
      <c r="H541" s="18"/>
      <c r="I541" s="20"/>
      <c r="J541" s="1" t="s">
        <v>112</v>
      </c>
      <c r="K541" t="s">
        <v>13087</v>
      </c>
      <c r="L541" s="1" t="s">
        <v>2309</v>
      </c>
      <c r="Q541" t="s">
        <v>13786</v>
      </c>
      <c r="R541" t="s">
        <v>14120</v>
      </c>
      <c r="S541" t="s">
        <v>14375</v>
      </c>
      <c r="T541" t="s">
        <v>14377</v>
      </c>
    </row>
    <row r="542" spans="2:20" x14ac:dyDescent="0.2">
      <c r="B542" s="1" t="s">
        <v>2310</v>
      </c>
      <c r="C542" s="1" t="s">
        <v>2305</v>
      </c>
      <c r="D542" s="1" t="s">
        <v>2311</v>
      </c>
      <c r="E542" s="1" t="s">
        <v>2307</v>
      </c>
      <c r="F542" s="1" t="s">
        <v>2312</v>
      </c>
      <c r="G542" s="15"/>
      <c r="H542" s="18"/>
      <c r="I542" s="20"/>
      <c r="J542" s="1" t="s">
        <v>23</v>
      </c>
      <c r="K542" t="s">
        <v>13087</v>
      </c>
      <c r="L542" s="1" t="s">
        <v>2309</v>
      </c>
      <c r="Q542" t="s">
        <v>13786</v>
      </c>
      <c r="R542" t="s">
        <v>14120</v>
      </c>
      <c r="S542" t="s">
        <v>14375</v>
      </c>
      <c r="T542" t="s">
        <v>14377</v>
      </c>
    </row>
    <row r="543" spans="2:20" x14ac:dyDescent="0.2">
      <c r="B543" s="1" t="s">
        <v>2313</v>
      </c>
      <c r="C543" s="1" t="s">
        <v>2314</v>
      </c>
      <c r="D543" s="1" t="s">
        <v>2315</v>
      </c>
      <c r="E543" s="1" t="s">
        <v>2316</v>
      </c>
      <c r="F543" s="1" t="s">
        <v>2317</v>
      </c>
      <c r="G543" s="15"/>
      <c r="H543" s="18"/>
      <c r="I543" s="20"/>
      <c r="J543" s="1" t="s">
        <v>23</v>
      </c>
      <c r="K543" t="s">
        <v>13088</v>
      </c>
      <c r="L543" s="1" t="s">
        <v>2309</v>
      </c>
      <c r="Q543" t="s">
        <v>13786</v>
      </c>
      <c r="R543" t="s">
        <v>14121</v>
      </c>
      <c r="S543" t="s">
        <v>14375</v>
      </c>
      <c r="T543" t="s">
        <v>14377</v>
      </c>
    </row>
    <row r="544" spans="2:20" x14ac:dyDescent="0.2">
      <c r="B544" s="1" t="s">
        <v>2318</v>
      </c>
      <c r="C544" s="1" t="s">
        <v>2319</v>
      </c>
      <c r="D544" s="1" t="s">
        <v>2320</v>
      </c>
      <c r="E544" s="1" t="s">
        <v>2321</v>
      </c>
      <c r="F544" s="1" t="s">
        <v>2322</v>
      </c>
      <c r="G544" s="15"/>
      <c r="H544" s="18"/>
      <c r="I544" s="20"/>
      <c r="J544" s="1" t="s">
        <v>23</v>
      </c>
      <c r="K544" t="s">
        <v>13089</v>
      </c>
      <c r="L544" s="1" t="s">
        <v>2309</v>
      </c>
      <c r="Q544" t="s">
        <v>13786</v>
      </c>
      <c r="R544" t="s">
        <v>14122</v>
      </c>
      <c r="S544" t="s">
        <v>14375</v>
      </c>
      <c r="T544" t="s">
        <v>14377</v>
      </c>
    </row>
    <row r="545" spans="2:20" x14ac:dyDescent="0.2">
      <c r="B545" s="1" t="s">
        <v>2323</v>
      </c>
      <c r="C545" s="1" t="s">
        <v>2324</v>
      </c>
      <c r="D545" s="1" t="s">
        <v>2325</v>
      </c>
      <c r="E545" s="1" t="s">
        <v>2326</v>
      </c>
      <c r="F545" s="1" t="s">
        <v>2327</v>
      </c>
      <c r="G545" s="15"/>
      <c r="H545" s="18"/>
      <c r="I545" s="20"/>
      <c r="J545" s="1" t="s">
        <v>23</v>
      </c>
      <c r="K545" t="s">
        <v>13090</v>
      </c>
      <c r="L545" s="1" t="s">
        <v>2309</v>
      </c>
      <c r="Q545" t="s">
        <v>13786</v>
      </c>
      <c r="R545" t="s">
        <v>14123</v>
      </c>
      <c r="S545" t="s">
        <v>14375</v>
      </c>
      <c r="T545" t="s">
        <v>14377</v>
      </c>
    </row>
    <row r="546" spans="2:20" x14ac:dyDescent="0.2">
      <c r="B546" s="1" t="s">
        <v>2328</v>
      </c>
      <c r="C546" s="1" t="s">
        <v>2329</v>
      </c>
      <c r="D546" s="1" t="s">
        <v>2330</v>
      </c>
      <c r="E546" s="1" t="s">
        <v>2331</v>
      </c>
      <c r="F546" s="1" t="s">
        <v>2332</v>
      </c>
      <c r="G546" s="15"/>
      <c r="H546" s="18"/>
      <c r="I546" s="20"/>
      <c r="J546" s="1" t="s">
        <v>23</v>
      </c>
      <c r="K546" t="s">
        <v>13091</v>
      </c>
      <c r="L546" s="1" t="s">
        <v>2309</v>
      </c>
      <c r="Q546" t="s">
        <v>13786</v>
      </c>
      <c r="R546" t="s">
        <v>14124</v>
      </c>
      <c r="S546" t="s">
        <v>14375</v>
      </c>
      <c r="T546" t="s">
        <v>14377</v>
      </c>
    </row>
    <row r="547" spans="2:20" x14ac:dyDescent="0.2">
      <c r="B547" s="1" t="s">
        <v>2333</v>
      </c>
      <c r="C547" s="1" t="s">
        <v>2334</v>
      </c>
      <c r="D547" s="1" t="s">
        <v>2335</v>
      </c>
      <c r="E547" s="1" t="s">
        <v>2336</v>
      </c>
      <c r="F547" s="1" t="s">
        <v>2337</v>
      </c>
      <c r="G547" s="15"/>
      <c r="H547" s="18"/>
      <c r="I547" s="20"/>
      <c r="J547" s="1" t="s">
        <v>23</v>
      </c>
      <c r="K547" t="s">
        <v>13092</v>
      </c>
      <c r="L547" s="1" t="s">
        <v>2309</v>
      </c>
      <c r="Q547" t="s">
        <v>13786</v>
      </c>
      <c r="R547" t="s">
        <v>14125</v>
      </c>
      <c r="S547" t="s">
        <v>14375</v>
      </c>
      <c r="T547" t="s">
        <v>14377</v>
      </c>
    </row>
    <row r="548" spans="2:20" x14ac:dyDescent="0.2">
      <c r="B548" s="1" t="s">
        <v>2338</v>
      </c>
      <c r="C548" s="1" t="s">
        <v>2339</v>
      </c>
      <c r="D548" s="1" t="s">
        <v>2340</v>
      </c>
      <c r="E548" s="1" t="s">
        <v>2341</v>
      </c>
      <c r="F548" s="1" t="s">
        <v>2342</v>
      </c>
      <c r="G548" s="15"/>
      <c r="H548" s="18"/>
      <c r="I548" s="20"/>
      <c r="J548" s="1" t="s">
        <v>23</v>
      </c>
      <c r="K548" t="s">
        <v>13093</v>
      </c>
      <c r="L548" s="1" t="s">
        <v>2309</v>
      </c>
      <c r="Q548" t="s">
        <v>13786</v>
      </c>
      <c r="R548" t="s">
        <v>14126</v>
      </c>
      <c r="S548" t="s">
        <v>14375</v>
      </c>
      <c r="T548" t="s">
        <v>14377</v>
      </c>
    </row>
    <row r="549" spans="2:20" x14ac:dyDescent="0.2">
      <c r="B549" s="1" t="s">
        <v>2343</v>
      </c>
      <c r="C549" s="1" t="s">
        <v>2344</v>
      </c>
      <c r="D549" s="1" t="s">
        <v>2345</v>
      </c>
      <c r="E549" s="1" t="s">
        <v>2346</v>
      </c>
      <c r="F549" s="1" t="s">
        <v>2347</v>
      </c>
      <c r="G549" s="15"/>
      <c r="H549" s="18"/>
      <c r="I549" s="20"/>
      <c r="J549" s="1" t="s">
        <v>23</v>
      </c>
      <c r="K549" t="s">
        <v>13094</v>
      </c>
      <c r="L549" s="1" t="s">
        <v>2309</v>
      </c>
      <c r="Q549" t="s">
        <v>13786</v>
      </c>
      <c r="R549" t="s">
        <v>14127</v>
      </c>
      <c r="S549" t="s">
        <v>14375</v>
      </c>
      <c r="T549" t="s">
        <v>14377</v>
      </c>
    </row>
    <row r="550" spans="2:20" x14ac:dyDescent="0.2">
      <c r="B550" s="1" t="s">
        <v>2348</v>
      </c>
      <c r="C550" s="1" t="s">
        <v>2349</v>
      </c>
      <c r="D550" s="1" t="s">
        <v>2350</v>
      </c>
      <c r="E550" s="1" t="s">
        <v>2351</v>
      </c>
      <c r="F550" s="1" t="s">
        <v>2352</v>
      </c>
      <c r="G550" s="15"/>
      <c r="H550" s="18"/>
      <c r="I550" s="20"/>
      <c r="J550" s="1" t="s">
        <v>23</v>
      </c>
      <c r="K550" t="s">
        <v>13095</v>
      </c>
      <c r="L550" s="1" t="s">
        <v>2309</v>
      </c>
      <c r="Q550" t="s">
        <v>13786</v>
      </c>
      <c r="R550" t="s">
        <v>14128</v>
      </c>
      <c r="S550" t="s">
        <v>14375</v>
      </c>
      <c r="T550" t="s">
        <v>14377</v>
      </c>
    </row>
    <row r="551" spans="2:20" x14ac:dyDescent="0.2">
      <c r="B551" s="1" t="s">
        <v>2353</v>
      </c>
      <c r="C551" s="1" t="s">
        <v>2354</v>
      </c>
      <c r="D551" s="1" t="s">
        <v>2355</v>
      </c>
      <c r="E551" s="1" t="s">
        <v>2356</v>
      </c>
      <c r="F551" s="1" t="s">
        <v>2357</v>
      </c>
      <c r="G551" s="15"/>
      <c r="H551" s="18"/>
      <c r="I551" s="20"/>
      <c r="J551" s="1" t="s">
        <v>23</v>
      </c>
      <c r="K551" t="s">
        <v>13096</v>
      </c>
      <c r="L551" s="1" t="s">
        <v>2309</v>
      </c>
      <c r="Q551" t="s">
        <v>13786</v>
      </c>
      <c r="R551" t="s">
        <v>14129</v>
      </c>
      <c r="S551" t="s">
        <v>14375</v>
      </c>
      <c r="T551" t="s">
        <v>14377</v>
      </c>
    </row>
    <row r="552" spans="2:20" x14ac:dyDescent="0.2">
      <c r="B552" s="1" t="s">
        <v>2358</v>
      </c>
      <c r="C552" s="1" t="s">
        <v>2359</v>
      </c>
      <c r="D552" s="1" t="s">
        <v>2360</v>
      </c>
      <c r="E552" s="1" t="s">
        <v>2361</v>
      </c>
      <c r="F552" s="1" t="s">
        <v>2362</v>
      </c>
      <c r="G552" s="15"/>
      <c r="H552" s="18"/>
      <c r="I552" s="20"/>
      <c r="J552" s="1" t="s">
        <v>23</v>
      </c>
      <c r="K552" t="s">
        <v>13097</v>
      </c>
      <c r="L552" s="1" t="s">
        <v>2309</v>
      </c>
      <c r="Q552" t="s">
        <v>13786</v>
      </c>
      <c r="R552" t="s">
        <v>14130</v>
      </c>
      <c r="S552" t="s">
        <v>14375</v>
      </c>
      <c r="T552" t="s">
        <v>14377</v>
      </c>
    </row>
    <row r="553" spans="2:20" x14ac:dyDescent="0.2">
      <c r="B553" s="1" t="s">
        <v>2363</v>
      </c>
      <c r="C553" s="1" t="s">
        <v>2359</v>
      </c>
      <c r="D553" s="1" t="s">
        <v>2364</v>
      </c>
      <c r="E553" s="1" t="s">
        <v>2361</v>
      </c>
      <c r="F553" s="1" t="s">
        <v>2362</v>
      </c>
      <c r="G553" s="15"/>
      <c r="H553" s="18"/>
      <c r="I553" s="20"/>
      <c r="J553" s="1" t="s">
        <v>112</v>
      </c>
      <c r="K553" t="s">
        <v>13098</v>
      </c>
      <c r="L553" s="1" t="s">
        <v>2309</v>
      </c>
      <c r="Q553" t="s">
        <v>13786</v>
      </c>
      <c r="R553" t="s">
        <v>14130</v>
      </c>
      <c r="S553" t="s">
        <v>14375</v>
      </c>
      <c r="T553" t="s">
        <v>14377</v>
      </c>
    </row>
    <row r="554" spans="2:20" x14ac:dyDescent="0.2">
      <c r="B554" s="1" t="s">
        <v>2365</v>
      </c>
      <c r="C554" s="1" t="s">
        <v>2366</v>
      </c>
      <c r="D554" s="1" t="s">
        <v>2367</v>
      </c>
      <c r="E554" s="1" t="s">
        <v>2368</v>
      </c>
      <c r="F554" s="1" t="s">
        <v>2369</v>
      </c>
      <c r="G554" s="15"/>
      <c r="H554" s="18"/>
      <c r="I554" s="20"/>
      <c r="J554" s="1" t="s">
        <v>23</v>
      </c>
      <c r="K554" t="s">
        <v>13099</v>
      </c>
      <c r="L554" s="1" t="s">
        <v>2309</v>
      </c>
      <c r="N554" t="s">
        <v>13621</v>
      </c>
      <c r="Q554" t="s">
        <v>13786</v>
      </c>
      <c r="R554" t="s">
        <v>14131</v>
      </c>
      <c r="S554" t="s">
        <v>14375</v>
      </c>
      <c r="T554" t="s">
        <v>14377</v>
      </c>
    </row>
    <row r="555" spans="2:20" x14ac:dyDescent="0.2">
      <c r="B555" s="1" t="s">
        <v>2370</v>
      </c>
      <c r="C555" s="1" t="s">
        <v>2371</v>
      </c>
      <c r="D555" s="1" t="s">
        <v>2372</v>
      </c>
      <c r="E555" s="1" t="s">
        <v>2373</v>
      </c>
      <c r="F555" s="1" t="s">
        <v>2374</v>
      </c>
      <c r="G555" s="15"/>
      <c r="H555" s="18"/>
      <c r="I555" s="20"/>
      <c r="J555" s="1" t="s">
        <v>112</v>
      </c>
      <c r="K555" t="s">
        <v>13100</v>
      </c>
      <c r="L555" s="1" t="s">
        <v>2309</v>
      </c>
      <c r="Q555" t="s">
        <v>13786</v>
      </c>
      <c r="R555" t="s">
        <v>14132</v>
      </c>
      <c r="S555" t="s">
        <v>14375</v>
      </c>
      <c r="T555" t="s">
        <v>14377</v>
      </c>
    </row>
    <row r="556" spans="2:20" x14ac:dyDescent="0.2">
      <c r="B556" s="1" t="s">
        <v>2375</v>
      </c>
      <c r="C556" s="1" t="s">
        <v>2376</v>
      </c>
      <c r="D556" s="1" t="s">
        <v>2377</v>
      </c>
      <c r="E556" s="1" t="s">
        <v>2378</v>
      </c>
      <c r="F556" s="1" t="s">
        <v>2379</v>
      </c>
      <c r="G556" s="15"/>
      <c r="H556" s="18"/>
      <c r="I556" s="20"/>
      <c r="J556" s="1" t="s">
        <v>23</v>
      </c>
      <c r="K556" t="s">
        <v>13101</v>
      </c>
      <c r="L556" s="1" t="s">
        <v>2309</v>
      </c>
      <c r="Q556" t="s">
        <v>13786</v>
      </c>
      <c r="R556" t="s">
        <v>14133</v>
      </c>
      <c r="S556" t="s">
        <v>14375</v>
      </c>
      <c r="T556" t="s">
        <v>14377</v>
      </c>
    </row>
    <row r="557" spans="2:20" x14ac:dyDescent="0.2">
      <c r="B557" s="1" t="s">
        <v>2380</v>
      </c>
      <c r="C557" s="1" t="s">
        <v>2381</v>
      </c>
      <c r="D557" s="1" t="s">
        <v>2382</v>
      </c>
      <c r="E557" s="1" t="s">
        <v>2383</v>
      </c>
      <c r="F557" s="1" t="s">
        <v>2384</v>
      </c>
      <c r="G557" s="15"/>
      <c r="H557" s="18"/>
      <c r="I557" s="20"/>
      <c r="J557" s="1" t="s">
        <v>23</v>
      </c>
      <c r="K557" t="s">
        <v>13102</v>
      </c>
      <c r="L557" s="1" t="s">
        <v>2309</v>
      </c>
      <c r="O557" t="s">
        <v>13779</v>
      </c>
      <c r="Q557" t="s">
        <v>13786</v>
      </c>
      <c r="R557" t="s">
        <v>14134</v>
      </c>
      <c r="S557" t="s">
        <v>14375</v>
      </c>
      <c r="T557" t="s">
        <v>14377</v>
      </c>
    </row>
    <row r="558" spans="2:20" x14ac:dyDescent="0.2">
      <c r="B558" s="1" t="s">
        <v>2385</v>
      </c>
      <c r="C558" s="1" t="s">
        <v>2386</v>
      </c>
      <c r="D558" s="1" t="s">
        <v>2387</v>
      </c>
      <c r="E558" s="1" t="s">
        <v>2388</v>
      </c>
      <c r="F558" s="1" t="s">
        <v>2389</v>
      </c>
      <c r="G558" s="15"/>
      <c r="H558" s="18"/>
      <c r="I558" s="20"/>
      <c r="J558" s="1" t="s">
        <v>23</v>
      </c>
      <c r="K558" t="s">
        <v>13103</v>
      </c>
      <c r="L558" s="1" t="s">
        <v>2309</v>
      </c>
      <c r="Q558" t="s">
        <v>13786</v>
      </c>
      <c r="R558" t="s">
        <v>14135</v>
      </c>
      <c r="S558" t="s">
        <v>14375</v>
      </c>
      <c r="T558" t="s">
        <v>14377</v>
      </c>
    </row>
    <row r="559" spans="2:20" x14ac:dyDescent="0.2">
      <c r="B559" s="1" t="s">
        <v>2390</v>
      </c>
      <c r="C559" s="1" t="s">
        <v>2391</v>
      </c>
      <c r="D559" s="1" t="s">
        <v>2392</v>
      </c>
      <c r="E559" s="1" t="s">
        <v>2393</v>
      </c>
      <c r="F559" s="1" t="s">
        <v>2394</v>
      </c>
      <c r="G559" s="15"/>
      <c r="H559" s="18"/>
      <c r="I559" s="20"/>
      <c r="J559" s="1" t="s">
        <v>296</v>
      </c>
      <c r="K559" t="s">
        <v>13104</v>
      </c>
      <c r="L559" s="1" t="s">
        <v>2309</v>
      </c>
      <c r="N559" t="s">
        <v>13622</v>
      </c>
      <c r="Q559" t="s">
        <v>13786</v>
      </c>
      <c r="R559" t="s">
        <v>14136</v>
      </c>
      <c r="S559" t="s">
        <v>14375</v>
      </c>
      <c r="T559" t="s">
        <v>14377</v>
      </c>
    </row>
    <row r="560" spans="2:20" x14ac:dyDescent="0.2">
      <c r="B560" s="1" t="s">
        <v>2395</v>
      </c>
      <c r="C560" s="1" t="s">
        <v>2396</v>
      </c>
      <c r="D560" s="1" t="s">
        <v>2397</v>
      </c>
      <c r="E560" s="1" t="s">
        <v>2393</v>
      </c>
      <c r="F560" s="1" t="s">
        <v>2394</v>
      </c>
      <c r="G560" s="15"/>
      <c r="H560" s="18"/>
      <c r="I560" s="20"/>
      <c r="J560" s="1" t="s">
        <v>23</v>
      </c>
      <c r="K560" t="s">
        <v>13105</v>
      </c>
      <c r="L560" s="1" t="s">
        <v>2309</v>
      </c>
      <c r="N560" t="s">
        <v>13623</v>
      </c>
      <c r="Q560" t="s">
        <v>13786</v>
      </c>
      <c r="R560" t="s">
        <v>14137</v>
      </c>
      <c r="S560" t="s">
        <v>14375</v>
      </c>
      <c r="T560" t="s">
        <v>14377</v>
      </c>
    </row>
    <row r="561" spans="2:20" x14ac:dyDescent="0.2">
      <c r="B561" s="1" t="s">
        <v>2398</v>
      </c>
      <c r="C561" s="1" t="s">
        <v>2399</v>
      </c>
      <c r="D561" s="1" t="s">
        <v>2400</v>
      </c>
      <c r="E561" s="1" t="s">
        <v>2401</v>
      </c>
      <c r="F561" s="1" t="s">
        <v>2402</v>
      </c>
      <c r="G561" s="15"/>
      <c r="H561" s="18"/>
      <c r="I561" s="20"/>
      <c r="J561" s="1" t="s">
        <v>112</v>
      </c>
      <c r="L561" s="1" t="s">
        <v>2403</v>
      </c>
      <c r="Q561" t="s">
        <v>13786</v>
      </c>
      <c r="R561" t="s">
        <v>14138</v>
      </c>
      <c r="S561" t="s">
        <v>14380</v>
      </c>
      <c r="T561" t="s">
        <v>14377</v>
      </c>
    </row>
    <row r="562" spans="2:20" x14ac:dyDescent="0.2">
      <c r="B562" s="1" t="s">
        <v>2404</v>
      </c>
      <c r="C562" s="1" t="s">
        <v>2405</v>
      </c>
      <c r="D562" s="1" t="s">
        <v>2406</v>
      </c>
      <c r="E562" s="1" t="s">
        <v>2407</v>
      </c>
      <c r="F562" s="1" t="s">
        <v>2408</v>
      </c>
      <c r="G562" s="15"/>
      <c r="H562" s="18"/>
      <c r="I562" s="20"/>
      <c r="J562" s="1" t="s">
        <v>23</v>
      </c>
      <c r="K562" t="s">
        <v>13106</v>
      </c>
      <c r="L562" s="1" t="s">
        <v>2403</v>
      </c>
      <c r="Q562" t="s">
        <v>13786</v>
      </c>
      <c r="R562" t="s">
        <v>14139</v>
      </c>
      <c r="S562" t="s">
        <v>14384</v>
      </c>
      <c r="T562" t="s">
        <v>14377</v>
      </c>
    </row>
    <row r="563" spans="2:20" x14ac:dyDescent="0.2">
      <c r="B563" s="1" t="s">
        <v>2409</v>
      </c>
      <c r="C563" s="1" t="s">
        <v>2410</v>
      </c>
      <c r="D563" s="1" t="s">
        <v>2411</v>
      </c>
      <c r="E563" s="1" t="s">
        <v>2412</v>
      </c>
      <c r="F563" s="1" t="s">
        <v>2413</v>
      </c>
      <c r="G563" s="15"/>
      <c r="H563" s="18"/>
      <c r="I563" s="20"/>
      <c r="J563" s="1" t="s">
        <v>23</v>
      </c>
      <c r="K563" t="s">
        <v>13107</v>
      </c>
      <c r="L563" s="1" t="s">
        <v>2403</v>
      </c>
      <c r="N563" t="s">
        <v>13624</v>
      </c>
      <c r="Q563" t="s">
        <v>13786</v>
      </c>
      <c r="R563" t="s">
        <v>14140</v>
      </c>
      <c r="S563" t="s">
        <v>14375</v>
      </c>
      <c r="T563" t="s">
        <v>14377</v>
      </c>
    </row>
    <row r="564" spans="2:20" x14ac:dyDescent="0.2">
      <c r="B564" s="1" t="s">
        <v>2414</v>
      </c>
      <c r="C564" s="1" t="s">
        <v>2415</v>
      </c>
      <c r="D564" s="1" t="s">
        <v>2416</v>
      </c>
      <c r="E564" s="1" t="s">
        <v>2417</v>
      </c>
      <c r="F564" s="1" t="s">
        <v>2413</v>
      </c>
      <c r="G564" s="15"/>
      <c r="H564" s="18"/>
      <c r="I564" s="20"/>
      <c r="J564" s="1" t="s">
        <v>23</v>
      </c>
      <c r="K564" t="s">
        <v>13108</v>
      </c>
      <c r="L564" s="1" t="s">
        <v>2403</v>
      </c>
      <c r="N564" t="s">
        <v>13624</v>
      </c>
      <c r="Q564" t="s">
        <v>13786</v>
      </c>
      <c r="R564" t="s">
        <v>14141</v>
      </c>
      <c r="S564" t="s">
        <v>14380</v>
      </c>
      <c r="T564" t="s">
        <v>14379</v>
      </c>
    </row>
    <row r="565" spans="2:20" x14ac:dyDescent="0.2">
      <c r="B565" s="1" t="s">
        <v>2418</v>
      </c>
      <c r="C565" s="1" t="s">
        <v>2419</v>
      </c>
      <c r="D565" s="1" t="s">
        <v>2420</v>
      </c>
      <c r="E565" s="1" t="s">
        <v>2421</v>
      </c>
      <c r="F565" s="1" t="s">
        <v>2422</v>
      </c>
      <c r="G565" s="15"/>
      <c r="H565" s="18"/>
      <c r="I565" s="20"/>
      <c r="J565" s="1" t="s">
        <v>23</v>
      </c>
      <c r="K565" t="s">
        <v>13109</v>
      </c>
      <c r="L565" s="1" t="s">
        <v>2403</v>
      </c>
      <c r="Q565" t="s">
        <v>13786</v>
      </c>
      <c r="R565" t="s">
        <v>14142</v>
      </c>
      <c r="S565" t="s">
        <v>14375</v>
      </c>
      <c r="T565" t="s">
        <v>14377</v>
      </c>
    </row>
    <row r="566" spans="2:20" x14ac:dyDescent="0.2">
      <c r="B566" s="1" t="s">
        <v>2423</v>
      </c>
      <c r="C566" s="1" t="s">
        <v>2424</v>
      </c>
      <c r="D566" s="1" t="s">
        <v>2425</v>
      </c>
      <c r="E566" s="1" t="s">
        <v>2426</v>
      </c>
      <c r="F566" s="1" t="s">
        <v>2427</v>
      </c>
      <c r="G566" s="15"/>
      <c r="H566" s="18"/>
      <c r="I566" s="20"/>
      <c r="J566" s="1" t="s">
        <v>23</v>
      </c>
      <c r="K566" t="s">
        <v>13110</v>
      </c>
      <c r="L566" s="1" t="s">
        <v>2403</v>
      </c>
      <c r="N566" t="s">
        <v>13625</v>
      </c>
      <c r="Q566" t="s">
        <v>13786</v>
      </c>
      <c r="R566" t="s">
        <v>14143</v>
      </c>
      <c r="S566" t="s">
        <v>14375</v>
      </c>
      <c r="T566" t="s">
        <v>14377</v>
      </c>
    </row>
    <row r="567" spans="2:20" x14ac:dyDescent="0.2">
      <c r="B567" s="1" t="s">
        <v>2428</v>
      </c>
      <c r="C567" s="1" t="s">
        <v>2429</v>
      </c>
      <c r="D567" s="1" t="s">
        <v>2430</v>
      </c>
      <c r="E567" s="1" t="s">
        <v>2431</v>
      </c>
      <c r="F567" s="1" t="s">
        <v>2432</v>
      </c>
      <c r="G567" s="15"/>
      <c r="H567" s="18"/>
      <c r="I567" s="20"/>
      <c r="J567" s="1" t="s">
        <v>112</v>
      </c>
      <c r="K567" t="s">
        <v>13111</v>
      </c>
      <c r="L567" s="1" t="s">
        <v>2403</v>
      </c>
      <c r="Q567" t="s">
        <v>13786</v>
      </c>
      <c r="R567" t="s">
        <v>14144</v>
      </c>
      <c r="S567" t="s">
        <v>14375</v>
      </c>
      <c r="T567" t="s">
        <v>14377</v>
      </c>
    </row>
    <row r="568" spans="2:20" x14ac:dyDescent="0.2">
      <c r="B568" s="1" t="s">
        <v>2433</v>
      </c>
      <c r="C568" s="1" t="s">
        <v>2434</v>
      </c>
      <c r="D568" s="1" t="s">
        <v>2435</v>
      </c>
      <c r="E568" s="1" t="s">
        <v>2436</v>
      </c>
      <c r="F568" s="1" t="s">
        <v>2402</v>
      </c>
      <c r="G568" s="15"/>
      <c r="H568" s="18"/>
      <c r="I568" s="20"/>
      <c r="J568" s="1" t="s">
        <v>112</v>
      </c>
      <c r="K568" t="s">
        <v>13112</v>
      </c>
      <c r="L568" s="1" t="s">
        <v>2403</v>
      </c>
      <c r="Q568" t="s">
        <v>13786</v>
      </c>
      <c r="R568" t="s">
        <v>14145</v>
      </c>
      <c r="S568" t="s">
        <v>14375</v>
      </c>
      <c r="T568" t="s">
        <v>14377</v>
      </c>
    </row>
    <row r="569" spans="2:20" x14ac:dyDescent="0.2">
      <c r="B569" s="1" t="s">
        <v>2437</v>
      </c>
      <c r="C569" s="1" t="s">
        <v>2438</v>
      </c>
      <c r="D569" s="1" t="s">
        <v>2439</v>
      </c>
      <c r="E569" s="1" t="s">
        <v>2440</v>
      </c>
      <c r="F569" s="1" t="s">
        <v>2441</v>
      </c>
      <c r="G569" s="15"/>
      <c r="H569" s="18"/>
      <c r="I569" s="20"/>
      <c r="J569" s="1" t="s">
        <v>112</v>
      </c>
      <c r="K569" t="s">
        <v>13113</v>
      </c>
      <c r="L569" s="1" t="s">
        <v>2403</v>
      </c>
      <c r="Q569" t="s">
        <v>13786</v>
      </c>
      <c r="R569" t="s">
        <v>14146</v>
      </c>
      <c r="S569" t="s">
        <v>14375</v>
      </c>
      <c r="T569" t="s">
        <v>14377</v>
      </c>
    </row>
    <row r="570" spans="2:20" x14ac:dyDescent="0.2">
      <c r="B570" s="1" t="s">
        <v>2442</v>
      </c>
      <c r="C570" s="1" t="s">
        <v>2443</v>
      </c>
      <c r="D570" s="1" t="s">
        <v>2444</v>
      </c>
      <c r="E570" s="1" t="s">
        <v>2445</v>
      </c>
      <c r="F570" s="1" t="s">
        <v>2446</v>
      </c>
      <c r="G570" s="15"/>
      <c r="H570" s="18"/>
      <c r="I570" s="20"/>
      <c r="J570" s="1" t="s">
        <v>23</v>
      </c>
      <c r="K570" t="s">
        <v>13114</v>
      </c>
      <c r="L570" s="1" t="s">
        <v>2403</v>
      </c>
      <c r="Q570" t="s">
        <v>13786</v>
      </c>
      <c r="R570" t="s">
        <v>14147</v>
      </c>
      <c r="S570" t="s">
        <v>14378</v>
      </c>
      <c r="T570" t="s">
        <v>14379</v>
      </c>
    </row>
    <row r="571" spans="2:20" x14ac:dyDescent="0.2">
      <c r="B571" s="1" t="s">
        <v>2447</v>
      </c>
      <c r="C571" s="1" t="s">
        <v>2448</v>
      </c>
      <c r="D571" s="1" t="s">
        <v>2449</v>
      </c>
      <c r="E571" s="1" t="s">
        <v>2450</v>
      </c>
      <c r="F571" s="1" t="s">
        <v>2451</v>
      </c>
      <c r="G571" s="15"/>
      <c r="H571" s="18"/>
      <c r="I571" s="20"/>
      <c r="J571" s="1" t="s">
        <v>23</v>
      </c>
      <c r="K571" t="s">
        <v>13115</v>
      </c>
      <c r="L571" s="1" t="s">
        <v>2403</v>
      </c>
      <c r="Q571" t="s">
        <v>13786</v>
      </c>
      <c r="R571" t="s">
        <v>14148</v>
      </c>
      <c r="S571" t="s">
        <v>14375</v>
      </c>
      <c r="T571" t="s">
        <v>14377</v>
      </c>
    </row>
    <row r="572" spans="2:20" x14ac:dyDescent="0.2">
      <c r="B572" s="1" t="s">
        <v>2452</v>
      </c>
      <c r="C572" s="1" t="s">
        <v>2453</v>
      </c>
      <c r="D572" s="1" t="s">
        <v>2454</v>
      </c>
      <c r="E572" s="1" t="s">
        <v>2455</v>
      </c>
      <c r="F572" s="1" t="s">
        <v>2456</v>
      </c>
      <c r="G572" s="15"/>
      <c r="H572" s="18"/>
      <c r="I572" s="20"/>
      <c r="J572" s="1" t="s">
        <v>23</v>
      </c>
      <c r="K572" t="s">
        <v>13116</v>
      </c>
      <c r="L572" s="1" t="s">
        <v>2403</v>
      </c>
      <c r="Q572" t="s">
        <v>13786</v>
      </c>
      <c r="R572" t="s">
        <v>14149</v>
      </c>
      <c r="S572" t="s">
        <v>14375</v>
      </c>
      <c r="T572" t="s">
        <v>14377</v>
      </c>
    </row>
    <row r="573" spans="2:20" x14ac:dyDescent="0.2">
      <c r="B573" s="1" t="s">
        <v>2457</v>
      </c>
      <c r="C573" s="1" t="s">
        <v>2458</v>
      </c>
      <c r="D573" s="1" t="s">
        <v>2459</v>
      </c>
      <c r="E573" s="1" t="s">
        <v>2460</v>
      </c>
      <c r="F573" s="1" t="s">
        <v>2461</v>
      </c>
      <c r="G573" s="15"/>
      <c r="H573" s="18"/>
      <c r="I573" s="20"/>
      <c r="J573" s="1" t="s">
        <v>23</v>
      </c>
      <c r="K573" t="s">
        <v>13117</v>
      </c>
      <c r="L573" s="1" t="s">
        <v>2403</v>
      </c>
      <c r="Q573" t="s">
        <v>13786</v>
      </c>
      <c r="R573" t="s">
        <v>14150</v>
      </c>
      <c r="S573" t="s">
        <v>14375</v>
      </c>
      <c r="T573" t="s">
        <v>14377</v>
      </c>
    </row>
    <row r="574" spans="2:20" x14ac:dyDescent="0.2">
      <c r="B574" s="1" t="s">
        <v>2462</v>
      </c>
      <c r="C574" s="1" t="s">
        <v>2463</v>
      </c>
      <c r="D574" s="1" t="s">
        <v>2464</v>
      </c>
      <c r="E574" s="1" t="s">
        <v>2465</v>
      </c>
      <c r="F574" s="1" t="s">
        <v>2466</v>
      </c>
      <c r="G574" s="15"/>
      <c r="H574" s="18"/>
      <c r="I574" s="20"/>
      <c r="J574" s="1" t="s">
        <v>23</v>
      </c>
      <c r="K574" t="s">
        <v>13118</v>
      </c>
      <c r="L574" s="1" t="s">
        <v>2403</v>
      </c>
      <c r="N574" t="s">
        <v>13626</v>
      </c>
      <c r="Q574" t="s">
        <v>13786</v>
      </c>
      <c r="R574" t="s">
        <v>14151</v>
      </c>
      <c r="S574" t="s">
        <v>14375</v>
      </c>
      <c r="T574" t="s">
        <v>14377</v>
      </c>
    </row>
    <row r="575" spans="2:20" x14ac:dyDescent="0.2">
      <c r="B575" s="1" t="s">
        <v>2467</v>
      </c>
      <c r="C575" s="1" t="s">
        <v>2468</v>
      </c>
      <c r="D575" s="1" t="s">
        <v>2469</v>
      </c>
      <c r="E575" s="1" t="s">
        <v>2470</v>
      </c>
      <c r="F575" s="1" t="s">
        <v>2471</v>
      </c>
      <c r="G575" s="15"/>
      <c r="H575" s="18"/>
      <c r="I575" s="20"/>
      <c r="J575" s="1" t="s">
        <v>23</v>
      </c>
      <c r="L575" s="1" t="s">
        <v>2403</v>
      </c>
      <c r="Q575" t="s">
        <v>13786</v>
      </c>
      <c r="R575" t="s">
        <v>14152</v>
      </c>
      <c r="S575" t="s">
        <v>14375</v>
      </c>
      <c r="T575" t="s">
        <v>14377</v>
      </c>
    </row>
    <row r="576" spans="2:20" x14ac:dyDescent="0.2">
      <c r="B576" s="1" t="s">
        <v>2472</v>
      </c>
      <c r="C576" s="1" t="s">
        <v>1995</v>
      </c>
      <c r="D576" s="1" t="s">
        <v>2473</v>
      </c>
      <c r="E576" s="1" t="s">
        <v>1997</v>
      </c>
      <c r="F576" s="1" t="s">
        <v>2474</v>
      </c>
      <c r="G576" s="15"/>
      <c r="H576" s="18"/>
      <c r="I576" s="20"/>
      <c r="J576" s="1" t="s">
        <v>112</v>
      </c>
      <c r="L576" s="1" t="s">
        <v>2403</v>
      </c>
      <c r="N576" t="s">
        <v>13599</v>
      </c>
      <c r="Q576" t="s">
        <v>13786</v>
      </c>
      <c r="R576" t="s">
        <v>1995</v>
      </c>
      <c r="S576" t="s">
        <v>14375</v>
      </c>
      <c r="T576" t="s">
        <v>14377</v>
      </c>
    </row>
    <row r="577" spans="2:20" x14ac:dyDescent="0.2">
      <c r="B577" s="1" t="s">
        <v>2475</v>
      </c>
      <c r="C577" s="1" t="s">
        <v>2476</v>
      </c>
      <c r="D577" s="1" t="s">
        <v>2477</v>
      </c>
      <c r="E577" s="1" t="s">
        <v>2478</v>
      </c>
      <c r="F577" s="1" t="s">
        <v>2479</v>
      </c>
      <c r="G577" s="15"/>
      <c r="H577" s="18"/>
      <c r="I577" s="20"/>
      <c r="J577" s="1" t="s">
        <v>23</v>
      </c>
      <c r="K577" t="s">
        <v>13119</v>
      </c>
      <c r="L577" s="1" t="s">
        <v>2403</v>
      </c>
      <c r="N577" t="s">
        <v>13627</v>
      </c>
      <c r="Q577" t="s">
        <v>13786</v>
      </c>
      <c r="R577" t="s">
        <v>14153</v>
      </c>
      <c r="S577" t="s">
        <v>14375</v>
      </c>
      <c r="T577" t="s">
        <v>14377</v>
      </c>
    </row>
    <row r="578" spans="2:20" x14ac:dyDescent="0.2">
      <c r="B578" s="1" t="s">
        <v>2480</v>
      </c>
      <c r="C578" s="1" t="s">
        <v>2481</v>
      </c>
      <c r="D578" s="1" t="s">
        <v>2482</v>
      </c>
      <c r="E578" s="1" t="s">
        <v>2483</v>
      </c>
      <c r="F578" s="1" t="s">
        <v>2484</v>
      </c>
      <c r="G578" s="15"/>
      <c r="H578" s="18"/>
      <c r="I578" s="20"/>
      <c r="J578" s="1" t="s">
        <v>112</v>
      </c>
      <c r="K578" t="s">
        <v>13120</v>
      </c>
      <c r="L578" s="1" t="s">
        <v>2403</v>
      </c>
      <c r="Q578" t="s">
        <v>13786</v>
      </c>
      <c r="R578" t="s">
        <v>14154</v>
      </c>
      <c r="S578" t="s">
        <v>14375</v>
      </c>
      <c r="T578" t="s">
        <v>14377</v>
      </c>
    </row>
    <row r="579" spans="2:20" x14ac:dyDescent="0.2">
      <c r="B579" s="1" t="s">
        <v>2485</v>
      </c>
      <c r="C579" s="1" t="s">
        <v>2481</v>
      </c>
      <c r="D579" s="1" t="s">
        <v>2486</v>
      </c>
      <c r="E579" s="1" t="s">
        <v>2483</v>
      </c>
      <c r="F579" s="1" t="s">
        <v>2484</v>
      </c>
      <c r="G579" s="15"/>
      <c r="H579" s="18"/>
      <c r="I579" s="20"/>
      <c r="J579" s="1" t="s">
        <v>112</v>
      </c>
      <c r="K579" t="s">
        <v>13120</v>
      </c>
      <c r="L579" s="1" t="s">
        <v>2403</v>
      </c>
      <c r="Q579" t="s">
        <v>13786</v>
      </c>
      <c r="R579" t="s">
        <v>14154</v>
      </c>
      <c r="S579" t="s">
        <v>14375</v>
      </c>
      <c r="T579" t="s">
        <v>14377</v>
      </c>
    </row>
    <row r="580" spans="2:20" x14ac:dyDescent="0.2">
      <c r="B580" s="1" t="s">
        <v>2487</v>
      </c>
      <c r="C580" s="1" t="s">
        <v>2488</v>
      </c>
      <c r="D580" s="1" t="s">
        <v>2489</v>
      </c>
      <c r="E580" s="1" t="s">
        <v>2490</v>
      </c>
      <c r="F580" s="1" t="s">
        <v>2491</v>
      </c>
      <c r="G580" s="15"/>
      <c r="H580" s="18"/>
      <c r="I580" s="20"/>
      <c r="J580" s="1" t="s">
        <v>23</v>
      </c>
      <c r="K580" t="s">
        <v>13121</v>
      </c>
      <c r="L580" s="1" t="s">
        <v>2403</v>
      </c>
      <c r="Q580" t="s">
        <v>13786</v>
      </c>
      <c r="R580" t="s">
        <v>2493</v>
      </c>
      <c r="S580" t="s">
        <v>14375</v>
      </c>
      <c r="T580" t="s">
        <v>14377</v>
      </c>
    </row>
    <row r="581" spans="2:20" x14ac:dyDescent="0.2">
      <c r="B581" s="1" t="s">
        <v>2492</v>
      </c>
      <c r="C581" s="1" t="s">
        <v>2493</v>
      </c>
      <c r="D581" s="1" t="s">
        <v>2494</v>
      </c>
      <c r="E581" s="1" t="s">
        <v>2490</v>
      </c>
      <c r="F581" s="1" t="s">
        <v>2491</v>
      </c>
      <c r="G581" s="15"/>
      <c r="H581" s="18"/>
      <c r="I581" s="20"/>
      <c r="J581" s="1" t="s">
        <v>23</v>
      </c>
      <c r="K581" t="s">
        <v>13122</v>
      </c>
      <c r="L581" s="1" t="s">
        <v>2403</v>
      </c>
      <c r="Q581" t="s">
        <v>13786</v>
      </c>
      <c r="R581" t="s">
        <v>2493</v>
      </c>
      <c r="S581" t="s">
        <v>14375</v>
      </c>
      <c r="T581" t="s">
        <v>14377</v>
      </c>
    </row>
    <row r="582" spans="2:20" x14ac:dyDescent="0.2">
      <c r="B582" s="1" t="s">
        <v>2495</v>
      </c>
      <c r="C582" s="1" t="s">
        <v>2496</v>
      </c>
      <c r="D582" s="1" t="s">
        <v>2497</v>
      </c>
      <c r="E582" s="1" t="s">
        <v>2490</v>
      </c>
      <c r="F582" s="1" t="s">
        <v>2491</v>
      </c>
      <c r="G582" s="15"/>
      <c r="H582" s="18"/>
      <c r="I582" s="20"/>
      <c r="J582" s="1" t="s">
        <v>23</v>
      </c>
      <c r="K582" t="s">
        <v>13123</v>
      </c>
      <c r="L582" s="1" t="s">
        <v>2403</v>
      </c>
      <c r="Q582" t="s">
        <v>13786</v>
      </c>
      <c r="R582" t="s">
        <v>2493</v>
      </c>
      <c r="S582" t="s">
        <v>14375</v>
      </c>
      <c r="T582" t="s">
        <v>14377</v>
      </c>
    </row>
    <row r="583" spans="2:20" x14ac:dyDescent="0.2">
      <c r="B583" s="1" t="s">
        <v>2498</v>
      </c>
      <c r="C583" s="1" t="s">
        <v>2499</v>
      </c>
      <c r="D583" s="1" t="s">
        <v>2500</v>
      </c>
      <c r="E583" s="1" t="s">
        <v>2501</v>
      </c>
      <c r="F583" s="1" t="s">
        <v>2502</v>
      </c>
      <c r="G583" s="15"/>
      <c r="H583" s="18"/>
      <c r="I583" s="20"/>
      <c r="J583" s="1" t="s">
        <v>23</v>
      </c>
      <c r="K583" t="s">
        <v>13124</v>
      </c>
      <c r="L583" s="1" t="s">
        <v>2403</v>
      </c>
      <c r="Q583" t="s">
        <v>13786</v>
      </c>
      <c r="R583" t="s">
        <v>2499</v>
      </c>
      <c r="S583" t="s">
        <v>14375</v>
      </c>
      <c r="T583" t="s">
        <v>14377</v>
      </c>
    </row>
    <row r="584" spans="2:20" x14ac:dyDescent="0.2">
      <c r="B584" s="1" t="s">
        <v>2503</v>
      </c>
      <c r="C584" s="1" t="s">
        <v>2504</v>
      </c>
      <c r="D584" s="1" t="s">
        <v>2505</v>
      </c>
      <c r="E584" s="1" t="s">
        <v>2506</v>
      </c>
      <c r="F584" s="1" t="s">
        <v>2507</v>
      </c>
      <c r="G584" s="15"/>
      <c r="H584" s="18"/>
      <c r="I584" s="20"/>
      <c r="J584" s="1" t="s">
        <v>112</v>
      </c>
      <c r="K584" t="s">
        <v>13125</v>
      </c>
      <c r="L584" s="1" t="s">
        <v>2403</v>
      </c>
      <c r="Q584" t="s">
        <v>13786</v>
      </c>
      <c r="R584" t="s">
        <v>14155</v>
      </c>
      <c r="S584" t="s">
        <v>14375</v>
      </c>
      <c r="T584" t="s">
        <v>14377</v>
      </c>
    </row>
    <row r="585" spans="2:20" x14ac:dyDescent="0.2">
      <c r="B585" s="1" t="s">
        <v>2508</v>
      </c>
      <c r="C585" s="1" t="s">
        <v>2509</v>
      </c>
      <c r="D585" s="1" t="s">
        <v>2510</v>
      </c>
      <c r="E585" s="1" t="s">
        <v>2511</v>
      </c>
      <c r="F585" s="1" t="s">
        <v>2512</v>
      </c>
      <c r="G585" s="15"/>
      <c r="H585" s="18"/>
      <c r="I585" s="20"/>
      <c r="J585" s="1" t="s">
        <v>23</v>
      </c>
      <c r="K585" t="s">
        <v>13126</v>
      </c>
      <c r="L585" s="1" t="s">
        <v>2403</v>
      </c>
      <c r="Q585" t="s">
        <v>13786</v>
      </c>
      <c r="R585" t="s">
        <v>14156</v>
      </c>
      <c r="S585" t="s">
        <v>14375</v>
      </c>
      <c r="T585" t="s">
        <v>14377</v>
      </c>
    </row>
    <row r="586" spans="2:20" x14ac:dyDescent="0.2">
      <c r="B586" s="1" t="s">
        <v>2513</v>
      </c>
      <c r="C586" s="1" t="s">
        <v>2514</v>
      </c>
      <c r="D586" s="1" t="s">
        <v>2515</v>
      </c>
      <c r="E586" s="1" t="s">
        <v>2516</v>
      </c>
      <c r="F586" s="1" t="s">
        <v>2517</v>
      </c>
      <c r="G586" s="15"/>
      <c r="H586" s="18"/>
      <c r="I586" s="20"/>
      <c r="J586" s="1" t="s">
        <v>23</v>
      </c>
      <c r="K586" t="s">
        <v>13127</v>
      </c>
      <c r="L586" s="1" t="s">
        <v>2403</v>
      </c>
      <c r="Q586" t="s">
        <v>13786</v>
      </c>
      <c r="R586" t="s">
        <v>14157</v>
      </c>
      <c r="S586" t="s">
        <v>14375</v>
      </c>
      <c r="T586" t="s">
        <v>14377</v>
      </c>
    </row>
    <row r="587" spans="2:20" x14ac:dyDescent="0.2">
      <c r="B587" s="1" t="s">
        <v>2518</v>
      </c>
      <c r="C587" s="1" t="s">
        <v>2519</v>
      </c>
      <c r="D587" s="1" t="s">
        <v>2520</v>
      </c>
      <c r="E587" s="1" t="s">
        <v>2521</v>
      </c>
      <c r="F587" s="1" t="s">
        <v>2408</v>
      </c>
      <c r="G587" s="15"/>
      <c r="H587" s="18"/>
      <c r="I587" s="20"/>
      <c r="J587" s="1" t="s">
        <v>23</v>
      </c>
      <c r="K587" t="s">
        <v>13128</v>
      </c>
      <c r="L587" s="1" t="s">
        <v>2403</v>
      </c>
      <c r="Q587" t="s">
        <v>13786</v>
      </c>
      <c r="R587" t="s">
        <v>14158</v>
      </c>
      <c r="S587" t="s">
        <v>14384</v>
      </c>
      <c r="T587" t="s">
        <v>14377</v>
      </c>
    </row>
    <row r="588" spans="2:20" x14ac:dyDescent="0.2">
      <c r="B588" s="1" t="s">
        <v>2522</v>
      </c>
      <c r="C588" s="1" t="s">
        <v>2523</v>
      </c>
      <c r="D588" s="1" t="s">
        <v>2524</v>
      </c>
      <c r="E588" s="1" t="s">
        <v>2525</v>
      </c>
      <c r="G588" s="15"/>
      <c r="H588" s="18"/>
      <c r="I588" s="20"/>
      <c r="J588" s="1" t="s">
        <v>112</v>
      </c>
      <c r="K588" t="s">
        <v>13129</v>
      </c>
      <c r="L588" s="1" t="s">
        <v>2403</v>
      </c>
      <c r="N588" t="s">
        <v>13628</v>
      </c>
      <c r="Q588" t="s">
        <v>13786</v>
      </c>
      <c r="R588" t="s">
        <v>14159</v>
      </c>
      <c r="S588" t="s">
        <v>14375</v>
      </c>
      <c r="T588" t="s">
        <v>14382</v>
      </c>
    </row>
    <row r="589" spans="2:20" x14ac:dyDescent="0.2">
      <c r="B589" s="1" t="s">
        <v>2526</v>
      </c>
      <c r="C589" s="1" t="s">
        <v>17</v>
      </c>
      <c r="D589" s="1" t="s">
        <v>2527</v>
      </c>
      <c r="G589" s="15"/>
      <c r="H589" s="18"/>
      <c r="I589" s="20"/>
      <c r="J589" s="1" t="s">
        <v>112</v>
      </c>
      <c r="K589" t="s">
        <v>13130</v>
      </c>
      <c r="L589" s="1" t="s">
        <v>2403</v>
      </c>
      <c r="Q589" t="s">
        <v>13786</v>
      </c>
      <c r="R589" t="s">
        <v>17</v>
      </c>
      <c r="S589" t="s">
        <v>14375</v>
      </c>
      <c r="T589" t="s">
        <v>14376</v>
      </c>
    </row>
    <row r="590" spans="2:20" x14ac:dyDescent="0.2">
      <c r="B590" s="1" t="s">
        <v>2528</v>
      </c>
      <c r="C590" s="1" t="s">
        <v>17</v>
      </c>
      <c r="D590" s="1" t="s">
        <v>2529</v>
      </c>
      <c r="G590" s="15"/>
      <c r="H590" s="18"/>
      <c r="I590" s="20"/>
      <c r="J590" s="1" t="s">
        <v>23</v>
      </c>
      <c r="K590" t="s">
        <v>13130</v>
      </c>
      <c r="L590" s="1" t="s">
        <v>2403</v>
      </c>
      <c r="Q590" t="s">
        <v>13786</v>
      </c>
      <c r="R590" t="s">
        <v>17</v>
      </c>
      <c r="S590" t="s">
        <v>14375</v>
      </c>
      <c r="T590" t="s">
        <v>14376</v>
      </c>
    </row>
    <row r="591" spans="2:20" x14ac:dyDescent="0.2">
      <c r="B591" s="1" t="s">
        <v>2530</v>
      </c>
      <c r="C591" s="1" t="s">
        <v>2531</v>
      </c>
      <c r="D591" s="1" t="s">
        <v>2532</v>
      </c>
      <c r="E591" s="1" t="s">
        <v>2533</v>
      </c>
      <c r="F591" s="1" t="s">
        <v>2534</v>
      </c>
      <c r="G591" s="15"/>
      <c r="H591" s="18"/>
      <c r="I591" s="20"/>
      <c r="J591" s="1" t="s">
        <v>23</v>
      </c>
      <c r="L591" s="1" t="s">
        <v>2535</v>
      </c>
      <c r="Q591" t="s">
        <v>13786</v>
      </c>
      <c r="R591" t="s">
        <v>14160</v>
      </c>
      <c r="S591" t="s">
        <v>14380</v>
      </c>
      <c r="T591" t="s">
        <v>14377</v>
      </c>
    </row>
    <row r="592" spans="2:20" x14ac:dyDescent="0.2">
      <c r="B592" s="1" t="s">
        <v>2536</v>
      </c>
      <c r="C592" s="1" t="s">
        <v>2537</v>
      </c>
      <c r="D592" s="1" t="s">
        <v>2538</v>
      </c>
      <c r="E592" s="1" t="s">
        <v>2539</v>
      </c>
      <c r="F592" s="1" t="s">
        <v>2540</v>
      </c>
      <c r="G592" s="15"/>
      <c r="H592" s="18"/>
      <c r="I592" s="20"/>
      <c r="J592" s="1" t="s">
        <v>23</v>
      </c>
      <c r="K592" t="s">
        <v>13131</v>
      </c>
      <c r="L592" s="1" t="s">
        <v>2535</v>
      </c>
      <c r="Q592" t="s">
        <v>13786</v>
      </c>
      <c r="R592" t="s">
        <v>14161</v>
      </c>
      <c r="S592" t="s">
        <v>14380</v>
      </c>
      <c r="T592" t="s">
        <v>14377</v>
      </c>
    </row>
    <row r="593" spans="2:20" x14ac:dyDescent="0.2">
      <c r="B593" s="1" t="s">
        <v>2541</v>
      </c>
      <c r="C593" s="1" t="s">
        <v>2542</v>
      </c>
      <c r="D593" s="1" t="s">
        <v>2543</v>
      </c>
      <c r="E593" s="1" t="s">
        <v>2544</v>
      </c>
      <c r="F593" s="1" t="s">
        <v>2545</v>
      </c>
      <c r="G593" s="15"/>
      <c r="H593" s="18"/>
      <c r="I593" s="20"/>
      <c r="J593" s="1" t="s">
        <v>23</v>
      </c>
      <c r="K593" t="s">
        <v>13132</v>
      </c>
      <c r="L593" s="1" t="s">
        <v>2535</v>
      </c>
      <c r="Q593" t="s">
        <v>13786</v>
      </c>
      <c r="R593" t="s">
        <v>14162</v>
      </c>
      <c r="S593" t="s">
        <v>14380</v>
      </c>
      <c r="T593" t="s">
        <v>14377</v>
      </c>
    </row>
    <row r="594" spans="2:20" x14ac:dyDescent="0.2">
      <c r="B594" s="1" t="s">
        <v>2546</v>
      </c>
      <c r="C594" s="1" t="s">
        <v>2547</v>
      </c>
      <c r="D594" s="1" t="s">
        <v>2548</v>
      </c>
      <c r="E594" s="1" t="s">
        <v>2549</v>
      </c>
      <c r="F594" s="1" t="s">
        <v>2550</v>
      </c>
      <c r="G594" s="15"/>
      <c r="H594" s="18"/>
      <c r="I594" s="20"/>
      <c r="J594" s="1" t="s">
        <v>23</v>
      </c>
      <c r="K594" t="s">
        <v>13133</v>
      </c>
      <c r="L594" s="1" t="s">
        <v>2535</v>
      </c>
      <c r="Q594" t="s">
        <v>13786</v>
      </c>
      <c r="R594" t="s">
        <v>14163</v>
      </c>
      <c r="S594" t="s">
        <v>14375</v>
      </c>
      <c r="T594" t="s">
        <v>14377</v>
      </c>
    </row>
    <row r="595" spans="2:20" x14ac:dyDescent="0.2">
      <c r="B595" s="1" t="s">
        <v>2551</v>
      </c>
      <c r="C595" s="1" t="s">
        <v>2552</v>
      </c>
      <c r="D595" s="1" t="s">
        <v>2553</v>
      </c>
      <c r="E595" s="1" t="s">
        <v>2554</v>
      </c>
      <c r="F595" s="1" t="s">
        <v>2555</v>
      </c>
      <c r="G595" s="15"/>
      <c r="H595" s="18"/>
      <c r="I595" s="20"/>
      <c r="J595" s="1" t="s">
        <v>112</v>
      </c>
      <c r="K595" t="s">
        <v>13134</v>
      </c>
      <c r="L595" s="1" t="s">
        <v>2535</v>
      </c>
      <c r="Q595" t="s">
        <v>13786</v>
      </c>
      <c r="R595" t="s">
        <v>14164</v>
      </c>
      <c r="S595" t="s">
        <v>14375</v>
      </c>
      <c r="T595" t="s">
        <v>14377</v>
      </c>
    </row>
    <row r="596" spans="2:20" x14ac:dyDescent="0.2">
      <c r="B596" s="1" t="s">
        <v>2556</v>
      </c>
      <c r="C596" s="1" t="s">
        <v>2552</v>
      </c>
      <c r="D596" s="1" t="s">
        <v>2557</v>
      </c>
      <c r="E596" s="1" t="s">
        <v>2554</v>
      </c>
      <c r="F596" s="1" t="s">
        <v>2558</v>
      </c>
      <c r="G596" s="15"/>
      <c r="H596" s="18"/>
      <c r="I596" s="20"/>
      <c r="J596" s="1" t="s">
        <v>23</v>
      </c>
      <c r="K596" t="s">
        <v>13134</v>
      </c>
      <c r="L596" s="1" t="s">
        <v>2535</v>
      </c>
      <c r="Q596" t="s">
        <v>13786</v>
      </c>
      <c r="R596" t="s">
        <v>14164</v>
      </c>
      <c r="S596" t="s">
        <v>14375</v>
      </c>
      <c r="T596" t="s">
        <v>14377</v>
      </c>
    </row>
    <row r="597" spans="2:20" x14ac:dyDescent="0.2">
      <c r="B597" s="1" t="s">
        <v>2559</v>
      </c>
      <c r="C597" s="1" t="s">
        <v>2560</v>
      </c>
      <c r="D597" s="1" t="s">
        <v>2561</v>
      </c>
      <c r="E597" s="1" t="s">
        <v>2562</v>
      </c>
      <c r="F597" s="1" t="s">
        <v>2563</v>
      </c>
      <c r="G597" s="15"/>
      <c r="H597" s="18"/>
      <c r="I597" s="20"/>
      <c r="J597" s="1" t="s">
        <v>23</v>
      </c>
      <c r="K597" t="s">
        <v>13135</v>
      </c>
      <c r="L597" s="1" t="s">
        <v>2535</v>
      </c>
      <c r="Q597" t="s">
        <v>13786</v>
      </c>
      <c r="R597" t="s">
        <v>14165</v>
      </c>
      <c r="S597" t="s">
        <v>14375</v>
      </c>
      <c r="T597" t="s">
        <v>14377</v>
      </c>
    </row>
    <row r="598" spans="2:20" x14ac:dyDescent="0.2">
      <c r="B598" s="1" t="s">
        <v>2564</v>
      </c>
      <c r="C598" s="1" t="s">
        <v>2565</v>
      </c>
      <c r="D598" s="1" t="s">
        <v>2566</v>
      </c>
      <c r="E598" s="1" t="s">
        <v>2567</v>
      </c>
      <c r="F598" s="1" t="s">
        <v>2568</v>
      </c>
      <c r="G598" s="15"/>
      <c r="H598" s="18"/>
      <c r="I598" s="20"/>
      <c r="J598" s="1" t="s">
        <v>23</v>
      </c>
      <c r="K598" t="s">
        <v>13136</v>
      </c>
      <c r="L598" s="1" t="s">
        <v>2535</v>
      </c>
      <c r="Q598" t="s">
        <v>13786</v>
      </c>
      <c r="R598" t="s">
        <v>14166</v>
      </c>
      <c r="S598" t="s">
        <v>14375</v>
      </c>
      <c r="T598" t="s">
        <v>14377</v>
      </c>
    </row>
    <row r="599" spans="2:20" x14ac:dyDescent="0.2">
      <c r="B599" s="1" t="s">
        <v>2569</v>
      </c>
      <c r="C599" s="1" t="s">
        <v>2570</v>
      </c>
      <c r="D599" s="1" t="s">
        <v>2571</v>
      </c>
      <c r="E599" s="1" t="s">
        <v>2572</v>
      </c>
      <c r="F599" s="1" t="s">
        <v>2568</v>
      </c>
      <c r="G599" s="15"/>
      <c r="H599" s="18"/>
      <c r="I599" s="20"/>
      <c r="J599" s="1" t="s">
        <v>23</v>
      </c>
      <c r="K599" t="s">
        <v>13137</v>
      </c>
      <c r="L599" s="1" t="s">
        <v>2535</v>
      </c>
      <c r="Q599" t="s">
        <v>13786</v>
      </c>
      <c r="R599" t="s">
        <v>14167</v>
      </c>
      <c r="S599" t="s">
        <v>14375</v>
      </c>
      <c r="T599" t="s">
        <v>14377</v>
      </c>
    </row>
    <row r="600" spans="2:20" x14ac:dyDescent="0.2">
      <c r="B600" s="1" t="s">
        <v>2573</v>
      </c>
      <c r="C600" s="1" t="s">
        <v>2574</v>
      </c>
      <c r="D600" s="1" t="s">
        <v>2575</v>
      </c>
      <c r="E600" s="1" t="s">
        <v>2576</v>
      </c>
      <c r="F600" s="1" t="s">
        <v>2577</v>
      </c>
      <c r="G600" s="15"/>
      <c r="H600" s="18"/>
      <c r="I600" s="20"/>
      <c r="J600" s="1" t="s">
        <v>23</v>
      </c>
      <c r="K600" t="s">
        <v>13138</v>
      </c>
      <c r="L600" s="1" t="s">
        <v>2535</v>
      </c>
      <c r="Q600" t="s">
        <v>13786</v>
      </c>
      <c r="R600" t="s">
        <v>14168</v>
      </c>
      <c r="S600" t="s">
        <v>14375</v>
      </c>
      <c r="T600" t="s">
        <v>14377</v>
      </c>
    </row>
    <row r="601" spans="2:20" x14ac:dyDescent="0.2">
      <c r="B601" s="1" t="s">
        <v>2578</v>
      </c>
      <c r="C601" s="1" t="s">
        <v>2579</v>
      </c>
      <c r="D601" s="1" t="s">
        <v>2580</v>
      </c>
      <c r="E601" s="1" t="s">
        <v>2581</v>
      </c>
      <c r="F601" s="1" t="s">
        <v>2582</v>
      </c>
      <c r="G601" s="15"/>
      <c r="H601" s="18"/>
      <c r="I601" s="20"/>
      <c r="J601" s="1" t="s">
        <v>23</v>
      </c>
      <c r="K601" t="s">
        <v>13139</v>
      </c>
      <c r="L601" s="1" t="s">
        <v>2535</v>
      </c>
      <c r="Q601" t="s">
        <v>13786</v>
      </c>
      <c r="R601" t="s">
        <v>14169</v>
      </c>
      <c r="S601" t="s">
        <v>14375</v>
      </c>
      <c r="T601" t="s">
        <v>14377</v>
      </c>
    </row>
    <row r="602" spans="2:20" x14ac:dyDescent="0.2">
      <c r="B602" s="1" t="s">
        <v>2583</v>
      </c>
      <c r="C602" s="1" t="s">
        <v>2584</v>
      </c>
      <c r="D602" s="1" t="s">
        <v>2585</v>
      </c>
      <c r="E602" s="1" t="s">
        <v>2586</v>
      </c>
      <c r="F602" s="1" t="s">
        <v>2587</v>
      </c>
      <c r="G602" s="15"/>
      <c r="H602" s="18"/>
      <c r="I602" s="20"/>
      <c r="J602" s="1" t="s">
        <v>23</v>
      </c>
      <c r="K602" t="s">
        <v>13140</v>
      </c>
      <c r="L602" s="1" t="s">
        <v>2535</v>
      </c>
      <c r="Q602" t="s">
        <v>13786</v>
      </c>
      <c r="R602" t="s">
        <v>14170</v>
      </c>
      <c r="S602" t="s">
        <v>14375</v>
      </c>
      <c r="T602" t="s">
        <v>14377</v>
      </c>
    </row>
    <row r="603" spans="2:20" x14ac:dyDescent="0.2">
      <c r="B603" s="1" t="s">
        <v>2588</v>
      </c>
      <c r="C603" s="1" t="s">
        <v>2589</v>
      </c>
      <c r="D603" s="1" t="s">
        <v>2590</v>
      </c>
      <c r="E603" s="1" t="s">
        <v>2591</v>
      </c>
      <c r="F603" s="1" t="s">
        <v>2592</v>
      </c>
      <c r="G603" s="15"/>
      <c r="H603" s="18"/>
      <c r="I603" s="20"/>
      <c r="J603" s="1" t="s">
        <v>23</v>
      </c>
      <c r="K603" t="s">
        <v>13141</v>
      </c>
      <c r="L603" s="1" t="s">
        <v>2535</v>
      </c>
      <c r="N603" t="s">
        <v>13629</v>
      </c>
      <c r="Q603" t="s">
        <v>13786</v>
      </c>
      <c r="R603" t="s">
        <v>14171</v>
      </c>
      <c r="S603" t="s">
        <v>14375</v>
      </c>
      <c r="T603" t="s">
        <v>14377</v>
      </c>
    </row>
    <row r="604" spans="2:20" x14ac:dyDescent="0.2">
      <c r="B604" s="1" t="s">
        <v>2593</v>
      </c>
      <c r="C604" s="1" t="s">
        <v>2594</v>
      </c>
      <c r="D604" s="1" t="s">
        <v>2595</v>
      </c>
      <c r="E604" s="1" t="s">
        <v>2591</v>
      </c>
      <c r="F604" s="1" t="s">
        <v>2592</v>
      </c>
      <c r="G604" s="15"/>
      <c r="H604" s="18"/>
      <c r="I604" s="20"/>
      <c r="J604" s="1" t="s">
        <v>23</v>
      </c>
      <c r="K604" t="s">
        <v>13142</v>
      </c>
      <c r="L604" s="1" t="s">
        <v>2535</v>
      </c>
      <c r="N604" t="s">
        <v>13629</v>
      </c>
      <c r="Q604" t="s">
        <v>13786</v>
      </c>
      <c r="R604" t="s">
        <v>14171</v>
      </c>
      <c r="S604" t="s">
        <v>14378</v>
      </c>
      <c r="T604" t="s">
        <v>14377</v>
      </c>
    </row>
    <row r="605" spans="2:20" x14ac:dyDescent="0.2">
      <c r="B605" s="1" t="s">
        <v>2596</v>
      </c>
      <c r="C605" s="1" t="s">
        <v>2597</v>
      </c>
      <c r="D605" s="1" t="s">
        <v>2598</v>
      </c>
      <c r="E605" s="1" t="s">
        <v>2591</v>
      </c>
      <c r="F605" s="1" t="s">
        <v>2592</v>
      </c>
      <c r="G605" s="15"/>
      <c r="H605" s="18"/>
      <c r="I605" s="20"/>
      <c r="J605" s="1" t="s">
        <v>23</v>
      </c>
      <c r="K605" t="s">
        <v>13143</v>
      </c>
      <c r="L605" s="1" t="s">
        <v>2535</v>
      </c>
      <c r="N605" t="s">
        <v>13629</v>
      </c>
      <c r="Q605" t="s">
        <v>13786</v>
      </c>
      <c r="R605" t="s">
        <v>14171</v>
      </c>
      <c r="S605" t="s">
        <v>14378</v>
      </c>
      <c r="T605" t="s">
        <v>14377</v>
      </c>
    </row>
    <row r="606" spans="2:20" x14ac:dyDescent="0.2">
      <c r="B606" s="1" t="s">
        <v>2599</v>
      </c>
      <c r="C606" s="1" t="s">
        <v>2600</v>
      </c>
      <c r="D606" s="1" t="s">
        <v>2601</v>
      </c>
      <c r="E606" s="1" t="s">
        <v>2591</v>
      </c>
      <c r="F606" s="1" t="s">
        <v>2592</v>
      </c>
      <c r="G606" s="15"/>
      <c r="H606" s="18"/>
      <c r="I606" s="20"/>
      <c r="J606" s="1" t="s">
        <v>23</v>
      </c>
      <c r="K606" t="s">
        <v>13144</v>
      </c>
      <c r="L606" s="1" t="s">
        <v>2535</v>
      </c>
      <c r="N606" t="s">
        <v>13630</v>
      </c>
      <c r="Q606" t="s">
        <v>13786</v>
      </c>
      <c r="R606" t="s">
        <v>14171</v>
      </c>
      <c r="S606" t="s">
        <v>14378</v>
      </c>
      <c r="T606" t="s">
        <v>14377</v>
      </c>
    </row>
    <row r="607" spans="2:20" x14ac:dyDescent="0.2">
      <c r="B607" s="1" t="s">
        <v>2602</v>
      </c>
      <c r="C607" s="1" t="s">
        <v>2603</v>
      </c>
      <c r="D607" s="1" t="s">
        <v>2604</v>
      </c>
      <c r="E607" s="1" t="s">
        <v>2605</v>
      </c>
      <c r="F607" s="1" t="s">
        <v>2606</v>
      </c>
      <c r="G607" s="15"/>
      <c r="H607" s="18"/>
      <c r="I607" s="20"/>
      <c r="J607" s="1" t="s">
        <v>23</v>
      </c>
      <c r="K607" t="s">
        <v>13145</v>
      </c>
      <c r="L607" s="1" t="s">
        <v>2535</v>
      </c>
      <c r="N607" t="s">
        <v>13631</v>
      </c>
      <c r="Q607" t="s">
        <v>13786</v>
      </c>
      <c r="R607" t="s">
        <v>14172</v>
      </c>
      <c r="S607" t="s">
        <v>14375</v>
      </c>
      <c r="T607" t="s">
        <v>14377</v>
      </c>
    </row>
    <row r="608" spans="2:20" x14ac:dyDescent="0.2">
      <c r="B608" s="1" t="s">
        <v>2607</v>
      </c>
      <c r="C608" s="1" t="s">
        <v>2608</v>
      </c>
      <c r="D608" s="1" t="s">
        <v>2609</v>
      </c>
      <c r="E608" s="1" t="s">
        <v>2610</v>
      </c>
      <c r="F608" s="1" t="s">
        <v>2611</v>
      </c>
      <c r="G608" s="15"/>
      <c r="H608" s="18"/>
      <c r="I608" s="20"/>
      <c r="J608" s="1" t="s">
        <v>23</v>
      </c>
      <c r="K608" t="s">
        <v>13146</v>
      </c>
      <c r="L608" s="1" t="s">
        <v>2535</v>
      </c>
      <c r="Q608" t="s">
        <v>13786</v>
      </c>
      <c r="R608" t="s">
        <v>14173</v>
      </c>
      <c r="S608" t="s">
        <v>14375</v>
      </c>
      <c r="T608" t="s">
        <v>14377</v>
      </c>
    </row>
    <row r="609" spans="2:20" x14ac:dyDescent="0.2">
      <c r="B609" s="1" t="s">
        <v>2612</v>
      </c>
      <c r="C609" s="1" t="s">
        <v>2613</v>
      </c>
      <c r="D609" s="1" t="s">
        <v>2614</v>
      </c>
      <c r="E609" s="1" t="s">
        <v>2615</v>
      </c>
      <c r="F609" s="1" t="s">
        <v>2616</v>
      </c>
      <c r="G609" s="15"/>
      <c r="H609" s="18"/>
      <c r="I609" s="20"/>
      <c r="J609" s="1" t="s">
        <v>23</v>
      </c>
      <c r="K609" t="s">
        <v>13147</v>
      </c>
      <c r="L609" s="1" t="s">
        <v>2535</v>
      </c>
      <c r="N609" t="s">
        <v>13632</v>
      </c>
      <c r="Q609" t="s">
        <v>13786</v>
      </c>
      <c r="R609" t="s">
        <v>14174</v>
      </c>
      <c r="S609" t="s">
        <v>14381</v>
      </c>
      <c r="T609" t="s">
        <v>14379</v>
      </c>
    </row>
    <row r="610" spans="2:20" x14ac:dyDescent="0.2">
      <c r="B610" s="1" t="s">
        <v>2617</v>
      </c>
      <c r="C610" s="1" t="s">
        <v>2618</v>
      </c>
      <c r="D610" s="1" t="s">
        <v>2619</v>
      </c>
      <c r="E610" s="1" t="s">
        <v>2620</v>
      </c>
      <c r="G610" s="15"/>
      <c r="H610" s="18"/>
      <c r="I610" s="20"/>
      <c r="J610" s="1" t="s">
        <v>23</v>
      </c>
      <c r="K610" t="s">
        <v>13148</v>
      </c>
      <c r="L610" s="1" t="s">
        <v>2535</v>
      </c>
      <c r="N610" t="s">
        <v>13633</v>
      </c>
      <c r="Q610" t="s">
        <v>13786</v>
      </c>
      <c r="R610" t="s">
        <v>14175</v>
      </c>
      <c r="S610" t="s">
        <v>14381</v>
      </c>
      <c r="T610" t="s">
        <v>14379</v>
      </c>
    </row>
    <row r="611" spans="2:20" x14ac:dyDescent="0.2">
      <c r="B611" s="1" t="s">
        <v>2621</v>
      </c>
      <c r="C611" s="1" t="s">
        <v>2622</v>
      </c>
      <c r="D611" s="1" t="s">
        <v>2623</v>
      </c>
      <c r="E611" s="1" t="s">
        <v>2624</v>
      </c>
      <c r="F611" s="1" t="s">
        <v>2625</v>
      </c>
      <c r="G611" s="15"/>
      <c r="H611" s="18"/>
      <c r="I611" s="20"/>
      <c r="J611" s="1" t="s">
        <v>23</v>
      </c>
      <c r="K611" t="s">
        <v>13149</v>
      </c>
      <c r="L611" s="1" t="s">
        <v>2535</v>
      </c>
      <c r="N611" t="s">
        <v>13632</v>
      </c>
      <c r="Q611" t="s">
        <v>13786</v>
      </c>
      <c r="R611" t="s">
        <v>14176</v>
      </c>
      <c r="S611" t="s">
        <v>14381</v>
      </c>
      <c r="T611" t="s">
        <v>14379</v>
      </c>
    </row>
    <row r="612" spans="2:20" x14ac:dyDescent="0.2">
      <c r="B612" s="1" t="s">
        <v>2626</v>
      </c>
      <c r="C612" s="1" t="s">
        <v>2627</v>
      </c>
      <c r="D612" s="1" t="s">
        <v>2628</v>
      </c>
      <c r="E612" s="1" t="s">
        <v>2629</v>
      </c>
      <c r="F612" s="1" t="s">
        <v>2630</v>
      </c>
      <c r="G612" s="15"/>
      <c r="H612" s="18"/>
      <c r="I612" s="20"/>
      <c r="J612" s="1" t="s">
        <v>23</v>
      </c>
      <c r="K612" t="s">
        <v>13150</v>
      </c>
      <c r="L612" s="1" t="s">
        <v>2535</v>
      </c>
      <c r="N612" t="s">
        <v>13632</v>
      </c>
      <c r="Q612" t="s">
        <v>13786</v>
      </c>
      <c r="R612" t="s">
        <v>2627</v>
      </c>
      <c r="S612" t="s">
        <v>14381</v>
      </c>
      <c r="T612" t="s">
        <v>14379</v>
      </c>
    </row>
    <row r="613" spans="2:20" x14ac:dyDescent="0.2">
      <c r="B613" s="1" t="s">
        <v>2631</v>
      </c>
      <c r="C613" s="1" t="s">
        <v>2632</v>
      </c>
      <c r="D613" s="1" t="s">
        <v>2633</v>
      </c>
      <c r="E613" s="1" t="s">
        <v>233</v>
      </c>
      <c r="F613" s="1" t="s">
        <v>234</v>
      </c>
      <c r="G613" s="15"/>
      <c r="H613" s="18"/>
      <c r="I613" s="20"/>
      <c r="J613" s="1" t="s">
        <v>23</v>
      </c>
      <c r="L613" s="1" t="s">
        <v>2535</v>
      </c>
      <c r="N613" t="s">
        <v>13634</v>
      </c>
      <c r="Q613" t="s">
        <v>13786</v>
      </c>
      <c r="R613" t="s">
        <v>2632</v>
      </c>
      <c r="S613" t="s">
        <v>14380</v>
      </c>
      <c r="T613" t="s">
        <v>14379</v>
      </c>
    </row>
    <row r="614" spans="2:20" x14ac:dyDescent="0.2">
      <c r="B614" s="1" t="s">
        <v>2634</v>
      </c>
      <c r="C614" s="1" t="s">
        <v>2635</v>
      </c>
      <c r="D614" s="1" t="s">
        <v>2636</v>
      </c>
      <c r="E614" s="1" t="s">
        <v>2637</v>
      </c>
      <c r="F614" s="1" t="s">
        <v>2638</v>
      </c>
      <c r="G614" s="15"/>
      <c r="H614" s="18"/>
      <c r="I614" s="20"/>
      <c r="J614" s="1" t="s">
        <v>23</v>
      </c>
      <c r="K614" t="s">
        <v>12765</v>
      </c>
      <c r="L614" s="1" t="s">
        <v>2535</v>
      </c>
      <c r="Q614" t="s">
        <v>13786</v>
      </c>
      <c r="R614" t="s">
        <v>14177</v>
      </c>
      <c r="S614" t="s">
        <v>14375</v>
      </c>
      <c r="T614" t="s">
        <v>14377</v>
      </c>
    </row>
    <row r="615" spans="2:20" x14ac:dyDescent="0.2">
      <c r="B615" s="1" t="s">
        <v>2639</v>
      </c>
      <c r="C615" s="1" t="s">
        <v>2640</v>
      </c>
      <c r="D615" s="1" t="s">
        <v>2641</v>
      </c>
      <c r="E615" s="1" t="s">
        <v>2642</v>
      </c>
      <c r="F615" s="1" t="s">
        <v>2643</v>
      </c>
      <c r="G615" s="15"/>
      <c r="H615" s="18"/>
      <c r="I615" s="20"/>
      <c r="J615" s="1" t="s">
        <v>23</v>
      </c>
      <c r="K615" t="s">
        <v>13151</v>
      </c>
      <c r="L615" s="1" t="s">
        <v>2535</v>
      </c>
      <c r="N615" t="s">
        <v>13635</v>
      </c>
      <c r="Q615" t="s">
        <v>13786</v>
      </c>
      <c r="R615" t="s">
        <v>14178</v>
      </c>
      <c r="S615" t="s">
        <v>14375</v>
      </c>
      <c r="T615" t="s">
        <v>14379</v>
      </c>
    </row>
    <row r="616" spans="2:20" x14ac:dyDescent="0.2">
      <c r="B616" s="1" t="s">
        <v>2644</v>
      </c>
      <c r="C616" s="1" t="s">
        <v>2645</v>
      </c>
      <c r="D616" s="1" t="s">
        <v>2646</v>
      </c>
      <c r="E616" s="1" t="s">
        <v>2647</v>
      </c>
      <c r="F616" s="1" t="s">
        <v>2648</v>
      </c>
      <c r="G616" s="15"/>
      <c r="H616" s="18"/>
      <c r="I616" s="20"/>
      <c r="J616" s="1" t="s">
        <v>23</v>
      </c>
      <c r="K616" t="s">
        <v>13152</v>
      </c>
      <c r="L616" s="1" t="s">
        <v>2649</v>
      </c>
      <c r="Q616" t="s">
        <v>13786</v>
      </c>
      <c r="R616" t="s">
        <v>14179</v>
      </c>
      <c r="S616" t="s">
        <v>14384</v>
      </c>
      <c r="T616" t="s">
        <v>14377</v>
      </c>
    </row>
    <row r="617" spans="2:20" x14ac:dyDescent="0.2">
      <c r="B617" s="1" t="s">
        <v>2650</v>
      </c>
      <c r="C617" s="1" t="s">
        <v>2651</v>
      </c>
      <c r="D617" s="1" t="s">
        <v>2652</v>
      </c>
      <c r="E617" s="1" t="s">
        <v>2653</v>
      </c>
      <c r="F617" s="1" t="s">
        <v>2654</v>
      </c>
      <c r="G617" s="15"/>
      <c r="H617" s="18"/>
      <c r="I617" s="20"/>
      <c r="J617" s="1" t="s">
        <v>23</v>
      </c>
      <c r="L617" s="1" t="s">
        <v>2649</v>
      </c>
      <c r="Q617" t="s">
        <v>13786</v>
      </c>
      <c r="R617" t="s">
        <v>14180</v>
      </c>
      <c r="S617" t="s">
        <v>14380</v>
      </c>
      <c r="T617" t="s">
        <v>14377</v>
      </c>
    </row>
    <row r="618" spans="2:20" x14ac:dyDescent="0.2">
      <c r="B618" s="1" t="s">
        <v>2655</v>
      </c>
      <c r="C618" s="1" t="s">
        <v>2656</v>
      </c>
      <c r="D618" s="1" t="s">
        <v>2657</v>
      </c>
      <c r="E618" s="1" t="s">
        <v>2658</v>
      </c>
      <c r="F618" s="1" t="s">
        <v>2659</v>
      </c>
      <c r="G618" s="15"/>
      <c r="H618" s="18"/>
      <c r="I618" s="20"/>
      <c r="J618" s="1" t="s">
        <v>23</v>
      </c>
      <c r="K618" t="s">
        <v>13153</v>
      </c>
      <c r="L618" s="1" t="s">
        <v>2649</v>
      </c>
      <c r="Q618" t="s">
        <v>13786</v>
      </c>
      <c r="R618" t="s">
        <v>2656</v>
      </c>
      <c r="S618" t="s">
        <v>14375</v>
      </c>
      <c r="T618" t="s">
        <v>14377</v>
      </c>
    </row>
    <row r="619" spans="2:20" x14ac:dyDescent="0.2">
      <c r="B619" s="1" t="s">
        <v>2660</v>
      </c>
      <c r="C619" s="1" t="s">
        <v>2661</v>
      </c>
      <c r="D619" s="1" t="s">
        <v>2662</v>
      </c>
      <c r="E619" s="1" t="s">
        <v>2663</v>
      </c>
      <c r="F619" s="1" t="s">
        <v>2664</v>
      </c>
      <c r="G619" s="15"/>
      <c r="H619" s="18"/>
      <c r="I619" s="20"/>
      <c r="J619" s="1" t="s">
        <v>23</v>
      </c>
      <c r="K619" t="s">
        <v>13154</v>
      </c>
      <c r="L619" s="1" t="s">
        <v>2649</v>
      </c>
      <c r="Q619" t="s">
        <v>13786</v>
      </c>
      <c r="R619" t="s">
        <v>14181</v>
      </c>
      <c r="S619" t="s">
        <v>14375</v>
      </c>
      <c r="T619" t="s">
        <v>14377</v>
      </c>
    </row>
    <row r="620" spans="2:20" x14ac:dyDescent="0.2">
      <c r="B620" s="1" t="s">
        <v>2665</v>
      </c>
      <c r="C620" s="1" t="s">
        <v>2666</v>
      </c>
      <c r="D620" s="1" t="s">
        <v>2667</v>
      </c>
      <c r="E620" s="1" t="s">
        <v>2668</v>
      </c>
      <c r="F620" s="1" t="s">
        <v>2669</v>
      </c>
      <c r="G620" s="15"/>
      <c r="H620" s="18"/>
      <c r="I620" s="20"/>
      <c r="J620" s="1" t="s">
        <v>23</v>
      </c>
      <c r="K620" t="s">
        <v>13155</v>
      </c>
      <c r="L620" s="1" t="s">
        <v>2649</v>
      </c>
      <c r="Q620" t="s">
        <v>13786</v>
      </c>
      <c r="R620" t="s">
        <v>14182</v>
      </c>
      <c r="S620" t="s">
        <v>14375</v>
      </c>
      <c r="T620" t="s">
        <v>14377</v>
      </c>
    </row>
    <row r="621" spans="2:20" x14ac:dyDescent="0.2">
      <c r="B621" s="1" t="s">
        <v>2670</v>
      </c>
      <c r="C621" s="1" t="s">
        <v>2671</v>
      </c>
      <c r="D621" s="1" t="s">
        <v>2672</v>
      </c>
      <c r="E621" s="1" t="s">
        <v>2673</v>
      </c>
      <c r="F621" s="1" t="s">
        <v>2674</v>
      </c>
      <c r="G621" s="15"/>
      <c r="H621" s="18"/>
      <c r="I621" s="20"/>
      <c r="J621" s="1" t="s">
        <v>23</v>
      </c>
      <c r="K621" t="s">
        <v>13156</v>
      </c>
      <c r="L621" s="1" t="s">
        <v>2649</v>
      </c>
      <c r="Q621" t="s">
        <v>13786</v>
      </c>
      <c r="R621" t="s">
        <v>14183</v>
      </c>
      <c r="S621" t="s">
        <v>14375</v>
      </c>
      <c r="T621" t="s">
        <v>14377</v>
      </c>
    </row>
    <row r="622" spans="2:20" x14ac:dyDescent="0.2">
      <c r="B622" s="1" t="s">
        <v>2675</v>
      </c>
      <c r="C622" s="1" t="s">
        <v>2676</v>
      </c>
      <c r="D622" s="1" t="s">
        <v>2677</v>
      </c>
      <c r="E622" s="1" t="s">
        <v>2678</v>
      </c>
      <c r="F622" s="1" t="s">
        <v>2679</v>
      </c>
      <c r="G622" s="15"/>
      <c r="H622" s="18"/>
      <c r="I622" s="20"/>
      <c r="J622" s="1" t="s">
        <v>23</v>
      </c>
      <c r="K622" t="s">
        <v>13157</v>
      </c>
      <c r="L622" s="1" t="s">
        <v>2649</v>
      </c>
      <c r="Q622" t="s">
        <v>13786</v>
      </c>
      <c r="R622" t="s">
        <v>14184</v>
      </c>
      <c r="S622" t="s">
        <v>14375</v>
      </c>
      <c r="T622" t="s">
        <v>14377</v>
      </c>
    </row>
    <row r="623" spans="2:20" x14ac:dyDescent="0.2">
      <c r="B623" s="1" t="s">
        <v>2680</v>
      </c>
      <c r="C623" s="1" t="s">
        <v>2681</v>
      </c>
      <c r="D623" s="1" t="s">
        <v>2682</v>
      </c>
      <c r="E623" s="1" t="s">
        <v>2678</v>
      </c>
      <c r="F623" s="1" t="s">
        <v>2679</v>
      </c>
      <c r="G623" s="15"/>
      <c r="H623" s="18"/>
      <c r="I623" s="20"/>
      <c r="J623" s="1" t="s">
        <v>23</v>
      </c>
      <c r="K623" t="s">
        <v>13158</v>
      </c>
      <c r="L623" s="1" t="s">
        <v>2649</v>
      </c>
      <c r="Q623" t="s">
        <v>13786</v>
      </c>
      <c r="R623" t="s">
        <v>14184</v>
      </c>
      <c r="S623" t="s">
        <v>14375</v>
      </c>
      <c r="T623" t="s">
        <v>14377</v>
      </c>
    </row>
    <row r="624" spans="2:20" x14ac:dyDescent="0.2">
      <c r="B624" s="1" t="s">
        <v>2683</v>
      </c>
      <c r="C624" s="1" t="s">
        <v>2684</v>
      </c>
      <c r="D624" s="1" t="s">
        <v>2685</v>
      </c>
      <c r="E624" s="1" t="s">
        <v>2686</v>
      </c>
      <c r="F624" s="1" t="s">
        <v>2687</v>
      </c>
      <c r="G624" s="15"/>
      <c r="H624" s="18"/>
      <c r="I624" s="20"/>
      <c r="J624" s="1" t="s">
        <v>23</v>
      </c>
      <c r="K624" t="s">
        <v>13159</v>
      </c>
      <c r="L624" s="1" t="s">
        <v>2649</v>
      </c>
      <c r="Q624" t="s">
        <v>13786</v>
      </c>
      <c r="R624" t="s">
        <v>14185</v>
      </c>
      <c r="S624" t="s">
        <v>14375</v>
      </c>
      <c r="T624" t="s">
        <v>14377</v>
      </c>
    </row>
    <row r="625" spans="2:20" x14ac:dyDescent="0.2">
      <c r="B625" s="1" t="s">
        <v>2688</v>
      </c>
      <c r="C625" s="1" t="s">
        <v>2689</v>
      </c>
      <c r="D625" s="1" t="s">
        <v>2690</v>
      </c>
      <c r="E625" s="1" t="s">
        <v>2691</v>
      </c>
      <c r="F625" s="1" t="s">
        <v>2692</v>
      </c>
      <c r="G625" s="15"/>
      <c r="H625" s="18"/>
      <c r="I625" s="20"/>
      <c r="J625" s="1" t="s">
        <v>23</v>
      </c>
      <c r="K625" t="s">
        <v>13160</v>
      </c>
      <c r="L625" s="1" t="s">
        <v>2649</v>
      </c>
      <c r="Q625" t="s">
        <v>13786</v>
      </c>
      <c r="R625" t="s">
        <v>14186</v>
      </c>
      <c r="S625" t="s">
        <v>14375</v>
      </c>
      <c r="T625" t="s">
        <v>14377</v>
      </c>
    </row>
    <row r="626" spans="2:20" x14ac:dyDescent="0.2">
      <c r="B626" s="1" t="s">
        <v>2693</v>
      </c>
      <c r="C626" s="1" t="s">
        <v>2694</v>
      </c>
      <c r="D626" s="1" t="s">
        <v>2695</v>
      </c>
      <c r="E626" s="1" t="s">
        <v>2696</v>
      </c>
      <c r="F626" s="1" t="s">
        <v>2697</v>
      </c>
      <c r="G626" s="15"/>
      <c r="H626" s="18"/>
      <c r="I626" s="20"/>
      <c r="J626" s="1" t="s">
        <v>23</v>
      </c>
      <c r="K626" t="s">
        <v>13161</v>
      </c>
      <c r="L626" s="1" t="s">
        <v>2649</v>
      </c>
      <c r="N626" t="s">
        <v>13636</v>
      </c>
      <c r="Q626" t="s">
        <v>13786</v>
      </c>
      <c r="R626" t="s">
        <v>14187</v>
      </c>
      <c r="S626" t="s">
        <v>14375</v>
      </c>
      <c r="T626" t="s">
        <v>14377</v>
      </c>
    </row>
    <row r="627" spans="2:20" x14ac:dyDescent="0.2">
      <c r="B627" s="1" t="s">
        <v>2698</v>
      </c>
      <c r="C627" s="1" t="s">
        <v>2699</v>
      </c>
      <c r="D627" s="1" t="s">
        <v>2700</v>
      </c>
      <c r="E627" s="1" t="s">
        <v>2653</v>
      </c>
      <c r="F627" s="1" t="s">
        <v>2701</v>
      </c>
      <c r="G627" s="15"/>
      <c r="H627" s="18"/>
      <c r="I627" s="20"/>
      <c r="J627" s="1" t="s">
        <v>23</v>
      </c>
      <c r="K627" t="s">
        <v>13162</v>
      </c>
      <c r="L627" s="1" t="s">
        <v>2649</v>
      </c>
      <c r="Q627" t="s">
        <v>13786</v>
      </c>
      <c r="R627" t="s">
        <v>14180</v>
      </c>
      <c r="S627" t="s">
        <v>14375</v>
      </c>
      <c r="T627" t="s">
        <v>14377</v>
      </c>
    </row>
    <row r="628" spans="2:20" x14ac:dyDescent="0.2">
      <c r="B628" s="1" t="s">
        <v>2702</v>
      </c>
      <c r="C628" s="1" t="s">
        <v>2703</v>
      </c>
      <c r="D628" s="1" t="s">
        <v>2704</v>
      </c>
      <c r="E628" s="1" t="s">
        <v>2705</v>
      </c>
      <c r="F628" s="1" t="s">
        <v>2706</v>
      </c>
      <c r="G628" s="15"/>
      <c r="H628" s="18"/>
      <c r="I628" s="20"/>
      <c r="J628" s="1" t="s">
        <v>23</v>
      </c>
      <c r="K628" t="s">
        <v>13163</v>
      </c>
      <c r="L628" s="1" t="s">
        <v>2649</v>
      </c>
      <c r="N628" t="s">
        <v>13637</v>
      </c>
      <c r="Q628" t="s">
        <v>13786</v>
      </c>
      <c r="R628" t="s">
        <v>14188</v>
      </c>
      <c r="S628" t="s">
        <v>14375</v>
      </c>
      <c r="T628" t="s">
        <v>14377</v>
      </c>
    </row>
    <row r="629" spans="2:20" x14ac:dyDescent="0.2">
      <c r="B629" s="1" t="s">
        <v>2707</v>
      </c>
      <c r="C629" s="1" t="s">
        <v>2708</v>
      </c>
      <c r="D629" s="1" t="s">
        <v>2709</v>
      </c>
      <c r="E629" s="1" t="s">
        <v>2710</v>
      </c>
      <c r="F629" s="1" t="s">
        <v>2711</v>
      </c>
      <c r="G629" s="15"/>
      <c r="H629" s="18"/>
      <c r="I629" s="20"/>
      <c r="J629" s="1" t="s">
        <v>112</v>
      </c>
      <c r="L629" s="1" t="s">
        <v>2649</v>
      </c>
      <c r="N629" t="s">
        <v>13638</v>
      </c>
      <c r="Q629" t="s">
        <v>13786</v>
      </c>
      <c r="R629" t="s">
        <v>2708</v>
      </c>
      <c r="S629" t="s">
        <v>14375</v>
      </c>
      <c r="T629" t="s">
        <v>14377</v>
      </c>
    </row>
    <row r="630" spans="2:20" x14ac:dyDescent="0.2">
      <c r="B630" s="1" t="s">
        <v>2712</v>
      </c>
      <c r="C630" s="1" t="s">
        <v>2713</v>
      </c>
      <c r="D630" s="1" t="s">
        <v>2714</v>
      </c>
      <c r="E630" s="1" t="s">
        <v>2715</v>
      </c>
      <c r="F630" s="1" t="s">
        <v>2716</v>
      </c>
      <c r="G630" s="15"/>
      <c r="H630" s="18"/>
      <c r="I630" s="20"/>
      <c r="J630" s="1" t="s">
        <v>23</v>
      </c>
      <c r="K630" t="s">
        <v>13164</v>
      </c>
      <c r="L630" s="1" t="s">
        <v>2649</v>
      </c>
      <c r="Q630" t="s">
        <v>13786</v>
      </c>
      <c r="R630" t="s">
        <v>14189</v>
      </c>
      <c r="S630" t="s">
        <v>14375</v>
      </c>
      <c r="T630" t="s">
        <v>14377</v>
      </c>
    </row>
    <row r="631" spans="2:20" x14ac:dyDescent="0.2">
      <c r="B631" s="1" t="s">
        <v>2717</v>
      </c>
      <c r="C631" s="1" t="s">
        <v>2718</v>
      </c>
      <c r="D631" s="1" t="s">
        <v>2719</v>
      </c>
      <c r="E631" s="1" t="s">
        <v>2720</v>
      </c>
      <c r="F631" s="1" t="s">
        <v>2721</v>
      </c>
      <c r="G631" s="15"/>
      <c r="H631" s="18"/>
      <c r="I631" s="20"/>
      <c r="J631" s="1" t="s">
        <v>112</v>
      </c>
      <c r="L631" s="1" t="s">
        <v>2649</v>
      </c>
      <c r="N631" t="s">
        <v>13639</v>
      </c>
      <c r="Q631" t="s">
        <v>13786</v>
      </c>
      <c r="R631" t="s">
        <v>14190</v>
      </c>
      <c r="S631" t="s">
        <v>14375</v>
      </c>
      <c r="T631" t="s">
        <v>14377</v>
      </c>
    </row>
    <row r="632" spans="2:20" x14ac:dyDescent="0.2">
      <c r="B632" s="1" t="s">
        <v>2722</v>
      </c>
      <c r="C632" s="1" t="s">
        <v>2723</v>
      </c>
      <c r="D632" s="1" t="s">
        <v>2724</v>
      </c>
      <c r="E632" s="1" t="s">
        <v>2725</v>
      </c>
      <c r="F632" s="1" t="s">
        <v>2726</v>
      </c>
      <c r="G632" s="15"/>
      <c r="H632" s="18"/>
      <c r="I632" s="20"/>
      <c r="J632" s="1" t="s">
        <v>23</v>
      </c>
      <c r="K632" t="s">
        <v>13165</v>
      </c>
      <c r="L632" s="1" t="s">
        <v>2649</v>
      </c>
      <c r="Q632" t="s">
        <v>13786</v>
      </c>
      <c r="R632" t="s">
        <v>14191</v>
      </c>
      <c r="S632" t="s">
        <v>14375</v>
      </c>
      <c r="T632" t="s">
        <v>14377</v>
      </c>
    </row>
    <row r="633" spans="2:20" x14ac:dyDescent="0.2">
      <c r="B633" s="1" t="s">
        <v>2727</v>
      </c>
      <c r="C633" s="1" t="s">
        <v>2728</v>
      </c>
      <c r="D633" s="1" t="s">
        <v>2729</v>
      </c>
      <c r="E633" s="1" t="s">
        <v>2730</v>
      </c>
      <c r="F633" s="1" t="s">
        <v>2731</v>
      </c>
      <c r="G633" s="15"/>
      <c r="H633" s="18"/>
      <c r="I633" s="20"/>
      <c r="J633" s="1" t="s">
        <v>23</v>
      </c>
      <c r="K633" t="s">
        <v>13166</v>
      </c>
      <c r="L633" s="1" t="s">
        <v>2649</v>
      </c>
      <c r="Q633" t="s">
        <v>13786</v>
      </c>
      <c r="R633" t="s">
        <v>14192</v>
      </c>
      <c r="S633" t="s">
        <v>14375</v>
      </c>
      <c r="T633" t="s">
        <v>14377</v>
      </c>
    </row>
    <row r="634" spans="2:20" x14ac:dyDescent="0.2">
      <c r="B634" s="1" t="s">
        <v>2732</v>
      </c>
      <c r="C634" s="1" t="s">
        <v>2733</v>
      </c>
      <c r="D634" s="1" t="s">
        <v>2734</v>
      </c>
      <c r="E634" s="1" t="s">
        <v>2735</v>
      </c>
      <c r="F634" s="1" t="s">
        <v>2736</v>
      </c>
      <c r="G634" s="15"/>
      <c r="H634" s="18"/>
      <c r="I634" s="20"/>
      <c r="J634" s="1" t="s">
        <v>112</v>
      </c>
      <c r="K634" t="s">
        <v>13167</v>
      </c>
      <c r="L634" s="1" t="s">
        <v>2649</v>
      </c>
      <c r="Q634" t="s">
        <v>13786</v>
      </c>
      <c r="R634" t="s">
        <v>14193</v>
      </c>
      <c r="S634" t="s">
        <v>14375</v>
      </c>
      <c r="T634" t="s">
        <v>14377</v>
      </c>
    </row>
    <row r="635" spans="2:20" x14ac:dyDescent="0.2">
      <c r="B635" s="1" t="s">
        <v>2737</v>
      </c>
      <c r="C635" s="1" t="s">
        <v>2738</v>
      </c>
      <c r="D635" s="1" t="s">
        <v>2739</v>
      </c>
      <c r="E635" s="1" t="s">
        <v>2740</v>
      </c>
      <c r="F635" s="1" t="s">
        <v>2741</v>
      </c>
      <c r="G635" s="15"/>
      <c r="H635" s="18"/>
      <c r="I635" s="20"/>
      <c r="J635" s="1" t="s">
        <v>112</v>
      </c>
      <c r="K635" t="s">
        <v>13168</v>
      </c>
      <c r="L635" s="1" t="s">
        <v>2649</v>
      </c>
      <c r="N635" t="s">
        <v>13640</v>
      </c>
      <c r="Q635" t="s">
        <v>13786</v>
      </c>
      <c r="R635" t="s">
        <v>14194</v>
      </c>
      <c r="S635" t="s">
        <v>14381</v>
      </c>
      <c r="T635" t="s">
        <v>14379</v>
      </c>
    </row>
    <row r="636" spans="2:20" x14ac:dyDescent="0.2">
      <c r="B636" s="1" t="s">
        <v>2742</v>
      </c>
      <c r="C636" s="1" t="s">
        <v>2743</v>
      </c>
      <c r="D636" s="1" t="s">
        <v>2744</v>
      </c>
      <c r="E636" s="1" t="s">
        <v>2745</v>
      </c>
      <c r="F636" s="1" t="s">
        <v>2746</v>
      </c>
      <c r="G636" s="15"/>
      <c r="H636" s="18"/>
      <c r="I636" s="20"/>
      <c r="J636" s="1" t="s">
        <v>112</v>
      </c>
      <c r="K636" t="s">
        <v>13169</v>
      </c>
      <c r="L636" s="1" t="s">
        <v>2649</v>
      </c>
      <c r="N636" t="s">
        <v>13640</v>
      </c>
      <c r="Q636" t="s">
        <v>13786</v>
      </c>
      <c r="R636" t="s">
        <v>14195</v>
      </c>
      <c r="S636" t="s">
        <v>14381</v>
      </c>
      <c r="T636" t="s">
        <v>14379</v>
      </c>
    </row>
    <row r="637" spans="2:20" x14ac:dyDescent="0.2">
      <c r="B637" s="1" t="s">
        <v>2747</v>
      </c>
      <c r="C637" s="1" t="s">
        <v>2748</v>
      </c>
      <c r="D637" s="1" t="s">
        <v>2749</v>
      </c>
      <c r="E637" s="1" t="s">
        <v>126</v>
      </c>
      <c r="F637" s="1" t="s">
        <v>127</v>
      </c>
      <c r="G637" s="15"/>
      <c r="H637" s="18"/>
      <c r="I637" s="20"/>
      <c r="J637" s="1" t="s">
        <v>112</v>
      </c>
      <c r="K637" t="s">
        <v>13170</v>
      </c>
      <c r="L637" s="1" t="s">
        <v>2649</v>
      </c>
      <c r="N637" t="s">
        <v>13640</v>
      </c>
      <c r="Q637" t="s">
        <v>13786</v>
      </c>
      <c r="R637" t="s">
        <v>13811</v>
      </c>
      <c r="S637" t="s">
        <v>14378</v>
      </c>
      <c r="T637" t="s">
        <v>14379</v>
      </c>
    </row>
    <row r="638" spans="2:20" x14ac:dyDescent="0.2">
      <c r="B638" s="1" t="s">
        <v>2750</v>
      </c>
      <c r="C638" s="1" t="s">
        <v>17</v>
      </c>
      <c r="D638" s="1" t="s">
        <v>2751</v>
      </c>
      <c r="G638" s="15"/>
      <c r="H638" s="18"/>
      <c r="I638" s="20"/>
      <c r="J638" s="1" t="s">
        <v>23</v>
      </c>
      <c r="L638" s="1" t="s">
        <v>2649</v>
      </c>
      <c r="Q638" t="s">
        <v>13786</v>
      </c>
      <c r="R638" t="s">
        <v>17</v>
      </c>
      <c r="S638" t="s">
        <v>14375</v>
      </c>
      <c r="T638" t="s">
        <v>14376</v>
      </c>
    </row>
    <row r="639" spans="2:20" x14ac:dyDescent="0.2">
      <c r="B639" s="1" t="s">
        <v>2752</v>
      </c>
      <c r="C639" s="1" t="s">
        <v>2753</v>
      </c>
      <c r="D639" s="1" t="s">
        <v>2754</v>
      </c>
      <c r="E639" s="1" t="s">
        <v>2755</v>
      </c>
      <c r="F639" s="1" t="s">
        <v>2756</v>
      </c>
      <c r="G639" s="15"/>
      <c r="H639" s="18"/>
      <c r="I639" s="20"/>
      <c r="J639" s="1" t="s">
        <v>23</v>
      </c>
      <c r="K639" t="s">
        <v>13171</v>
      </c>
      <c r="L639" s="1" t="s">
        <v>2757</v>
      </c>
      <c r="Q639" t="s">
        <v>13786</v>
      </c>
      <c r="R639" t="s">
        <v>14196</v>
      </c>
      <c r="S639" t="s">
        <v>14380</v>
      </c>
      <c r="T639" t="s">
        <v>14377</v>
      </c>
    </row>
    <row r="640" spans="2:20" x14ac:dyDescent="0.2">
      <c r="B640" s="1" t="s">
        <v>2758</v>
      </c>
      <c r="C640" s="1" t="s">
        <v>2759</v>
      </c>
      <c r="D640" s="1" t="s">
        <v>2760</v>
      </c>
      <c r="E640" s="1" t="s">
        <v>2761</v>
      </c>
      <c r="F640" s="1" t="s">
        <v>2756</v>
      </c>
      <c r="G640" s="15"/>
      <c r="H640" s="18"/>
      <c r="I640" s="20"/>
      <c r="J640" s="1" t="s">
        <v>23</v>
      </c>
      <c r="K640" t="s">
        <v>13172</v>
      </c>
      <c r="L640" s="1" t="s">
        <v>2757</v>
      </c>
      <c r="Q640" t="s">
        <v>13786</v>
      </c>
      <c r="R640" t="s">
        <v>14197</v>
      </c>
      <c r="S640" t="s">
        <v>14380</v>
      </c>
      <c r="T640" t="s">
        <v>14377</v>
      </c>
    </row>
    <row r="641" spans="2:20" x14ac:dyDescent="0.2">
      <c r="B641" s="1" t="s">
        <v>2762</v>
      </c>
      <c r="C641" s="1" t="s">
        <v>2763</v>
      </c>
      <c r="D641" s="1" t="s">
        <v>2764</v>
      </c>
      <c r="E641" s="1" t="s">
        <v>2765</v>
      </c>
      <c r="F641" s="1" t="s">
        <v>2766</v>
      </c>
      <c r="G641" s="15"/>
      <c r="H641" s="18"/>
      <c r="I641" s="20"/>
      <c r="J641" s="1" t="s">
        <v>23</v>
      </c>
      <c r="K641" t="s">
        <v>13173</v>
      </c>
      <c r="L641" s="1" t="s">
        <v>2757</v>
      </c>
      <c r="Q641" t="s">
        <v>13786</v>
      </c>
      <c r="R641" t="s">
        <v>2763</v>
      </c>
      <c r="S641" t="s">
        <v>14375</v>
      </c>
      <c r="T641" t="s">
        <v>14377</v>
      </c>
    </row>
    <row r="642" spans="2:20" x14ac:dyDescent="0.2">
      <c r="B642" s="1" t="s">
        <v>2767</v>
      </c>
      <c r="C642" s="1" t="s">
        <v>2768</v>
      </c>
      <c r="D642" s="1" t="s">
        <v>2769</v>
      </c>
      <c r="E642" s="1" t="s">
        <v>2770</v>
      </c>
      <c r="F642" s="1" t="s">
        <v>2771</v>
      </c>
      <c r="G642" s="15"/>
      <c r="H642" s="18"/>
      <c r="I642" s="20"/>
      <c r="J642" s="1" t="s">
        <v>23</v>
      </c>
      <c r="K642" t="s">
        <v>13174</v>
      </c>
      <c r="L642" s="1" t="s">
        <v>2757</v>
      </c>
      <c r="N642" t="s">
        <v>13641</v>
      </c>
      <c r="Q642" t="s">
        <v>13786</v>
      </c>
      <c r="R642" t="s">
        <v>14198</v>
      </c>
      <c r="S642" t="s">
        <v>14375</v>
      </c>
      <c r="T642" t="s">
        <v>14377</v>
      </c>
    </row>
    <row r="643" spans="2:20" x14ac:dyDescent="0.2">
      <c r="B643" s="1" t="s">
        <v>2772</v>
      </c>
      <c r="C643" s="1" t="s">
        <v>2773</v>
      </c>
      <c r="D643" s="1" t="s">
        <v>2774</v>
      </c>
      <c r="E643" s="1" t="s">
        <v>2775</v>
      </c>
      <c r="F643" s="1" t="s">
        <v>2776</v>
      </c>
      <c r="G643" s="15"/>
      <c r="H643" s="18"/>
      <c r="I643" s="20"/>
      <c r="J643" s="1" t="s">
        <v>23</v>
      </c>
      <c r="K643" t="s">
        <v>13175</v>
      </c>
      <c r="L643" s="1" t="s">
        <v>2757</v>
      </c>
      <c r="Q643" t="s">
        <v>13786</v>
      </c>
      <c r="R643" t="s">
        <v>14199</v>
      </c>
      <c r="S643" t="s">
        <v>14375</v>
      </c>
      <c r="T643" t="s">
        <v>14377</v>
      </c>
    </row>
    <row r="644" spans="2:20" x14ac:dyDescent="0.2">
      <c r="B644" s="1" t="s">
        <v>2777</v>
      </c>
      <c r="C644" s="1" t="s">
        <v>2778</v>
      </c>
      <c r="D644" s="1" t="s">
        <v>2779</v>
      </c>
      <c r="E644" s="1" t="s">
        <v>2780</v>
      </c>
      <c r="F644" s="1" t="s">
        <v>2781</v>
      </c>
      <c r="G644" s="15"/>
      <c r="H644" s="18"/>
      <c r="I644" s="20"/>
      <c r="J644" s="1" t="s">
        <v>23</v>
      </c>
      <c r="K644" t="s">
        <v>13176</v>
      </c>
      <c r="L644" s="1" t="s">
        <v>2757</v>
      </c>
      <c r="Q644" t="s">
        <v>13786</v>
      </c>
      <c r="R644" t="s">
        <v>14200</v>
      </c>
      <c r="S644" t="s">
        <v>14375</v>
      </c>
      <c r="T644" t="s">
        <v>14377</v>
      </c>
    </row>
    <row r="645" spans="2:20" x14ac:dyDescent="0.2">
      <c r="B645" s="1" t="s">
        <v>2782</v>
      </c>
      <c r="C645" s="1" t="s">
        <v>2783</v>
      </c>
      <c r="D645" s="1" t="s">
        <v>2784</v>
      </c>
      <c r="E645" s="1" t="s">
        <v>2785</v>
      </c>
      <c r="F645" s="1" t="s">
        <v>2786</v>
      </c>
      <c r="G645" s="15"/>
      <c r="H645" s="18"/>
      <c r="I645" s="20"/>
      <c r="J645" s="1" t="s">
        <v>23</v>
      </c>
      <c r="K645" t="s">
        <v>13177</v>
      </c>
      <c r="L645" s="1" t="s">
        <v>2757</v>
      </c>
      <c r="Q645" t="s">
        <v>13786</v>
      </c>
      <c r="R645" t="s">
        <v>14201</v>
      </c>
      <c r="S645" t="s">
        <v>14375</v>
      </c>
      <c r="T645" t="s">
        <v>14377</v>
      </c>
    </row>
    <row r="646" spans="2:20" x14ac:dyDescent="0.2">
      <c r="B646" s="1" t="s">
        <v>2787</v>
      </c>
      <c r="C646" s="1" t="s">
        <v>2788</v>
      </c>
      <c r="D646" s="1" t="s">
        <v>2789</v>
      </c>
      <c r="E646" s="1" t="s">
        <v>2790</v>
      </c>
      <c r="F646" s="1" t="s">
        <v>2791</v>
      </c>
      <c r="G646" s="15"/>
      <c r="H646" s="18"/>
      <c r="I646" s="20"/>
      <c r="J646" s="1" t="s">
        <v>23</v>
      </c>
      <c r="K646" t="s">
        <v>13178</v>
      </c>
      <c r="L646" s="1" t="s">
        <v>2757</v>
      </c>
      <c r="Q646" t="s">
        <v>13786</v>
      </c>
      <c r="R646" t="s">
        <v>14202</v>
      </c>
      <c r="S646" t="s">
        <v>14375</v>
      </c>
      <c r="T646" t="s">
        <v>14377</v>
      </c>
    </row>
    <row r="647" spans="2:20" x14ac:dyDescent="0.2">
      <c r="B647" s="1" t="s">
        <v>2792</v>
      </c>
      <c r="C647" s="1" t="s">
        <v>2793</v>
      </c>
      <c r="D647" s="1" t="s">
        <v>2794</v>
      </c>
      <c r="E647" s="1" t="s">
        <v>2795</v>
      </c>
      <c r="G647" s="15"/>
      <c r="H647" s="18"/>
      <c r="I647" s="20"/>
      <c r="J647" s="1" t="s">
        <v>23</v>
      </c>
      <c r="K647" t="s">
        <v>13179</v>
      </c>
      <c r="L647" s="1" t="s">
        <v>2757</v>
      </c>
      <c r="N647" t="s">
        <v>13642</v>
      </c>
      <c r="Q647" t="s">
        <v>13786</v>
      </c>
      <c r="R647" t="s">
        <v>14203</v>
      </c>
      <c r="S647" t="s">
        <v>14375</v>
      </c>
      <c r="T647" t="s">
        <v>14382</v>
      </c>
    </row>
    <row r="648" spans="2:20" x14ac:dyDescent="0.2">
      <c r="B648" s="1" t="s">
        <v>2796</v>
      </c>
      <c r="C648" s="1" t="s">
        <v>2797</v>
      </c>
      <c r="D648" s="1" t="s">
        <v>2798</v>
      </c>
      <c r="E648" s="1" t="s">
        <v>2799</v>
      </c>
      <c r="F648" s="1" t="s">
        <v>2756</v>
      </c>
      <c r="G648" s="15"/>
      <c r="H648" s="18"/>
      <c r="I648" s="20"/>
      <c r="J648" s="1" t="s">
        <v>23</v>
      </c>
      <c r="K648" t="s">
        <v>13180</v>
      </c>
      <c r="L648" s="1" t="s">
        <v>2757</v>
      </c>
      <c r="N648" t="s">
        <v>13490</v>
      </c>
      <c r="Q648" t="s">
        <v>13786</v>
      </c>
      <c r="R648" t="s">
        <v>14204</v>
      </c>
      <c r="S648" t="s">
        <v>14375</v>
      </c>
      <c r="T648" t="s">
        <v>14377</v>
      </c>
    </row>
    <row r="649" spans="2:20" x14ac:dyDescent="0.2">
      <c r="B649" s="1" t="s">
        <v>2800</v>
      </c>
      <c r="C649" s="1" t="s">
        <v>2801</v>
      </c>
      <c r="D649" s="1" t="s">
        <v>2802</v>
      </c>
      <c r="E649" s="1" t="s">
        <v>2803</v>
      </c>
      <c r="F649" s="1" t="s">
        <v>2804</v>
      </c>
      <c r="G649" s="15"/>
      <c r="H649" s="18"/>
      <c r="I649" s="20"/>
      <c r="J649" s="1" t="s">
        <v>112</v>
      </c>
      <c r="K649" t="s">
        <v>13181</v>
      </c>
      <c r="L649" s="1" t="s">
        <v>2805</v>
      </c>
      <c r="N649" t="s">
        <v>13643</v>
      </c>
      <c r="Q649" t="s">
        <v>13786</v>
      </c>
      <c r="R649" t="s">
        <v>14205</v>
      </c>
      <c r="S649" t="s">
        <v>14375</v>
      </c>
      <c r="T649" t="s">
        <v>14377</v>
      </c>
    </row>
    <row r="650" spans="2:20" x14ac:dyDescent="0.2">
      <c r="B650" s="1" t="s">
        <v>2806</v>
      </c>
      <c r="C650" s="1" t="s">
        <v>17</v>
      </c>
      <c r="D650" s="1" t="s">
        <v>2807</v>
      </c>
      <c r="G650" s="15"/>
      <c r="H650" s="18"/>
      <c r="I650" s="20"/>
      <c r="J650" s="1" t="s">
        <v>23</v>
      </c>
      <c r="K650" t="s">
        <v>13182</v>
      </c>
      <c r="L650" s="1" t="s">
        <v>2805</v>
      </c>
      <c r="N650" t="s">
        <v>13644</v>
      </c>
      <c r="Q650" t="s">
        <v>13786</v>
      </c>
      <c r="R650" t="s">
        <v>17</v>
      </c>
      <c r="S650" t="s">
        <v>14381</v>
      </c>
      <c r="T650" t="s">
        <v>14376</v>
      </c>
    </row>
    <row r="651" spans="2:20" x14ac:dyDescent="0.2">
      <c r="B651" s="1" t="s">
        <v>2808</v>
      </c>
      <c r="C651" s="1" t="s">
        <v>2809</v>
      </c>
      <c r="D651" s="1" t="s">
        <v>2810</v>
      </c>
      <c r="E651" s="1" t="s">
        <v>2803</v>
      </c>
      <c r="F651" s="1" t="s">
        <v>2804</v>
      </c>
      <c r="G651" s="15"/>
      <c r="H651" s="18"/>
      <c r="I651" s="20"/>
      <c r="J651" s="1" t="s">
        <v>23</v>
      </c>
      <c r="K651" t="s">
        <v>13183</v>
      </c>
      <c r="L651" s="1" t="s">
        <v>2805</v>
      </c>
      <c r="N651" t="s">
        <v>13645</v>
      </c>
      <c r="Q651" t="s">
        <v>13786</v>
      </c>
      <c r="R651" t="s">
        <v>14205</v>
      </c>
      <c r="S651" t="s">
        <v>14375</v>
      </c>
      <c r="T651" t="s">
        <v>14377</v>
      </c>
    </row>
    <row r="652" spans="2:20" x14ac:dyDescent="0.2">
      <c r="B652" s="1" t="s">
        <v>2811</v>
      </c>
      <c r="C652" s="1" t="s">
        <v>2812</v>
      </c>
      <c r="D652" s="1" t="s">
        <v>2813</v>
      </c>
      <c r="E652" s="1" t="s">
        <v>1974</v>
      </c>
      <c r="F652" s="1" t="s">
        <v>1975</v>
      </c>
      <c r="G652" s="15"/>
      <c r="H652" s="18"/>
      <c r="I652" s="20"/>
      <c r="J652" s="1" t="s">
        <v>112</v>
      </c>
      <c r="K652" t="s">
        <v>13184</v>
      </c>
      <c r="L652" s="1" t="s">
        <v>2805</v>
      </c>
      <c r="N652" t="s">
        <v>13510</v>
      </c>
      <c r="Q652" t="s">
        <v>13786</v>
      </c>
      <c r="R652" t="s">
        <v>14068</v>
      </c>
      <c r="S652" t="s">
        <v>14375</v>
      </c>
      <c r="T652" t="s">
        <v>14377</v>
      </c>
    </row>
    <row r="653" spans="2:20" x14ac:dyDescent="0.2">
      <c r="B653" s="1" t="s">
        <v>2814</v>
      </c>
      <c r="C653" s="1" t="s">
        <v>2815</v>
      </c>
      <c r="D653" s="1" t="s">
        <v>2816</v>
      </c>
      <c r="E653" s="1" t="s">
        <v>2817</v>
      </c>
      <c r="F653" s="1" t="s">
        <v>2818</v>
      </c>
      <c r="G653" s="15"/>
      <c r="H653" s="18"/>
      <c r="I653" s="20"/>
      <c r="J653" s="1" t="s">
        <v>112</v>
      </c>
      <c r="K653" t="s">
        <v>13185</v>
      </c>
      <c r="L653" s="1" t="s">
        <v>2805</v>
      </c>
      <c r="N653" t="s">
        <v>13646</v>
      </c>
      <c r="Q653" t="s">
        <v>13786</v>
      </c>
      <c r="R653" t="s">
        <v>14206</v>
      </c>
      <c r="S653" t="s">
        <v>14375</v>
      </c>
      <c r="T653" t="s">
        <v>14377</v>
      </c>
    </row>
    <row r="654" spans="2:20" x14ac:dyDescent="0.2">
      <c r="B654" s="1" t="s">
        <v>2819</v>
      </c>
      <c r="C654" s="1" t="s">
        <v>2820</v>
      </c>
      <c r="D654" s="1" t="s">
        <v>2821</v>
      </c>
      <c r="E654" s="1" t="s">
        <v>2817</v>
      </c>
      <c r="F654" s="1" t="s">
        <v>2818</v>
      </c>
      <c r="G654" s="15"/>
      <c r="H654" s="18"/>
      <c r="I654" s="20"/>
      <c r="J654" s="1" t="s">
        <v>112</v>
      </c>
      <c r="K654" t="s">
        <v>13186</v>
      </c>
      <c r="L654" s="1" t="s">
        <v>2805</v>
      </c>
      <c r="N654" t="s">
        <v>13646</v>
      </c>
      <c r="Q654" t="s">
        <v>13786</v>
      </c>
      <c r="R654" t="s">
        <v>14206</v>
      </c>
      <c r="S654" t="s">
        <v>14375</v>
      </c>
      <c r="T654" t="s">
        <v>14377</v>
      </c>
    </row>
    <row r="655" spans="2:20" x14ac:dyDescent="0.2">
      <c r="B655" s="1" t="s">
        <v>2822</v>
      </c>
      <c r="C655" s="1" t="s">
        <v>2823</v>
      </c>
      <c r="D655" s="1" t="s">
        <v>2824</v>
      </c>
      <c r="E655" s="1" t="s">
        <v>2817</v>
      </c>
      <c r="F655" s="1" t="s">
        <v>2818</v>
      </c>
      <c r="G655" s="15"/>
      <c r="H655" s="18"/>
      <c r="I655" s="20"/>
      <c r="J655" s="1" t="s">
        <v>112</v>
      </c>
      <c r="K655" t="s">
        <v>13187</v>
      </c>
      <c r="L655" s="1" t="s">
        <v>2805</v>
      </c>
      <c r="N655" t="s">
        <v>13646</v>
      </c>
      <c r="Q655" t="s">
        <v>13786</v>
      </c>
      <c r="R655" t="s">
        <v>14206</v>
      </c>
      <c r="S655" t="s">
        <v>14375</v>
      </c>
      <c r="T655" t="s">
        <v>14377</v>
      </c>
    </row>
    <row r="656" spans="2:20" x14ac:dyDescent="0.2">
      <c r="B656" s="1" t="s">
        <v>2825</v>
      </c>
      <c r="C656" s="1" t="s">
        <v>2826</v>
      </c>
      <c r="D656" s="1" t="s">
        <v>2827</v>
      </c>
      <c r="E656" s="1" t="s">
        <v>2817</v>
      </c>
      <c r="F656" s="1" t="s">
        <v>2818</v>
      </c>
      <c r="G656" s="15"/>
      <c r="H656" s="18"/>
      <c r="I656" s="20"/>
      <c r="J656" s="1" t="s">
        <v>112</v>
      </c>
      <c r="K656" t="s">
        <v>13188</v>
      </c>
      <c r="L656" s="1" t="s">
        <v>2805</v>
      </c>
      <c r="N656" t="s">
        <v>13646</v>
      </c>
      <c r="Q656" t="s">
        <v>13786</v>
      </c>
      <c r="R656" t="s">
        <v>14206</v>
      </c>
      <c r="S656" t="s">
        <v>14375</v>
      </c>
      <c r="T656" t="s">
        <v>14377</v>
      </c>
    </row>
    <row r="657" spans="2:20" x14ac:dyDescent="0.2">
      <c r="B657" s="1" t="s">
        <v>2828</v>
      </c>
      <c r="C657" s="1" t="s">
        <v>2829</v>
      </c>
      <c r="D657" s="1" t="s">
        <v>2830</v>
      </c>
      <c r="E657" s="1" t="s">
        <v>2831</v>
      </c>
      <c r="F657" s="1" t="s">
        <v>2832</v>
      </c>
      <c r="G657" s="15"/>
      <c r="H657" s="18"/>
      <c r="I657" s="20"/>
      <c r="J657" s="1" t="s">
        <v>112</v>
      </c>
      <c r="K657" t="s">
        <v>13189</v>
      </c>
      <c r="L657" s="1" t="s">
        <v>2805</v>
      </c>
      <c r="Q657" t="s">
        <v>13786</v>
      </c>
      <c r="R657" t="s">
        <v>14207</v>
      </c>
      <c r="S657" t="s">
        <v>14375</v>
      </c>
      <c r="T657" t="s">
        <v>14377</v>
      </c>
    </row>
    <row r="658" spans="2:20" x14ac:dyDescent="0.2">
      <c r="B658" s="1" t="s">
        <v>2833</v>
      </c>
      <c r="C658" s="1" t="s">
        <v>2826</v>
      </c>
      <c r="D658" s="1" t="s">
        <v>2834</v>
      </c>
      <c r="E658" s="1" t="s">
        <v>2831</v>
      </c>
      <c r="F658" s="1" t="s">
        <v>2832</v>
      </c>
      <c r="G658" s="15"/>
      <c r="H658" s="18"/>
      <c r="I658" s="20"/>
      <c r="J658" s="1" t="s">
        <v>112</v>
      </c>
      <c r="K658" t="s">
        <v>13188</v>
      </c>
      <c r="L658" s="1" t="s">
        <v>2805</v>
      </c>
      <c r="Q658" t="s">
        <v>13786</v>
      </c>
      <c r="R658" t="s">
        <v>14207</v>
      </c>
      <c r="S658" t="s">
        <v>14375</v>
      </c>
      <c r="T658" t="s">
        <v>14377</v>
      </c>
    </row>
    <row r="659" spans="2:20" x14ac:dyDescent="0.2">
      <c r="B659" s="1" t="s">
        <v>2835</v>
      </c>
      <c r="C659" s="1" t="s">
        <v>2836</v>
      </c>
      <c r="D659" s="1" t="s">
        <v>2837</v>
      </c>
      <c r="E659" s="1" t="s">
        <v>2838</v>
      </c>
      <c r="F659" s="1" t="s">
        <v>2839</v>
      </c>
      <c r="G659" s="15"/>
      <c r="H659" s="18"/>
      <c r="I659" s="20"/>
      <c r="J659" s="1" t="s">
        <v>112</v>
      </c>
      <c r="K659" t="s">
        <v>13190</v>
      </c>
      <c r="L659" s="1" t="s">
        <v>2805</v>
      </c>
      <c r="Q659" t="s">
        <v>13786</v>
      </c>
      <c r="R659" t="s">
        <v>14208</v>
      </c>
      <c r="S659" t="s">
        <v>14375</v>
      </c>
      <c r="T659" t="s">
        <v>14377</v>
      </c>
    </row>
    <row r="660" spans="2:20" x14ac:dyDescent="0.2">
      <c r="B660" s="1" t="s">
        <v>2840</v>
      </c>
      <c r="C660" s="1" t="s">
        <v>2841</v>
      </c>
      <c r="D660" s="1" t="s">
        <v>2842</v>
      </c>
      <c r="E660" s="1" t="s">
        <v>2843</v>
      </c>
      <c r="F660" s="1" t="s">
        <v>2844</v>
      </c>
      <c r="G660" s="15"/>
      <c r="H660" s="18"/>
      <c r="I660" s="20"/>
      <c r="J660" s="1" t="s">
        <v>23</v>
      </c>
      <c r="K660" t="s">
        <v>13191</v>
      </c>
      <c r="L660" s="1" t="s">
        <v>2805</v>
      </c>
      <c r="Q660" t="s">
        <v>13786</v>
      </c>
      <c r="R660" t="s">
        <v>14209</v>
      </c>
      <c r="S660" t="s">
        <v>14375</v>
      </c>
      <c r="T660" t="s">
        <v>14377</v>
      </c>
    </row>
    <row r="661" spans="2:20" x14ac:dyDescent="0.2">
      <c r="B661" s="1" t="s">
        <v>2845</v>
      </c>
      <c r="C661" s="1" t="s">
        <v>2846</v>
      </c>
      <c r="D661" s="1" t="s">
        <v>2847</v>
      </c>
      <c r="E661" s="1" t="s">
        <v>2843</v>
      </c>
      <c r="F661" s="1" t="s">
        <v>2844</v>
      </c>
      <c r="G661" s="15"/>
      <c r="H661" s="18"/>
      <c r="I661" s="20"/>
      <c r="J661" s="1" t="s">
        <v>23</v>
      </c>
      <c r="K661" t="s">
        <v>13192</v>
      </c>
      <c r="L661" s="1" t="s">
        <v>2805</v>
      </c>
      <c r="Q661" t="s">
        <v>13786</v>
      </c>
      <c r="R661" t="s">
        <v>14209</v>
      </c>
      <c r="S661" t="s">
        <v>14375</v>
      </c>
      <c r="T661" t="s">
        <v>14377</v>
      </c>
    </row>
    <row r="662" spans="2:20" x14ac:dyDescent="0.2">
      <c r="B662" s="1" t="s">
        <v>2848</v>
      </c>
      <c r="C662" s="1" t="s">
        <v>2849</v>
      </c>
      <c r="D662" s="1" t="s">
        <v>2850</v>
      </c>
      <c r="E662" s="1" t="s">
        <v>2851</v>
      </c>
      <c r="F662" s="1" t="s">
        <v>2852</v>
      </c>
      <c r="G662" s="15"/>
      <c r="H662" s="18"/>
      <c r="I662" s="20"/>
      <c r="J662" s="1" t="s">
        <v>23</v>
      </c>
      <c r="K662" t="s">
        <v>13183</v>
      </c>
      <c r="L662" s="1" t="s">
        <v>2805</v>
      </c>
      <c r="N662" t="s">
        <v>13647</v>
      </c>
      <c r="Q662" t="s">
        <v>13786</v>
      </c>
      <c r="R662" t="s">
        <v>2849</v>
      </c>
      <c r="S662" t="s">
        <v>14375</v>
      </c>
      <c r="T662" t="s">
        <v>14377</v>
      </c>
    </row>
    <row r="663" spans="2:20" x14ac:dyDescent="0.2">
      <c r="B663" s="1" t="s">
        <v>2853</v>
      </c>
      <c r="C663" s="1" t="s">
        <v>2854</v>
      </c>
      <c r="D663" s="1" t="s">
        <v>2855</v>
      </c>
      <c r="E663" s="1" t="s">
        <v>2856</v>
      </c>
      <c r="F663" s="1" t="s">
        <v>2857</v>
      </c>
      <c r="G663" s="15"/>
      <c r="H663" s="18"/>
      <c r="I663" s="20"/>
      <c r="J663" s="1" t="s">
        <v>112</v>
      </c>
      <c r="K663" t="s">
        <v>13193</v>
      </c>
      <c r="L663" s="1" t="s">
        <v>2858</v>
      </c>
      <c r="N663" t="s">
        <v>13648</v>
      </c>
      <c r="Q663" t="s">
        <v>13786</v>
      </c>
      <c r="R663" t="s">
        <v>14210</v>
      </c>
      <c r="S663" t="s">
        <v>14378</v>
      </c>
      <c r="T663" t="s">
        <v>14379</v>
      </c>
    </row>
    <row r="664" spans="2:20" x14ac:dyDescent="0.2">
      <c r="B664" s="1" t="s">
        <v>2859</v>
      </c>
      <c r="C664" s="1" t="s">
        <v>2860</v>
      </c>
      <c r="D664" s="1" t="s">
        <v>2861</v>
      </c>
      <c r="E664" s="1" t="s">
        <v>2856</v>
      </c>
      <c r="F664" s="1" t="s">
        <v>2857</v>
      </c>
      <c r="G664" s="15"/>
      <c r="H664" s="18"/>
      <c r="I664" s="20"/>
      <c r="J664" s="1" t="s">
        <v>112</v>
      </c>
      <c r="K664" t="s">
        <v>13194</v>
      </c>
      <c r="L664" s="1" t="s">
        <v>2858</v>
      </c>
      <c r="N664" t="s">
        <v>13648</v>
      </c>
      <c r="Q664" t="s">
        <v>13786</v>
      </c>
      <c r="R664" t="s">
        <v>14210</v>
      </c>
      <c r="S664" t="s">
        <v>14378</v>
      </c>
      <c r="T664" t="s">
        <v>14379</v>
      </c>
    </row>
    <row r="665" spans="2:20" x14ac:dyDescent="0.2">
      <c r="B665" s="1" t="s">
        <v>2862</v>
      </c>
      <c r="C665" s="1" t="s">
        <v>2863</v>
      </c>
      <c r="D665" s="1" t="s">
        <v>2864</v>
      </c>
      <c r="E665" s="1" t="s">
        <v>2856</v>
      </c>
      <c r="F665" s="1" t="s">
        <v>2857</v>
      </c>
      <c r="G665" s="15"/>
      <c r="H665" s="18"/>
      <c r="I665" s="20"/>
      <c r="J665" s="1" t="s">
        <v>112</v>
      </c>
      <c r="K665" t="s">
        <v>13195</v>
      </c>
      <c r="L665" s="1" t="s">
        <v>2858</v>
      </c>
      <c r="N665" t="s">
        <v>13648</v>
      </c>
      <c r="Q665" t="s">
        <v>13786</v>
      </c>
      <c r="R665" t="s">
        <v>14210</v>
      </c>
      <c r="S665" t="s">
        <v>14378</v>
      </c>
      <c r="T665" t="s">
        <v>14379</v>
      </c>
    </row>
    <row r="666" spans="2:20" x14ac:dyDescent="0.2">
      <c r="B666" s="1" t="s">
        <v>2865</v>
      </c>
      <c r="C666" s="1" t="s">
        <v>2866</v>
      </c>
      <c r="D666" s="1" t="s">
        <v>2867</v>
      </c>
      <c r="E666" s="1" t="s">
        <v>2868</v>
      </c>
      <c r="F666" s="1" t="s">
        <v>2869</v>
      </c>
      <c r="G666" s="15"/>
      <c r="H666" s="18"/>
      <c r="I666" s="20"/>
      <c r="J666" s="1" t="s">
        <v>112</v>
      </c>
      <c r="K666" t="s">
        <v>13196</v>
      </c>
      <c r="L666" s="1" t="s">
        <v>2858</v>
      </c>
      <c r="N666" t="s">
        <v>13648</v>
      </c>
      <c r="Q666" t="s">
        <v>13786</v>
      </c>
      <c r="R666" t="s">
        <v>14211</v>
      </c>
      <c r="S666" t="s">
        <v>14378</v>
      </c>
      <c r="T666" t="s">
        <v>14379</v>
      </c>
    </row>
    <row r="667" spans="2:20" x14ac:dyDescent="0.2">
      <c r="B667" s="1" t="s">
        <v>2870</v>
      </c>
      <c r="C667" s="1" t="s">
        <v>2871</v>
      </c>
      <c r="D667" s="1" t="s">
        <v>2872</v>
      </c>
      <c r="E667" s="1" t="s">
        <v>2868</v>
      </c>
      <c r="F667" s="1" t="s">
        <v>2869</v>
      </c>
      <c r="G667" s="15"/>
      <c r="H667" s="18"/>
      <c r="I667" s="20"/>
      <c r="J667" s="1" t="s">
        <v>112</v>
      </c>
      <c r="K667" t="s">
        <v>13197</v>
      </c>
      <c r="L667" s="1" t="s">
        <v>2858</v>
      </c>
      <c r="N667" t="s">
        <v>13648</v>
      </c>
      <c r="Q667" t="s">
        <v>13786</v>
      </c>
      <c r="R667" t="s">
        <v>14211</v>
      </c>
      <c r="S667" t="s">
        <v>14378</v>
      </c>
      <c r="T667" t="s">
        <v>14379</v>
      </c>
    </row>
    <row r="668" spans="2:20" x14ac:dyDescent="0.2">
      <c r="B668" s="1" t="s">
        <v>2873</v>
      </c>
      <c r="C668" s="1" t="s">
        <v>2874</v>
      </c>
      <c r="D668" s="1" t="s">
        <v>2875</v>
      </c>
      <c r="E668" s="1" t="s">
        <v>2868</v>
      </c>
      <c r="F668" s="1" t="s">
        <v>2869</v>
      </c>
      <c r="G668" s="15"/>
      <c r="H668" s="18"/>
      <c r="I668" s="20"/>
      <c r="J668" s="1" t="s">
        <v>112</v>
      </c>
      <c r="K668" t="s">
        <v>13198</v>
      </c>
      <c r="L668" s="1" t="s">
        <v>2858</v>
      </c>
      <c r="N668" t="s">
        <v>13648</v>
      </c>
      <c r="Q668" t="s">
        <v>13786</v>
      </c>
      <c r="R668" t="s">
        <v>14211</v>
      </c>
      <c r="S668" t="s">
        <v>14378</v>
      </c>
      <c r="T668" t="s">
        <v>14379</v>
      </c>
    </row>
    <row r="669" spans="2:20" x14ac:dyDescent="0.2">
      <c r="B669" s="1" t="s">
        <v>2876</v>
      </c>
      <c r="C669" s="1" t="s">
        <v>2877</v>
      </c>
      <c r="D669" s="1" t="s">
        <v>125</v>
      </c>
      <c r="E669" s="1" t="s">
        <v>126</v>
      </c>
      <c r="F669" s="1" t="s">
        <v>127</v>
      </c>
      <c r="G669" s="15"/>
      <c r="H669" s="18"/>
      <c r="I669" s="20"/>
      <c r="J669" s="1" t="s">
        <v>112</v>
      </c>
      <c r="K669" t="s">
        <v>13199</v>
      </c>
      <c r="L669" s="1" t="s">
        <v>2858</v>
      </c>
      <c r="N669" t="s">
        <v>13648</v>
      </c>
      <c r="Q669" t="s">
        <v>13786</v>
      </c>
      <c r="R669" t="s">
        <v>13811</v>
      </c>
      <c r="S669" t="s">
        <v>14378</v>
      </c>
      <c r="T669" t="s">
        <v>14379</v>
      </c>
    </row>
    <row r="670" spans="2:20" x14ac:dyDescent="0.2">
      <c r="B670" s="1" t="s">
        <v>2878</v>
      </c>
      <c r="C670" s="1" t="s">
        <v>2879</v>
      </c>
      <c r="D670" s="1" t="s">
        <v>2880</v>
      </c>
      <c r="E670" s="1" t="s">
        <v>2881</v>
      </c>
      <c r="F670" s="1" t="s">
        <v>2882</v>
      </c>
      <c r="G670" s="15"/>
      <c r="H670" s="18"/>
      <c r="I670" s="20"/>
      <c r="J670" s="1" t="s">
        <v>112</v>
      </c>
      <c r="K670" t="s">
        <v>13200</v>
      </c>
      <c r="L670" s="1" t="s">
        <v>2858</v>
      </c>
      <c r="Q670" t="s">
        <v>13786</v>
      </c>
      <c r="R670" t="s">
        <v>14212</v>
      </c>
      <c r="S670" t="s">
        <v>14375</v>
      </c>
      <c r="T670" t="s">
        <v>14377</v>
      </c>
    </row>
    <row r="671" spans="2:20" x14ac:dyDescent="0.2">
      <c r="B671" s="1" t="s">
        <v>2883</v>
      </c>
      <c r="C671" s="1" t="s">
        <v>2884</v>
      </c>
      <c r="D671" s="1" t="s">
        <v>2885</v>
      </c>
      <c r="E671" s="1" t="s">
        <v>2886</v>
      </c>
      <c r="F671" s="1" t="s">
        <v>2887</v>
      </c>
      <c r="G671" s="15"/>
      <c r="H671" s="18"/>
      <c r="I671" s="20"/>
      <c r="J671" s="1" t="s">
        <v>112</v>
      </c>
      <c r="K671" t="s">
        <v>13201</v>
      </c>
      <c r="L671" s="1" t="s">
        <v>2858</v>
      </c>
      <c r="Q671" t="s">
        <v>13786</v>
      </c>
      <c r="R671" t="s">
        <v>3714</v>
      </c>
      <c r="S671" t="s">
        <v>14375</v>
      </c>
      <c r="T671" t="s">
        <v>14377</v>
      </c>
    </row>
    <row r="672" spans="2:20" x14ac:dyDescent="0.2">
      <c r="B672" s="1" t="s">
        <v>2888</v>
      </c>
      <c r="C672" s="1" t="s">
        <v>2889</v>
      </c>
      <c r="D672" s="1" t="s">
        <v>2890</v>
      </c>
      <c r="E672" s="1" t="s">
        <v>2881</v>
      </c>
      <c r="F672" s="1" t="s">
        <v>2882</v>
      </c>
      <c r="G672" s="15"/>
      <c r="H672" s="18"/>
      <c r="I672" s="20"/>
      <c r="J672" s="1" t="s">
        <v>112</v>
      </c>
      <c r="K672" t="s">
        <v>13202</v>
      </c>
      <c r="L672" s="1" t="s">
        <v>2858</v>
      </c>
      <c r="N672" t="s">
        <v>13649</v>
      </c>
      <c r="Q672" t="s">
        <v>13786</v>
      </c>
      <c r="R672" t="s">
        <v>14212</v>
      </c>
      <c r="S672" t="s">
        <v>14375</v>
      </c>
      <c r="T672" t="s">
        <v>14377</v>
      </c>
    </row>
    <row r="673" spans="2:20" x14ac:dyDescent="0.2">
      <c r="B673" s="1" t="s">
        <v>2891</v>
      </c>
      <c r="C673" s="1" t="s">
        <v>2892</v>
      </c>
      <c r="D673" s="1" t="s">
        <v>2893</v>
      </c>
      <c r="E673" s="1" t="s">
        <v>2886</v>
      </c>
      <c r="F673" s="1" t="s">
        <v>2887</v>
      </c>
      <c r="G673" s="15"/>
      <c r="H673" s="18"/>
      <c r="I673" s="20"/>
      <c r="J673" s="1" t="s">
        <v>112</v>
      </c>
      <c r="K673" t="s">
        <v>13203</v>
      </c>
      <c r="L673" s="1" t="s">
        <v>2858</v>
      </c>
      <c r="N673" t="s">
        <v>13650</v>
      </c>
      <c r="Q673" t="s">
        <v>13786</v>
      </c>
      <c r="R673" t="s">
        <v>3714</v>
      </c>
      <c r="S673" t="s">
        <v>14375</v>
      </c>
      <c r="T673" t="s">
        <v>14377</v>
      </c>
    </row>
    <row r="674" spans="2:20" x14ac:dyDescent="0.2">
      <c r="B674" s="1" t="s">
        <v>2894</v>
      </c>
      <c r="C674" s="1" t="s">
        <v>2895</v>
      </c>
      <c r="D674" s="1" t="s">
        <v>2896</v>
      </c>
      <c r="E674" s="1" t="s">
        <v>2897</v>
      </c>
      <c r="F674" s="1" t="s">
        <v>2898</v>
      </c>
      <c r="G674" s="15"/>
      <c r="H674" s="18"/>
      <c r="I674" s="20"/>
      <c r="J674" s="1" t="s">
        <v>112</v>
      </c>
      <c r="K674" t="s">
        <v>13204</v>
      </c>
      <c r="L674" s="1" t="s">
        <v>2858</v>
      </c>
      <c r="N674" t="s">
        <v>13651</v>
      </c>
      <c r="Q674" t="s">
        <v>13786</v>
      </c>
      <c r="R674" t="s">
        <v>3719</v>
      </c>
      <c r="S674" t="s">
        <v>14375</v>
      </c>
      <c r="T674" t="s">
        <v>14377</v>
      </c>
    </row>
    <row r="675" spans="2:20" x14ac:dyDescent="0.2">
      <c r="B675" s="1" t="s">
        <v>2899</v>
      </c>
      <c r="C675" s="1" t="s">
        <v>2900</v>
      </c>
      <c r="D675" s="1" t="s">
        <v>2901</v>
      </c>
      <c r="E675" s="1" t="s">
        <v>2902</v>
      </c>
      <c r="F675" s="1" t="s">
        <v>2903</v>
      </c>
      <c r="G675" s="15"/>
      <c r="H675" s="18"/>
      <c r="I675" s="20"/>
      <c r="J675" s="1" t="s">
        <v>112</v>
      </c>
      <c r="K675" t="s">
        <v>13205</v>
      </c>
      <c r="L675" s="1" t="s">
        <v>2858</v>
      </c>
      <c r="N675" t="s">
        <v>13649</v>
      </c>
      <c r="Q675" t="s">
        <v>13786</v>
      </c>
      <c r="R675" t="s">
        <v>3850</v>
      </c>
      <c r="S675" t="s">
        <v>14375</v>
      </c>
      <c r="T675" t="s">
        <v>14377</v>
      </c>
    </row>
    <row r="676" spans="2:20" x14ac:dyDescent="0.2">
      <c r="B676" s="1" t="s">
        <v>2904</v>
      </c>
      <c r="C676" s="1" t="s">
        <v>2905</v>
      </c>
      <c r="D676" s="1" t="s">
        <v>2906</v>
      </c>
      <c r="E676" s="1" t="s">
        <v>2803</v>
      </c>
      <c r="F676" s="1" t="s">
        <v>2804</v>
      </c>
      <c r="G676" s="15"/>
      <c r="H676" s="18"/>
      <c r="I676" s="20"/>
      <c r="J676" s="1" t="s">
        <v>112</v>
      </c>
      <c r="K676" t="s">
        <v>13206</v>
      </c>
      <c r="L676" s="1" t="s">
        <v>2858</v>
      </c>
      <c r="N676" t="s">
        <v>13643</v>
      </c>
      <c r="Q676" t="s">
        <v>13786</v>
      </c>
      <c r="R676" t="s">
        <v>14205</v>
      </c>
      <c r="S676" t="s">
        <v>14375</v>
      </c>
      <c r="T676" t="s">
        <v>14377</v>
      </c>
    </row>
    <row r="677" spans="2:20" x14ac:dyDescent="0.2">
      <c r="B677" s="1" t="s">
        <v>2907</v>
      </c>
      <c r="C677" s="1" t="s">
        <v>2908</v>
      </c>
      <c r="D677" s="1" t="s">
        <v>2909</v>
      </c>
      <c r="E677" s="1" t="s">
        <v>2910</v>
      </c>
      <c r="F677" s="1" t="s">
        <v>2911</v>
      </c>
      <c r="G677" s="15"/>
      <c r="H677" s="18"/>
      <c r="I677" s="20"/>
      <c r="J677" s="1" t="s">
        <v>112</v>
      </c>
      <c r="K677" t="s">
        <v>13207</v>
      </c>
      <c r="L677" s="1" t="s">
        <v>2858</v>
      </c>
      <c r="N677" t="s">
        <v>13652</v>
      </c>
      <c r="Q677" t="s">
        <v>13786</v>
      </c>
      <c r="R677" t="s">
        <v>2908</v>
      </c>
      <c r="S677" t="s">
        <v>14375</v>
      </c>
      <c r="T677" t="s">
        <v>14377</v>
      </c>
    </row>
    <row r="678" spans="2:20" x14ac:dyDescent="0.2">
      <c r="B678" s="1" t="s">
        <v>2912</v>
      </c>
      <c r="C678" s="1" t="s">
        <v>2913</v>
      </c>
      <c r="D678" s="1" t="s">
        <v>2914</v>
      </c>
      <c r="E678" s="1" t="s">
        <v>2915</v>
      </c>
      <c r="F678" s="1" t="s">
        <v>2916</v>
      </c>
      <c r="G678" s="15"/>
      <c r="H678" s="18"/>
      <c r="I678" s="20"/>
      <c r="J678" s="1" t="s">
        <v>112</v>
      </c>
      <c r="K678" t="s">
        <v>13208</v>
      </c>
      <c r="L678" s="1" t="s">
        <v>2858</v>
      </c>
      <c r="N678" t="s">
        <v>13510</v>
      </c>
      <c r="Q678" t="s">
        <v>13786</v>
      </c>
      <c r="R678" t="s">
        <v>14213</v>
      </c>
      <c r="S678" t="s">
        <v>14375</v>
      </c>
      <c r="T678" t="s">
        <v>14377</v>
      </c>
    </row>
    <row r="679" spans="2:20" x14ac:dyDescent="0.2">
      <c r="B679" s="1" t="s">
        <v>2917</v>
      </c>
      <c r="C679" s="1" t="s">
        <v>2918</v>
      </c>
      <c r="D679" s="1" t="s">
        <v>2919</v>
      </c>
      <c r="E679" s="1" t="s">
        <v>2920</v>
      </c>
      <c r="F679" s="1" t="s">
        <v>2921</v>
      </c>
      <c r="G679" s="15"/>
      <c r="H679" s="18"/>
      <c r="I679" s="20"/>
      <c r="J679" s="1" t="s">
        <v>112</v>
      </c>
      <c r="K679" t="s">
        <v>13209</v>
      </c>
      <c r="L679" s="1" t="s">
        <v>2858</v>
      </c>
      <c r="N679" t="s">
        <v>13653</v>
      </c>
      <c r="Q679" t="s">
        <v>13786</v>
      </c>
      <c r="R679" t="s">
        <v>14214</v>
      </c>
      <c r="S679" t="s">
        <v>14375</v>
      </c>
      <c r="T679" t="s">
        <v>14377</v>
      </c>
    </row>
    <row r="680" spans="2:20" x14ac:dyDescent="0.2">
      <c r="B680" s="1" t="s">
        <v>2922</v>
      </c>
      <c r="C680" s="1" t="s">
        <v>2923</v>
      </c>
      <c r="D680" s="1" t="s">
        <v>2924</v>
      </c>
      <c r="E680" s="1" t="s">
        <v>2925</v>
      </c>
      <c r="F680" s="1" t="s">
        <v>2926</v>
      </c>
      <c r="G680" s="15"/>
      <c r="H680" s="18"/>
      <c r="I680" s="20"/>
      <c r="J680" s="1" t="s">
        <v>112</v>
      </c>
      <c r="K680" t="s">
        <v>13210</v>
      </c>
      <c r="L680" s="1" t="s">
        <v>2858</v>
      </c>
      <c r="Q680" t="s">
        <v>13786</v>
      </c>
      <c r="R680" t="s">
        <v>14215</v>
      </c>
      <c r="S680" t="s">
        <v>14375</v>
      </c>
      <c r="T680" t="s">
        <v>14377</v>
      </c>
    </row>
    <row r="681" spans="2:20" x14ac:dyDescent="0.2">
      <c r="B681" s="1" t="s">
        <v>2927</v>
      </c>
      <c r="C681" s="1" t="s">
        <v>2928</v>
      </c>
      <c r="D681" s="1" t="s">
        <v>2929</v>
      </c>
      <c r="E681" s="1" t="s">
        <v>2930</v>
      </c>
      <c r="F681" s="1" t="s">
        <v>2931</v>
      </c>
      <c r="G681" s="15"/>
      <c r="H681" s="18"/>
      <c r="I681" s="20"/>
      <c r="J681" s="1" t="s">
        <v>112</v>
      </c>
      <c r="K681" t="s">
        <v>13211</v>
      </c>
      <c r="L681" s="1" t="s">
        <v>2858</v>
      </c>
      <c r="Q681" t="s">
        <v>13786</v>
      </c>
      <c r="R681" t="s">
        <v>14216</v>
      </c>
      <c r="S681" t="s">
        <v>14375</v>
      </c>
      <c r="T681" t="s">
        <v>14377</v>
      </c>
    </row>
    <row r="682" spans="2:20" x14ac:dyDescent="0.2">
      <c r="B682" s="1" t="s">
        <v>2932</v>
      </c>
      <c r="C682" s="1" t="s">
        <v>2933</v>
      </c>
      <c r="D682" s="1" t="s">
        <v>2934</v>
      </c>
      <c r="E682" s="1" t="s">
        <v>2935</v>
      </c>
      <c r="F682" s="1" t="s">
        <v>2936</v>
      </c>
      <c r="G682" s="15"/>
      <c r="H682" s="18"/>
      <c r="I682" s="20"/>
      <c r="J682" s="1" t="s">
        <v>112</v>
      </c>
      <c r="K682" t="s">
        <v>13212</v>
      </c>
      <c r="L682" s="1" t="s">
        <v>2858</v>
      </c>
      <c r="Q682" t="s">
        <v>13786</v>
      </c>
      <c r="R682" t="s">
        <v>14217</v>
      </c>
      <c r="S682" t="s">
        <v>14375</v>
      </c>
      <c r="T682" t="s">
        <v>14377</v>
      </c>
    </row>
    <row r="683" spans="2:20" x14ac:dyDescent="0.2">
      <c r="B683" s="1" t="s">
        <v>2937</v>
      </c>
      <c r="C683" s="1" t="s">
        <v>2938</v>
      </c>
      <c r="D683" s="1" t="s">
        <v>2939</v>
      </c>
      <c r="E683" s="1" t="s">
        <v>2940</v>
      </c>
      <c r="F683" s="1" t="s">
        <v>2941</v>
      </c>
      <c r="G683" s="15"/>
      <c r="H683" s="18"/>
      <c r="I683" s="20"/>
      <c r="J683" s="1" t="s">
        <v>112</v>
      </c>
      <c r="K683" t="s">
        <v>13213</v>
      </c>
      <c r="L683" s="1" t="s">
        <v>2858</v>
      </c>
      <c r="Q683" t="s">
        <v>13786</v>
      </c>
      <c r="R683" t="s">
        <v>14218</v>
      </c>
      <c r="S683" t="s">
        <v>14375</v>
      </c>
      <c r="T683" t="s">
        <v>14377</v>
      </c>
    </row>
    <row r="684" spans="2:20" x14ac:dyDescent="0.2">
      <c r="B684" s="1" t="s">
        <v>2942</v>
      </c>
      <c r="C684" s="1" t="s">
        <v>2943</v>
      </c>
      <c r="D684" s="1" t="s">
        <v>2944</v>
      </c>
      <c r="E684" s="1" t="s">
        <v>2945</v>
      </c>
      <c r="F684" s="1" t="s">
        <v>2946</v>
      </c>
      <c r="G684" s="15"/>
      <c r="H684" s="18"/>
      <c r="I684" s="20"/>
      <c r="J684" s="1" t="s">
        <v>112</v>
      </c>
      <c r="K684" t="s">
        <v>13214</v>
      </c>
      <c r="L684" s="1" t="s">
        <v>2947</v>
      </c>
      <c r="Q684" t="s">
        <v>13786</v>
      </c>
      <c r="R684" t="s">
        <v>14219</v>
      </c>
      <c r="S684" t="s">
        <v>14381</v>
      </c>
      <c r="T684" t="s">
        <v>14379</v>
      </c>
    </row>
    <row r="685" spans="2:20" x14ac:dyDescent="0.2">
      <c r="B685" s="1" t="s">
        <v>2948</v>
      </c>
      <c r="C685" s="1" t="s">
        <v>2949</v>
      </c>
      <c r="D685" s="1" t="s">
        <v>2950</v>
      </c>
      <c r="E685" s="1" t="s">
        <v>2951</v>
      </c>
      <c r="F685" s="1" t="s">
        <v>2952</v>
      </c>
      <c r="G685" s="15"/>
      <c r="H685" s="18"/>
      <c r="I685" s="20"/>
      <c r="J685" s="1" t="s">
        <v>112</v>
      </c>
      <c r="K685" t="s">
        <v>13215</v>
      </c>
      <c r="L685" s="1" t="s">
        <v>2947</v>
      </c>
      <c r="Q685" t="s">
        <v>13786</v>
      </c>
      <c r="R685" t="s">
        <v>13846</v>
      </c>
      <c r="S685" t="s">
        <v>14375</v>
      </c>
      <c r="T685" t="s">
        <v>14377</v>
      </c>
    </row>
    <row r="686" spans="2:20" x14ac:dyDescent="0.2">
      <c r="B686" s="1" t="s">
        <v>2953</v>
      </c>
      <c r="C686" s="1" t="s">
        <v>2954</v>
      </c>
      <c r="D686" s="1" t="s">
        <v>2955</v>
      </c>
      <c r="E686" s="1" t="s">
        <v>2956</v>
      </c>
      <c r="F686" s="1" t="s">
        <v>2957</v>
      </c>
      <c r="G686" s="15"/>
      <c r="H686" s="18"/>
      <c r="I686" s="20"/>
      <c r="J686" s="1" t="s">
        <v>112</v>
      </c>
      <c r="K686" t="s">
        <v>13216</v>
      </c>
      <c r="L686" s="1" t="s">
        <v>2947</v>
      </c>
      <c r="Q686" t="s">
        <v>13786</v>
      </c>
      <c r="R686" t="s">
        <v>14220</v>
      </c>
      <c r="S686" t="s">
        <v>14375</v>
      </c>
      <c r="T686" t="s">
        <v>14377</v>
      </c>
    </row>
    <row r="687" spans="2:20" x14ac:dyDescent="0.2">
      <c r="B687" s="1" t="s">
        <v>2958</v>
      </c>
      <c r="C687" s="1" t="s">
        <v>2959</v>
      </c>
      <c r="D687" s="1" t="s">
        <v>2960</v>
      </c>
      <c r="E687" s="1" t="s">
        <v>2961</v>
      </c>
      <c r="F687" s="1" t="s">
        <v>2962</v>
      </c>
      <c r="G687" s="15"/>
      <c r="H687" s="18"/>
      <c r="I687" s="20"/>
      <c r="J687" s="1" t="s">
        <v>23</v>
      </c>
      <c r="K687" t="s">
        <v>13217</v>
      </c>
      <c r="L687" s="1" t="s">
        <v>2947</v>
      </c>
      <c r="N687" t="s">
        <v>13654</v>
      </c>
      <c r="Q687" t="s">
        <v>13786</v>
      </c>
      <c r="R687" t="s">
        <v>14221</v>
      </c>
      <c r="S687" t="s">
        <v>14375</v>
      </c>
      <c r="T687" t="s">
        <v>14377</v>
      </c>
    </row>
    <row r="688" spans="2:20" x14ac:dyDescent="0.2">
      <c r="B688" s="1" t="s">
        <v>2963</v>
      </c>
      <c r="C688" s="1" t="s">
        <v>2964</v>
      </c>
      <c r="D688" s="1" t="s">
        <v>2965</v>
      </c>
      <c r="E688" s="1" t="s">
        <v>2966</v>
      </c>
      <c r="F688" s="1" t="s">
        <v>2967</v>
      </c>
      <c r="G688" s="15"/>
      <c r="H688" s="18"/>
      <c r="I688" s="20"/>
      <c r="J688" s="1" t="s">
        <v>23</v>
      </c>
      <c r="K688" t="s">
        <v>13218</v>
      </c>
      <c r="L688" s="1" t="s">
        <v>2947</v>
      </c>
      <c r="Q688" t="s">
        <v>13786</v>
      </c>
      <c r="R688" t="s">
        <v>14222</v>
      </c>
      <c r="S688" t="s">
        <v>14375</v>
      </c>
      <c r="T688" t="s">
        <v>14377</v>
      </c>
    </row>
    <row r="689" spans="2:20" x14ac:dyDescent="0.2">
      <c r="B689" s="1" t="s">
        <v>2968</v>
      </c>
      <c r="C689" s="1" t="s">
        <v>2969</v>
      </c>
      <c r="D689" s="1" t="s">
        <v>2970</v>
      </c>
      <c r="E689" s="1" t="s">
        <v>2971</v>
      </c>
      <c r="F689" s="1" t="s">
        <v>2972</v>
      </c>
      <c r="G689" s="15"/>
      <c r="H689" s="18"/>
      <c r="I689" s="20"/>
      <c r="J689" s="1" t="s">
        <v>112</v>
      </c>
      <c r="K689" t="s">
        <v>13219</v>
      </c>
      <c r="L689" s="1" t="s">
        <v>2947</v>
      </c>
      <c r="N689" t="s">
        <v>13655</v>
      </c>
      <c r="Q689" t="s">
        <v>13786</v>
      </c>
      <c r="R689" t="s">
        <v>14223</v>
      </c>
      <c r="S689" t="s">
        <v>14380</v>
      </c>
      <c r="T689" t="s">
        <v>14379</v>
      </c>
    </row>
    <row r="690" spans="2:20" x14ac:dyDescent="0.2">
      <c r="B690" s="1" t="s">
        <v>2973</v>
      </c>
      <c r="C690" s="1" t="s">
        <v>2974</v>
      </c>
      <c r="D690" s="1" t="s">
        <v>2975</v>
      </c>
      <c r="E690" s="1" t="s">
        <v>2976</v>
      </c>
      <c r="F690" s="1" t="s">
        <v>2977</v>
      </c>
      <c r="G690" s="15"/>
      <c r="H690" s="18"/>
      <c r="I690" s="20"/>
      <c r="J690" s="1" t="s">
        <v>112</v>
      </c>
      <c r="K690" t="s">
        <v>13220</v>
      </c>
      <c r="L690" s="1" t="s">
        <v>2947</v>
      </c>
      <c r="Q690" t="s">
        <v>13786</v>
      </c>
      <c r="R690" t="s">
        <v>14224</v>
      </c>
      <c r="S690" t="s">
        <v>14380</v>
      </c>
      <c r="T690" t="s">
        <v>14379</v>
      </c>
    </row>
    <row r="691" spans="2:20" x14ac:dyDescent="0.2">
      <c r="B691" s="1" t="s">
        <v>2978</v>
      </c>
      <c r="C691" s="1" t="s">
        <v>2979</v>
      </c>
      <c r="D691" s="1" t="s">
        <v>2980</v>
      </c>
      <c r="E691" s="1" t="s">
        <v>2981</v>
      </c>
      <c r="F691" s="1" t="s">
        <v>2982</v>
      </c>
      <c r="G691" s="15"/>
      <c r="H691" s="18"/>
      <c r="I691" s="20"/>
      <c r="J691" s="1" t="s">
        <v>23</v>
      </c>
      <c r="K691" t="s">
        <v>13221</v>
      </c>
      <c r="L691" s="1" t="s">
        <v>2947</v>
      </c>
      <c r="Q691" t="s">
        <v>13786</v>
      </c>
      <c r="R691" t="s">
        <v>14225</v>
      </c>
      <c r="S691" t="s">
        <v>14375</v>
      </c>
      <c r="T691" t="s">
        <v>14377</v>
      </c>
    </row>
    <row r="692" spans="2:20" x14ac:dyDescent="0.2">
      <c r="B692" s="1" t="s">
        <v>2983</v>
      </c>
      <c r="C692" s="1" t="s">
        <v>2984</v>
      </c>
      <c r="D692" s="1" t="s">
        <v>2985</v>
      </c>
      <c r="E692" s="1" t="s">
        <v>2986</v>
      </c>
      <c r="F692" s="1" t="s">
        <v>2987</v>
      </c>
      <c r="G692" s="15"/>
      <c r="H692" s="18"/>
      <c r="I692" s="20"/>
      <c r="J692" s="1" t="s">
        <v>23</v>
      </c>
      <c r="K692" t="s">
        <v>13222</v>
      </c>
      <c r="L692" s="1" t="s">
        <v>2947</v>
      </c>
      <c r="Q692" t="s">
        <v>13786</v>
      </c>
      <c r="R692" t="s">
        <v>14226</v>
      </c>
      <c r="S692" t="s">
        <v>14375</v>
      </c>
      <c r="T692" t="s">
        <v>14377</v>
      </c>
    </row>
    <row r="693" spans="2:20" x14ac:dyDescent="0.2">
      <c r="B693" s="1" t="s">
        <v>2988</v>
      </c>
      <c r="C693" s="1" t="s">
        <v>2989</v>
      </c>
      <c r="D693" s="1" t="s">
        <v>2990</v>
      </c>
      <c r="E693" s="1" t="s">
        <v>2961</v>
      </c>
      <c r="F693" s="1" t="s">
        <v>2962</v>
      </c>
      <c r="G693" s="15"/>
      <c r="H693" s="18"/>
      <c r="I693" s="20"/>
      <c r="J693" s="1" t="s">
        <v>23</v>
      </c>
      <c r="K693" t="s">
        <v>13223</v>
      </c>
      <c r="L693" s="1" t="s">
        <v>2947</v>
      </c>
      <c r="N693" t="s">
        <v>13656</v>
      </c>
      <c r="Q693" t="s">
        <v>13786</v>
      </c>
      <c r="R693" t="s">
        <v>14221</v>
      </c>
      <c r="S693" t="s">
        <v>14384</v>
      </c>
      <c r="T693" t="s">
        <v>14379</v>
      </c>
    </row>
    <row r="694" spans="2:20" x14ac:dyDescent="0.2">
      <c r="B694" s="1" t="s">
        <v>2991</v>
      </c>
      <c r="C694" s="1" t="s">
        <v>2992</v>
      </c>
      <c r="D694" s="1" t="s">
        <v>2993</v>
      </c>
      <c r="E694" s="1" t="s">
        <v>2994</v>
      </c>
      <c r="F694" s="1" t="s">
        <v>2995</v>
      </c>
      <c r="G694" s="15"/>
      <c r="H694" s="18"/>
      <c r="I694" s="20"/>
      <c r="J694" s="1" t="s">
        <v>23</v>
      </c>
      <c r="K694" t="s">
        <v>13224</v>
      </c>
      <c r="L694" s="1" t="s">
        <v>2996</v>
      </c>
      <c r="Q694" t="s">
        <v>13786</v>
      </c>
      <c r="R694" t="s">
        <v>14227</v>
      </c>
      <c r="S694" t="s">
        <v>14375</v>
      </c>
      <c r="T694" t="s">
        <v>14377</v>
      </c>
    </row>
    <row r="695" spans="2:20" x14ac:dyDescent="0.2">
      <c r="B695" s="1" t="s">
        <v>2997</v>
      </c>
      <c r="C695" s="1" t="s">
        <v>2998</v>
      </c>
      <c r="D695" s="1" t="s">
        <v>2999</v>
      </c>
      <c r="E695" s="1" t="s">
        <v>3000</v>
      </c>
      <c r="F695" s="1" t="s">
        <v>3001</v>
      </c>
      <c r="G695" s="15"/>
      <c r="H695" s="18"/>
      <c r="I695" s="20"/>
      <c r="J695" s="1" t="s">
        <v>23</v>
      </c>
      <c r="K695" t="s">
        <v>13225</v>
      </c>
      <c r="L695" s="1" t="s">
        <v>2996</v>
      </c>
      <c r="Q695" t="s">
        <v>13786</v>
      </c>
      <c r="R695" t="s">
        <v>14228</v>
      </c>
      <c r="S695" t="s">
        <v>14375</v>
      </c>
      <c r="T695" t="s">
        <v>14377</v>
      </c>
    </row>
    <row r="696" spans="2:20" x14ac:dyDescent="0.2">
      <c r="B696" s="1" t="s">
        <v>3002</v>
      </c>
      <c r="C696" s="1" t="s">
        <v>3003</v>
      </c>
      <c r="D696" s="1" t="s">
        <v>3004</v>
      </c>
      <c r="E696" s="1" t="s">
        <v>3005</v>
      </c>
      <c r="F696" s="1" t="s">
        <v>3001</v>
      </c>
      <c r="G696" s="15"/>
      <c r="H696" s="18"/>
      <c r="I696" s="20"/>
      <c r="J696" s="1" t="s">
        <v>23</v>
      </c>
      <c r="K696" t="s">
        <v>13226</v>
      </c>
      <c r="L696" s="1" t="s">
        <v>2996</v>
      </c>
      <c r="Q696" t="s">
        <v>13786</v>
      </c>
      <c r="R696" t="s">
        <v>14229</v>
      </c>
      <c r="S696" t="s">
        <v>14375</v>
      </c>
      <c r="T696" t="s">
        <v>14377</v>
      </c>
    </row>
    <row r="697" spans="2:20" x14ac:dyDescent="0.2">
      <c r="B697" s="1" t="s">
        <v>3006</v>
      </c>
      <c r="C697" s="1" t="s">
        <v>3007</v>
      </c>
      <c r="D697" s="1" t="s">
        <v>3008</v>
      </c>
      <c r="E697" s="1" t="s">
        <v>3009</v>
      </c>
      <c r="F697" s="1" t="s">
        <v>3001</v>
      </c>
      <c r="G697" s="15"/>
      <c r="H697" s="18"/>
      <c r="I697" s="20"/>
      <c r="J697" s="1" t="s">
        <v>23</v>
      </c>
      <c r="K697" t="s">
        <v>13227</v>
      </c>
      <c r="L697" s="1" t="s">
        <v>2996</v>
      </c>
      <c r="N697" t="s">
        <v>13576</v>
      </c>
      <c r="Q697" t="s">
        <v>13786</v>
      </c>
      <c r="R697" t="s">
        <v>14230</v>
      </c>
      <c r="S697" t="s">
        <v>14375</v>
      </c>
      <c r="T697" t="s">
        <v>14377</v>
      </c>
    </row>
    <row r="698" spans="2:20" x14ac:dyDescent="0.2">
      <c r="B698" s="1" t="s">
        <v>3010</v>
      </c>
      <c r="C698" s="1" t="s">
        <v>3011</v>
      </c>
      <c r="D698" s="1" t="s">
        <v>3012</v>
      </c>
      <c r="E698" s="1" t="s">
        <v>3013</v>
      </c>
      <c r="F698" s="1" t="s">
        <v>3014</v>
      </c>
      <c r="G698" s="15"/>
      <c r="H698" s="18"/>
      <c r="I698" s="20"/>
      <c r="J698" s="1" t="s">
        <v>23</v>
      </c>
      <c r="K698" t="s">
        <v>13228</v>
      </c>
      <c r="L698" s="1" t="s">
        <v>2996</v>
      </c>
      <c r="Q698" t="s">
        <v>13786</v>
      </c>
      <c r="R698" t="s">
        <v>14231</v>
      </c>
      <c r="S698" t="s">
        <v>14375</v>
      </c>
      <c r="T698" t="s">
        <v>14377</v>
      </c>
    </row>
    <row r="699" spans="2:20" x14ac:dyDescent="0.2">
      <c r="B699" s="1" t="s">
        <v>3015</v>
      </c>
      <c r="C699" s="1" t="s">
        <v>3016</v>
      </c>
      <c r="D699" s="1" t="s">
        <v>3017</v>
      </c>
      <c r="E699" s="1" t="s">
        <v>3018</v>
      </c>
      <c r="F699" s="1" t="s">
        <v>3001</v>
      </c>
      <c r="G699" s="15"/>
      <c r="H699" s="18"/>
      <c r="I699" s="20"/>
      <c r="J699" s="1" t="s">
        <v>23</v>
      </c>
      <c r="K699" t="s">
        <v>13229</v>
      </c>
      <c r="L699" s="1" t="s">
        <v>2996</v>
      </c>
      <c r="N699" t="s">
        <v>13657</v>
      </c>
      <c r="Q699" t="s">
        <v>13786</v>
      </c>
      <c r="R699" t="s">
        <v>14232</v>
      </c>
      <c r="S699" t="s">
        <v>14375</v>
      </c>
      <c r="T699" t="s">
        <v>14377</v>
      </c>
    </row>
    <row r="700" spans="2:20" x14ac:dyDescent="0.2">
      <c r="B700" s="1" t="s">
        <v>3019</v>
      </c>
      <c r="C700" s="1" t="s">
        <v>3020</v>
      </c>
      <c r="D700" s="1" t="s">
        <v>3021</v>
      </c>
      <c r="E700" s="1" t="s">
        <v>3022</v>
      </c>
      <c r="F700" s="1" t="s">
        <v>3001</v>
      </c>
      <c r="G700" s="15"/>
      <c r="H700" s="18"/>
      <c r="I700" s="20"/>
      <c r="J700" s="1" t="s">
        <v>23</v>
      </c>
      <c r="K700" t="s">
        <v>13230</v>
      </c>
      <c r="L700" s="1" t="s">
        <v>2996</v>
      </c>
      <c r="Q700" t="s">
        <v>13786</v>
      </c>
      <c r="R700" t="s">
        <v>14233</v>
      </c>
      <c r="S700" t="s">
        <v>14375</v>
      </c>
      <c r="T700" t="s">
        <v>14377</v>
      </c>
    </row>
    <row r="701" spans="2:20" x14ac:dyDescent="0.2">
      <c r="B701" s="1" t="s">
        <v>3023</v>
      </c>
      <c r="C701" s="1" t="s">
        <v>3024</v>
      </c>
      <c r="D701" s="1" t="s">
        <v>3025</v>
      </c>
      <c r="E701" s="1" t="s">
        <v>3026</v>
      </c>
      <c r="F701" s="1" t="s">
        <v>3027</v>
      </c>
      <c r="G701" s="15"/>
      <c r="H701" s="18"/>
      <c r="I701" s="20"/>
      <c r="J701" s="1" t="s">
        <v>23</v>
      </c>
      <c r="K701" t="s">
        <v>13231</v>
      </c>
      <c r="L701" s="1" t="s">
        <v>2996</v>
      </c>
      <c r="Q701" t="s">
        <v>13786</v>
      </c>
      <c r="R701" t="s">
        <v>14234</v>
      </c>
      <c r="S701" t="s">
        <v>14375</v>
      </c>
      <c r="T701" t="s">
        <v>14377</v>
      </c>
    </row>
    <row r="702" spans="2:20" x14ac:dyDescent="0.2">
      <c r="B702" s="1" t="s">
        <v>3028</v>
      </c>
      <c r="C702" s="1" t="s">
        <v>3029</v>
      </c>
      <c r="D702" s="1" t="s">
        <v>3030</v>
      </c>
      <c r="E702" s="1" t="s">
        <v>3031</v>
      </c>
      <c r="F702" s="1" t="s">
        <v>3032</v>
      </c>
      <c r="G702" s="15"/>
      <c r="H702" s="18"/>
      <c r="I702" s="20"/>
      <c r="J702" s="1" t="s">
        <v>23</v>
      </c>
      <c r="K702" t="s">
        <v>13232</v>
      </c>
      <c r="L702" s="1" t="s">
        <v>2996</v>
      </c>
      <c r="Q702" t="s">
        <v>13786</v>
      </c>
      <c r="R702" t="s">
        <v>14235</v>
      </c>
      <c r="S702" t="s">
        <v>14375</v>
      </c>
      <c r="T702" t="s">
        <v>14377</v>
      </c>
    </row>
    <row r="703" spans="2:20" x14ac:dyDescent="0.2">
      <c r="B703" s="1" t="s">
        <v>3033</v>
      </c>
      <c r="C703" s="1" t="s">
        <v>3034</v>
      </c>
      <c r="D703" s="1" t="s">
        <v>3035</v>
      </c>
      <c r="E703" s="1" t="s">
        <v>3036</v>
      </c>
      <c r="F703" s="1" t="s">
        <v>3037</v>
      </c>
      <c r="G703" s="15"/>
      <c r="H703" s="18"/>
      <c r="I703" s="20"/>
      <c r="J703" s="1" t="s">
        <v>23</v>
      </c>
      <c r="K703" t="s">
        <v>13233</v>
      </c>
      <c r="L703" s="1" t="s">
        <v>2996</v>
      </c>
      <c r="Q703" t="s">
        <v>13786</v>
      </c>
      <c r="R703" t="s">
        <v>14236</v>
      </c>
      <c r="S703" t="s">
        <v>14375</v>
      </c>
      <c r="T703" t="s">
        <v>14377</v>
      </c>
    </row>
    <row r="704" spans="2:20" x14ac:dyDescent="0.2">
      <c r="B704" s="1" t="s">
        <v>3038</v>
      </c>
      <c r="C704" s="1" t="s">
        <v>3039</v>
      </c>
      <c r="D704" s="1" t="s">
        <v>3040</v>
      </c>
      <c r="E704" s="1" t="s">
        <v>3041</v>
      </c>
      <c r="F704" s="1" t="s">
        <v>3042</v>
      </c>
      <c r="G704" s="15"/>
      <c r="H704" s="18"/>
      <c r="I704" s="20"/>
      <c r="J704" s="1" t="s">
        <v>23</v>
      </c>
      <c r="K704" t="s">
        <v>13234</v>
      </c>
      <c r="L704" s="1" t="s">
        <v>2996</v>
      </c>
      <c r="N704" t="s">
        <v>13658</v>
      </c>
      <c r="Q704" t="s">
        <v>13786</v>
      </c>
      <c r="R704" t="s">
        <v>14237</v>
      </c>
      <c r="S704" t="s">
        <v>14375</v>
      </c>
      <c r="T704" t="s">
        <v>14377</v>
      </c>
    </row>
    <row r="705" spans="2:20" x14ac:dyDescent="0.2">
      <c r="B705" s="1" t="s">
        <v>3043</v>
      </c>
      <c r="C705" s="1" t="s">
        <v>3044</v>
      </c>
      <c r="D705" s="1" t="s">
        <v>3045</v>
      </c>
      <c r="E705" s="1" t="s">
        <v>3046</v>
      </c>
      <c r="F705" s="1" t="s">
        <v>3042</v>
      </c>
      <c r="G705" s="15"/>
      <c r="H705" s="18"/>
      <c r="I705" s="20"/>
      <c r="J705" s="1" t="s">
        <v>23</v>
      </c>
      <c r="K705" t="s">
        <v>13235</v>
      </c>
      <c r="L705" s="1" t="s">
        <v>2996</v>
      </c>
      <c r="Q705" t="s">
        <v>13786</v>
      </c>
      <c r="R705" t="s">
        <v>14238</v>
      </c>
      <c r="S705" t="s">
        <v>14375</v>
      </c>
      <c r="T705" t="s">
        <v>14377</v>
      </c>
    </row>
    <row r="706" spans="2:20" x14ac:dyDescent="0.2">
      <c r="B706" s="1" t="s">
        <v>3047</v>
      </c>
      <c r="C706" s="1" t="s">
        <v>3048</v>
      </c>
      <c r="D706" s="1" t="s">
        <v>3049</v>
      </c>
      <c r="E706" s="1" t="s">
        <v>3050</v>
      </c>
      <c r="F706" s="1" t="s">
        <v>3051</v>
      </c>
      <c r="G706" s="15"/>
      <c r="H706" s="18"/>
      <c r="I706" s="20"/>
      <c r="J706" s="1" t="s">
        <v>23</v>
      </c>
      <c r="K706" t="s">
        <v>13236</v>
      </c>
      <c r="L706" s="1" t="s">
        <v>2996</v>
      </c>
      <c r="N706" t="s">
        <v>13659</v>
      </c>
      <c r="Q706" t="s">
        <v>13786</v>
      </c>
      <c r="R706" t="s">
        <v>14239</v>
      </c>
      <c r="S706" t="s">
        <v>14375</v>
      </c>
      <c r="T706" t="s">
        <v>14377</v>
      </c>
    </row>
    <row r="707" spans="2:20" x14ac:dyDescent="0.2">
      <c r="B707" s="1" t="s">
        <v>3052</v>
      </c>
      <c r="C707" s="1" t="s">
        <v>3053</v>
      </c>
      <c r="D707" s="1" t="s">
        <v>3054</v>
      </c>
      <c r="E707" s="1" t="s">
        <v>3055</v>
      </c>
      <c r="F707" s="1" t="s">
        <v>3056</v>
      </c>
      <c r="G707" s="15"/>
      <c r="H707" s="18"/>
      <c r="I707" s="20"/>
      <c r="J707" s="1" t="s">
        <v>23</v>
      </c>
      <c r="K707" t="s">
        <v>13237</v>
      </c>
      <c r="L707" s="1" t="s">
        <v>2996</v>
      </c>
      <c r="Q707" t="s">
        <v>13786</v>
      </c>
      <c r="R707" t="s">
        <v>14240</v>
      </c>
      <c r="S707" t="s">
        <v>14375</v>
      </c>
      <c r="T707" t="s">
        <v>14377</v>
      </c>
    </row>
    <row r="708" spans="2:20" x14ac:dyDescent="0.2">
      <c r="B708" s="1" t="s">
        <v>3057</v>
      </c>
      <c r="C708" s="1" t="s">
        <v>3058</v>
      </c>
      <c r="D708" s="1" t="s">
        <v>3059</v>
      </c>
      <c r="E708" s="1" t="s">
        <v>3060</v>
      </c>
      <c r="F708" s="1" t="s">
        <v>3061</v>
      </c>
      <c r="G708" s="15"/>
      <c r="H708" s="18"/>
      <c r="I708" s="20"/>
      <c r="J708" s="1" t="s">
        <v>23</v>
      </c>
      <c r="K708" t="s">
        <v>13238</v>
      </c>
      <c r="L708" s="1" t="s">
        <v>2996</v>
      </c>
      <c r="Q708" t="s">
        <v>13786</v>
      </c>
      <c r="R708" t="s">
        <v>14241</v>
      </c>
      <c r="S708" t="s">
        <v>14375</v>
      </c>
      <c r="T708" t="s">
        <v>14377</v>
      </c>
    </row>
    <row r="709" spans="2:20" x14ac:dyDescent="0.2">
      <c r="B709" s="1" t="s">
        <v>3062</v>
      </c>
      <c r="C709" s="1" t="s">
        <v>3063</v>
      </c>
      <c r="D709" s="1" t="s">
        <v>3064</v>
      </c>
      <c r="E709" s="1" t="s">
        <v>3065</v>
      </c>
      <c r="F709" s="1" t="s">
        <v>3066</v>
      </c>
      <c r="G709" s="15"/>
      <c r="H709" s="18"/>
      <c r="I709" s="20"/>
      <c r="J709" s="1" t="s">
        <v>23</v>
      </c>
      <c r="K709" t="s">
        <v>13239</v>
      </c>
      <c r="L709" s="1" t="s">
        <v>2996</v>
      </c>
      <c r="Q709" t="s">
        <v>13786</v>
      </c>
      <c r="R709" t="s">
        <v>14242</v>
      </c>
      <c r="S709" t="s">
        <v>14375</v>
      </c>
      <c r="T709" t="s">
        <v>14377</v>
      </c>
    </row>
    <row r="710" spans="2:20" x14ac:dyDescent="0.2">
      <c r="B710" s="1" t="s">
        <v>3067</v>
      </c>
      <c r="C710" s="1" t="s">
        <v>3068</v>
      </c>
      <c r="D710" s="1" t="s">
        <v>3069</v>
      </c>
      <c r="E710" s="1" t="s">
        <v>3070</v>
      </c>
      <c r="F710" s="1" t="s">
        <v>3071</v>
      </c>
      <c r="G710" s="15"/>
      <c r="H710" s="18"/>
      <c r="I710" s="20"/>
      <c r="J710" s="1" t="s">
        <v>23</v>
      </c>
      <c r="K710" t="s">
        <v>13240</v>
      </c>
      <c r="L710" s="1" t="s">
        <v>2996</v>
      </c>
      <c r="Q710" t="s">
        <v>13786</v>
      </c>
      <c r="R710" t="s">
        <v>14243</v>
      </c>
      <c r="S710" t="s">
        <v>14375</v>
      </c>
      <c r="T710" t="s">
        <v>14377</v>
      </c>
    </row>
    <row r="711" spans="2:20" x14ac:dyDescent="0.2">
      <c r="B711" s="1" t="s">
        <v>3072</v>
      </c>
      <c r="C711" s="1" t="s">
        <v>3073</v>
      </c>
      <c r="D711" s="1" t="s">
        <v>3074</v>
      </c>
      <c r="E711" s="1" t="s">
        <v>3075</v>
      </c>
      <c r="F711" s="1" t="s">
        <v>3076</v>
      </c>
      <c r="G711" s="15"/>
      <c r="H711" s="18"/>
      <c r="I711" s="20"/>
      <c r="J711" s="1" t="s">
        <v>112</v>
      </c>
      <c r="K711" t="s">
        <v>13241</v>
      </c>
      <c r="L711" s="1" t="s">
        <v>2996</v>
      </c>
      <c r="Q711" t="s">
        <v>13786</v>
      </c>
      <c r="R711" t="s">
        <v>14244</v>
      </c>
      <c r="S711" t="s">
        <v>14375</v>
      </c>
      <c r="T711" t="s">
        <v>14377</v>
      </c>
    </row>
    <row r="712" spans="2:20" x14ac:dyDescent="0.2">
      <c r="B712" s="1" t="s">
        <v>3077</v>
      </c>
      <c r="C712" s="1" t="s">
        <v>3078</v>
      </c>
      <c r="D712" s="1" t="s">
        <v>3079</v>
      </c>
      <c r="E712" s="1" t="s">
        <v>3070</v>
      </c>
      <c r="F712" s="1" t="s">
        <v>3071</v>
      </c>
      <c r="G712" s="15"/>
      <c r="H712" s="18"/>
      <c r="I712" s="20"/>
      <c r="J712" s="1" t="s">
        <v>23</v>
      </c>
      <c r="K712" t="s">
        <v>13242</v>
      </c>
      <c r="L712" s="1" t="s">
        <v>2996</v>
      </c>
      <c r="Q712" t="s">
        <v>13786</v>
      </c>
      <c r="R712" t="s">
        <v>14243</v>
      </c>
      <c r="S712" t="s">
        <v>14375</v>
      </c>
      <c r="T712" t="s">
        <v>14377</v>
      </c>
    </row>
    <row r="713" spans="2:20" x14ac:dyDescent="0.2">
      <c r="B713" s="1" t="s">
        <v>3080</v>
      </c>
      <c r="C713" s="1" t="s">
        <v>3081</v>
      </c>
      <c r="D713" s="1" t="s">
        <v>3082</v>
      </c>
      <c r="E713" s="1" t="s">
        <v>3083</v>
      </c>
      <c r="F713" s="1" t="s">
        <v>3084</v>
      </c>
      <c r="G713" s="15"/>
      <c r="H713" s="18"/>
      <c r="I713" s="20"/>
      <c r="J713" s="1" t="s">
        <v>23</v>
      </c>
      <c r="K713" t="s">
        <v>13243</v>
      </c>
      <c r="L713" s="1" t="s">
        <v>2996</v>
      </c>
      <c r="Q713" t="s">
        <v>13786</v>
      </c>
      <c r="R713" t="s">
        <v>14245</v>
      </c>
      <c r="S713" t="s">
        <v>14375</v>
      </c>
      <c r="T713" t="s">
        <v>14377</v>
      </c>
    </row>
    <row r="714" spans="2:20" x14ac:dyDescent="0.2">
      <c r="B714" s="1" t="s">
        <v>3085</v>
      </c>
      <c r="C714" s="1" t="s">
        <v>3086</v>
      </c>
      <c r="D714" s="1" t="s">
        <v>3087</v>
      </c>
      <c r="E714" s="1" t="s">
        <v>3088</v>
      </c>
      <c r="F714" s="1" t="s">
        <v>3089</v>
      </c>
      <c r="G714" s="15"/>
      <c r="H714" s="18"/>
      <c r="I714" s="20"/>
      <c r="J714" s="1" t="s">
        <v>23</v>
      </c>
      <c r="K714" t="s">
        <v>13244</v>
      </c>
      <c r="L714" s="1" t="s">
        <v>2996</v>
      </c>
      <c r="Q714" t="s">
        <v>13786</v>
      </c>
      <c r="R714" t="s">
        <v>14246</v>
      </c>
      <c r="S714" t="s">
        <v>14375</v>
      </c>
      <c r="T714" t="s">
        <v>14377</v>
      </c>
    </row>
    <row r="715" spans="2:20" x14ac:dyDescent="0.2">
      <c r="B715" s="1" t="s">
        <v>3090</v>
      </c>
      <c r="C715" s="1" t="s">
        <v>3091</v>
      </c>
      <c r="D715" s="1" t="s">
        <v>3092</v>
      </c>
      <c r="E715" s="1" t="s">
        <v>3093</v>
      </c>
      <c r="F715" s="1" t="s">
        <v>3094</v>
      </c>
      <c r="G715" s="15"/>
      <c r="H715" s="18"/>
      <c r="I715" s="20"/>
      <c r="J715" s="1" t="s">
        <v>23</v>
      </c>
      <c r="K715" t="s">
        <v>13245</v>
      </c>
      <c r="L715" s="1" t="s">
        <v>2996</v>
      </c>
      <c r="N715" t="s">
        <v>13660</v>
      </c>
      <c r="Q715" t="s">
        <v>13786</v>
      </c>
      <c r="R715" t="s">
        <v>14247</v>
      </c>
      <c r="S715" t="s">
        <v>14375</v>
      </c>
      <c r="T715" t="s">
        <v>14377</v>
      </c>
    </row>
    <row r="716" spans="2:20" x14ac:dyDescent="0.2">
      <c r="B716" s="1" t="s">
        <v>3095</v>
      </c>
      <c r="C716" s="1" t="s">
        <v>3096</v>
      </c>
      <c r="D716" s="1" t="s">
        <v>3097</v>
      </c>
      <c r="E716" s="1" t="s">
        <v>3098</v>
      </c>
      <c r="F716" s="1" t="s">
        <v>3094</v>
      </c>
      <c r="G716" s="15"/>
      <c r="H716" s="18"/>
      <c r="I716" s="20"/>
      <c r="J716" s="1" t="s">
        <v>23</v>
      </c>
      <c r="K716" t="s">
        <v>13246</v>
      </c>
      <c r="L716" s="1" t="s">
        <v>2996</v>
      </c>
      <c r="Q716" t="s">
        <v>13786</v>
      </c>
      <c r="R716" t="s">
        <v>14248</v>
      </c>
      <c r="S716" t="s">
        <v>14375</v>
      </c>
      <c r="T716" t="s">
        <v>14377</v>
      </c>
    </row>
    <row r="717" spans="2:20" x14ac:dyDescent="0.2">
      <c r="B717" s="1" t="s">
        <v>3099</v>
      </c>
      <c r="C717" s="1" t="s">
        <v>3100</v>
      </c>
      <c r="D717" s="1" t="s">
        <v>3101</v>
      </c>
      <c r="E717" s="1" t="s">
        <v>3102</v>
      </c>
      <c r="F717" s="1" t="s">
        <v>3103</v>
      </c>
      <c r="G717" s="15"/>
      <c r="H717" s="18"/>
      <c r="I717" s="20"/>
      <c r="J717" s="1" t="s">
        <v>23</v>
      </c>
      <c r="K717" t="s">
        <v>13247</v>
      </c>
      <c r="L717" s="1" t="s">
        <v>2996</v>
      </c>
      <c r="Q717" t="s">
        <v>13786</v>
      </c>
      <c r="R717" t="s">
        <v>14249</v>
      </c>
      <c r="S717" t="s">
        <v>14375</v>
      </c>
      <c r="T717" t="s">
        <v>14377</v>
      </c>
    </row>
    <row r="718" spans="2:20" x14ac:dyDescent="0.2">
      <c r="B718" s="1" t="s">
        <v>3104</v>
      </c>
      <c r="C718" s="1" t="s">
        <v>3105</v>
      </c>
      <c r="D718" s="1" t="s">
        <v>3106</v>
      </c>
      <c r="E718" s="1" t="s">
        <v>2629</v>
      </c>
      <c r="F718" s="1" t="s">
        <v>2630</v>
      </c>
      <c r="G718" s="15"/>
      <c r="H718" s="18"/>
      <c r="I718" s="20"/>
      <c r="J718" s="1" t="s">
        <v>23</v>
      </c>
      <c r="K718" t="s">
        <v>13248</v>
      </c>
      <c r="L718" s="1" t="s">
        <v>2996</v>
      </c>
      <c r="Q718" t="s">
        <v>13786</v>
      </c>
      <c r="R718" t="s">
        <v>2627</v>
      </c>
      <c r="S718" t="s">
        <v>14375</v>
      </c>
      <c r="T718" t="s">
        <v>14377</v>
      </c>
    </row>
    <row r="719" spans="2:20" x14ac:dyDescent="0.2">
      <c r="B719" s="1" t="s">
        <v>3107</v>
      </c>
      <c r="C719" s="1" t="s">
        <v>3108</v>
      </c>
      <c r="D719" s="1" t="s">
        <v>3109</v>
      </c>
      <c r="E719" s="1" t="s">
        <v>3110</v>
      </c>
      <c r="F719" s="1" t="s">
        <v>3111</v>
      </c>
      <c r="G719" s="15"/>
      <c r="H719" s="18"/>
      <c r="I719" s="20"/>
      <c r="J719" s="1" t="s">
        <v>23</v>
      </c>
      <c r="K719" t="s">
        <v>13249</v>
      </c>
      <c r="L719" s="1" t="s">
        <v>2996</v>
      </c>
      <c r="N719" t="s">
        <v>13661</v>
      </c>
      <c r="Q719" t="s">
        <v>13786</v>
      </c>
      <c r="R719" t="s">
        <v>14250</v>
      </c>
      <c r="S719" t="s">
        <v>14375</v>
      </c>
      <c r="T719" t="s">
        <v>14377</v>
      </c>
    </row>
    <row r="720" spans="2:20" x14ac:dyDescent="0.2">
      <c r="B720" s="1" t="s">
        <v>3112</v>
      </c>
      <c r="C720" s="1" t="s">
        <v>3113</v>
      </c>
      <c r="D720" s="1" t="s">
        <v>3114</v>
      </c>
      <c r="E720" s="1" t="s">
        <v>3115</v>
      </c>
      <c r="F720" s="1" t="s">
        <v>3116</v>
      </c>
      <c r="G720" s="15"/>
      <c r="H720" s="18"/>
      <c r="I720" s="20"/>
      <c r="J720" s="1" t="s">
        <v>23</v>
      </c>
      <c r="K720" t="s">
        <v>13250</v>
      </c>
      <c r="L720" s="1" t="s">
        <v>2996</v>
      </c>
      <c r="Q720" t="s">
        <v>13786</v>
      </c>
      <c r="R720" t="s">
        <v>14251</v>
      </c>
      <c r="S720" t="s">
        <v>14375</v>
      </c>
      <c r="T720" t="s">
        <v>14377</v>
      </c>
    </row>
    <row r="721" spans="2:20" x14ac:dyDescent="0.2">
      <c r="B721" s="1" t="s">
        <v>3117</v>
      </c>
      <c r="C721" s="1" t="s">
        <v>3118</v>
      </c>
      <c r="D721" s="1" t="s">
        <v>3119</v>
      </c>
      <c r="E721" s="1" t="s">
        <v>3120</v>
      </c>
      <c r="F721" s="1" t="s">
        <v>3121</v>
      </c>
      <c r="G721" s="15"/>
      <c r="H721" s="18"/>
      <c r="I721" s="20"/>
      <c r="J721" s="1" t="s">
        <v>23</v>
      </c>
      <c r="K721" t="s">
        <v>13251</v>
      </c>
      <c r="L721" s="1" t="s">
        <v>2996</v>
      </c>
      <c r="Q721" t="s">
        <v>13786</v>
      </c>
      <c r="R721" t="s">
        <v>14252</v>
      </c>
      <c r="S721" t="s">
        <v>14375</v>
      </c>
      <c r="T721" t="s">
        <v>14377</v>
      </c>
    </row>
    <row r="722" spans="2:20" x14ac:dyDescent="0.2">
      <c r="B722" s="1" t="s">
        <v>3122</v>
      </c>
      <c r="C722" s="1" t="s">
        <v>3123</v>
      </c>
      <c r="D722" s="1" t="s">
        <v>3124</v>
      </c>
      <c r="E722" s="1" t="s">
        <v>3125</v>
      </c>
      <c r="F722" s="1" t="s">
        <v>3126</v>
      </c>
      <c r="G722" s="15"/>
      <c r="H722" s="18"/>
      <c r="I722" s="20"/>
      <c r="J722" s="1" t="s">
        <v>23</v>
      </c>
      <c r="K722" t="s">
        <v>13252</v>
      </c>
      <c r="L722" s="1" t="s">
        <v>2996</v>
      </c>
      <c r="Q722" t="s">
        <v>13786</v>
      </c>
      <c r="R722" t="s">
        <v>3123</v>
      </c>
      <c r="S722" t="s">
        <v>14375</v>
      </c>
      <c r="T722" t="s">
        <v>14377</v>
      </c>
    </row>
    <row r="723" spans="2:20" x14ac:dyDescent="0.2">
      <c r="B723" s="1" t="s">
        <v>3127</v>
      </c>
      <c r="C723" s="1" t="s">
        <v>3128</v>
      </c>
      <c r="D723" s="1" t="s">
        <v>3129</v>
      </c>
      <c r="E723" s="1" t="s">
        <v>3130</v>
      </c>
      <c r="F723" s="1" t="s">
        <v>3131</v>
      </c>
      <c r="G723" s="15"/>
      <c r="H723" s="18"/>
      <c r="I723" s="20"/>
      <c r="J723" s="1" t="s">
        <v>23</v>
      </c>
      <c r="K723" t="s">
        <v>13253</v>
      </c>
      <c r="L723" s="1" t="s">
        <v>2996</v>
      </c>
      <c r="Q723" t="s">
        <v>13786</v>
      </c>
      <c r="R723" t="s">
        <v>14253</v>
      </c>
      <c r="S723" t="s">
        <v>14375</v>
      </c>
      <c r="T723" t="s">
        <v>14377</v>
      </c>
    </row>
    <row r="724" spans="2:20" x14ac:dyDescent="0.2">
      <c r="B724" s="1" t="s">
        <v>3132</v>
      </c>
      <c r="C724" s="1" t="s">
        <v>3133</v>
      </c>
      <c r="D724" s="1" t="s">
        <v>3134</v>
      </c>
      <c r="E724" s="1" t="s">
        <v>3135</v>
      </c>
      <c r="F724" s="1" t="s">
        <v>3136</v>
      </c>
      <c r="G724" s="15"/>
      <c r="H724" s="18"/>
      <c r="I724" s="20"/>
      <c r="J724" s="1" t="s">
        <v>23</v>
      </c>
      <c r="K724" t="s">
        <v>13254</v>
      </c>
      <c r="L724" s="1" t="s">
        <v>2996</v>
      </c>
      <c r="N724" t="s">
        <v>13662</v>
      </c>
      <c r="Q724" t="s">
        <v>13786</v>
      </c>
      <c r="R724" t="s">
        <v>3133</v>
      </c>
      <c r="S724" t="s">
        <v>14375</v>
      </c>
      <c r="T724" t="s">
        <v>14377</v>
      </c>
    </row>
    <row r="725" spans="2:20" x14ac:dyDescent="0.2">
      <c r="B725" s="1" t="s">
        <v>3137</v>
      </c>
      <c r="C725" s="1" t="s">
        <v>3138</v>
      </c>
      <c r="D725" s="1" t="s">
        <v>3139</v>
      </c>
      <c r="E725" s="1" t="s">
        <v>3140</v>
      </c>
      <c r="F725" s="1" t="s">
        <v>3141</v>
      </c>
      <c r="G725" s="15"/>
      <c r="H725" s="18"/>
      <c r="I725" s="20"/>
      <c r="J725" s="1" t="s">
        <v>23</v>
      </c>
      <c r="K725" t="s">
        <v>13255</v>
      </c>
      <c r="L725" s="1" t="s">
        <v>2996</v>
      </c>
      <c r="N725" t="s">
        <v>13663</v>
      </c>
      <c r="Q725" t="s">
        <v>13786</v>
      </c>
      <c r="R725" t="s">
        <v>14254</v>
      </c>
      <c r="S725" t="s">
        <v>14375</v>
      </c>
      <c r="T725" t="s">
        <v>14377</v>
      </c>
    </row>
    <row r="726" spans="2:20" x14ac:dyDescent="0.2">
      <c r="B726" s="1" t="s">
        <v>3142</v>
      </c>
      <c r="C726" s="1" t="s">
        <v>3143</v>
      </c>
      <c r="D726" s="1" t="s">
        <v>3144</v>
      </c>
      <c r="E726" s="1" t="s">
        <v>3145</v>
      </c>
      <c r="F726" s="1" t="s">
        <v>3146</v>
      </c>
      <c r="G726" s="15"/>
      <c r="H726" s="18"/>
      <c r="I726" s="20"/>
      <c r="J726" s="1" t="s">
        <v>23</v>
      </c>
      <c r="K726" t="s">
        <v>13256</v>
      </c>
      <c r="L726" s="1" t="s">
        <v>2996</v>
      </c>
      <c r="Q726" t="s">
        <v>13786</v>
      </c>
      <c r="R726" t="s">
        <v>14255</v>
      </c>
      <c r="S726" t="s">
        <v>14375</v>
      </c>
      <c r="T726" t="s">
        <v>14377</v>
      </c>
    </row>
    <row r="727" spans="2:20" x14ac:dyDescent="0.2">
      <c r="B727" s="1" t="s">
        <v>3147</v>
      </c>
      <c r="C727" s="1" t="s">
        <v>3148</v>
      </c>
      <c r="D727" s="1" t="s">
        <v>3149</v>
      </c>
      <c r="E727" s="1" t="s">
        <v>3145</v>
      </c>
      <c r="F727" s="1" t="s">
        <v>3146</v>
      </c>
      <c r="G727" s="15"/>
      <c r="H727" s="18"/>
      <c r="I727" s="20"/>
      <c r="J727" s="1" t="s">
        <v>23</v>
      </c>
      <c r="K727" t="s">
        <v>13257</v>
      </c>
      <c r="L727" s="1" t="s">
        <v>2996</v>
      </c>
      <c r="Q727" t="s">
        <v>13786</v>
      </c>
      <c r="R727" t="s">
        <v>14255</v>
      </c>
      <c r="S727" t="s">
        <v>14375</v>
      </c>
      <c r="T727" t="s">
        <v>14377</v>
      </c>
    </row>
    <row r="728" spans="2:20" x14ac:dyDescent="0.2">
      <c r="B728" s="1" t="s">
        <v>3150</v>
      </c>
      <c r="C728" s="1" t="s">
        <v>3151</v>
      </c>
      <c r="D728" s="1" t="s">
        <v>3152</v>
      </c>
      <c r="E728" s="1" t="s">
        <v>3153</v>
      </c>
      <c r="F728" s="1" t="s">
        <v>3154</v>
      </c>
      <c r="G728" s="15"/>
      <c r="H728" s="18"/>
      <c r="I728" s="20"/>
      <c r="J728" s="1" t="s">
        <v>23</v>
      </c>
      <c r="L728" s="1" t="s">
        <v>2996</v>
      </c>
      <c r="Q728" t="s">
        <v>13786</v>
      </c>
      <c r="R728" t="s">
        <v>3151</v>
      </c>
      <c r="S728" t="s">
        <v>14375</v>
      </c>
      <c r="T728" t="s">
        <v>14377</v>
      </c>
    </row>
    <row r="729" spans="2:20" x14ac:dyDescent="0.2">
      <c r="B729" s="1" t="s">
        <v>3155</v>
      </c>
      <c r="C729" s="1" t="s">
        <v>3156</v>
      </c>
      <c r="D729" s="1" t="s">
        <v>3157</v>
      </c>
      <c r="E729" s="1" t="s">
        <v>3158</v>
      </c>
      <c r="F729" s="1" t="s">
        <v>3159</v>
      </c>
      <c r="G729" s="15"/>
      <c r="H729" s="18"/>
      <c r="I729" s="20"/>
      <c r="J729" s="1" t="s">
        <v>23</v>
      </c>
      <c r="L729" s="1" t="s">
        <v>2996</v>
      </c>
      <c r="Q729" t="s">
        <v>13786</v>
      </c>
      <c r="R729" t="s">
        <v>3156</v>
      </c>
      <c r="S729" t="s">
        <v>14375</v>
      </c>
      <c r="T729" t="s">
        <v>14377</v>
      </c>
    </row>
    <row r="730" spans="2:20" x14ac:dyDescent="0.2">
      <c r="B730" s="1" t="s">
        <v>3160</v>
      </c>
      <c r="C730" s="1" t="s">
        <v>3156</v>
      </c>
      <c r="D730" s="1" t="s">
        <v>3161</v>
      </c>
      <c r="E730" s="1" t="s">
        <v>3158</v>
      </c>
      <c r="F730" s="1" t="s">
        <v>3159</v>
      </c>
      <c r="G730" s="15"/>
      <c r="H730" s="18"/>
      <c r="I730" s="20"/>
      <c r="J730" s="1" t="s">
        <v>23</v>
      </c>
      <c r="L730" s="1" t="s">
        <v>2996</v>
      </c>
      <c r="Q730" t="s">
        <v>13786</v>
      </c>
      <c r="R730" t="s">
        <v>3156</v>
      </c>
      <c r="S730" t="s">
        <v>14375</v>
      </c>
      <c r="T730" t="s">
        <v>14377</v>
      </c>
    </row>
    <row r="731" spans="2:20" x14ac:dyDescent="0.2">
      <c r="B731" s="1" t="s">
        <v>3162</v>
      </c>
      <c r="C731" s="1" t="s">
        <v>3163</v>
      </c>
      <c r="D731" s="1" t="s">
        <v>3164</v>
      </c>
      <c r="E731" s="1" t="s">
        <v>3165</v>
      </c>
      <c r="F731" s="1" t="s">
        <v>3166</v>
      </c>
      <c r="G731" s="15"/>
      <c r="H731" s="18"/>
      <c r="I731" s="20"/>
      <c r="J731" s="1" t="s">
        <v>23</v>
      </c>
      <c r="K731" t="s">
        <v>13258</v>
      </c>
      <c r="L731" s="1" t="s">
        <v>2996</v>
      </c>
      <c r="Q731" t="s">
        <v>13786</v>
      </c>
      <c r="R731" t="s">
        <v>14256</v>
      </c>
      <c r="S731" t="s">
        <v>14375</v>
      </c>
      <c r="T731" t="s">
        <v>14377</v>
      </c>
    </row>
    <row r="732" spans="2:20" x14ac:dyDescent="0.2">
      <c r="B732" s="1" t="s">
        <v>3167</v>
      </c>
      <c r="C732" s="1" t="s">
        <v>3168</v>
      </c>
      <c r="D732" s="1" t="s">
        <v>3169</v>
      </c>
      <c r="E732" s="1" t="s">
        <v>3170</v>
      </c>
      <c r="F732" s="1" t="s">
        <v>3171</v>
      </c>
      <c r="G732" s="15"/>
      <c r="H732" s="18"/>
      <c r="I732" s="20"/>
      <c r="J732" s="1" t="s">
        <v>23</v>
      </c>
      <c r="K732" t="s">
        <v>13259</v>
      </c>
      <c r="L732" s="1" t="s">
        <v>2996</v>
      </c>
      <c r="Q732" t="s">
        <v>13786</v>
      </c>
      <c r="R732" t="s">
        <v>14257</v>
      </c>
      <c r="S732" t="s">
        <v>14375</v>
      </c>
      <c r="T732" t="s">
        <v>14377</v>
      </c>
    </row>
    <row r="733" spans="2:20" x14ac:dyDescent="0.2">
      <c r="B733" s="1" t="s">
        <v>3172</v>
      </c>
      <c r="C733" s="1" t="s">
        <v>3168</v>
      </c>
      <c r="D733" s="1" t="s">
        <v>3173</v>
      </c>
      <c r="E733" s="1" t="s">
        <v>3170</v>
      </c>
      <c r="F733" s="1" t="s">
        <v>3174</v>
      </c>
      <c r="G733" s="15"/>
      <c r="H733" s="18"/>
      <c r="I733" s="20"/>
      <c r="J733" s="1" t="s">
        <v>112</v>
      </c>
      <c r="K733" t="s">
        <v>13259</v>
      </c>
      <c r="L733" s="1" t="s">
        <v>2996</v>
      </c>
      <c r="Q733" t="s">
        <v>13786</v>
      </c>
      <c r="R733" t="s">
        <v>14257</v>
      </c>
      <c r="S733" t="s">
        <v>14375</v>
      </c>
      <c r="T733" t="s">
        <v>14377</v>
      </c>
    </row>
    <row r="734" spans="2:20" x14ac:dyDescent="0.2">
      <c r="B734" s="1" t="s">
        <v>3175</v>
      </c>
      <c r="C734" s="1" t="s">
        <v>3176</v>
      </c>
      <c r="D734" s="1" t="s">
        <v>3177</v>
      </c>
      <c r="E734" s="1" t="s">
        <v>3178</v>
      </c>
      <c r="F734" s="1" t="s">
        <v>3179</v>
      </c>
      <c r="G734" s="15"/>
      <c r="H734" s="18"/>
      <c r="I734" s="20"/>
      <c r="J734" s="1" t="s">
        <v>296</v>
      </c>
      <c r="K734" t="s">
        <v>13260</v>
      </c>
      <c r="L734" s="1" t="s">
        <v>2996</v>
      </c>
      <c r="Q734" t="s">
        <v>13786</v>
      </c>
      <c r="R734" t="s">
        <v>14258</v>
      </c>
      <c r="S734" t="s">
        <v>14375</v>
      </c>
      <c r="T734" t="s">
        <v>14377</v>
      </c>
    </row>
    <row r="735" spans="2:20" x14ac:dyDescent="0.2">
      <c r="B735" s="1" t="s">
        <v>3180</v>
      </c>
      <c r="C735" s="1" t="s">
        <v>3176</v>
      </c>
      <c r="D735" s="1" t="s">
        <v>3181</v>
      </c>
      <c r="E735" s="1" t="s">
        <v>3178</v>
      </c>
      <c r="F735" s="1" t="s">
        <v>3182</v>
      </c>
      <c r="G735" s="15"/>
      <c r="H735" s="18"/>
      <c r="I735" s="20"/>
      <c r="J735" s="1" t="s">
        <v>112</v>
      </c>
      <c r="K735" t="s">
        <v>13260</v>
      </c>
      <c r="L735" s="1" t="s">
        <v>2996</v>
      </c>
      <c r="N735" t="s">
        <v>13664</v>
      </c>
      <c r="Q735" t="s">
        <v>13786</v>
      </c>
      <c r="R735" t="s">
        <v>14258</v>
      </c>
      <c r="S735" t="s">
        <v>14375</v>
      </c>
      <c r="T735" t="s">
        <v>14377</v>
      </c>
    </row>
    <row r="736" spans="2:20" x14ac:dyDescent="0.2">
      <c r="B736" s="1" t="s">
        <v>3183</v>
      </c>
      <c r="C736" s="1" t="s">
        <v>3176</v>
      </c>
      <c r="D736" s="1" t="s">
        <v>3184</v>
      </c>
      <c r="E736" s="1" t="s">
        <v>3178</v>
      </c>
      <c r="F736" s="1" t="s">
        <v>3182</v>
      </c>
      <c r="G736" s="15"/>
      <c r="H736" s="18"/>
      <c r="I736" s="20"/>
      <c r="J736" s="1" t="s">
        <v>23</v>
      </c>
      <c r="K736" t="s">
        <v>13260</v>
      </c>
      <c r="L736" s="1" t="s">
        <v>2996</v>
      </c>
      <c r="Q736" t="s">
        <v>13786</v>
      </c>
      <c r="R736" t="s">
        <v>14258</v>
      </c>
      <c r="S736" t="s">
        <v>14375</v>
      </c>
      <c r="T736" t="s">
        <v>14377</v>
      </c>
    </row>
    <row r="737" spans="2:20" x14ac:dyDescent="0.2">
      <c r="B737" s="1" t="s">
        <v>3185</v>
      </c>
      <c r="C737" s="1" t="s">
        <v>3176</v>
      </c>
      <c r="D737" s="1" t="s">
        <v>3186</v>
      </c>
      <c r="E737" s="1" t="s">
        <v>3178</v>
      </c>
      <c r="F737" s="1" t="s">
        <v>3182</v>
      </c>
      <c r="G737" s="15"/>
      <c r="H737" s="18"/>
      <c r="I737" s="20"/>
      <c r="J737" s="1" t="s">
        <v>19</v>
      </c>
      <c r="K737" t="s">
        <v>13260</v>
      </c>
      <c r="L737" s="1" t="s">
        <v>2996</v>
      </c>
      <c r="N737" t="s">
        <v>13664</v>
      </c>
      <c r="Q737" t="s">
        <v>13786</v>
      </c>
      <c r="R737" t="s">
        <v>14258</v>
      </c>
      <c r="S737" t="s">
        <v>14375</v>
      </c>
      <c r="T737" t="s">
        <v>14377</v>
      </c>
    </row>
    <row r="738" spans="2:20" x14ac:dyDescent="0.2">
      <c r="B738" s="1" t="s">
        <v>3187</v>
      </c>
      <c r="C738" s="1" t="s">
        <v>3188</v>
      </c>
      <c r="D738" s="1" t="s">
        <v>3189</v>
      </c>
      <c r="E738" s="1" t="s">
        <v>345</v>
      </c>
      <c r="F738" s="1" t="s">
        <v>346</v>
      </c>
      <c r="G738" s="15"/>
      <c r="H738" s="18"/>
      <c r="I738" s="20"/>
      <c r="J738" s="1" t="s">
        <v>112</v>
      </c>
      <c r="K738" t="s">
        <v>13261</v>
      </c>
      <c r="L738" s="1" t="s">
        <v>2996</v>
      </c>
      <c r="N738" t="s">
        <v>13507</v>
      </c>
      <c r="Q738" t="s">
        <v>13786</v>
      </c>
      <c r="R738" t="s">
        <v>13844</v>
      </c>
      <c r="S738" t="s">
        <v>14378</v>
      </c>
      <c r="T738" t="s">
        <v>14379</v>
      </c>
    </row>
    <row r="739" spans="2:20" x14ac:dyDescent="0.2">
      <c r="B739" s="1" t="s">
        <v>3190</v>
      </c>
      <c r="C739" s="1" t="s">
        <v>3191</v>
      </c>
      <c r="D739" s="1" t="s">
        <v>3192</v>
      </c>
      <c r="E739" s="1" t="s">
        <v>340</v>
      </c>
      <c r="F739" s="1" t="s">
        <v>341</v>
      </c>
      <c r="G739" s="15"/>
      <c r="H739" s="18"/>
      <c r="I739" s="20"/>
      <c r="J739" s="1" t="s">
        <v>112</v>
      </c>
      <c r="K739" t="s">
        <v>13262</v>
      </c>
      <c r="L739" s="1" t="s">
        <v>2996</v>
      </c>
      <c r="N739" t="s">
        <v>13507</v>
      </c>
      <c r="Q739" t="s">
        <v>13786</v>
      </c>
      <c r="R739" t="s">
        <v>13843</v>
      </c>
      <c r="S739" t="s">
        <v>14378</v>
      </c>
      <c r="T739" t="s">
        <v>14379</v>
      </c>
    </row>
    <row r="740" spans="2:20" x14ac:dyDescent="0.2">
      <c r="B740" s="1" t="s">
        <v>3193</v>
      </c>
      <c r="C740" s="1" t="s">
        <v>3194</v>
      </c>
      <c r="D740" s="1" t="s">
        <v>3195</v>
      </c>
      <c r="E740" s="1" t="s">
        <v>3196</v>
      </c>
      <c r="F740" s="1" t="s">
        <v>3197</v>
      </c>
      <c r="G740" s="15"/>
      <c r="H740" s="18"/>
      <c r="I740" s="20"/>
      <c r="J740" s="1" t="s">
        <v>112</v>
      </c>
      <c r="K740" t="s">
        <v>13263</v>
      </c>
      <c r="L740" s="1" t="s">
        <v>2996</v>
      </c>
      <c r="Q740" t="s">
        <v>13786</v>
      </c>
      <c r="R740" t="s">
        <v>14259</v>
      </c>
      <c r="S740" t="s">
        <v>14375</v>
      </c>
      <c r="T740" t="s">
        <v>14377</v>
      </c>
    </row>
    <row r="741" spans="2:20" x14ac:dyDescent="0.2">
      <c r="B741" s="1" t="s">
        <v>3198</v>
      </c>
      <c r="C741" s="1" t="s">
        <v>3199</v>
      </c>
      <c r="D741" s="1" t="s">
        <v>3200</v>
      </c>
      <c r="E741" s="1" t="s">
        <v>2886</v>
      </c>
      <c r="F741" s="1" t="s">
        <v>3201</v>
      </c>
      <c r="G741" s="15"/>
      <c r="H741" s="18"/>
      <c r="I741" s="20"/>
      <c r="J741" s="1" t="s">
        <v>112</v>
      </c>
      <c r="L741" s="1" t="s">
        <v>2996</v>
      </c>
      <c r="Q741" t="s">
        <v>13786</v>
      </c>
      <c r="R741" t="s">
        <v>3714</v>
      </c>
      <c r="S741" t="s">
        <v>14385</v>
      </c>
      <c r="T741" t="s">
        <v>14379</v>
      </c>
    </row>
    <row r="742" spans="2:20" x14ac:dyDescent="0.2">
      <c r="B742" s="1" t="s">
        <v>3202</v>
      </c>
      <c r="C742" s="1" t="s">
        <v>3203</v>
      </c>
      <c r="D742" s="1" t="s">
        <v>3204</v>
      </c>
      <c r="E742" s="1" t="s">
        <v>3205</v>
      </c>
      <c r="F742" s="1" t="s">
        <v>3206</v>
      </c>
      <c r="G742" s="15"/>
      <c r="H742" s="18"/>
      <c r="I742" s="20"/>
      <c r="J742" s="1" t="s">
        <v>19</v>
      </c>
      <c r="K742" t="s">
        <v>12663</v>
      </c>
      <c r="L742" s="1" t="s">
        <v>3207</v>
      </c>
      <c r="N742" t="s">
        <v>13665</v>
      </c>
      <c r="Q742" t="s">
        <v>13786</v>
      </c>
      <c r="R742" t="s">
        <v>14260</v>
      </c>
      <c r="S742" t="s">
        <v>14375</v>
      </c>
      <c r="T742" t="s">
        <v>14377</v>
      </c>
    </row>
    <row r="743" spans="2:20" x14ac:dyDescent="0.2">
      <c r="B743" s="1" t="s">
        <v>3208</v>
      </c>
      <c r="C743" s="1" t="s">
        <v>3203</v>
      </c>
      <c r="D743" s="1" t="s">
        <v>3209</v>
      </c>
      <c r="E743" s="1" t="s">
        <v>3205</v>
      </c>
      <c r="F743" s="1" t="s">
        <v>3210</v>
      </c>
      <c r="G743" s="15"/>
      <c r="H743" s="18"/>
      <c r="I743" s="20"/>
      <c r="J743" s="1" t="s">
        <v>23</v>
      </c>
      <c r="K743" t="s">
        <v>12663</v>
      </c>
      <c r="L743" s="1" t="s">
        <v>3207</v>
      </c>
      <c r="N743" t="s">
        <v>13665</v>
      </c>
      <c r="Q743" t="s">
        <v>13786</v>
      </c>
      <c r="R743" t="s">
        <v>14260</v>
      </c>
      <c r="S743" t="s">
        <v>14375</v>
      </c>
      <c r="T743" t="s">
        <v>14377</v>
      </c>
    </row>
    <row r="744" spans="2:20" x14ac:dyDescent="0.2">
      <c r="B744" s="1" t="s">
        <v>3211</v>
      </c>
      <c r="C744" s="1" t="s">
        <v>3212</v>
      </c>
      <c r="D744" s="1" t="s">
        <v>3213</v>
      </c>
      <c r="E744" s="1" t="s">
        <v>2351</v>
      </c>
      <c r="F744" s="1" t="s">
        <v>2352</v>
      </c>
      <c r="G744" s="15"/>
      <c r="H744" s="18"/>
      <c r="I744" s="20"/>
      <c r="J744" s="1" t="s">
        <v>23</v>
      </c>
      <c r="K744" t="s">
        <v>13264</v>
      </c>
      <c r="L744" s="1" t="s">
        <v>3214</v>
      </c>
      <c r="Q744" t="s">
        <v>13791</v>
      </c>
      <c r="R744" t="s">
        <v>14128</v>
      </c>
      <c r="S744" t="s">
        <v>14375</v>
      </c>
      <c r="T744" t="s">
        <v>14377</v>
      </c>
    </row>
    <row r="745" spans="2:20" x14ac:dyDescent="0.2">
      <c r="B745" s="1" t="s">
        <v>3215</v>
      </c>
      <c r="C745" s="1" t="s">
        <v>3216</v>
      </c>
      <c r="D745" s="1" t="s">
        <v>3217</v>
      </c>
      <c r="E745" s="1" t="s">
        <v>3218</v>
      </c>
      <c r="F745" s="1" t="s">
        <v>3219</v>
      </c>
      <c r="G745" s="15"/>
      <c r="H745" s="18"/>
      <c r="I745" s="20"/>
      <c r="J745" s="1" t="s">
        <v>23</v>
      </c>
      <c r="K745" t="s">
        <v>13265</v>
      </c>
      <c r="L745" s="1" t="s">
        <v>3214</v>
      </c>
      <c r="N745" t="s">
        <v>13666</v>
      </c>
      <c r="Q745" t="s">
        <v>13791</v>
      </c>
      <c r="R745" t="s">
        <v>14261</v>
      </c>
      <c r="S745" t="s">
        <v>14375</v>
      </c>
      <c r="T745" t="s">
        <v>14377</v>
      </c>
    </row>
    <row r="746" spans="2:20" x14ac:dyDescent="0.2">
      <c r="B746" s="1" t="s">
        <v>3220</v>
      </c>
      <c r="C746" s="1" t="s">
        <v>17</v>
      </c>
      <c r="D746" s="1" t="s">
        <v>3221</v>
      </c>
      <c r="G746" s="15"/>
      <c r="H746" s="18"/>
      <c r="I746" s="20"/>
      <c r="J746" s="1" t="s">
        <v>23</v>
      </c>
      <c r="L746" s="1" t="s">
        <v>3214</v>
      </c>
      <c r="Q746" t="s">
        <v>13791</v>
      </c>
      <c r="R746" t="s">
        <v>17</v>
      </c>
      <c r="S746" t="s">
        <v>14375</v>
      </c>
      <c r="T746" t="s">
        <v>14376</v>
      </c>
    </row>
    <row r="747" spans="2:20" x14ac:dyDescent="0.2">
      <c r="B747" s="1" t="s">
        <v>3222</v>
      </c>
      <c r="C747" s="1" t="s">
        <v>3223</v>
      </c>
      <c r="D747" s="1" t="s">
        <v>3224</v>
      </c>
      <c r="E747" s="1" t="s">
        <v>259</v>
      </c>
      <c r="F747" s="1" t="s">
        <v>260</v>
      </c>
      <c r="G747" s="15"/>
      <c r="H747" s="18"/>
      <c r="I747" s="20"/>
      <c r="J747" s="1" t="s">
        <v>23</v>
      </c>
      <c r="K747" t="s">
        <v>13266</v>
      </c>
      <c r="L747" s="1" t="s">
        <v>3225</v>
      </c>
      <c r="Q747" t="s">
        <v>13786</v>
      </c>
      <c r="R747" t="s">
        <v>13830</v>
      </c>
      <c r="S747" t="s">
        <v>14375</v>
      </c>
      <c r="T747" t="s">
        <v>14377</v>
      </c>
    </row>
    <row r="748" spans="2:20" x14ac:dyDescent="0.2">
      <c r="B748" s="1" t="s">
        <v>3226</v>
      </c>
      <c r="C748" s="1" t="s">
        <v>3227</v>
      </c>
      <c r="D748" s="1" t="s">
        <v>3228</v>
      </c>
      <c r="E748" s="1" t="s">
        <v>3229</v>
      </c>
      <c r="F748" s="1" t="s">
        <v>3230</v>
      </c>
      <c r="G748" s="15"/>
      <c r="H748" s="18"/>
      <c r="I748" s="20"/>
      <c r="J748" s="1" t="s">
        <v>296</v>
      </c>
      <c r="K748" t="s">
        <v>13267</v>
      </c>
      <c r="L748" s="1" t="s">
        <v>3225</v>
      </c>
      <c r="Q748" t="s">
        <v>13786</v>
      </c>
      <c r="R748" t="s">
        <v>14262</v>
      </c>
      <c r="S748" t="s">
        <v>14381</v>
      </c>
      <c r="T748" t="s">
        <v>14379</v>
      </c>
    </row>
    <row r="749" spans="2:20" x14ac:dyDescent="0.2">
      <c r="B749" s="1" t="s">
        <v>3231</v>
      </c>
      <c r="C749" s="1" t="s">
        <v>3232</v>
      </c>
      <c r="D749" s="1" t="s">
        <v>3233</v>
      </c>
      <c r="E749" s="1" t="s">
        <v>2167</v>
      </c>
      <c r="F749" s="1" t="s">
        <v>3234</v>
      </c>
      <c r="G749" s="15"/>
      <c r="H749" s="18"/>
      <c r="I749" s="20"/>
      <c r="J749" s="1" t="s">
        <v>23</v>
      </c>
      <c r="L749" s="1" t="s">
        <v>3225</v>
      </c>
      <c r="N749" t="s">
        <v>13667</v>
      </c>
      <c r="O749" t="s">
        <v>13775</v>
      </c>
      <c r="Q749" t="s">
        <v>13786</v>
      </c>
      <c r="R749" t="s">
        <v>3232</v>
      </c>
      <c r="S749" t="s">
        <v>14378</v>
      </c>
      <c r="T749" t="s">
        <v>14379</v>
      </c>
    </row>
    <row r="750" spans="2:20" x14ac:dyDescent="0.2">
      <c r="B750" s="1" t="s">
        <v>3235</v>
      </c>
      <c r="C750" s="1" t="s">
        <v>3236</v>
      </c>
      <c r="D750" s="1" t="s">
        <v>3237</v>
      </c>
      <c r="E750" s="1" t="s">
        <v>2167</v>
      </c>
      <c r="F750" s="1" t="s">
        <v>3234</v>
      </c>
      <c r="G750" s="15"/>
      <c r="H750" s="18"/>
      <c r="I750" s="20"/>
      <c r="J750" s="1" t="s">
        <v>23</v>
      </c>
      <c r="L750" s="1" t="s">
        <v>3225</v>
      </c>
      <c r="N750" t="s">
        <v>13667</v>
      </c>
      <c r="Q750" t="s">
        <v>13786</v>
      </c>
      <c r="R750" t="s">
        <v>3236</v>
      </c>
      <c r="S750" t="s">
        <v>14378</v>
      </c>
      <c r="T750" t="s">
        <v>14379</v>
      </c>
    </row>
    <row r="751" spans="2:20" x14ac:dyDescent="0.2">
      <c r="B751" s="1" t="s">
        <v>3238</v>
      </c>
      <c r="C751" s="1" t="s">
        <v>3239</v>
      </c>
      <c r="D751" s="1" t="s">
        <v>3240</v>
      </c>
      <c r="E751" s="1" t="s">
        <v>3241</v>
      </c>
      <c r="F751" s="1" t="s">
        <v>3242</v>
      </c>
      <c r="G751" s="15"/>
      <c r="H751" s="18"/>
      <c r="I751" s="20"/>
      <c r="J751" s="1" t="s">
        <v>23</v>
      </c>
      <c r="K751" t="s">
        <v>13268</v>
      </c>
      <c r="L751" s="1" t="s">
        <v>3225</v>
      </c>
      <c r="N751" t="s">
        <v>13668</v>
      </c>
      <c r="Q751" t="s">
        <v>13786</v>
      </c>
      <c r="R751" t="s">
        <v>14263</v>
      </c>
      <c r="S751" t="s">
        <v>14375</v>
      </c>
      <c r="T751" t="s">
        <v>14377</v>
      </c>
    </row>
    <row r="752" spans="2:20" x14ac:dyDescent="0.2">
      <c r="B752" s="1" t="s">
        <v>3243</v>
      </c>
      <c r="C752" s="1" t="s">
        <v>3244</v>
      </c>
      <c r="D752" s="1" t="s">
        <v>3245</v>
      </c>
      <c r="E752" s="1" t="s">
        <v>2167</v>
      </c>
      <c r="G752" s="15"/>
      <c r="H752" s="18"/>
      <c r="I752" s="20"/>
      <c r="J752" s="1" t="s">
        <v>23</v>
      </c>
      <c r="K752" t="s">
        <v>13269</v>
      </c>
      <c r="L752" s="1" t="s">
        <v>3225</v>
      </c>
      <c r="N752" t="s">
        <v>13669</v>
      </c>
      <c r="Q752" t="s">
        <v>13786</v>
      </c>
      <c r="R752" t="s">
        <v>3244</v>
      </c>
      <c r="S752" t="s">
        <v>14381</v>
      </c>
      <c r="T752" t="s">
        <v>14382</v>
      </c>
    </row>
    <row r="753" spans="2:20" x14ac:dyDescent="0.2">
      <c r="B753" s="1" t="s">
        <v>3246</v>
      </c>
      <c r="C753" s="1" t="s">
        <v>3247</v>
      </c>
      <c r="D753" s="1" t="s">
        <v>3248</v>
      </c>
      <c r="E753" s="1" t="s">
        <v>3249</v>
      </c>
      <c r="F753" s="1" t="s">
        <v>3250</v>
      </c>
      <c r="G753" s="15"/>
      <c r="H753" s="18"/>
      <c r="I753" s="20"/>
      <c r="J753" s="1" t="s">
        <v>23</v>
      </c>
      <c r="K753" t="s">
        <v>13270</v>
      </c>
      <c r="L753" s="1" t="s">
        <v>3251</v>
      </c>
      <c r="Q753" t="s">
        <v>13786</v>
      </c>
      <c r="R753" t="s">
        <v>14264</v>
      </c>
      <c r="S753" t="s">
        <v>14375</v>
      </c>
      <c r="T753" t="s">
        <v>14377</v>
      </c>
    </row>
    <row r="754" spans="2:20" x14ac:dyDescent="0.2">
      <c r="B754" s="1" t="s">
        <v>3252</v>
      </c>
      <c r="C754" s="1" t="s">
        <v>3253</v>
      </c>
      <c r="D754" s="1" t="s">
        <v>3254</v>
      </c>
      <c r="E754" s="1" t="s">
        <v>3255</v>
      </c>
      <c r="F754" s="1" t="s">
        <v>3256</v>
      </c>
      <c r="G754" s="15"/>
      <c r="H754" s="18"/>
      <c r="I754" s="20"/>
      <c r="J754" s="1" t="s">
        <v>23</v>
      </c>
      <c r="K754" t="s">
        <v>13271</v>
      </c>
      <c r="L754" s="1" t="s">
        <v>3251</v>
      </c>
      <c r="N754" t="s">
        <v>13670</v>
      </c>
      <c r="Q754" t="s">
        <v>13786</v>
      </c>
      <c r="R754" t="s">
        <v>14265</v>
      </c>
      <c r="S754" t="s">
        <v>14375</v>
      </c>
      <c r="T754" t="s">
        <v>14379</v>
      </c>
    </row>
    <row r="755" spans="2:20" x14ac:dyDescent="0.2">
      <c r="B755" s="1" t="s">
        <v>3257</v>
      </c>
      <c r="C755" s="1" t="s">
        <v>3258</v>
      </c>
      <c r="D755" s="1" t="s">
        <v>3259</v>
      </c>
      <c r="E755" s="1" t="s">
        <v>3260</v>
      </c>
      <c r="G755" s="15"/>
      <c r="H755" s="18"/>
      <c r="I755" s="20"/>
      <c r="J755" s="1" t="s">
        <v>23</v>
      </c>
      <c r="K755" t="s">
        <v>13272</v>
      </c>
      <c r="L755" s="1" t="s">
        <v>3251</v>
      </c>
      <c r="N755" t="s">
        <v>13543</v>
      </c>
      <c r="Q755" t="s">
        <v>13786</v>
      </c>
      <c r="R755" t="s">
        <v>14266</v>
      </c>
      <c r="S755" t="s">
        <v>14378</v>
      </c>
      <c r="T755" t="s">
        <v>14382</v>
      </c>
    </row>
    <row r="756" spans="2:20" x14ac:dyDescent="0.2">
      <c r="B756" s="1" t="s">
        <v>3261</v>
      </c>
      <c r="C756" s="1" t="s">
        <v>3262</v>
      </c>
      <c r="D756" s="1" t="s">
        <v>3263</v>
      </c>
      <c r="E756" s="1" t="s">
        <v>233</v>
      </c>
      <c r="F756" s="1" t="s">
        <v>234</v>
      </c>
      <c r="G756" s="15"/>
      <c r="H756" s="18"/>
      <c r="I756" s="20"/>
      <c r="J756" s="1" t="s">
        <v>23</v>
      </c>
      <c r="K756" t="s">
        <v>13273</v>
      </c>
      <c r="L756" s="1" t="s">
        <v>3264</v>
      </c>
      <c r="N756" t="s">
        <v>13634</v>
      </c>
      <c r="Q756" t="s">
        <v>13791</v>
      </c>
      <c r="R756" t="s">
        <v>2632</v>
      </c>
      <c r="S756" t="s">
        <v>14375</v>
      </c>
      <c r="T756" t="s">
        <v>14377</v>
      </c>
    </row>
    <row r="757" spans="2:20" x14ac:dyDescent="0.2">
      <c r="B757" s="1" t="s">
        <v>3265</v>
      </c>
      <c r="C757" s="1" t="s">
        <v>3266</v>
      </c>
      <c r="D757" s="1" t="s">
        <v>3267</v>
      </c>
      <c r="E757" s="1" t="s">
        <v>233</v>
      </c>
      <c r="F757" s="1" t="s">
        <v>234</v>
      </c>
      <c r="G757" s="15"/>
      <c r="H757" s="18"/>
      <c r="I757" s="20"/>
      <c r="J757" s="1" t="s">
        <v>23</v>
      </c>
      <c r="K757" t="s">
        <v>12663</v>
      </c>
      <c r="L757" s="1" t="s">
        <v>3264</v>
      </c>
      <c r="N757" t="s">
        <v>13634</v>
      </c>
      <c r="Q757" t="s">
        <v>13791</v>
      </c>
      <c r="R757" t="s">
        <v>2632</v>
      </c>
      <c r="S757" t="s">
        <v>14375</v>
      </c>
      <c r="T757" t="s">
        <v>14377</v>
      </c>
    </row>
    <row r="758" spans="2:20" x14ac:dyDescent="0.2">
      <c r="B758" s="1" t="s">
        <v>3268</v>
      </c>
      <c r="C758" s="1" t="s">
        <v>3269</v>
      </c>
      <c r="D758" s="1" t="s">
        <v>3270</v>
      </c>
      <c r="E758" s="1" t="s">
        <v>233</v>
      </c>
      <c r="F758" s="1" t="s">
        <v>3271</v>
      </c>
      <c r="G758" s="15"/>
      <c r="H758" s="18"/>
      <c r="I758" s="20"/>
      <c r="J758" s="1" t="s">
        <v>23</v>
      </c>
      <c r="K758" t="s">
        <v>13274</v>
      </c>
      <c r="L758" s="1" t="s">
        <v>3264</v>
      </c>
      <c r="N758" t="s">
        <v>13671</v>
      </c>
      <c r="Q758" t="s">
        <v>13791</v>
      </c>
      <c r="R758" t="s">
        <v>2632</v>
      </c>
      <c r="S758" t="s">
        <v>14378</v>
      </c>
      <c r="T758" t="s">
        <v>14379</v>
      </c>
    </row>
    <row r="759" spans="2:20" x14ac:dyDescent="0.2">
      <c r="B759" s="1" t="s">
        <v>3272</v>
      </c>
      <c r="C759" s="1" t="s">
        <v>3266</v>
      </c>
      <c r="D759" s="1" t="s">
        <v>3273</v>
      </c>
      <c r="E759" s="1" t="s">
        <v>233</v>
      </c>
      <c r="F759" s="1" t="s">
        <v>240</v>
      </c>
      <c r="G759" s="15"/>
      <c r="H759" s="18"/>
      <c r="I759" s="20"/>
      <c r="J759" s="1" t="s">
        <v>112</v>
      </c>
      <c r="K759" t="s">
        <v>12663</v>
      </c>
      <c r="L759" s="1" t="s">
        <v>3264</v>
      </c>
      <c r="N759" t="s">
        <v>13634</v>
      </c>
      <c r="Q759" t="s">
        <v>13791</v>
      </c>
      <c r="R759" t="s">
        <v>2632</v>
      </c>
      <c r="S759" t="s">
        <v>14375</v>
      </c>
      <c r="T759" t="s">
        <v>14377</v>
      </c>
    </row>
    <row r="760" spans="2:20" x14ac:dyDescent="0.2">
      <c r="B760" s="1" t="s">
        <v>3274</v>
      </c>
      <c r="C760" s="1" t="s">
        <v>3275</v>
      </c>
      <c r="D760" s="1" t="s">
        <v>3276</v>
      </c>
      <c r="E760" s="1" t="s">
        <v>3277</v>
      </c>
      <c r="F760" s="1" t="s">
        <v>3278</v>
      </c>
      <c r="G760" s="15"/>
      <c r="H760" s="18"/>
      <c r="I760" s="20"/>
      <c r="J760" s="1" t="s">
        <v>23</v>
      </c>
      <c r="K760" t="s">
        <v>13275</v>
      </c>
      <c r="L760" s="1" t="s">
        <v>3264</v>
      </c>
      <c r="Q760" t="s">
        <v>13791</v>
      </c>
      <c r="R760" t="s">
        <v>14267</v>
      </c>
      <c r="S760" t="s">
        <v>14375</v>
      </c>
      <c r="T760" t="s">
        <v>14377</v>
      </c>
    </row>
    <row r="761" spans="2:20" x14ac:dyDescent="0.2">
      <c r="B761" s="1" t="s">
        <v>3279</v>
      </c>
      <c r="C761" s="1" t="s">
        <v>3280</v>
      </c>
      <c r="D761" s="1" t="s">
        <v>3281</v>
      </c>
      <c r="E761" s="1" t="s">
        <v>3282</v>
      </c>
      <c r="G761" s="15"/>
      <c r="H761" s="18"/>
      <c r="I761" s="20"/>
      <c r="J761" s="1" t="s">
        <v>23</v>
      </c>
      <c r="K761" t="s">
        <v>13276</v>
      </c>
      <c r="L761" s="1" t="s">
        <v>3264</v>
      </c>
      <c r="N761" t="s">
        <v>13672</v>
      </c>
      <c r="Q761" t="s">
        <v>13791</v>
      </c>
      <c r="R761" t="s">
        <v>14268</v>
      </c>
      <c r="S761" t="s">
        <v>14375</v>
      </c>
      <c r="T761" t="s">
        <v>14382</v>
      </c>
    </row>
    <row r="762" spans="2:20" x14ac:dyDescent="0.2">
      <c r="B762" s="1" t="s">
        <v>3283</v>
      </c>
      <c r="C762" s="1" t="s">
        <v>3284</v>
      </c>
      <c r="D762" s="1" t="s">
        <v>3285</v>
      </c>
      <c r="E762" s="1" t="s">
        <v>3286</v>
      </c>
      <c r="F762" s="1" t="s">
        <v>3287</v>
      </c>
      <c r="G762" s="15"/>
      <c r="H762" s="18"/>
      <c r="I762" s="20"/>
      <c r="J762" s="1" t="s">
        <v>23</v>
      </c>
      <c r="K762" t="s">
        <v>13277</v>
      </c>
      <c r="L762" s="1" t="s">
        <v>3264</v>
      </c>
      <c r="N762" t="s">
        <v>13627</v>
      </c>
      <c r="Q762" t="s">
        <v>13791</v>
      </c>
      <c r="R762" t="s">
        <v>14269</v>
      </c>
      <c r="S762" t="s">
        <v>14375</v>
      </c>
      <c r="T762" t="s">
        <v>14379</v>
      </c>
    </row>
    <row r="763" spans="2:20" x14ac:dyDescent="0.2">
      <c r="B763" s="1" t="s">
        <v>3288</v>
      </c>
      <c r="C763" s="1" t="s">
        <v>3289</v>
      </c>
      <c r="D763" s="1" t="s">
        <v>3290</v>
      </c>
      <c r="E763" s="1" t="s">
        <v>1338</v>
      </c>
      <c r="F763" s="1" t="s">
        <v>1339</v>
      </c>
      <c r="G763" s="15"/>
      <c r="H763" s="18"/>
      <c r="I763" s="20"/>
      <c r="J763" s="1" t="s">
        <v>23</v>
      </c>
      <c r="L763" s="1" t="s">
        <v>1254</v>
      </c>
      <c r="N763" t="s">
        <v>13563</v>
      </c>
      <c r="Q763" t="s">
        <v>13789</v>
      </c>
      <c r="R763" t="s">
        <v>3289</v>
      </c>
      <c r="S763" t="s">
        <v>14378</v>
      </c>
      <c r="T763" t="s">
        <v>14379</v>
      </c>
    </row>
    <row r="764" spans="2:20" x14ac:dyDescent="0.2">
      <c r="B764" s="1" t="s">
        <v>3291</v>
      </c>
      <c r="C764" s="1" t="s">
        <v>3292</v>
      </c>
      <c r="D764" s="1" t="s">
        <v>3293</v>
      </c>
      <c r="E764" s="1" t="s">
        <v>3294</v>
      </c>
      <c r="F764" s="1" t="s">
        <v>3295</v>
      </c>
      <c r="G764" s="15"/>
      <c r="H764" s="18"/>
      <c r="I764" s="20"/>
      <c r="J764" s="1" t="s">
        <v>23</v>
      </c>
      <c r="K764" t="s">
        <v>13278</v>
      </c>
      <c r="L764" s="1" t="s">
        <v>3296</v>
      </c>
      <c r="Q764" t="s">
        <v>13792</v>
      </c>
      <c r="R764" t="s">
        <v>14270</v>
      </c>
      <c r="S764" t="s">
        <v>14375</v>
      </c>
      <c r="T764" t="s">
        <v>14377</v>
      </c>
    </row>
    <row r="765" spans="2:20" x14ac:dyDescent="0.2">
      <c r="B765" s="1" t="s">
        <v>3297</v>
      </c>
      <c r="C765" s="1" t="s">
        <v>3298</v>
      </c>
      <c r="D765" s="1" t="s">
        <v>3299</v>
      </c>
      <c r="E765" s="1" t="s">
        <v>3300</v>
      </c>
      <c r="F765" s="1" t="s">
        <v>3301</v>
      </c>
      <c r="G765" s="15"/>
      <c r="H765" s="18"/>
      <c r="I765" s="20"/>
      <c r="J765" s="1" t="s">
        <v>23</v>
      </c>
      <c r="K765" t="s">
        <v>13279</v>
      </c>
      <c r="L765" s="1" t="s">
        <v>3296</v>
      </c>
      <c r="N765" t="s">
        <v>13673</v>
      </c>
      <c r="Q765" t="s">
        <v>13792</v>
      </c>
      <c r="R765" t="s">
        <v>14271</v>
      </c>
      <c r="S765" t="s">
        <v>14375</v>
      </c>
      <c r="T765" t="s">
        <v>14377</v>
      </c>
    </row>
    <row r="766" spans="2:20" x14ac:dyDescent="0.2">
      <c r="B766" s="1" t="s">
        <v>3302</v>
      </c>
      <c r="C766" s="1" t="s">
        <v>3298</v>
      </c>
      <c r="D766" s="1" t="s">
        <v>3303</v>
      </c>
      <c r="E766" s="1" t="s">
        <v>3300</v>
      </c>
      <c r="F766" s="1" t="s">
        <v>3304</v>
      </c>
      <c r="G766" s="15"/>
      <c r="H766" s="18"/>
      <c r="I766" s="20"/>
      <c r="J766" s="1" t="s">
        <v>112</v>
      </c>
      <c r="K766" t="s">
        <v>13279</v>
      </c>
      <c r="L766" s="1" t="s">
        <v>3296</v>
      </c>
      <c r="N766" t="s">
        <v>13673</v>
      </c>
      <c r="Q766" t="s">
        <v>13792</v>
      </c>
      <c r="R766" t="s">
        <v>14271</v>
      </c>
      <c r="S766" t="s">
        <v>14375</v>
      </c>
      <c r="T766" t="s">
        <v>14377</v>
      </c>
    </row>
    <row r="767" spans="2:20" x14ac:dyDescent="0.2">
      <c r="B767" s="1" t="s">
        <v>3305</v>
      </c>
      <c r="C767" s="1" t="s">
        <v>3306</v>
      </c>
      <c r="D767" s="1" t="s">
        <v>3307</v>
      </c>
      <c r="E767" s="1" t="s">
        <v>3308</v>
      </c>
      <c r="F767" s="1" t="s">
        <v>3309</v>
      </c>
      <c r="G767" s="15"/>
      <c r="H767" s="18"/>
      <c r="I767" s="20"/>
      <c r="J767" s="1" t="s">
        <v>112</v>
      </c>
      <c r="K767" t="s">
        <v>13280</v>
      </c>
      <c r="L767" s="1" t="s">
        <v>3296</v>
      </c>
      <c r="Q767" t="s">
        <v>13792</v>
      </c>
      <c r="R767" t="s">
        <v>14272</v>
      </c>
      <c r="S767" t="s">
        <v>14375</v>
      </c>
      <c r="T767" t="s">
        <v>14377</v>
      </c>
    </row>
    <row r="768" spans="2:20" x14ac:dyDescent="0.2">
      <c r="B768" s="1" t="s">
        <v>3310</v>
      </c>
      <c r="C768" s="1" t="s">
        <v>3306</v>
      </c>
      <c r="D768" s="1" t="s">
        <v>3311</v>
      </c>
      <c r="E768" s="1" t="s">
        <v>3308</v>
      </c>
      <c r="F768" s="1" t="s">
        <v>3312</v>
      </c>
      <c r="G768" s="15"/>
      <c r="H768" s="18"/>
      <c r="I768" s="20"/>
      <c r="J768" s="1" t="s">
        <v>23</v>
      </c>
      <c r="K768" t="s">
        <v>13280</v>
      </c>
      <c r="L768" s="1" t="s">
        <v>3296</v>
      </c>
      <c r="Q768" t="s">
        <v>13792</v>
      </c>
      <c r="R768" t="s">
        <v>14272</v>
      </c>
      <c r="S768" t="s">
        <v>14375</v>
      </c>
      <c r="T768" t="s">
        <v>14377</v>
      </c>
    </row>
    <row r="769" spans="2:20" x14ac:dyDescent="0.2">
      <c r="B769" s="1" t="s">
        <v>3313</v>
      </c>
      <c r="C769" s="1" t="s">
        <v>3314</v>
      </c>
      <c r="D769" s="1" t="s">
        <v>3315</v>
      </c>
      <c r="E769" s="1" t="s">
        <v>3316</v>
      </c>
      <c r="F769" s="1" t="s">
        <v>3317</v>
      </c>
      <c r="G769" s="15"/>
      <c r="H769" s="18"/>
      <c r="I769" s="20"/>
      <c r="J769" s="1" t="s">
        <v>23</v>
      </c>
      <c r="L769" s="1" t="s">
        <v>3296</v>
      </c>
      <c r="Q769" t="s">
        <v>13792</v>
      </c>
      <c r="R769" t="s">
        <v>3314</v>
      </c>
      <c r="S769" t="s">
        <v>14375</v>
      </c>
      <c r="T769" t="s">
        <v>14377</v>
      </c>
    </row>
    <row r="770" spans="2:20" x14ac:dyDescent="0.2">
      <c r="B770" s="1" t="s">
        <v>3318</v>
      </c>
      <c r="C770" s="1" t="s">
        <v>3319</v>
      </c>
      <c r="D770" s="1" t="s">
        <v>3320</v>
      </c>
      <c r="E770" s="1" t="s">
        <v>3321</v>
      </c>
      <c r="F770" s="1" t="s">
        <v>3322</v>
      </c>
      <c r="G770" s="15"/>
      <c r="H770" s="18"/>
      <c r="I770" s="20"/>
      <c r="J770" s="1" t="s">
        <v>23</v>
      </c>
      <c r="K770" t="s">
        <v>13281</v>
      </c>
      <c r="L770" s="1" t="s">
        <v>3296</v>
      </c>
      <c r="Q770" t="s">
        <v>13792</v>
      </c>
      <c r="R770" t="s">
        <v>14273</v>
      </c>
      <c r="S770" t="s">
        <v>14375</v>
      </c>
      <c r="T770" t="s">
        <v>14377</v>
      </c>
    </row>
    <row r="771" spans="2:20" x14ac:dyDescent="0.2">
      <c r="B771" s="1" t="s">
        <v>3323</v>
      </c>
      <c r="C771" s="1" t="s">
        <v>3324</v>
      </c>
      <c r="D771" s="1" t="s">
        <v>3325</v>
      </c>
      <c r="E771" s="1" t="s">
        <v>3326</v>
      </c>
      <c r="F771" s="1" t="s">
        <v>3327</v>
      </c>
      <c r="G771" s="15"/>
      <c r="H771" s="18"/>
      <c r="I771" s="20"/>
      <c r="J771" s="1" t="s">
        <v>23</v>
      </c>
      <c r="K771" t="s">
        <v>13282</v>
      </c>
      <c r="L771" s="1" t="s">
        <v>3296</v>
      </c>
      <c r="Q771" t="s">
        <v>13792</v>
      </c>
      <c r="R771" t="s">
        <v>14274</v>
      </c>
      <c r="S771" t="s">
        <v>14375</v>
      </c>
      <c r="T771" t="s">
        <v>14377</v>
      </c>
    </row>
    <row r="772" spans="2:20" x14ac:dyDescent="0.2">
      <c r="B772" s="1" t="s">
        <v>3328</v>
      </c>
      <c r="C772" s="1" t="s">
        <v>3329</v>
      </c>
      <c r="D772" s="1" t="s">
        <v>3330</v>
      </c>
      <c r="E772" s="1" t="s">
        <v>3331</v>
      </c>
      <c r="F772" s="1" t="s">
        <v>3332</v>
      </c>
      <c r="G772" s="15"/>
      <c r="H772" s="18"/>
      <c r="I772" s="20"/>
      <c r="J772" s="1" t="s">
        <v>23</v>
      </c>
      <c r="K772" t="s">
        <v>13283</v>
      </c>
      <c r="L772" s="1" t="s">
        <v>3296</v>
      </c>
      <c r="N772" t="s">
        <v>13674</v>
      </c>
      <c r="Q772" t="s">
        <v>13792</v>
      </c>
      <c r="R772" t="s">
        <v>14275</v>
      </c>
      <c r="S772" t="s">
        <v>14375</v>
      </c>
      <c r="T772" t="s">
        <v>14377</v>
      </c>
    </row>
    <row r="773" spans="2:20" x14ac:dyDescent="0.2">
      <c r="B773" s="1" t="s">
        <v>3333</v>
      </c>
      <c r="C773" s="1" t="s">
        <v>3334</v>
      </c>
      <c r="D773" s="1" t="s">
        <v>3335</v>
      </c>
      <c r="E773" s="1" t="s">
        <v>3336</v>
      </c>
      <c r="F773" s="1" t="s">
        <v>3337</v>
      </c>
      <c r="G773" s="15"/>
      <c r="H773" s="18"/>
      <c r="I773" s="20"/>
      <c r="J773" s="1" t="s">
        <v>112</v>
      </c>
      <c r="K773" t="s">
        <v>13284</v>
      </c>
      <c r="L773" s="1" t="s">
        <v>3296</v>
      </c>
      <c r="Q773" t="s">
        <v>13792</v>
      </c>
      <c r="R773" t="s">
        <v>14276</v>
      </c>
      <c r="S773" t="s">
        <v>14375</v>
      </c>
      <c r="T773" t="s">
        <v>14377</v>
      </c>
    </row>
    <row r="774" spans="2:20" x14ac:dyDescent="0.2">
      <c r="B774" s="1" t="s">
        <v>3338</v>
      </c>
      <c r="C774" s="1" t="s">
        <v>3334</v>
      </c>
      <c r="D774" s="1" t="s">
        <v>3339</v>
      </c>
      <c r="E774" s="1" t="s">
        <v>3336</v>
      </c>
      <c r="F774" s="1" t="s">
        <v>3340</v>
      </c>
      <c r="G774" s="15"/>
      <c r="H774" s="18"/>
      <c r="I774" s="20"/>
      <c r="J774" s="1" t="s">
        <v>23</v>
      </c>
      <c r="K774" t="s">
        <v>13284</v>
      </c>
      <c r="L774" s="1" t="s">
        <v>3296</v>
      </c>
      <c r="Q774" t="s">
        <v>13792</v>
      </c>
      <c r="R774" t="s">
        <v>14276</v>
      </c>
      <c r="S774" t="s">
        <v>14375</v>
      </c>
      <c r="T774" t="s">
        <v>14377</v>
      </c>
    </row>
    <row r="775" spans="2:20" x14ac:dyDescent="0.2">
      <c r="B775" s="1" t="s">
        <v>3341</v>
      </c>
      <c r="C775" s="1" t="s">
        <v>3342</v>
      </c>
      <c r="D775" s="1" t="s">
        <v>3343</v>
      </c>
      <c r="E775" s="1" t="s">
        <v>3344</v>
      </c>
      <c r="F775" s="1" t="s">
        <v>3345</v>
      </c>
      <c r="G775" s="15"/>
      <c r="H775" s="18"/>
      <c r="I775" s="20"/>
      <c r="J775" s="1" t="s">
        <v>23</v>
      </c>
      <c r="K775" t="s">
        <v>13285</v>
      </c>
      <c r="L775" s="1" t="s">
        <v>3296</v>
      </c>
      <c r="Q775" t="s">
        <v>13792</v>
      </c>
      <c r="R775" t="s">
        <v>14277</v>
      </c>
      <c r="S775" t="s">
        <v>14375</v>
      </c>
      <c r="T775" t="s">
        <v>14377</v>
      </c>
    </row>
    <row r="776" spans="2:20" x14ac:dyDescent="0.2">
      <c r="B776" s="1" t="s">
        <v>3346</v>
      </c>
      <c r="C776" s="1" t="s">
        <v>3342</v>
      </c>
      <c r="D776" s="1" t="s">
        <v>3347</v>
      </c>
      <c r="E776" s="1" t="s">
        <v>3344</v>
      </c>
      <c r="F776" s="1" t="s">
        <v>3348</v>
      </c>
      <c r="G776" s="15"/>
      <c r="H776" s="18"/>
      <c r="I776" s="20"/>
      <c r="J776" s="1" t="s">
        <v>112</v>
      </c>
      <c r="K776" t="s">
        <v>13286</v>
      </c>
      <c r="L776" s="1" t="s">
        <v>3296</v>
      </c>
      <c r="Q776" t="s">
        <v>13792</v>
      </c>
      <c r="R776" t="s">
        <v>14277</v>
      </c>
      <c r="S776" t="s">
        <v>14375</v>
      </c>
      <c r="T776" t="s">
        <v>14377</v>
      </c>
    </row>
    <row r="777" spans="2:20" x14ac:dyDescent="0.2">
      <c r="B777" s="1" t="s">
        <v>3349</v>
      </c>
      <c r="C777" s="1" t="s">
        <v>3350</v>
      </c>
      <c r="D777" s="1" t="s">
        <v>3351</v>
      </c>
      <c r="E777" s="1" t="s">
        <v>3352</v>
      </c>
      <c r="F777" s="1" t="s">
        <v>3353</v>
      </c>
      <c r="G777" s="15"/>
      <c r="H777" s="18"/>
      <c r="I777" s="20"/>
      <c r="J777" s="1" t="s">
        <v>23</v>
      </c>
      <c r="K777" t="s">
        <v>13287</v>
      </c>
      <c r="L777" s="1" t="s">
        <v>3296</v>
      </c>
      <c r="Q777" t="s">
        <v>13792</v>
      </c>
      <c r="R777" t="s">
        <v>14278</v>
      </c>
      <c r="S777" t="s">
        <v>14375</v>
      </c>
      <c r="T777" t="s">
        <v>14377</v>
      </c>
    </row>
    <row r="778" spans="2:20" x14ac:dyDescent="0.2">
      <c r="B778" s="1" t="s">
        <v>3354</v>
      </c>
      <c r="C778" s="1" t="s">
        <v>3355</v>
      </c>
      <c r="D778" s="1" t="s">
        <v>3356</v>
      </c>
      <c r="E778" s="1" t="s">
        <v>3357</v>
      </c>
      <c r="F778" s="1" t="s">
        <v>3358</v>
      </c>
      <c r="G778" s="15"/>
      <c r="H778" s="18"/>
      <c r="I778" s="20"/>
      <c r="J778" s="1" t="s">
        <v>23</v>
      </c>
      <c r="K778" t="s">
        <v>13288</v>
      </c>
      <c r="L778" s="1" t="s">
        <v>3296</v>
      </c>
      <c r="Q778" t="s">
        <v>13792</v>
      </c>
      <c r="R778" t="s">
        <v>14279</v>
      </c>
      <c r="S778" t="s">
        <v>14375</v>
      </c>
      <c r="T778" t="s">
        <v>14377</v>
      </c>
    </row>
    <row r="779" spans="2:20" x14ac:dyDescent="0.2">
      <c r="B779" s="1" t="s">
        <v>3359</v>
      </c>
      <c r="C779" s="1" t="s">
        <v>3360</v>
      </c>
      <c r="D779" s="1" t="s">
        <v>3361</v>
      </c>
      <c r="E779" s="1" t="s">
        <v>3362</v>
      </c>
      <c r="F779" s="1" t="s">
        <v>3363</v>
      </c>
      <c r="G779" s="15"/>
      <c r="H779" s="18"/>
      <c r="I779" s="20"/>
      <c r="J779" s="1" t="s">
        <v>112</v>
      </c>
      <c r="K779" t="s">
        <v>13289</v>
      </c>
      <c r="L779" s="1" t="s">
        <v>3296</v>
      </c>
      <c r="Q779" t="s">
        <v>13792</v>
      </c>
      <c r="R779" t="s">
        <v>14280</v>
      </c>
      <c r="S779" t="s">
        <v>14375</v>
      </c>
      <c r="T779" t="s">
        <v>14377</v>
      </c>
    </row>
    <row r="780" spans="2:20" x14ac:dyDescent="0.2">
      <c r="B780" s="1" t="s">
        <v>3364</v>
      </c>
      <c r="C780" s="1" t="s">
        <v>3360</v>
      </c>
      <c r="D780" s="1" t="s">
        <v>3365</v>
      </c>
      <c r="E780" s="1" t="s">
        <v>3362</v>
      </c>
      <c r="F780" s="1" t="s">
        <v>3366</v>
      </c>
      <c r="G780" s="15"/>
      <c r="H780" s="18"/>
      <c r="I780" s="20"/>
      <c r="J780" s="1" t="s">
        <v>23</v>
      </c>
      <c r="K780" t="s">
        <v>13289</v>
      </c>
      <c r="L780" s="1" t="s">
        <v>3296</v>
      </c>
      <c r="Q780" t="s">
        <v>13792</v>
      </c>
      <c r="R780" t="s">
        <v>14280</v>
      </c>
      <c r="S780" t="s">
        <v>14375</v>
      </c>
      <c r="T780" t="s">
        <v>14377</v>
      </c>
    </row>
    <row r="781" spans="2:20" x14ac:dyDescent="0.2">
      <c r="B781" s="1" t="s">
        <v>3367</v>
      </c>
      <c r="C781" s="1" t="s">
        <v>3368</v>
      </c>
      <c r="D781" s="1" t="s">
        <v>3369</v>
      </c>
      <c r="E781" s="1" t="s">
        <v>3370</v>
      </c>
      <c r="F781" s="1" t="s">
        <v>3371</v>
      </c>
      <c r="G781" s="15"/>
      <c r="H781" s="18"/>
      <c r="I781" s="20"/>
      <c r="J781" s="1" t="s">
        <v>23</v>
      </c>
      <c r="K781" t="s">
        <v>13290</v>
      </c>
      <c r="L781" s="1" t="s">
        <v>3296</v>
      </c>
      <c r="N781" t="s">
        <v>13675</v>
      </c>
      <c r="Q781" t="s">
        <v>13792</v>
      </c>
      <c r="R781" t="s">
        <v>14281</v>
      </c>
      <c r="S781" t="s">
        <v>14375</v>
      </c>
      <c r="T781" t="s">
        <v>14377</v>
      </c>
    </row>
    <row r="782" spans="2:20" x14ac:dyDescent="0.2">
      <c r="B782" s="1" t="s">
        <v>3372</v>
      </c>
      <c r="C782" s="1" t="s">
        <v>3373</v>
      </c>
      <c r="D782" s="1" t="s">
        <v>3374</v>
      </c>
      <c r="E782" s="1" t="s">
        <v>3375</v>
      </c>
      <c r="F782" s="1" t="s">
        <v>3376</v>
      </c>
      <c r="G782" s="15"/>
      <c r="H782" s="18"/>
      <c r="I782" s="20"/>
      <c r="J782" s="1" t="s">
        <v>23</v>
      </c>
      <c r="K782" t="s">
        <v>13291</v>
      </c>
      <c r="L782" s="1" t="s">
        <v>3296</v>
      </c>
      <c r="Q782" t="s">
        <v>13792</v>
      </c>
      <c r="R782" t="s">
        <v>14282</v>
      </c>
      <c r="S782" t="s">
        <v>14375</v>
      </c>
      <c r="T782" t="s">
        <v>14377</v>
      </c>
    </row>
    <row r="783" spans="2:20" x14ac:dyDescent="0.2">
      <c r="B783" s="1" t="s">
        <v>3377</v>
      </c>
      <c r="C783" s="1" t="s">
        <v>3373</v>
      </c>
      <c r="D783" s="1" t="s">
        <v>3378</v>
      </c>
      <c r="E783" s="1" t="s">
        <v>3375</v>
      </c>
      <c r="F783" s="1" t="s">
        <v>3379</v>
      </c>
      <c r="G783" s="15"/>
      <c r="H783" s="18"/>
      <c r="I783" s="20"/>
      <c r="J783" s="1" t="s">
        <v>112</v>
      </c>
      <c r="K783" t="s">
        <v>13291</v>
      </c>
      <c r="L783" s="1" t="s">
        <v>3296</v>
      </c>
      <c r="Q783" t="s">
        <v>13792</v>
      </c>
      <c r="R783" t="s">
        <v>14282</v>
      </c>
      <c r="S783" t="s">
        <v>14375</v>
      </c>
      <c r="T783" t="s">
        <v>14377</v>
      </c>
    </row>
    <row r="784" spans="2:20" x14ac:dyDescent="0.2">
      <c r="B784" s="1" t="s">
        <v>3380</v>
      </c>
      <c r="C784" s="1" t="s">
        <v>3381</v>
      </c>
      <c r="D784" s="1" t="s">
        <v>3382</v>
      </c>
      <c r="E784" s="1" t="s">
        <v>3383</v>
      </c>
      <c r="F784" s="1" t="s">
        <v>3384</v>
      </c>
      <c r="G784" s="15"/>
      <c r="H784" s="18"/>
      <c r="I784" s="20"/>
      <c r="J784" s="1" t="s">
        <v>23</v>
      </c>
      <c r="K784" t="s">
        <v>13292</v>
      </c>
      <c r="L784" s="1" t="s">
        <v>3296</v>
      </c>
      <c r="Q784" t="s">
        <v>13792</v>
      </c>
      <c r="R784" t="s">
        <v>14283</v>
      </c>
      <c r="S784" t="s">
        <v>14375</v>
      </c>
      <c r="T784" t="s">
        <v>14377</v>
      </c>
    </row>
    <row r="785" spans="2:20" x14ac:dyDescent="0.2">
      <c r="B785" s="1" t="s">
        <v>3385</v>
      </c>
      <c r="C785" s="1" t="s">
        <v>3386</v>
      </c>
      <c r="D785" s="1" t="s">
        <v>3387</v>
      </c>
      <c r="E785" s="1" t="s">
        <v>3388</v>
      </c>
      <c r="F785" s="1" t="s">
        <v>3389</v>
      </c>
      <c r="G785" s="15"/>
      <c r="H785" s="18"/>
      <c r="I785" s="20"/>
      <c r="J785" s="1" t="s">
        <v>23</v>
      </c>
      <c r="K785" t="s">
        <v>13293</v>
      </c>
      <c r="L785" s="1" t="s">
        <v>3296</v>
      </c>
      <c r="Q785" t="s">
        <v>13792</v>
      </c>
      <c r="R785" t="s">
        <v>14284</v>
      </c>
      <c r="S785" t="s">
        <v>14375</v>
      </c>
      <c r="T785" t="s">
        <v>14377</v>
      </c>
    </row>
    <row r="786" spans="2:20" x14ac:dyDescent="0.2">
      <c r="B786" s="1" t="s">
        <v>3390</v>
      </c>
      <c r="C786" s="1" t="s">
        <v>3391</v>
      </c>
      <c r="D786" s="1" t="s">
        <v>3392</v>
      </c>
      <c r="E786" s="1" t="s">
        <v>3393</v>
      </c>
      <c r="F786" s="1" t="s">
        <v>3394</v>
      </c>
      <c r="G786" s="15"/>
      <c r="H786" s="18"/>
      <c r="I786" s="20"/>
      <c r="J786" s="1" t="s">
        <v>23</v>
      </c>
      <c r="K786" t="s">
        <v>13294</v>
      </c>
      <c r="L786" s="1" t="s">
        <v>3296</v>
      </c>
      <c r="N786" t="s">
        <v>13676</v>
      </c>
      <c r="Q786" t="s">
        <v>13792</v>
      </c>
      <c r="R786" t="s">
        <v>14285</v>
      </c>
      <c r="S786" t="s">
        <v>14375</v>
      </c>
      <c r="T786" t="s">
        <v>14377</v>
      </c>
    </row>
    <row r="787" spans="2:20" x14ac:dyDescent="0.2">
      <c r="B787" s="1" t="s">
        <v>3395</v>
      </c>
      <c r="C787" s="1" t="s">
        <v>3396</v>
      </c>
      <c r="D787" s="1" t="s">
        <v>3397</v>
      </c>
      <c r="E787" s="1" t="s">
        <v>3398</v>
      </c>
      <c r="F787" s="1" t="s">
        <v>3399</v>
      </c>
      <c r="G787" s="15"/>
      <c r="H787" s="18"/>
      <c r="I787" s="20"/>
      <c r="J787" s="1" t="s">
        <v>23</v>
      </c>
      <c r="K787" t="s">
        <v>13295</v>
      </c>
      <c r="L787" s="1" t="s">
        <v>3296</v>
      </c>
      <c r="Q787" t="s">
        <v>13792</v>
      </c>
      <c r="R787" t="s">
        <v>14286</v>
      </c>
      <c r="S787" t="s">
        <v>14375</v>
      </c>
      <c r="T787" t="s">
        <v>14377</v>
      </c>
    </row>
    <row r="788" spans="2:20" x14ac:dyDescent="0.2">
      <c r="B788" s="1" t="s">
        <v>3400</v>
      </c>
      <c r="C788" s="1" t="s">
        <v>3396</v>
      </c>
      <c r="D788" s="1" t="s">
        <v>3401</v>
      </c>
      <c r="E788" s="1" t="s">
        <v>3398</v>
      </c>
      <c r="F788" s="1" t="s">
        <v>3399</v>
      </c>
      <c r="G788" s="15"/>
      <c r="H788" s="18"/>
      <c r="I788" s="20"/>
      <c r="J788" s="1" t="s">
        <v>112</v>
      </c>
      <c r="K788" t="s">
        <v>13295</v>
      </c>
      <c r="L788" s="1" t="s">
        <v>3296</v>
      </c>
      <c r="Q788" t="s">
        <v>13792</v>
      </c>
      <c r="R788" t="s">
        <v>14286</v>
      </c>
      <c r="S788" t="s">
        <v>14375</v>
      </c>
      <c r="T788" t="s">
        <v>14377</v>
      </c>
    </row>
    <row r="789" spans="2:20" x14ac:dyDescent="0.2">
      <c r="B789" s="1" t="s">
        <v>3402</v>
      </c>
      <c r="C789" s="1" t="s">
        <v>3403</v>
      </c>
      <c r="D789" s="1" t="s">
        <v>3404</v>
      </c>
      <c r="E789" s="1" t="s">
        <v>3405</v>
      </c>
      <c r="F789" s="1" t="s">
        <v>3406</v>
      </c>
      <c r="G789" s="15"/>
      <c r="H789" s="18"/>
      <c r="I789" s="20"/>
      <c r="J789" s="1" t="s">
        <v>23</v>
      </c>
      <c r="K789" t="s">
        <v>13296</v>
      </c>
      <c r="L789" s="1" t="s">
        <v>3296</v>
      </c>
      <c r="Q789" t="s">
        <v>13792</v>
      </c>
      <c r="R789" t="s">
        <v>14287</v>
      </c>
      <c r="S789" t="s">
        <v>14375</v>
      </c>
      <c r="T789" t="s">
        <v>14377</v>
      </c>
    </row>
    <row r="790" spans="2:20" x14ac:dyDescent="0.2">
      <c r="B790" s="1" t="s">
        <v>3407</v>
      </c>
      <c r="C790" s="1" t="s">
        <v>3403</v>
      </c>
      <c r="D790" s="1" t="s">
        <v>3408</v>
      </c>
      <c r="E790" s="1" t="s">
        <v>3405</v>
      </c>
      <c r="F790" s="1" t="s">
        <v>3409</v>
      </c>
      <c r="G790" s="15"/>
      <c r="H790" s="18"/>
      <c r="I790" s="20"/>
      <c r="J790" s="1" t="s">
        <v>112</v>
      </c>
      <c r="K790" t="s">
        <v>13296</v>
      </c>
      <c r="L790" s="1" t="s">
        <v>3296</v>
      </c>
      <c r="Q790" t="s">
        <v>13792</v>
      </c>
      <c r="R790" t="s">
        <v>14287</v>
      </c>
      <c r="S790" t="s">
        <v>14375</v>
      </c>
      <c r="T790" t="s">
        <v>14377</v>
      </c>
    </row>
    <row r="791" spans="2:20" x14ac:dyDescent="0.2">
      <c r="B791" s="1" t="s">
        <v>3410</v>
      </c>
      <c r="C791" s="1" t="s">
        <v>3411</v>
      </c>
      <c r="D791" s="1" t="s">
        <v>3412</v>
      </c>
      <c r="E791" s="1" t="s">
        <v>3413</v>
      </c>
      <c r="F791" s="1" t="s">
        <v>3414</v>
      </c>
      <c r="G791" s="15"/>
      <c r="H791" s="18"/>
      <c r="I791" s="20"/>
      <c r="J791" s="1" t="s">
        <v>23</v>
      </c>
      <c r="K791" t="s">
        <v>13297</v>
      </c>
      <c r="L791" s="1" t="s">
        <v>3296</v>
      </c>
      <c r="Q791" t="s">
        <v>13792</v>
      </c>
      <c r="R791" t="s">
        <v>14288</v>
      </c>
      <c r="S791" t="s">
        <v>14375</v>
      </c>
      <c r="T791" t="s">
        <v>14377</v>
      </c>
    </row>
    <row r="792" spans="2:20" x14ac:dyDescent="0.2">
      <c r="B792" s="1" t="s">
        <v>3415</v>
      </c>
      <c r="C792" s="1" t="s">
        <v>3416</v>
      </c>
      <c r="D792" s="1" t="s">
        <v>3417</v>
      </c>
      <c r="E792" s="1" t="s">
        <v>3418</v>
      </c>
      <c r="F792" s="1" t="s">
        <v>3419</v>
      </c>
      <c r="G792" s="15"/>
      <c r="H792" s="18"/>
      <c r="I792" s="20"/>
      <c r="J792" s="1" t="s">
        <v>23</v>
      </c>
      <c r="K792" t="s">
        <v>13298</v>
      </c>
      <c r="L792" s="1" t="s">
        <v>3296</v>
      </c>
      <c r="N792" t="s">
        <v>13510</v>
      </c>
      <c r="Q792" t="s">
        <v>13792</v>
      </c>
      <c r="R792" t="s">
        <v>14289</v>
      </c>
      <c r="S792" t="s">
        <v>14375</v>
      </c>
      <c r="T792" t="s">
        <v>14377</v>
      </c>
    </row>
    <row r="793" spans="2:20" x14ac:dyDescent="0.2">
      <c r="B793" s="1" t="s">
        <v>3420</v>
      </c>
      <c r="C793" s="1" t="s">
        <v>3421</v>
      </c>
      <c r="D793" s="1" t="s">
        <v>3422</v>
      </c>
      <c r="E793" s="1" t="s">
        <v>3413</v>
      </c>
      <c r="F793" s="1" t="s">
        <v>3423</v>
      </c>
      <c r="G793" s="15"/>
      <c r="H793" s="18"/>
      <c r="I793" s="20"/>
      <c r="J793" s="1" t="s">
        <v>112</v>
      </c>
      <c r="K793" t="s">
        <v>13297</v>
      </c>
      <c r="L793" s="1" t="s">
        <v>3296</v>
      </c>
      <c r="Q793" t="s">
        <v>13792</v>
      </c>
      <c r="R793" t="s">
        <v>14288</v>
      </c>
      <c r="S793" t="s">
        <v>14384</v>
      </c>
      <c r="T793" t="s">
        <v>14377</v>
      </c>
    </row>
    <row r="794" spans="2:20" x14ac:dyDescent="0.2">
      <c r="B794" s="1" t="s">
        <v>3424</v>
      </c>
      <c r="C794" s="1" t="s">
        <v>3425</v>
      </c>
      <c r="D794" s="1" t="s">
        <v>3426</v>
      </c>
      <c r="E794" s="1" t="s">
        <v>3427</v>
      </c>
      <c r="F794" s="1" t="s">
        <v>3428</v>
      </c>
      <c r="G794" s="15"/>
      <c r="H794" s="18"/>
      <c r="I794" s="20"/>
      <c r="J794" s="1" t="s">
        <v>23</v>
      </c>
      <c r="K794" t="s">
        <v>13299</v>
      </c>
      <c r="L794" s="1" t="s">
        <v>3429</v>
      </c>
      <c r="Q794" t="s">
        <v>13791</v>
      </c>
      <c r="R794" t="s">
        <v>14290</v>
      </c>
      <c r="S794" t="s">
        <v>14375</v>
      </c>
      <c r="T794" t="s">
        <v>14377</v>
      </c>
    </row>
    <row r="795" spans="2:20" x14ac:dyDescent="0.2">
      <c r="B795" s="1" t="s">
        <v>3430</v>
      </c>
      <c r="C795" s="1" t="s">
        <v>3431</v>
      </c>
      <c r="D795" s="1" t="s">
        <v>3432</v>
      </c>
      <c r="E795" s="1" t="s">
        <v>3433</v>
      </c>
      <c r="F795" s="1" t="s">
        <v>3434</v>
      </c>
      <c r="G795" s="15"/>
      <c r="H795" s="18"/>
      <c r="I795" s="20"/>
      <c r="J795" s="1" t="s">
        <v>23</v>
      </c>
      <c r="K795" t="s">
        <v>13300</v>
      </c>
      <c r="L795" s="1" t="s">
        <v>3429</v>
      </c>
      <c r="Q795" t="s">
        <v>13791</v>
      </c>
      <c r="R795" t="s">
        <v>14291</v>
      </c>
      <c r="S795" t="s">
        <v>14375</v>
      </c>
      <c r="T795" t="s">
        <v>14377</v>
      </c>
    </row>
    <row r="796" spans="2:20" x14ac:dyDescent="0.2">
      <c r="B796" s="1" t="s">
        <v>3435</v>
      </c>
      <c r="C796" s="1" t="s">
        <v>3436</v>
      </c>
      <c r="D796" s="1" t="s">
        <v>3437</v>
      </c>
      <c r="E796" s="1" t="s">
        <v>3438</v>
      </c>
      <c r="F796" s="1" t="s">
        <v>3439</v>
      </c>
      <c r="G796" s="15"/>
      <c r="H796" s="18"/>
      <c r="I796" s="20"/>
      <c r="J796" s="1" t="s">
        <v>23</v>
      </c>
      <c r="K796" t="s">
        <v>13301</v>
      </c>
      <c r="L796" s="1" t="s">
        <v>3429</v>
      </c>
      <c r="N796" t="s">
        <v>13677</v>
      </c>
      <c r="Q796" t="s">
        <v>13791</v>
      </c>
      <c r="R796" t="s">
        <v>14292</v>
      </c>
      <c r="S796" t="s">
        <v>14375</v>
      </c>
      <c r="T796" t="s">
        <v>14377</v>
      </c>
    </row>
    <row r="797" spans="2:20" x14ac:dyDescent="0.2">
      <c r="B797" s="1" t="s">
        <v>3440</v>
      </c>
      <c r="C797" s="1" t="s">
        <v>3441</v>
      </c>
      <c r="D797" s="1" t="s">
        <v>3442</v>
      </c>
      <c r="E797" s="1" t="s">
        <v>3443</v>
      </c>
      <c r="F797" s="1" t="s">
        <v>3444</v>
      </c>
      <c r="G797" s="15"/>
      <c r="H797" s="18"/>
      <c r="I797" s="20"/>
      <c r="J797" s="1" t="s">
        <v>23</v>
      </c>
      <c r="K797" t="s">
        <v>13302</v>
      </c>
      <c r="L797" s="1" t="s">
        <v>3429</v>
      </c>
      <c r="Q797" t="s">
        <v>13791</v>
      </c>
      <c r="R797" t="s">
        <v>14293</v>
      </c>
      <c r="S797" t="s">
        <v>14375</v>
      </c>
      <c r="T797" t="s">
        <v>14377</v>
      </c>
    </row>
    <row r="798" spans="2:20" x14ac:dyDescent="0.2">
      <c r="B798" s="1" t="s">
        <v>3445</v>
      </c>
      <c r="C798" s="1" t="s">
        <v>3446</v>
      </c>
      <c r="D798" s="1" t="s">
        <v>3447</v>
      </c>
      <c r="E798" s="1" t="s">
        <v>3448</v>
      </c>
      <c r="F798" s="1" t="s">
        <v>3449</v>
      </c>
      <c r="G798" s="15"/>
      <c r="H798" s="18"/>
      <c r="I798" s="20"/>
      <c r="J798" s="1" t="s">
        <v>23</v>
      </c>
      <c r="K798" t="s">
        <v>13303</v>
      </c>
      <c r="L798" s="1" t="s">
        <v>3429</v>
      </c>
      <c r="Q798" t="s">
        <v>13791</v>
      </c>
      <c r="R798" t="s">
        <v>14294</v>
      </c>
      <c r="S798" t="s">
        <v>14375</v>
      </c>
      <c r="T798" t="s">
        <v>14377</v>
      </c>
    </row>
    <row r="799" spans="2:20" x14ac:dyDescent="0.2">
      <c r="B799" s="1" t="s">
        <v>3450</v>
      </c>
      <c r="C799" s="1" t="s">
        <v>3451</v>
      </c>
      <c r="D799" s="1" t="s">
        <v>3452</v>
      </c>
      <c r="E799" s="1" t="s">
        <v>3453</v>
      </c>
      <c r="F799" s="1" t="s">
        <v>3454</v>
      </c>
      <c r="G799" s="15"/>
      <c r="H799" s="18"/>
      <c r="I799" s="20"/>
      <c r="J799" s="1" t="s">
        <v>23</v>
      </c>
      <c r="K799" t="s">
        <v>13304</v>
      </c>
      <c r="L799" s="1" t="s">
        <v>3429</v>
      </c>
      <c r="N799" t="s">
        <v>13678</v>
      </c>
      <c r="Q799" t="s">
        <v>13791</v>
      </c>
      <c r="R799" t="s">
        <v>14295</v>
      </c>
      <c r="S799" t="s">
        <v>14378</v>
      </c>
      <c r="T799" t="s">
        <v>14379</v>
      </c>
    </row>
    <row r="800" spans="2:20" x14ac:dyDescent="0.2">
      <c r="B800" s="1" t="s">
        <v>3455</v>
      </c>
      <c r="C800" s="1" t="s">
        <v>3456</v>
      </c>
      <c r="D800" s="1" t="s">
        <v>3457</v>
      </c>
      <c r="E800" s="1" t="s">
        <v>3458</v>
      </c>
      <c r="F800" s="1" t="s">
        <v>3459</v>
      </c>
      <c r="G800" s="15"/>
      <c r="H800" s="18"/>
      <c r="I800" s="20"/>
      <c r="J800" s="1" t="s">
        <v>23</v>
      </c>
      <c r="K800" t="s">
        <v>13305</v>
      </c>
      <c r="L800" s="1" t="s">
        <v>3429</v>
      </c>
      <c r="N800" t="s">
        <v>13679</v>
      </c>
      <c r="Q800" t="s">
        <v>13791</v>
      </c>
      <c r="R800" t="s">
        <v>14296</v>
      </c>
      <c r="S800" t="s">
        <v>14375</v>
      </c>
      <c r="T800" t="s">
        <v>14379</v>
      </c>
    </row>
    <row r="801" spans="2:20" x14ac:dyDescent="0.2">
      <c r="B801" s="1" t="s">
        <v>3460</v>
      </c>
      <c r="C801" s="1" t="s">
        <v>3461</v>
      </c>
      <c r="D801" s="1" t="s">
        <v>3462</v>
      </c>
      <c r="E801" s="1" t="s">
        <v>3463</v>
      </c>
      <c r="G801" s="15"/>
      <c r="H801" s="18"/>
      <c r="I801" s="20"/>
      <c r="J801" s="1" t="s">
        <v>23</v>
      </c>
      <c r="K801" t="s">
        <v>13306</v>
      </c>
      <c r="L801" s="1" t="s">
        <v>3429</v>
      </c>
      <c r="N801" t="s">
        <v>13680</v>
      </c>
      <c r="Q801" t="s">
        <v>13791</v>
      </c>
      <c r="R801" t="s">
        <v>3461</v>
      </c>
      <c r="S801" t="s">
        <v>14375</v>
      </c>
      <c r="T801" t="s">
        <v>14382</v>
      </c>
    </row>
    <row r="802" spans="2:20" x14ac:dyDescent="0.2">
      <c r="B802" s="1" t="s">
        <v>3464</v>
      </c>
      <c r="C802" s="1" t="s">
        <v>3465</v>
      </c>
      <c r="D802" s="1" t="s">
        <v>3466</v>
      </c>
      <c r="E802" s="1" t="s">
        <v>3467</v>
      </c>
      <c r="F802" s="1" t="s">
        <v>3468</v>
      </c>
      <c r="G802" s="15"/>
      <c r="H802" s="18"/>
      <c r="I802" s="20"/>
      <c r="J802" s="1" t="s">
        <v>296</v>
      </c>
      <c r="K802" t="s">
        <v>13307</v>
      </c>
      <c r="L802" s="1" t="s">
        <v>3469</v>
      </c>
      <c r="Q802" t="s">
        <v>13793</v>
      </c>
      <c r="R802" t="s">
        <v>14297</v>
      </c>
      <c r="S802" t="s">
        <v>14381</v>
      </c>
      <c r="T802" t="s">
        <v>14379</v>
      </c>
    </row>
    <row r="803" spans="2:20" x14ac:dyDescent="0.2">
      <c r="B803" s="1" t="s">
        <v>3470</v>
      </c>
      <c r="C803" s="1" t="s">
        <v>3465</v>
      </c>
      <c r="D803" s="1" t="s">
        <v>3471</v>
      </c>
      <c r="E803" s="1" t="s">
        <v>3467</v>
      </c>
      <c r="F803" s="1" t="s">
        <v>3468</v>
      </c>
      <c r="G803" s="15"/>
      <c r="H803" s="18"/>
      <c r="I803" s="20"/>
      <c r="J803" s="1" t="s">
        <v>296</v>
      </c>
      <c r="K803" t="s">
        <v>13307</v>
      </c>
      <c r="L803" s="1" t="s">
        <v>3469</v>
      </c>
      <c r="Q803" t="s">
        <v>13793</v>
      </c>
      <c r="R803" t="s">
        <v>14297</v>
      </c>
      <c r="S803" t="s">
        <v>14381</v>
      </c>
      <c r="T803" t="s">
        <v>14379</v>
      </c>
    </row>
    <row r="804" spans="2:20" x14ac:dyDescent="0.2">
      <c r="B804" s="1" t="s">
        <v>3472</v>
      </c>
      <c r="C804" s="1" t="s">
        <v>3473</v>
      </c>
      <c r="D804" s="1" t="s">
        <v>3474</v>
      </c>
      <c r="F804" s="1" t="s">
        <v>3468</v>
      </c>
      <c r="G804" s="15"/>
      <c r="H804" s="18"/>
      <c r="I804" s="20"/>
      <c r="J804" s="1" t="s">
        <v>296</v>
      </c>
      <c r="L804" s="1" t="s">
        <v>3469</v>
      </c>
      <c r="N804" t="s">
        <v>13681</v>
      </c>
      <c r="O804" t="s">
        <v>13775</v>
      </c>
      <c r="Q804" t="s">
        <v>13793</v>
      </c>
      <c r="R804" t="s">
        <v>3473</v>
      </c>
      <c r="S804" t="s">
        <v>14381</v>
      </c>
      <c r="T804" t="s">
        <v>14379</v>
      </c>
    </row>
    <row r="805" spans="2:20" x14ac:dyDescent="0.2">
      <c r="B805" s="1" t="s">
        <v>3475</v>
      </c>
      <c r="C805" s="1" t="s">
        <v>3476</v>
      </c>
      <c r="D805" s="1" t="s">
        <v>3477</v>
      </c>
      <c r="E805" s="1" t="s">
        <v>3478</v>
      </c>
      <c r="F805" s="1" t="s">
        <v>3468</v>
      </c>
      <c r="G805" s="15"/>
      <c r="H805" s="18"/>
      <c r="I805" s="20"/>
      <c r="J805" s="1" t="s">
        <v>296</v>
      </c>
      <c r="K805" t="s">
        <v>13308</v>
      </c>
      <c r="L805" s="1" t="s">
        <v>3469</v>
      </c>
      <c r="N805" t="s">
        <v>13682</v>
      </c>
      <c r="Q805" t="s">
        <v>13793</v>
      </c>
      <c r="R805" t="s">
        <v>3476</v>
      </c>
      <c r="S805" t="s">
        <v>14381</v>
      </c>
      <c r="T805" t="s">
        <v>14379</v>
      </c>
    </row>
    <row r="806" spans="2:20" x14ac:dyDescent="0.2">
      <c r="B806" s="1" t="s">
        <v>3479</v>
      </c>
      <c r="C806" s="1" t="s">
        <v>3476</v>
      </c>
      <c r="D806" s="1" t="s">
        <v>3480</v>
      </c>
      <c r="E806" s="1" t="s">
        <v>3478</v>
      </c>
      <c r="F806" s="1" t="s">
        <v>3468</v>
      </c>
      <c r="G806" s="15"/>
      <c r="H806" s="18"/>
      <c r="I806" s="20"/>
      <c r="J806" s="1" t="s">
        <v>296</v>
      </c>
      <c r="K806" t="s">
        <v>13309</v>
      </c>
      <c r="L806" s="1" t="s">
        <v>3469</v>
      </c>
      <c r="N806" t="s">
        <v>13682</v>
      </c>
      <c r="Q806" t="s">
        <v>13793</v>
      </c>
      <c r="R806" t="s">
        <v>3476</v>
      </c>
      <c r="S806" t="s">
        <v>14381</v>
      </c>
      <c r="T806" t="s">
        <v>14379</v>
      </c>
    </row>
    <row r="807" spans="2:20" x14ac:dyDescent="0.2">
      <c r="B807" s="1" t="s">
        <v>3481</v>
      </c>
      <c r="C807" s="1" t="s">
        <v>3482</v>
      </c>
      <c r="D807" s="1" t="s">
        <v>3483</v>
      </c>
      <c r="E807" s="1" t="s">
        <v>3229</v>
      </c>
      <c r="F807" s="1" t="s">
        <v>3484</v>
      </c>
      <c r="G807" s="15"/>
      <c r="H807" s="18"/>
      <c r="I807" s="20"/>
      <c r="J807" s="1" t="s">
        <v>296</v>
      </c>
      <c r="K807" t="s">
        <v>13310</v>
      </c>
      <c r="L807" s="1" t="s">
        <v>3469</v>
      </c>
      <c r="N807" t="s">
        <v>13683</v>
      </c>
      <c r="Q807" t="s">
        <v>13793</v>
      </c>
      <c r="R807" t="s">
        <v>14262</v>
      </c>
      <c r="S807" t="s">
        <v>14381</v>
      </c>
      <c r="T807" t="s">
        <v>14379</v>
      </c>
    </row>
    <row r="808" spans="2:20" x14ac:dyDescent="0.2">
      <c r="B808" s="1" t="s">
        <v>3485</v>
      </c>
      <c r="C808" s="1" t="s">
        <v>3486</v>
      </c>
      <c r="D808" s="1" t="s">
        <v>3487</v>
      </c>
      <c r="E808" s="1" t="s">
        <v>3229</v>
      </c>
      <c r="F808" s="1" t="s">
        <v>3484</v>
      </c>
      <c r="G808" s="15"/>
      <c r="H808" s="18"/>
      <c r="I808" s="20"/>
      <c r="J808" s="1" t="s">
        <v>296</v>
      </c>
      <c r="L808" s="1" t="s">
        <v>3469</v>
      </c>
      <c r="N808" t="s">
        <v>13684</v>
      </c>
      <c r="Q808" t="s">
        <v>13793</v>
      </c>
      <c r="R808" t="s">
        <v>14262</v>
      </c>
      <c r="S808" t="s">
        <v>14378</v>
      </c>
      <c r="T808" t="s">
        <v>14379</v>
      </c>
    </row>
    <row r="809" spans="2:20" x14ac:dyDescent="0.2">
      <c r="B809" s="1" t="s">
        <v>3488</v>
      </c>
      <c r="C809" s="1" t="s">
        <v>3489</v>
      </c>
      <c r="D809" s="1" t="s">
        <v>3490</v>
      </c>
      <c r="E809" s="1" t="s">
        <v>3229</v>
      </c>
      <c r="F809" s="1" t="s">
        <v>3230</v>
      </c>
      <c r="G809" s="15"/>
      <c r="H809" s="18"/>
      <c r="I809" s="20"/>
      <c r="J809" s="1" t="s">
        <v>296</v>
      </c>
      <c r="L809" s="1" t="s">
        <v>3469</v>
      </c>
      <c r="N809" t="s">
        <v>13685</v>
      </c>
      <c r="Q809" t="s">
        <v>13793</v>
      </c>
      <c r="R809" t="s">
        <v>14262</v>
      </c>
      <c r="S809" t="s">
        <v>14378</v>
      </c>
      <c r="T809" t="s">
        <v>14379</v>
      </c>
    </row>
    <row r="810" spans="2:20" x14ac:dyDescent="0.2">
      <c r="B810" s="1" t="s">
        <v>3491</v>
      </c>
      <c r="C810" s="1" t="s">
        <v>3492</v>
      </c>
      <c r="D810" s="1" t="s">
        <v>3493</v>
      </c>
      <c r="G810" s="15"/>
      <c r="H810" s="18"/>
      <c r="I810" s="20"/>
      <c r="J810" s="1" t="s">
        <v>23</v>
      </c>
      <c r="K810" t="s">
        <v>13311</v>
      </c>
      <c r="L810" s="1" t="s">
        <v>3469</v>
      </c>
      <c r="N810" t="s">
        <v>13686</v>
      </c>
      <c r="Q810" t="s">
        <v>13793</v>
      </c>
      <c r="R810" t="s">
        <v>14298</v>
      </c>
      <c r="S810" t="s">
        <v>14381</v>
      </c>
      <c r="T810" t="s">
        <v>14382</v>
      </c>
    </row>
    <row r="811" spans="2:20" x14ac:dyDescent="0.2">
      <c r="B811" s="1" t="s">
        <v>3494</v>
      </c>
      <c r="C811" s="1" t="s">
        <v>17</v>
      </c>
      <c r="D811" s="1" t="s">
        <v>3495</v>
      </c>
      <c r="G811" s="15"/>
      <c r="H811" s="18"/>
      <c r="I811" s="20"/>
      <c r="J811" s="1" t="s">
        <v>23</v>
      </c>
      <c r="K811" t="s">
        <v>13312</v>
      </c>
      <c r="L811" s="1" t="s">
        <v>3469</v>
      </c>
      <c r="N811" t="s">
        <v>13687</v>
      </c>
      <c r="O811" t="s">
        <v>13775</v>
      </c>
      <c r="Q811" t="s">
        <v>13793</v>
      </c>
      <c r="R811" t="s">
        <v>17</v>
      </c>
      <c r="S811" t="s">
        <v>14381</v>
      </c>
      <c r="T811" t="s">
        <v>14376</v>
      </c>
    </row>
    <row r="812" spans="2:20" x14ac:dyDescent="0.2">
      <c r="B812" s="1" t="s">
        <v>3496</v>
      </c>
      <c r="C812" s="1" t="s">
        <v>17</v>
      </c>
      <c r="D812" s="1" t="s">
        <v>3497</v>
      </c>
      <c r="G812" s="15"/>
      <c r="H812" s="18"/>
      <c r="I812" s="20"/>
      <c r="J812" s="1" t="s">
        <v>296</v>
      </c>
      <c r="L812" s="1" t="s">
        <v>3469</v>
      </c>
      <c r="N812" t="s">
        <v>13687</v>
      </c>
      <c r="O812" t="s">
        <v>13775</v>
      </c>
      <c r="Q812" t="s">
        <v>13793</v>
      </c>
      <c r="R812" t="s">
        <v>17</v>
      </c>
      <c r="S812" t="s">
        <v>14381</v>
      </c>
      <c r="T812" t="s">
        <v>14376</v>
      </c>
    </row>
    <row r="813" spans="2:20" x14ac:dyDescent="0.2">
      <c r="B813" s="1" t="s">
        <v>3498</v>
      </c>
      <c r="C813" s="1" t="s">
        <v>3499</v>
      </c>
      <c r="D813" s="1" t="s">
        <v>3500</v>
      </c>
      <c r="E813" s="1" t="s">
        <v>3501</v>
      </c>
      <c r="F813" s="1" t="s">
        <v>3502</v>
      </c>
      <c r="G813" s="15"/>
      <c r="H813" s="18"/>
      <c r="I813" s="20"/>
      <c r="J813" s="1" t="s">
        <v>23</v>
      </c>
      <c r="K813" t="s">
        <v>13313</v>
      </c>
      <c r="L813" s="1" t="s">
        <v>3469</v>
      </c>
      <c r="Q813" t="s">
        <v>13793</v>
      </c>
      <c r="R813" t="s">
        <v>3499</v>
      </c>
      <c r="S813" t="s">
        <v>14375</v>
      </c>
      <c r="T813" t="s">
        <v>14377</v>
      </c>
    </row>
    <row r="814" spans="2:20" x14ac:dyDescent="0.2">
      <c r="B814" s="1" t="s">
        <v>3503</v>
      </c>
      <c r="C814" s="1" t="s">
        <v>3504</v>
      </c>
      <c r="D814" s="1" t="s">
        <v>3505</v>
      </c>
      <c r="E814" s="1" t="s">
        <v>3467</v>
      </c>
      <c r="F814" s="1" t="s">
        <v>3468</v>
      </c>
      <c r="G814" s="15"/>
      <c r="H814" s="18"/>
      <c r="I814" s="20"/>
      <c r="J814" s="1" t="s">
        <v>296</v>
      </c>
      <c r="K814" t="s">
        <v>13314</v>
      </c>
      <c r="L814" s="1" t="s">
        <v>3469</v>
      </c>
      <c r="N814" t="s">
        <v>13688</v>
      </c>
      <c r="Q814" t="s">
        <v>13793</v>
      </c>
      <c r="R814" t="s">
        <v>14297</v>
      </c>
      <c r="S814" t="s">
        <v>14384</v>
      </c>
      <c r="T814" t="s">
        <v>14377</v>
      </c>
    </row>
    <row r="815" spans="2:20" x14ac:dyDescent="0.2">
      <c r="B815" s="1" t="s">
        <v>3506</v>
      </c>
      <c r="C815" s="1" t="s">
        <v>3507</v>
      </c>
      <c r="D815" s="1" t="s">
        <v>3508</v>
      </c>
      <c r="E815" s="1" t="s">
        <v>3509</v>
      </c>
      <c r="F815" s="1" t="s">
        <v>3510</v>
      </c>
      <c r="G815" s="15"/>
      <c r="H815" s="18"/>
      <c r="I815" s="20"/>
      <c r="J815" s="1" t="s">
        <v>23</v>
      </c>
      <c r="K815" t="s">
        <v>13315</v>
      </c>
      <c r="L815" s="1" t="s">
        <v>3469</v>
      </c>
      <c r="N815" t="s">
        <v>13689</v>
      </c>
      <c r="Q815" t="s">
        <v>13793</v>
      </c>
      <c r="R815" t="s">
        <v>14299</v>
      </c>
      <c r="S815" t="s">
        <v>14375</v>
      </c>
      <c r="T815" t="s">
        <v>14377</v>
      </c>
    </row>
    <row r="816" spans="2:20" x14ac:dyDescent="0.2">
      <c r="B816" s="1" t="s">
        <v>3511</v>
      </c>
      <c r="C816" s="1" t="s">
        <v>3465</v>
      </c>
      <c r="D816" s="1" t="s">
        <v>3512</v>
      </c>
      <c r="E816" s="1" t="s">
        <v>3467</v>
      </c>
      <c r="F816" s="1" t="s">
        <v>3468</v>
      </c>
      <c r="G816" s="15"/>
      <c r="H816" s="18"/>
      <c r="I816" s="20"/>
      <c r="J816" s="1" t="s">
        <v>296</v>
      </c>
      <c r="K816" t="s">
        <v>13316</v>
      </c>
      <c r="L816" s="1" t="s">
        <v>3469</v>
      </c>
      <c r="N816" t="s">
        <v>13690</v>
      </c>
      <c r="Q816" t="s">
        <v>13793</v>
      </c>
      <c r="R816" t="s">
        <v>14297</v>
      </c>
      <c r="S816" t="s">
        <v>14381</v>
      </c>
      <c r="T816" t="s">
        <v>14379</v>
      </c>
    </row>
    <row r="817" spans="2:20" x14ac:dyDescent="0.2">
      <c r="B817" s="1" t="s">
        <v>3513</v>
      </c>
      <c r="C817" s="1" t="s">
        <v>3465</v>
      </c>
      <c r="D817" s="1" t="s">
        <v>3514</v>
      </c>
      <c r="E817" s="1" t="s">
        <v>3467</v>
      </c>
      <c r="F817" s="1" t="s">
        <v>3468</v>
      </c>
      <c r="G817" s="15"/>
      <c r="H817" s="18"/>
      <c r="I817" s="20"/>
      <c r="J817" s="1" t="s">
        <v>296</v>
      </c>
      <c r="K817" t="s">
        <v>14487</v>
      </c>
      <c r="L817" s="1" t="s">
        <v>3469</v>
      </c>
      <c r="Q817" t="s">
        <v>13793</v>
      </c>
      <c r="R817" t="s">
        <v>14297</v>
      </c>
      <c r="S817" t="s">
        <v>14381</v>
      </c>
      <c r="T817" t="s">
        <v>14379</v>
      </c>
    </row>
    <row r="818" spans="2:20" x14ac:dyDescent="0.2">
      <c r="B818" s="1" t="s">
        <v>3515</v>
      </c>
      <c r="C818" s="1" t="s">
        <v>3465</v>
      </c>
      <c r="D818" s="1" t="s">
        <v>3516</v>
      </c>
      <c r="E818" s="1" t="s">
        <v>3467</v>
      </c>
      <c r="F818" s="1" t="s">
        <v>3468</v>
      </c>
      <c r="G818" s="15"/>
      <c r="H818" s="18"/>
      <c r="I818" s="20"/>
      <c r="J818" s="1" t="s">
        <v>296</v>
      </c>
      <c r="K818" t="s">
        <v>14487</v>
      </c>
      <c r="L818" s="1" t="s">
        <v>3469</v>
      </c>
      <c r="Q818" t="s">
        <v>13793</v>
      </c>
      <c r="R818" t="s">
        <v>14297</v>
      </c>
      <c r="S818" t="s">
        <v>14381</v>
      </c>
      <c r="T818" t="s">
        <v>14379</v>
      </c>
    </row>
    <row r="819" spans="2:20" x14ac:dyDescent="0.2">
      <c r="B819" s="1" t="s">
        <v>3517</v>
      </c>
      <c r="C819" s="1" t="s">
        <v>3465</v>
      </c>
      <c r="D819" s="1" t="s">
        <v>3518</v>
      </c>
      <c r="E819" s="1" t="s">
        <v>3467</v>
      </c>
      <c r="F819" s="1" t="s">
        <v>3468</v>
      </c>
      <c r="G819" s="15"/>
      <c r="H819" s="18"/>
      <c r="I819" s="20"/>
      <c r="J819" s="1" t="s">
        <v>296</v>
      </c>
      <c r="L819" s="1" t="s">
        <v>3469</v>
      </c>
      <c r="N819" t="s">
        <v>13691</v>
      </c>
      <c r="O819" t="s">
        <v>13775</v>
      </c>
      <c r="Q819" t="s">
        <v>13793</v>
      </c>
      <c r="R819" t="s">
        <v>14297</v>
      </c>
      <c r="S819" t="s">
        <v>14381</v>
      </c>
      <c r="T819" t="s">
        <v>14379</v>
      </c>
    </row>
    <row r="820" spans="2:20" x14ac:dyDescent="0.2">
      <c r="B820" s="1" t="s">
        <v>3519</v>
      </c>
      <c r="C820" s="1" t="s">
        <v>3520</v>
      </c>
      <c r="D820" s="1" t="s">
        <v>3521</v>
      </c>
      <c r="E820" s="1" t="s">
        <v>3522</v>
      </c>
      <c r="G820" s="15"/>
      <c r="H820" s="18"/>
      <c r="I820" s="20"/>
      <c r="J820" s="1" t="s">
        <v>23</v>
      </c>
      <c r="K820" t="s">
        <v>13317</v>
      </c>
      <c r="L820" s="1" t="s">
        <v>3469</v>
      </c>
      <c r="N820" t="s">
        <v>13692</v>
      </c>
      <c r="O820" t="s">
        <v>13775</v>
      </c>
      <c r="Q820" t="s">
        <v>13793</v>
      </c>
      <c r="R820" t="s">
        <v>14300</v>
      </c>
      <c r="S820" t="s">
        <v>14381</v>
      </c>
      <c r="T820" t="s">
        <v>14382</v>
      </c>
    </row>
    <row r="821" spans="2:20" x14ac:dyDescent="0.2">
      <c r="B821" s="1" t="s">
        <v>3523</v>
      </c>
      <c r="C821" s="1" t="s">
        <v>3524</v>
      </c>
      <c r="D821" s="1" t="s">
        <v>3525</v>
      </c>
      <c r="E821" s="1" t="s">
        <v>3522</v>
      </c>
      <c r="G821" s="15"/>
      <c r="H821" s="18"/>
      <c r="I821" s="20"/>
      <c r="J821" s="1" t="s">
        <v>23</v>
      </c>
      <c r="K821" t="s">
        <v>13318</v>
      </c>
      <c r="L821" s="1" t="s">
        <v>3469</v>
      </c>
      <c r="N821" t="s">
        <v>13692</v>
      </c>
      <c r="O821" t="s">
        <v>13775</v>
      </c>
      <c r="Q821" t="s">
        <v>13793</v>
      </c>
      <c r="R821" t="s">
        <v>14300</v>
      </c>
      <c r="S821" t="s">
        <v>14381</v>
      </c>
      <c r="T821" t="s">
        <v>14382</v>
      </c>
    </row>
    <row r="822" spans="2:20" x14ac:dyDescent="0.2">
      <c r="B822" s="1" t="s">
        <v>3526</v>
      </c>
      <c r="C822" s="1" t="s">
        <v>3527</v>
      </c>
      <c r="D822" s="1" t="s">
        <v>3528</v>
      </c>
      <c r="E822" s="1" t="s">
        <v>2881</v>
      </c>
      <c r="F822" s="1" t="s">
        <v>2882</v>
      </c>
      <c r="G822" s="15"/>
      <c r="H822" s="18"/>
      <c r="I822" s="20"/>
      <c r="J822" s="1" t="s">
        <v>112</v>
      </c>
      <c r="K822" t="s">
        <v>13319</v>
      </c>
      <c r="L822" s="1" t="s">
        <v>3529</v>
      </c>
      <c r="N822" t="s">
        <v>13693</v>
      </c>
      <c r="Q822" t="s">
        <v>13789</v>
      </c>
      <c r="R822" t="s">
        <v>14212</v>
      </c>
      <c r="S822" t="s">
        <v>14375</v>
      </c>
      <c r="T822" t="s">
        <v>14377</v>
      </c>
    </row>
    <row r="823" spans="2:20" x14ac:dyDescent="0.2">
      <c r="B823" s="1" t="s">
        <v>3530</v>
      </c>
      <c r="C823" s="1" t="s">
        <v>3531</v>
      </c>
      <c r="D823" s="1" t="s">
        <v>3532</v>
      </c>
      <c r="E823" s="1" t="s">
        <v>3533</v>
      </c>
      <c r="F823" s="1" t="s">
        <v>3534</v>
      </c>
      <c r="G823" s="15"/>
      <c r="H823" s="18"/>
      <c r="I823" s="20"/>
      <c r="J823" s="1" t="s">
        <v>23</v>
      </c>
      <c r="K823" t="s">
        <v>13320</v>
      </c>
      <c r="L823" s="1" t="s">
        <v>3529</v>
      </c>
      <c r="N823" t="s">
        <v>13694</v>
      </c>
      <c r="Q823" t="s">
        <v>13789</v>
      </c>
      <c r="R823" t="s">
        <v>14301</v>
      </c>
      <c r="S823" t="s">
        <v>14375</v>
      </c>
      <c r="T823" t="s">
        <v>14377</v>
      </c>
    </row>
    <row r="824" spans="2:20" x14ac:dyDescent="0.2">
      <c r="B824" s="1" t="s">
        <v>3535</v>
      </c>
      <c r="C824" s="1" t="s">
        <v>3536</v>
      </c>
      <c r="D824" s="1" t="s">
        <v>3537</v>
      </c>
      <c r="E824" s="1" t="s">
        <v>3538</v>
      </c>
      <c r="F824" s="1" t="s">
        <v>3539</v>
      </c>
      <c r="G824" s="15"/>
      <c r="H824" s="18"/>
      <c r="I824" s="20"/>
      <c r="J824" s="1" t="s">
        <v>23</v>
      </c>
      <c r="L824" s="1" t="s">
        <v>3529</v>
      </c>
      <c r="N824" t="s">
        <v>13695</v>
      </c>
      <c r="Q824" t="s">
        <v>13789</v>
      </c>
      <c r="R824" t="s">
        <v>3536</v>
      </c>
      <c r="S824" t="s">
        <v>14375</v>
      </c>
      <c r="T824" t="s">
        <v>14377</v>
      </c>
    </row>
    <row r="825" spans="2:20" x14ac:dyDescent="0.2">
      <c r="B825" s="1" t="s">
        <v>3540</v>
      </c>
      <c r="C825" s="1" t="s">
        <v>3536</v>
      </c>
      <c r="D825" s="1" t="s">
        <v>3541</v>
      </c>
      <c r="E825" s="1" t="s">
        <v>3538</v>
      </c>
      <c r="F825" s="1" t="s">
        <v>3539</v>
      </c>
      <c r="G825" s="15"/>
      <c r="H825" s="18"/>
      <c r="I825" s="20"/>
      <c r="J825" s="1" t="s">
        <v>23</v>
      </c>
      <c r="L825" s="1" t="s">
        <v>3529</v>
      </c>
      <c r="N825" t="s">
        <v>13695</v>
      </c>
      <c r="Q825" t="s">
        <v>13789</v>
      </c>
      <c r="R825" t="s">
        <v>3536</v>
      </c>
      <c r="S825" t="s">
        <v>14375</v>
      </c>
      <c r="T825" t="s">
        <v>14377</v>
      </c>
    </row>
    <row r="826" spans="2:20" x14ac:dyDescent="0.2">
      <c r="B826" s="1" t="s">
        <v>3542</v>
      </c>
      <c r="C826" s="1" t="s">
        <v>3543</v>
      </c>
      <c r="D826" s="1" t="s">
        <v>3544</v>
      </c>
      <c r="E826" s="1" t="s">
        <v>3545</v>
      </c>
      <c r="F826" s="1" t="s">
        <v>3546</v>
      </c>
      <c r="G826" s="15"/>
      <c r="H826" s="18"/>
      <c r="I826" s="20"/>
      <c r="J826" s="1" t="s">
        <v>23</v>
      </c>
      <c r="L826" s="1" t="s">
        <v>3529</v>
      </c>
      <c r="Q826" t="s">
        <v>13789</v>
      </c>
      <c r="R826" t="s">
        <v>14302</v>
      </c>
      <c r="S826" t="s">
        <v>14375</v>
      </c>
      <c r="T826" t="s">
        <v>14377</v>
      </c>
    </row>
    <row r="827" spans="2:20" x14ac:dyDescent="0.2">
      <c r="B827" s="1" t="s">
        <v>3547</v>
      </c>
      <c r="C827" s="1" t="s">
        <v>3536</v>
      </c>
      <c r="D827" s="1" t="s">
        <v>3548</v>
      </c>
      <c r="E827" s="1" t="s">
        <v>3538</v>
      </c>
      <c r="F827" s="1" t="s">
        <v>3539</v>
      </c>
      <c r="G827" s="15"/>
      <c r="H827" s="18"/>
      <c r="I827" s="20"/>
      <c r="J827" s="1" t="s">
        <v>23</v>
      </c>
      <c r="L827" s="1" t="s">
        <v>3529</v>
      </c>
      <c r="N827" t="s">
        <v>13695</v>
      </c>
      <c r="Q827" t="s">
        <v>13789</v>
      </c>
      <c r="R827" t="s">
        <v>3536</v>
      </c>
      <c r="S827" t="s">
        <v>14375</v>
      </c>
      <c r="T827" t="s">
        <v>14377</v>
      </c>
    </row>
    <row r="828" spans="2:20" x14ac:dyDescent="0.2">
      <c r="B828" s="1" t="s">
        <v>3549</v>
      </c>
      <c r="C828" s="1" t="s">
        <v>3543</v>
      </c>
      <c r="D828" s="1" t="s">
        <v>3550</v>
      </c>
      <c r="E828" s="1" t="s">
        <v>3545</v>
      </c>
      <c r="F828" s="1" t="s">
        <v>3546</v>
      </c>
      <c r="G828" s="15"/>
      <c r="H828" s="18"/>
      <c r="I828" s="20"/>
      <c r="J828" s="1" t="s">
        <v>23</v>
      </c>
      <c r="L828" s="1" t="s">
        <v>3529</v>
      </c>
      <c r="Q828" t="s">
        <v>13789</v>
      </c>
      <c r="R828" t="s">
        <v>14302</v>
      </c>
      <c r="S828" t="s">
        <v>14375</v>
      </c>
      <c r="T828" t="s">
        <v>14377</v>
      </c>
    </row>
    <row r="829" spans="2:20" x14ac:dyDescent="0.2">
      <c r="B829" s="1" t="s">
        <v>3551</v>
      </c>
      <c r="C829" s="1" t="s">
        <v>3552</v>
      </c>
      <c r="D829" s="1" t="s">
        <v>3553</v>
      </c>
      <c r="E829" s="1" t="s">
        <v>3554</v>
      </c>
      <c r="F829" s="1" t="s">
        <v>3555</v>
      </c>
      <c r="G829" s="15"/>
      <c r="H829" s="18"/>
      <c r="I829" s="20"/>
      <c r="J829" s="1" t="s">
        <v>23</v>
      </c>
      <c r="L829" s="1" t="s">
        <v>3529</v>
      </c>
      <c r="N829" t="s">
        <v>13696</v>
      </c>
      <c r="Q829" t="s">
        <v>13789</v>
      </c>
      <c r="R829" t="s">
        <v>3552</v>
      </c>
      <c r="S829" t="s">
        <v>14375</v>
      </c>
      <c r="T829" t="s">
        <v>14379</v>
      </c>
    </row>
    <row r="830" spans="2:20" x14ac:dyDescent="0.2">
      <c r="B830" s="1" t="s">
        <v>3556</v>
      </c>
      <c r="C830" s="1" t="s">
        <v>3557</v>
      </c>
      <c r="D830" s="1" t="s">
        <v>3558</v>
      </c>
      <c r="E830" s="1" t="s">
        <v>3559</v>
      </c>
      <c r="F830" s="1" t="s">
        <v>3560</v>
      </c>
      <c r="G830" s="15"/>
      <c r="H830" s="18"/>
      <c r="I830" s="20"/>
      <c r="J830" s="1" t="s">
        <v>23</v>
      </c>
      <c r="K830" t="s">
        <v>13321</v>
      </c>
      <c r="L830" s="1" t="s">
        <v>3561</v>
      </c>
      <c r="N830" t="s">
        <v>13697</v>
      </c>
      <c r="Q830" t="s">
        <v>13789</v>
      </c>
      <c r="R830" t="s">
        <v>14303</v>
      </c>
      <c r="S830" t="s">
        <v>14385</v>
      </c>
      <c r="T830" t="s">
        <v>14379</v>
      </c>
    </row>
    <row r="831" spans="2:20" x14ac:dyDescent="0.2">
      <c r="B831" s="1" t="s">
        <v>3562</v>
      </c>
      <c r="C831" s="1" t="s">
        <v>3563</v>
      </c>
      <c r="D831" s="1" t="s">
        <v>3564</v>
      </c>
      <c r="E831" s="1" t="s">
        <v>3565</v>
      </c>
      <c r="F831" s="1" t="s">
        <v>3566</v>
      </c>
      <c r="G831" s="15"/>
      <c r="H831" s="18"/>
      <c r="I831" s="20"/>
      <c r="J831" s="1" t="s">
        <v>23</v>
      </c>
      <c r="K831" t="s">
        <v>13321</v>
      </c>
      <c r="L831" s="1" t="s">
        <v>3561</v>
      </c>
      <c r="N831" t="s">
        <v>13697</v>
      </c>
      <c r="Q831" t="s">
        <v>13789</v>
      </c>
      <c r="R831" t="s">
        <v>3563</v>
      </c>
      <c r="S831" t="s">
        <v>14385</v>
      </c>
      <c r="T831" t="s">
        <v>14379</v>
      </c>
    </row>
    <row r="832" spans="2:20" x14ac:dyDescent="0.2">
      <c r="B832" s="1" t="s">
        <v>3567</v>
      </c>
      <c r="C832" s="1" t="s">
        <v>3568</v>
      </c>
      <c r="D832" s="1" t="s">
        <v>3569</v>
      </c>
      <c r="E832" s="1" t="s">
        <v>3570</v>
      </c>
      <c r="F832" s="1" t="s">
        <v>3571</v>
      </c>
      <c r="G832" s="15"/>
      <c r="H832" s="18"/>
      <c r="I832" s="20"/>
      <c r="J832" s="1" t="s">
        <v>23</v>
      </c>
      <c r="K832" t="s">
        <v>13321</v>
      </c>
      <c r="L832" s="1" t="s">
        <v>3561</v>
      </c>
      <c r="N832" t="s">
        <v>13698</v>
      </c>
      <c r="Q832" t="s">
        <v>13789</v>
      </c>
      <c r="R832" t="s">
        <v>3568</v>
      </c>
      <c r="S832" t="s">
        <v>14385</v>
      </c>
      <c r="T832" t="s">
        <v>14379</v>
      </c>
    </row>
    <row r="833" spans="2:20" x14ac:dyDescent="0.2">
      <c r="B833" s="1" t="s">
        <v>3572</v>
      </c>
      <c r="C833" s="1" t="s">
        <v>3573</v>
      </c>
      <c r="D833" s="1" t="s">
        <v>3574</v>
      </c>
      <c r="E833" s="1" t="s">
        <v>3575</v>
      </c>
      <c r="F833" s="1" t="s">
        <v>3571</v>
      </c>
      <c r="G833" s="15"/>
      <c r="H833" s="18"/>
      <c r="I833" s="20"/>
      <c r="J833" s="1" t="s">
        <v>23</v>
      </c>
      <c r="K833" t="s">
        <v>13321</v>
      </c>
      <c r="L833" s="1" t="s">
        <v>3561</v>
      </c>
      <c r="N833" t="s">
        <v>13699</v>
      </c>
      <c r="Q833" t="s">
        <v>13789</v>
      </c>
      <c r="R833" t="s">
        <v>14304</v>
      </c>
      <c r="S833" t="s">
        <v>14385</v>
      </c>
      <c r="T833" t="s">
        <v>14379</v>
      </c>
    </row>
    <row r="834" spans="2:20" x14ac:dyDescent="0.2">
      <c r="B834" s="1" t="s">
        <v>3576</v>
      </c>
      <c r="C834" s="1" t="s">
        <v>3577</v>
      </c>
      <c r="D834" s="1" t="s">
        <v>3578</v>
      </c>
      <c r="E834" s="1" t="s">
        <v>3579</v>
      </c>
      <c r="F834" s="1" t="s">
        <v>3534</v>
      </c>
      <c r="G834" s="15"/>
      <c r="H834" s="18"/>
      <c r="I834" s="20"/>
      <c r="J834" s="1" t="s">
        <v>23</v>
      </c>
      <c r="K834" t="s">
        <v>13322</v>
      </c>
      <c r="L834" s="1" t="s">
        <v>3561</v>
      </c>
      <c r="N834" t="s">
        <v>13697</v>
      </c>
      <c r="Q834" t="s">
        <v>13789</v>
      </c>
      <c r="R834" t="s">
        <v>14305</v>
      </c>
      <c r="S834" t="s">
        <v>14385</v>
      </c>
      <c r="T834" t="s">
        <v>14379</v>
      </c>
    </row>
    <row r="835" spans="2:20" x14ac:dyDescent="0.2">
      <c r="B835" s="1" t="s">
        <v>3580</v>
      </c>
      <c r="C835" s="1" t="s">
        <v>3557</v>
      </c>
      <c r="D835" s="1" t="s">
        <v>3581</v>
      </c>
      <c r="E835" s="1" t="s">
        <v>3559</v>
      </c>
      <c r="F835" s="1" t="s">
        <v>3560</v>
      </c>
      <c r="G835" s="15"/>
      <c r="H835" s="18"/>
      <c r="I835" s="20"/>
      <c r="J835" s="1" t="s">
        <v>23</v>
      </c>
      <c r="K835" t="s">
        <v>13321</v>
      </c>
      <c r="L835" s="1" t="s">
        <v>3561</v>
      </c>
      <c r="N835" t="s">
        <v>13697</v>
      </c>
      <c r="Q835" t="s">
        <v>13789</v>
      </c>
      <c r="R835" t="s">
        <v>14303</v>
      </c>
      <c r="S835" t="s">
        <v>14385</v>
      </c>
      <c r="T835" t="s">
        <v>14379</v>
      </c>
    </row>
    <row r="836" spans="2:20" x14ac:dyDescent="0.2">
      <c r="B836" s="1" t="s">
        <v>3582</v>
      </c>
      <c r="C836" s="1" t="s">
        <v>3563</v>
      </c>
      <c r="D836" s="1" t="s">
        <v>3583</v>
      </c>
      <c r="E836" s="1" t="s">
        <v>3565</v>
      </c>
      <c r="F836" s="1" t="s">
        <v>3566</v>
      </c>
      <c r="G836" s="15"/>
      <c r="H836" s="18"/>
      <c r="I836" s="20"/>
      <c r="J836" s="1" t="s">
        <v>23</v>
      </c>
      <c r="K836" t="s">
        <v>13321</v>
      </c>
      <c r="L836" s="1" t="s">
        <v>3561</v>
      </c>
      <c r="N836" t="s">
        <v>13697</v>
      </c>
      <c r="Q836" t="s">
        <v>13789</v>
      </c>
      <c r="R836" t="s">
        <v>3563</v>
      </c>
      <c r="S836" t="s">
        <v>14385</v>
      </c>
      <c r="T836" t="s">
        <v>14379</v>
      </c>
    </row>
    <row r="837" spans="2:20" x14ac:dyDescent="0.2">
      <c r="B837" s="1" t="s">
        <v>3584</v>
      </c>
      <c r="C837" s="1" t="s">
        <v>3568</v>
      </c>
      <c r="D837" s="1" t="s">
        <v>3585</v>
      </c>
      <c r="E837" s="1" t="s">
        <v>3570</v>
      </c>
      <c r="F837" s="1" t="s">
        <v>3571</v>
      </c>
      <c r="G837" s="15"/>
      <c r="H837" s="18"/>
      <c r="I837" s="20"/>
      <c r="J837" s="1" t="s">
        <v>23</v>
      </c>
      <c r="K837" t="s">
        <v>13321</v>
      </c>
      <c r="L837" s="1" t="s">
        <v>3561</v>
      </c>
      <c r="N837" t="s">
        <v>13698</v>
      </c>
      <c r="Q837" t="s">
        <v>13789</v>
      </c>
      <c r="R837" t="s">
        <v>3568</v>
      </c>
      <c r="S837" t="s">
        <v>14385</v>
      </c>
      <c r="T837" t="s">
        <v>14379</v>
      </c>
    </row>
    <row r="838" spans="2:20" x14ac:dyDescent="0.2">
      <c r="B838" s="1" t="s">
        <v>3586</v>
      </c>
      <c r="C838" s="1" t="s">
        <v>3573</v>
      </c>
      <c r="D838" s="1" t="s">
        <v>3587</v>
      </c>
      <c r="E838" s="1" t="s">
        <v>3575</v>
      </c>
      <c r="F838" s="1" t="s">
        <v>3571</v>
      </c>
      <c r="G838" s="15"/>
      <c r="H838" s="18"/>
      <c r="I838" s="20"/>
      <c r="J838" s="1" t="s">
        <v>23</v>
      </c>
      <c r="K838" t="s">
        <v>13321</v>
      </c>
      <c r="L838" s="1" t="s">
        <v>3561</v>
      </c>
      <c r="N838" t="s">
        <v>13699</v>
      </c>
      <c r="Q838" t="s">
        <v>13789</v>
      </c>
      <c r="R838" t="s">
        <v>14304</v>
      </c>
      <c r="S838" t="s">
        <v>14385</v>
      </c>
      <c r="T838" t="s">
        <v>14379</v>
      </c>
    </row>
    <row r="839" spans="2:20" x14ac:dyDescent="0.2">
      <c r="B839" s="1" t="s">
        <v>3588</v>
      </c>
      <c r="C839" s="1" t="s">
        <v>3557</v>
      </c>
      <c r="D839" s="1" t="s">
        <v>3589</v>
      </c>
      <c r="E839" s="1" t="s">
        <v>3559</v>
      </c>
      <c r="F839" s="1" t="s">
        <v>3560</v>
      </c>
      <c r="G839" s="15"/>
      <c r="H839" s="18"/>
      <c r="I839" s="20"/>
      <c r="J839" s="1" t="s">
        <v>23</v>
      </c>
      <c r="K839" t="s">
        <v>13321</v>
      </c>
      <c r="L839" s="1" t="s">
        <v>3561</v>
      </c>
      <c r="N839" t="s">
        <v>13697</v>
      </c>
      <c r="Q839" t="s">
        <v>13789</v>
      </c>
      <c r="R839" t="s">
        <v>14303</v>
      </c>
      <c r="S839" t="s">
        <v>14385</v>
      </c>
      <c r="T839" t="s">
        <v>14379</v>
      </c>
    </row>
    <row r="840" spans="2:20" x14ac:dyDescent="0.2">
      <c r="B840" s="1" t="s">
        <v>3590</v>
      </c>
      <c r="C840" s="1" t="s">
        <v>3563</v>
      </c>
      <c r="D840" s="1" t="s">
        <v>3591</v>
      </c>
      <c r="E840" s="1" t="s">
        <v>3565</v>
      </c>
      <c r="F840" s="1" t="s">
        <v>3566</v>
      </c>
      <c r="G840" s="15"/>
      <c r="H840" s="18"/>
      <c r="I840" s="20"/>
      <c r="J840" s="1" t="s">
        <v>23</v>
      </c>
      <c r="K840" t="s">
        <v>13321</v>
      </c>
      <c r="L840" s="1" t="s">
        <v>3561</v>
      </c>
      <c r="N840" t="s">
        <v>13697</v>
      </c>
      <c r="Q840" t="s">
        <v>13789</v>
      </c>
      <c r="R840" t="s">
        <v>3563</v>
      </c>
      <c r="S840" t="s">
        <v>14385</v>
      </c>
      <c r="T840" t="s">
        <v>14379</v>
      </c>
    </row>
    <row r="841" spans="2:20" x14ac:dyDescent="0.2">
      <c r="B841" s="1" t="s">
        <v>3592</v>
      </c>
      <c r="C841" s="1" t="s">
        <v>3568</v>
      </c>
      <c r="D841" s="1" t="s">
        <v>3593</v>
      </c>
      <c r="E841" s="1" t="s">
        <v>3570</v>
      </c>
      <c r="F841" s="1" t="s">
        <v>3571</v>
      </c>
      <c r="G841" s="15"/>
      <c r="H841" s="18"/>
      <c r="I841" s="20"/>
      <c r="J841" s="1" t="s">
        <v>23</v>
      </c>
      <c r="K841" t="s">
        <v>13321</v>
      </c>
      <c r="L841" s="1" t="s">
        <v>3561</v>
      </c>
      <c r="N841" t="s">
        <v>13698</v>
      </c>
      <c r="Q841" t="s">
        <v>13789</v>
      </c>
      <c r="R841" t="s">
        <v>3568</v>
      </c>
      <c r="S841" t="s">
        <v>14385</v>
      </c>
      <c r="T841" t="s">
        <v>14379</v>
      </c>
    </row>
    <row r="842" spans="2:20" x14ac:dyDescent="0.2">
      <c r="B842" s="1" t="s">
        <v>3594</v>
      </c>
      <c r="C842" s="1" t="s">
        <v>3573</v>
      </c>
      <c r="D842" s="1" t="s">
        <v>3595</v>
      </c>
      <c r="E842" s="1" t="s">
        <v>3575</v>
      </c>
      <c r="F842" s="1" t="s">
        <v>3571</v>
      </c>
      <c r="G842" s="15"/>
      <c r="H842" s="18"/>
      <c r="I842" s="20"/>
      <c r="J842" s="1" t="s">
        <v>23</v>
      </c>
      <c r="K842" t="s">
        <v>13321</v>
      </c>
      <c r="L842" s="1" t="s">
        <v>3561</v>
      </c>
      <c r="N842" t="s">
        <v>13699</v>
      </c>
      <c r="Q842" t="s">
        <v>13789</v>
      </c>
      <c r="R842" t="s">
        <v>14304</v>
      </c>
      <c r="S842" t="s">
        <v>14385</v>
      </c>
      <c r="T842" t="s">
        <v>14379</v>
      </c>
    </row>
    <row r="843" spans="2:20" x14ac:dyDescent="0.2">
      <c r="B843" s="1" t="s">
        <v>3596</v>
      </c>
      <c r="C843" s="1" t="s">
        <v>3557</v>
      </c>
      <c r="D843" s="1" t="s">
        <v>3597</v>
      </c>
      <c r="E843" s="1" t="s">
        <v>3559</v>
      </c>
      <c r="F843" s="1" t="s">
        <v>3560</v>
      </c>
      <c r="G843" s="15"/>
      <c r="H843" s="18"/>
      <c r="I843" s="20"/>
      <c r="J843" s="1" t="s">
        <v>23</v>
      </c>
      <c r="K843" t="s">
        <v>13321</v>
      </c>
      <c r="L843" s="1" t="s">
        <v>3561</v>
      </c>
      <c r="N843" t="s">
        <v>13697</v>
      </c>
      <c r="Q843" t="s">
        <v>13789</v>
      </c>
      <c r="R843" t="s">
        <v>14303</v>
      </c>
      <c r="S843" t="s">
        <v>14385</v>
      </c>
      <c r="T843" t="s">
        <v>14379</v>
      </c>
    </row>
    <row r="844" spans="2:20" x14ac:dyDescent="0.2">
      <c r="B844" s="1" t="s">
        <v>3598</v>
      </c>
      <c r="C844" s="1" t="s">
        <v>3557</v>
      </c>
      <c r="D844" s="1" t="s">
        <v>3599</v>
      </c>
      <c r="E844" s="1" t="s">
        <v>3559</v>
      </c>
      <c r="F844" s="1" t="s">
        <v>3560</v>
      </c>
      <c r="G844" s="15"/>
      <c r="H844" s="18"/>
      <c r="I844" s="20"/>
      <c r="J844" s="1" t="s">
        <v>23</v>
      </c>
      <c r="K844" t="s">
        <v>13321</v>
      </c>
      <c r="L844" s="1" t="s">
        <v>3561</v>
      </c>
      <c r="N844" t="s">
        <v>13697</v>
      </c>
      <c r="Q844" t="s">
        <v>13789</v>
      </c>
      <c r="R844" t="s">
        <v>14303</v>
      </c>
      <c r="S844" t="s">
        <v>14385</v>
      </c>
      <c r="T844" t="s">
        <v>14379</v>
      </c>
    </row>
    <row r="845" spans="2:20" x14ac:dyDescent="0.2">
      <c r="B845" s="1" t="s">
        <v>3600</v>
      </c>
      <c r="C845" s="1" t="s">
        <v>3563</v>
      </c>
      <c r="D845" s="1" t="s">
        <v>3601</v>
      </c>
      <c r="E845" s="1" t="s">
        <v>3565</v>
      </c>
      <c r="F845" s="1" t="s">
        <v>3566</v>
      </c>
      <c r="G845" s="15"/>
      <c r="H845" s="18"/>
      <c r="I845" s="20"/>
      <c r="J845" s="1" t="s">
        <v>23</v>
      </c>
      <c r="K845" t="s">
        <v>13321</v>
      </c>
      <c r="L845" s="1" t="s">
        <v>3561</v>
      </c>
      <c r="N845" t="s">
        <v>13697</v>
      </c>
      <c r="Q845" t="s">
        <v>13789</v>
      </c>
      <c r="R845" t="s">
        <v>3563</v>
      </c>
      <c r="S845" t="s">
        <v>14385</v>
      </c>
      <c r="T845" t="s">
        <v>14379</v>
      </c>
    </row>
    <row r="846" spans="2:20" x14ac:dyDescent="0.2">
      <c r="B846" s="1" t="s">
        <v>3602</v>
      </c>
      <c r="C846" s="1" t="s">
        <v>3568</v>
      </c>
      <c r="D846" s="1" t="s">
        <v>3603</v>
      </c>
      <c r="E846" s="1" t="s">
        <v>3570</v>
      </c>
      <c r="F846" s="1" t="s">
        <v>3571</v>
      </c>
      <c r="G846" s="15"/>
      <c r="H846" s="18"/>
      <c r="I846" s="20"/>
      <c r="J846" s="1" t="s">
        <v>23</v>
      </c>
      <c r="K846" t="s">
        <v>13321</v>
      </c>
      <c r="L846" s="1" t="s">
        <v>3561</v>
      </c>
      <c r="N846" t="s">
        <v>13698</v>
      </c>
      <c r="Q846" t="s">
        <v>13789</v>
      </c>
      <c r="R846" t="s">
        <v>3568</v>
      </c>
      <c r="S846" t="s">
        <v>14385</v>
      </c>
      <c r="T846" t="s">
        <v>14379</v>
      </c>
    </row>
    <row r="847" spans="2:20" x14ac:dyDescent="0.2">
      <c r="B847" s="1" t="s">
        <v>3604</v>
      </c>
      <c r="C847" s="1" t="s">
        <v>3573</v>
      </c>
      <c r="D847" s="1" t="s">
        <v>3605</v>
      </c>
      <c r="E847" s="1" t="s">
        <v>3575</v>
      </c>
      <c r="F847" s="1" t="s">
        <v>3571</v>
      </c>
      <c r="G847" s="15"/>
      <c r="H847" s="18"/>
      <c r="I847" s="20"/>
      <c r="J847" s="1" t="s">
        <v>23</v>
      </c>
      <c r="K847" t="s">
        <v>13321</v>
      </c>
      <c r="L847" s="1" t="s">
        <v>3561</v>
      </c>
      <c r="N847" t="s">
        <v>13699</v>
      </c>
      <c r="Q847" t="s">
        <v>13789</v>
      </c>
      <c r="R847" t="s">
        <v>14304</v>
      </c>
      <c r="S847" t="s">
        <v>14385</v>
      </c>
      <c r="T847" t="s">
        <v>14379</v>
      </c>
    </row>
    <row r="848" spans="2:20" x14ac:dyDescent="0.2">
      <c r="B848" s="1" t="s">
        <v>3606</v>
      </c>
      <c r="C848" s="1" t="s">
        <v>3563</v>
      </c>
      <c r="D848" s="1" t="s">
        <v>3607</v>
      </c>
      <c r="E848" s="1" t="s">
        <v>3565</v>
      </c>
      <c r="F848" s="1" t="s">
        <v>3566</v>
      </c>
      <c r="G848" s="15"/>
      <c r="H848" s="18"/>
      <c r="I848" s="20"/>
      <c r="J848" s="1" t="s">
        <v>23</v>
      </c>
      <c r="K848" t="s">
        <v>13321</v>
      </c>
      <c r="L848" s="1" t="s">
        <v>3561</v>
      </c>
      <c r="N848" t="s">
        <v>13697</v>
      </c>
      <c r="Q848" t="s">
        <v>13789</v>
      </c>
      <c r="R848" t="s">
        <v>3563</v>
      </c>
      <c r="S848" t="s">
        <v>14385</v>
      </c>
      <c r="T848" t="s">
        <v>14379</v>
      </c>
    </row>
    <row r="849" spans="2:20" x14ac:dyDescent="0.2">
      <c r="B849" s="1" t="s">
        <v>3608</v>
      </c>
      <c r="C849" s="1" t="s">
        <v>3557</v>
      </c>
      <c r="D849" s="1" t="s">
        <v>3609</v>
      </c>
      <c r="E849" s="1" t="s">
        <v>3559</v>
      </c>
      <c r="F849" s="1" t="s">
        <v>3560</v>
      </c>
      <c r="G849" s="15"/>
      <c r="H849" s="18"/>
      <c r="I849" s="20"/>
      <c r="J849" s="1" t="s">
        <v>23</v>
      </c>
      <c r="K849" t="s">
        <v>13321</v>
      </c>
      <c r="L849" s="1" t="s">
        <v>3561</v>
      </c>
      <c r="N849" t="s">
        <v>13697</v>
      </c>
      <c r="Q849" t="s">
        <v>13789</v>
      </c>
      <c r="R849" t="s">
        <v>14303</v>
      </c>
      <c r="S849" t="s">
        <v>14385</v>
      </c>
      <c r="T849" t="s">
        <v>14379</v>
      </c>
    </row>
    <row r="850" spans="2:20" x14ac:dyDescent="0.2">
      <c r="B850" s="1" t="s">
        <v>3610</v>
      </c>
      <c r="C850" s="1" t="s">
        <v>3563</v>
      </c>
      <c r="D850" s="1" t="s">
        <v>3611</v>
      </c>
      <c r="E850" s="1" t="s">
        <v>3565</v>
      </c>
      <c r="F850" s="1" t="s">
        <v>3566</v>
      </c>
      <c r="G850" s="15"/>
      <c r="H850" s="18"/>
      <c r="I850" s="20"/>
      <c r="J850" s="1" t="s">
        <v>23</v>
      </c>
      <c r="K850" t="s">
        <v>13321</v>
      </c>
      <c r="L850" s="1" t="s">
        <v>3561</v>
      </c>
      <c r="N850" t="s">
        <v>13697</v>
      </c>
      <c r="Q850" t="s">
        <v>13789</v>
      </c>
      <c r="R850" t="s">
        <v>3563</v>
      </c>
      <c r="S850" t="s">
        <v>14385</v>
      </c>
      <c r="T850" t="s">
        <v>14379</v>
      </c>
    </row>
    <row r="851" spans="2:20" x14ac:dyDescent="0.2">
      <c r="B851" s="1" t="s">
        <v>3612</v>
      </c>
      <c r="C851" s="1" t="s">
        <v>3568</v>
      </c>
      <c r="D851" s="1" t="s">
        <v>3613</v>
      </c>
      <c r="E851" s="1" t="s">
        <v>3570</v>
      </c>
      <c r="F851" s="1" t="s">
        <v>3571</v>
      </c>
      <c r="G851" s="15"/>
      <c r="H851" s="18"/>
      <c r="I851" s="20"/>
      <c r="J851" s="1" t="s">
        <v>23</v>
      </c>
      <c r="K851" t="s">
        <v>13321</v>
      </c>
      <c r="L851" s="1" t="s">
        <v>3561</v>
      </c>
      <c r="N851" t="s">
        <v>13698</v>
      </c>
      <c r="Q851" t="s">
        <v>13789</v>
      </c>
      <c r="R851" t="s">
        <v>3568</v>
      </c>
      <c r="S851" t="s">
        <v>14385</v>
      </c>
      <c r="T851" t="s">
        <v>14379</v>
      </c>
    </row>
    <row r="852" spans="2:20" x14ac:dyDescent="0.2">
      <c r="B852" s="1" t="s">
        <v>3614</v>
      </c>
      <c r="C852" s="1" t="s">
        <v>3573</v>
      </c>
      <c r="D852" s="1" t="s">
        <v>3615</v>
      </c>
      <c r="E852" s="1" t="s">
        <v>3575</v>
      </c>
      <c r="F852" s="1" t="s">
        <v>3571</v>
      </c>
      <c r="G852" s="15"/>
      <c r="H852" s="18"/>
      <c r="I852" s="20"/>
      <c r="J852" s="1" t="s">
        <v>23</v>
      </c>
      <c r="K852" t="s">
        <v>13321</v>
      </c>
      <c r="L852" s="1" t="s">
        <v>3561</v>
      </c>
      <c r="N852" t="s">
        <v>13699</v>
      </c>
      <c r="Q852" t="s">
        <v>13789</v>
      </c>
      <c r="R852" t="s">
        <v>14304</v>
      </c>
      <c r="S852" t="s">
        <v>14385</v>
      </c>
      <c r="T852" t="s">
        <v>14379</v>
      </c>
    </row>
    <row r="853" spans="2:20" x14ac:dyDescent="0.2">
      <c r="B853" s="1" t="s">
        <v>3616</v>
      </c>
      <c r="C853" s="1" t="s">
        <v>3568</v>
      </c>
      <c r="D853" s="1" t="s">
        <v>3617</v>
      </c>
      <c r="E853" s="1" t="s">
        <v>3570</v>
      </c>
      <c r="F853" s="1" t="s">
        <v>3571</v>
      </c>
      <c r="G853" s="15"/>
      <c r="H853" s="18"/>
      <c r="I853" s="20"/>
      <c r="J853" s="1" t="s">
        <v>23</v>
      </c>
      <c r="K853" t="s">
        <v>13321</v>
      </c>
      <c r="L853" s="1" t="s">
        <v>3561</v>
      </c>
      <c r="N853" t="s">
        <v>13698</v>
      </c>
      <c r="Q853" t="s">
        <v>13789</v>
      </c>
      <c r="R853" t="s">
        <v>3568</v>
      </c>
      <c r="S853" t="s">
        <v>14385</v>
      </c>
      <c r="T853" t="s">
        <v>14379</v>
      </c>
    </row>
    <row r="854" spans="2:20" x14ac:dyDescent="0.2">
      <c r="B854" s="1" t="s">
        <v>3618</v>
      </c>
      <c r="C854" s="1" t="s">
        <v>3557</v>
      </c>
      <c r="D854" s="1" t="s">
        <v>3619</v>
      </c>
      <c r="E854" s="1" t="s">
        <v>3559</v>
      </c>
      <c r="F854" s="1" t="s">
        <v>3560</v>
      </c>
      <c r="G854" s="15"/>
      <c r="H854" s="18"/>
      <c r="I854" s="20"/>
      <c r="J854" s="1" t="s">
        <v>23</v>
      </c>
      <c r="K854" t="s">
        <v>13321</v>
      </c>
      <c r="L854" s="1" t="s">
        <v>3561</v>
      </c>
      <c r="N854" t="s">
        <v>13697</v>
      </c>
      <c r="Q854" t="s">
        <v>13789</v>
      </c>
      <c r="R854" t="s">
        <v>14303</v>
      </c>
      <c r="S854" t="s">
        <v>14385</v>
      </c>
      <c r="T854" t="s">
        <v>14379</v>
      </c>
    </row>
    <row r="855" spans="2:20" x14ac:dyDescent="0.2">
      <c r="B855" s="1" t="s">
        <v>3620</v>
      </c>
      <c r="C855" s="1" t="s">
        <v>3563</v>
      </c>
      <c r="D855" s="1" t="s">
        <v>3621</v>
      </c>
      <c r="E855" s="1" t="s">
        <v>3565</v>
      </c>
      <c r="F855" s="1" t="s">
        <v>3566</v>
      </c>
      <c r="G855" s="15"/>
      <c r="H855" s="18"/>
      <c r="I855" s="20"/>
      <c r="J855" s="1" t="s">
        <v>23</v>
      </c>
      <c r="K855" t="s">
        <v>13321</v>
      </c>
      <c r="L855" s="1" t="s">
        <v>3561</v>
      </c>
      <c r="N855" t="s">
        <v>13697</v>
      </c>
      <c r="Q855" t="s">
        <v>13789</v>
      </c>
      <c r="R855" t="s">
        <v>3563</v>
      </c>
      <c r="S855" t="s">
        <v>14385</v>
      </c>
      <c r="T855" t="s">
        <v>14379</v>
      </c>
    </row>
    <row r="856" spans="2:20" x14ac:dyDescent="0.2">
      <c r="B856" s="1" t="s">
        <v>3622</v>
      </c>
      <c r="C856" s="1" t="s">
        <v>3568</v>
      </c>
      <c r="D856" s="1" t="s">
        <v>3623</v>
      </c>
      <c r="E856" s="1" t="s">
        <v>3570</v>
      </c>
      <c r="F856" s="1" t="s">
        <v>3571</v>
      </c>
      <c r="G856" s="15"/>
      <c r="H856" s="18"/>
      <c r="I856" s="20"/>
      <c r="J856" s="1" t="s">
        <v>23</v>
      </c>
      <c r="K856" t="s">
        <v>13321</v>
      </c>
      <c r="L856" s="1" t="s">
        <v>3561</v>
      </c>
      <c r="N856" t="s">
        <v>13698</v>
      </c>
      <c r="Q856" t="s">
        <v>13789</v>
      </c>
      <c r="R856" t="s">
        <v>3568</v>
      </c>
      <c r="S856" t="s">
        <v>14385</v>
      </c>
      <c r="T856" t="s">
        <v>14379</v>
      </c>
    </row>
    <row r="857" spans="2:20" x14ac:dyDescent="0.2">
      <c r="B857" s="1" t="s">
        <v>3624</v>
      </c>
      <c r="C857" s="1" t="s">
        <v>3573</v>
      </c>
      <c r="D857" s="1" t="s">
        <v>3625</v>
      </c>
      <c r="E857" s="1" t="s">
        <v>3575</v>
      </c>
      <c r="F857" s="1" t="s">
        <v>3571</v>
      </c>
      <c r="G857" s="15"/>
      <c r="H857" s="18"/>
      <c r="I857" s="20"/>
      <c r="J857" s="1" t="s">
        <v>23</v>
      </c>
      <c r="K857" t="s">
        <v>13321</v>
      </c>
      <c r="L857" s="1" t="s">
        <v>3561</v>
      </c>
      <c r="N857" t="s">
        <v>13699</v>
      </c>
      <c r="Q857" t="s">
        <v>13789</v>
      </c>
      <c r="R857" t="s">
        <v>14304</v>
      </c>
      <c r="S857" t="s">
        <v>14385</v>
      </c>
      <c r="T857" t="s">
        <v>14379</v>
      </c>
    </row>
    <row r="858" spans="2:20" x14ac:dyDescent="0.2">
      <c r="B858" s="1" t="s">
        <v>3626</v>
      </c>
      <c r="C858" s="1" t="s">
        <v>3573</v>
      </c>
      <c r="D858" s="1" t="s">
        <v>3627</v>
      </c>
      <c r="E858" s="1" t="s">
        <v>3575</v>
      </c>
      <c r="F858" s="1" t="s">
        <v>3571</v>
      </c>
      <c r="G858" s="15"/>
      <c r="H858" s="18"/>
      <c r="I858" s="20"/>
      <c r="J858" s="1" t="s">
        <v>23</v>
      </c>
      <c r="K858" t="s">
        <v>13321</v>
      </c>
      <c r="L858" s="1" t="s">
        <v>3561</v>
      </c>
      <c r="N858" t="s">
        <v>13699</v>
      </c>
      <c r="Q858" t="s">
        <v>13789</v>
      </c>
      <c r="R858" t="s">
        <v>14304</v>
      </c>
      <c r="S858" t="s">
        <v>14385</v>
      </c>
      <c r="T858" t="s">
        <v>14379</v>
      </c>
    </row>
    <row r="859" spans="2:20" x14ac:dyDescent="0.2">
      <c r="B859" s="1" t="s">
        <v>3628</v>
      </c>
      <c r="C859" s="1" t="s">
        <v>3557</v>
      </c>
      <c r="D859" s="1" t="s">
        <v>3629</v>
      </c>
      <c r="E859" s="1" t="s">
        <v>3559</v>
      </c>
      <c r="F859" s="1" t="s">
        <v>3560</v>
      </c>
      <c r="G859" s="15"/>
      <c r="H859" s="18"/>
      <c r="I859" s="20"/>
      <c r="J859" s="1" t="s">
        <v>23</v>
      </c>
      <c r="K859" t="s">
        <v>13321</v>
      </c>
      <c r="L859" s="1" t="s">
        <v>3561</v>
      </c>
      <c r="N859" t="s">
        <v>13697</v>
      </c>
      <c r="Q859" t="s">
        <v>13789</v>
      </c>
      <c r="R859" t="s">
        <v>14303</v>
      </c>
      <c r="S859" t="s">
        <v>14385</v>
      </c>
      <c r="T859" t="s">
        <v>14379</v>
      </c>
    </row>
    <row r="860" spans="2:20" x14ac:dyDescent="0.2">
      <c r="B860" s="1" t="s">
        <v>3630</v>
      </c>
      <c r="C860" s="1" t="s">
        <v>3557</v>
      </c>
      <c r="D860" s="1" t="s">
        <v>3631</v>
      </c>
      <c r="E860" s="1" t="s">
        <v>3559</v>
      </c>
      <c r="F860" s="1" t="s">
        <v>3560</v>
      </c>
      <c r="G860" s="15"/>
      <c r="H860" s="18"/>
      <c r="I860" s="20"/>
      <c r="J860" s="1" t="s">
        <v>23</v>
      </c>
      <c r="K860" t="s">
        <v>13321</v>
      </c>
      <c r="L860" s="1" t="s">
        <v>3561</v>
      </c>
      <c r="N860" t="s">
        <v>13697</v>
      </c>
      <c r="Q860" t="s">
        <v>13789</v>
      </c>
      <c r="R860" t="s">
        <v>14303</v>
      </c>
      <c r="S860" t="s">
        <v>14385</v>
      </c>
      <c r="T860" t="s">
        <v>14379</v>
      </c>
    </row>
    <row r="861" spans="2:20" x14ac:dyDescent="0.2">
      <c r="B861" s="1" t="s">
        <v>3632</v>
      </c>
      <c r="C861" s="1" t="s">
        <v>3563</v>
      </c>
      <c r="D861" s="1" t="s">
        <v>3633</v>
      </c>
      <c r="E861" s="1" t="s">
        <v>3565</v>
      </c>
      <c r="F861" s="1" t="s">
        <v>3566</v>
      </c>
      <c r="G861" s="15"/>
      <c r="H861" s="18"/>
      <c r="I861" s="20"/>
      <c r="J861" s="1" t="s">
        <v>23</v>
      </c>
      <c r="K861" t="s">
        <v>13321</v>
      </c>
      <c r="L861" s="1" t="s">
        <v>3561</v>
      </c>
      <c r="N861" t="s">
        <v>13697</v>
      </c>
      <c r="Q861" t="s">
        <v>13789</v>
      </c>
      <c r="R861" t="s">
        <v>3563</v>
      </c>
      <c r="S861" t="s">
        <v>14385</v>
      </c>
      <c r="T861" t="s">
        <v>14379</v>
      </c>
    </row>
    <row r="862" spans="2:20" x14ac:dyDescent="0.2">
      <c r="B862" s="1" t="s">
        <v>3634</v>
      </c>
      <c r="C862" s="1" t="s">
        <v>3563</v>
      </c>
      <c r="D862" s="1" t="s">
        <v>3635</v>
      </c>
      <c r="E862" s="1" t="s">
        <v>3565</v>
      </c>
      <c r="F862" s="1" t="s">
        <v>3566</v>
      </c>
      <c r="G862" s="15"/>
      <c r="H862" s="18"/>
      <c r="I862" s="20"/>
      <c r="J862" s="1" t="s">
        <v>23</v>
      </c>
      <c r="K862" t="s">
        <v>13321</v>
      </c>
      <c r="L862" s="1" t="s">
        <v>3561</v>
      </c>
      <c r="N862" t="s">
        <v>13697</v>
      </c>
      <c r="Q862" t="s">
        <v>13789</v>
      </c>
      <c r="R862" t="s">
        <v>3563</v>
      </c>
      <c r="S862" t="s">
        <v>14385</v>
      </c>
      <c r="T862" t="s">
        <v>14379</v>
      </c>
    </row>
    <row r="863" spans="2:20" x14ac:dyDescent="0.2">
      <c r="B863" s="1" t="s">
        <v>3636</v>
      </c>
      <c r="C863" s="1" t="s">
        <v>3568</v>
      </c>
      <c r="D863" s="1" t="s">
        <v>3637</v>
      </c>
      <c r="E863" s="1" t="s">
        <v>3570</v>
      </c>
      <c r="F863" s="1" t="s">
        <v>3571</v>
      </c>
      <c r="G863" s="15"/>
      <c r="H863" s="18"/>
      <c r="I863" s="20"/>
      <c r="J863" s="1" t="s">
        <v>23</v>
      </c>
      <c r="K863" t="s">
        <v>13321</v>
      </c>
      <c r="L863" s="1" t="s">
        <v>3561</v>
      </c>
      <c r="N863" t="s">
        <v>13698</v>
      </c>
      <c r="Q863" t="s">
        <v>13789</v>
      </c>
      <c r="R863" t="s">
        <v>3568</v>
      </c>
      <c r="S863" t="s">
        <v>14385</v>
      </c>
      <c r="T863" t="s">
        <v>14379</v>
      </c>
    </row>
    <row r="864" spans="2:20" x14ac:dyDescent="0.2">
      <c r="B864" s="1" t="s">
        <v>3638</v>
      </c>
      <c r="C864" s="1" t="s">
        <v>3568</v>
      </c>
      <c r="D864" s="1" t="s">
        <v>3639</v>
      </c>
      <c r="E864" s="1" t="s">
        <v>3570</v>
      </c>
      <c r="F864" s="1" t="s">
        <v>3571</v>
      </c>
      <c r="G864" s="15"/>
      <c r="H864" s="18"/>
      <c r="I864" s="20"/>
      <c r="J864" s="1" t="s">
        <v>23</v>
      </c>
      <c r="K864" t="s">
        <v>13321</v>
      </c>
      <c r="L864" s="1" t="s">
        <v>3561</v>
      </c>
      <c r="N864" t="s">
        <v>13698</v>
      </c>
      <c r="Q864" t="s">
        <v>13789</v>
      </c>
      <c r="R864" t="s">
        <v>3568</v>
      </c>
      <c r="S864" t="s">
        <v>14385</v>
      </c>
      <c r="T864" t="s">
        <v>14379</v>
      </c>
    </row>
    <row r="865" spans="2:20" x14ac:dyDescent="0.2">
      <c r="B865" s="1" t="s">
        <v>3640</v>
      </c>
      <c r="C865" s="1" t="s">
        <v>3573</v>
      </c>
      <c r="D865" s="1" t="s">
        <v>3641</v>
      </c>
      <c r="E865" s="1" t="s">
        <v>3575</v>
      </c>
      <c r="F865" s="1" t="s">
        <v>3571</v>
      </c>
      <c r="G865" s="15"/>
      <c r="H865" s="18"/>
      <c r="I865" s="20"/>
      <c r="J865" s="1" t="s">
        <v>23</v>
      </c>
      <c r="K865" t="s">
        <v>13321</v>
      </c>
      <c r="L865" s="1" t="s">
        <v>3561</v>
      </c>
      <c r="N865" t="s">
        <v>13699</v>
      </c>
      <c r="Q865" t="s">
        <v>13789</v>
      </c>
      <c r="R865" t="s">
        <v>14304</v>
      </c>
      <c r="S865" t="s">
        <v>14385</v>
      </c>
      <c r="T865" t="s">
        <v>14379</v>
      </c>
    </row>
    <row r="866" spans="2:20" x14ac:dyDescent="0.2">
      <c r="B866" s="1" t="s">
        <v>3642</v>
      </c>
      <c r="C866" s="1" t="s">
        <v>3573</v>
      </c>
      <c r="D866" s="1" t="s">
        <v>3643</v>
      </c>
      <c r="E866" s="1" t="s">
        <v>3575</v>
      </c>
      <c r="F866" s="1" t="s">
        <v>3571</v>
      </c>
      <c r="G866" s="15"/>
      <c r="H866" s="18"/>
      <c r="I866" s="20"/>
      <c r="J866" s="1" t="s">
        <v>23</v>
      </c>
      <c r="K866" t="s">
        <v>13321</v>
      </c>
      <c r="L866" s="1" t="s">
        <v>3561</v>
      </c>
      <c r="N866" t="s">
        <v>13699</v>
      </c>
      <c r="Q866" t="s">
        <v>13789</v>
      </c>
      <c r="R866" t="s">
        <v>14304</v>
      </c>
      <c r="S866" t="s">
        <v>14385</v>
      </c>
      <c r="T866" t="s">
        <v>14379</v>
      </c>
    </row>
    <row r="867" spans="2:20" x14ac:dyDescent="0.2">
      <c r="B867" s="1" t="s">
        <v>3644</v>
      </c>
      <c r="C867" s="1" t="s">
        <v>3557</v>
      </c>
      <c r="D867" s="1" t="s">
        <v>3645</v>
      </c>
      <c r="E867" s="1" t="s">
        <v>3559</v>
      </c>
      <c r="F867" s="1" t="s">
        <v>3560</v>
      </c>
      <c r="G867" s="15"/>
      <c r="H867" s="18"/>
      <c r="I867" s="20"/>
      <c r="J867" s="1" t="s">
        <v>23</v>
      </c>
      <c r="K867" t="s">
        <v>13321</v>
      </c>
      <c r="L867" s="1" t="s">
        <v>3646</v>
      </c>
      <c r="N867" t="s">
        <v>13700</v>
      </c>
      <c r="Q867" t="s">
        <v>13789</v>
      </c>
      <c r="R867" t="s">
        <v>14303</v>
      </c>
      <c r="S867" t="s">
        <v>14385</v>
      </c>
      <c r="T867" t="s">
        <v>14379</v>
      </c>
    </row>
    <row r="868" spans="2:20" x14ac:dyDescent="0.2">
      <c r="B868" s="1" t="s">
        <v>3647</v>
      </c>
      <c r="C868" s="1" t="s">
        <v>3563</v>
      </c>
      <c r="D868" s="1" t="s">
        <v>3648</v>
      </c>
      <c r="E868" s="1" t="s">
        <v>3565</v>
      </c>
      <c r="F868" s="1" t="s">
        <v>3566</v>
      </c>
      <c r="G868" s="15"/>
      <c r="H868" s="18"/>
      <c r="I868" s="20"/>
      <c r="J868" s="1" t="s">
        <v>23</v>
      </c>
      <c r="K868" t="s">
        <v>13321</v>
      </c>
      <c r="L868" s="1" t="s">
        <v>3646</v>
      </c>
      <c r="N868" t="s">
        <v>13700</v>
      </c>
      <c r="Q868" t="s">
        <v>13789</v>
      </c>
      <c r="R868" t="s">
        <v>3563</v>
      </c>
      <c r="S868" t="s">
        <v>14385</v>
      </c>
      <c r="T868" t="s">
        <v>14379</v>
      </c>
    </row>
    <row r="869" spans="2:20" x14ac:dyDescent="0.2">
      <c r="B869" s="1" t="s">
        <v>3649</v>
      </c>
      <c r="C869" s="1" t="s">
        <v>3568</v>
      </c>
      <c r="D869" s="1" t="s">
        <v>3650</v>
      </c>
      <c r="E869" s="1" t="s">
        <v>3570</v>
      </c>
      <c r="F869" s="1" t="s">
        <v>3571</v>
      </c>
      <c r="G869" s="15"/>
      <c r="H869" s="18"/>
      <c r="I869" s="20"/>
      <c r="J869" s="1" t="s">
        <v>23</v>
      </c>
      <c r="K869" t="s">
        <v>13321</v>
      </c>
      <c r="L869" s="1" t="s">
        <v>3646</v>
      </c>
      <c r="N869" t="s">
        <v>13698</v>
      </c>
      <c r="Q869" t="s">
        <v>13789</v>
      </c>
      <c r="R869" t="s">
        <v>3568</v>
      </c>
      <c r="S869" t="s">
        <v>14385</v>
      </c>
      <c r="T869" t="s">
        <v>14379</v>
      </c>
    </row>
    <row r="870" spans="2:20" x14ac:dyDescent="0.2">
      <c r="B870" s="1" t="s">
        <v>3651</v>
      </c>
      <c r="C870" s="1" t="s">
        <v>3573</v>
      </c>
      <c r="D870" s="1" t="s">
        <v>3652</v>
      </c>
      <c r="E870" s="1" t="s">
        <v>3575</v>
      </c>
      <c r="F870" s="1" t="s">
        <v>3571</v>
      </c>
      <c r="G870" s="15"/>
      <c r="H870" s="18"/>
      <c r="I870" s="20"/>
      <c r="J870" s="1" t="s">
        <v>23</v>
      </c>
      <c r="K870" t="s">
        <v>13321</v>
      </c>
      <c r="L870" s="1" t="s">
        <v>3646</v>
      </c>
      <c r="N870" t="s">
        <v>13699</v>
      </c>
      <c r="Q870" t="s">
        <v>13789</v>
      </c>
      <c r="R870" t="s">
        <v>14304</v>
      </c>
      <c r="S870" t="s">
        <v>14385</v>
      </c>
      <c r="T870" t="s">
        <v>14379</v>
      </c>
    </row>
    <row r="871" spans="2:20" x14ac:dyDescent="0.2">
      <c r="B871" s="1" t="s">
        <v>3653</v>
      </c>
      <c r="C871" s="1" t="s">
        <v>3557</v>
      </c>
      <c r="D871" s="1" t="s">
        <v>3654</v>
      </c>
      <c r="E871" s="1" t="s">
        <v>3559</v>
      </c>
      <c r="F871" s="1" t="s">
        <v>3560</v>
      </c>
      <c r="G871" s="15"/>
      <c r="H871" s="18"/>
      <c r="I871" s="20"/>
      <c r="J871" s="1" t="s">
        <v>23</v>
      </c>
      <c r="K871" t="s">
        <v>13321</v>
      </c>
      <c r="L871" s="1" t="s">
        <v>3646</v>
      </c>
      <c r="N871" t="s">
        <v>13700</v>
      </c>
      <c r="Q871" t="s">
        <v>13789</v>
      </c>
      <c r="R871" t="s">
        <v>14303</v>
      </c>
      <c r="S871" t="s">
        <v>14385</v>
      </c>
      <c r="T871" t="s">
        <v>14379</v>
      </c>
    </row>
    <row r="872" spans="2:20" x14ac:dyDescent="0.2">
      <c r="B872" s="1" t="s">
        <v>3655</v>
      </c>
      <c r="C872" s="1" t="s">
        <v>3563</v>
      </c>
      <c r="D872" s="1" t="s">
        <v>3656</v>
      </c>
      <c r="E872" s="1" t="s">
        <v>3565</v>
      </c>
      <c r="F872" s="1" t="s">
        <v>3566</v>
      </c>
      <c r="G872" s="15"/>
      <c r="H872" s="18"/>
      <c r="I872" s="20"/>
      <c r="J872" s="1" t="s">
        <v>23</v>
      </c>
      <c r="K872" t="s">
        <v>13321</v>
      </c>
      <c r="L872" s="1" t="s">
        <v>3646</v>
      </c>
      <c r="N872" t="s">
        <v>13700</v>
      </c>
      <c r="Q872" t="s">
        <v>13789</v>
      </c>
      <c r="R872" t="s">
        <v>3563</v>
      </c>
      <c r="S872" t="s">
        <v>14385</v>
      </c>
      <c r="T872" t="s">
        <v>14379</v>
      </c>
    </row>
    <row r="873" spans="2:20" x14ac:dyDescent="0.2">
      <c r="B873" s="1" t="s">
        <v>3657</v>
      </c>
      <c r="C873" s="1" t="s">
        <v>3568</v>
      </c>
      <c r="D873" s="1" t="s">
        <v>3658</v>
      </c>
      <c r="E873" s="1" t="s">
        <v>3570</v>
      </c>
      <c r="F873" s="1" t="s">
        <v>3571</v>
      </c>
      <c r="G873" s="15"/>
      <c r="H873" s="18"/>
      <c r="I873" s="20"/>
      <c r="J873" s="1" t="s">
        <v>23</v>
      </c>
      <c r="K873" t="s">
        <v>13321</v>
      </c>
      <c r="L873" s="1" t="s">
        <v>3646</v>
      </c>
      <c r="N873" t="s">
        <v>13698</v>
      </c>
      <c r="Q873" t="s">
        <v>13789</v>
      </c>
      <c r="R873" t="s">
        <v>3568</v>
      </c>
      <c r="S873" t="s">
        <v>14385</v>
      </c>
      <c r="T873" t="s">
        <v>14379</v>
      </c>
    </row>
    <row r="874" spans="2:20" x14ac:dyDescent="0.2">
      <c r="B874" s="1" t="s">
        <v>3659</v>
      </c>
      <c r="C874" s="1" t="s">
        <v>3573</v>
      </c>
      <c r="D874" s="1" t="s">
        <v>3660</v>
      </c>
      <c r="E874" s="1" t="s">
        <v>3575</v>
      </c>
      <c r="F874" s="1" t="s">
        <v>3571</v>
      </c>
      <c r="G874" s="15"/>
      <c r="H874" s="18"/>
      <c r="I874" s="20"/>
      <c r="J874" s="1" t="s">
        <v>23</v>
      </c>
      <c r="K874" t="s">
        <v>13321</v>
      </c>
      <c r="L874" s="1" t="s">
        <v>3646</v>
      </c>
      <c r="N874" t="s">
        <v>13699</v>
      </c>
      <c r="Q874" t="s">
        <v>13789</v>
      </c>
      <c r="R874" t="s">
        <v>14304</v>
      </c>
      <c r="S874" t="s">
        <v>14385</v>
      </c>
      <c r="T874" t="s">
        <v>14379</v>
      </c>
    </row>
    <row r="875" spans="2:20" x14ac:dyDescent="0.2">
      <c r="B875" s="1" t="s">
        <v>3661</v>
      </c>
      <c r="C875" s="1" t="s">
        <v>3557</v>
      </c>
      <c r="D875" s="1" t="s">
        <v>3662</v>
      </c>
      <c r="E875" s="1" t="s">
        <v>3559</v>
      </c>
      <c r="F875" s="1" t="s">
        <v>3560</v>
      </c>
      <c r="G875" s="15"/>
      <c r="H875" s="18"/>
      <c r="I875" s="20"/>
      <c r="J875" s="1" t="s">
        <v>23</v>
      </c>
      <c r="K875" t="s">
        <v>13321</v>
      </c>
      <c r="L875" s="1" t="s">
        <v>3646</v>
      </c>
      <c r="N875" t="s">
        <v>13700</v>
      </c>
      <c r="Q875" t="s">
        <v>13789</v>
      </c>
      <c r="R875" t="s">
        <v>14303</v>
      </c>
      <c r="S875" t="s">
        <v>14385</v>
      </c>
      <c r="T875" t="s">
        <v>14379</v>
      </c>
    </row>
    <row r="876" spans="2:20" x14ac:dyDescent="0.2">
      <c r="B876" s="1" t="s">
        <v>3663</v>
      </c>
      <c r="C876" s="1" t="s">
        <v>3563</v>
      </c>
      <c r="D876" s="1" t="s">
        <v>3664</v>
      </c>
      <c r="E876" s="1" t="s">
        <v>3565</v>
      </c>
      <c r="F876" s="1" t="s">
        <v>3566</v>
      </c>
      <c r="G876" s="15"/>
      <c r="H876" s="18"/>
      <c r="I876" s="20"/>
      <c r="J876" s="1" t="s">
        <v>23</v>
      </c>
      <c r="K876" t="s">
        <v>13321</v>
      </c>
      <c r="L876" s="1" t="s">
        <v>3646</v>
      </c>
      <c r="N876" t="s">
        <v>13700</v>
      </c>
      <c r="Q876" t="s">
        <v>13789</v>
      </c>
      <c r="R876" t="s">
        <v>3563</v>
      </c>
      <c r="S876" t="s">
        <v>14385</v>
      </c>
      <c r="T876" t="s">
        <v>14379</v>
      </c>
    </row>
    <row r="877" spans="2:20" x14ac:dyDescent="0.2">
      <c r="B877" s="1" t="s">
        <v>3665</v>
      </c>
      <c r="C877" s="1" t="s">
        <v>3568</v>
      </c>
      <c r="D877" s="1" t="s">
        <v>3666</v>
      </c>
      <c r="E877" s="1" t="s">
        <v>3570</v>
      </c>
      <c r="F877" s="1" t="s">
        <v>3571</v>
      </c>
      <c r="G877" s="15"/>
      <c r="H877" s="18"/>
      <c r="I877" s="20"/>
      <c r="J877" s="1" t="s">
        <v>23</v>
      </c>
      <c r="K877" t="s">
        <v>13321</v>
      </c>
      <c r="L877" s="1" t="s">
        <v>3646</v>
      </c>
      <c r="N877" t="s">
        <v>13698</v>
      </c>
      <c r="Q877" t="s">
        <v>13789</v>
      </c>
      <c r="R877" t="s">
        <v>3568</v>
      </c>
      <c r="S877" t="s">
        <v>14385</v>
      </c>
      <c r="T877" t="s">
        <v>14379</v>
      </c>
    </row>
    <row r="878" spans="2:20" x14ac:dyDescent="0.2">
      <c r="B878" s="1" t="s">
        <v>3667</v>
      </c>
      <c r="C878" s="1" t="s">
        <v>3573</v>
      </c>
      <c r="D878" s="1" t="s">
        <v>3668</v>
      </c>
      <c r="E878" s="1" t="s">
        <v>3575</v>
      </c>
      <c r="F878" s="1" t="s">
        <v>3571</v>
      </c>
      <c r="G878" s="15"/>
      <c r="H878" s="18"/>
      <c r="I878" s="20"/>
      <c r="J878" s="1" t="s">
        <v>23</v>
      </c>
      <c r="K878" t="s">
        <v>13321</v>
      </c>
      <c r="L878" s="1" t="s">
        <v>3646</v>
      </c>
      <c r="N878" t="s">
        <v>13699</v>
      </c>
      <c r="Q878" t="s">
        <v>13789</v>
      </c>
      <c r="R878" t="s">
        <v>14304</v>
      </c>
      <c r="S878" t="s">
        <v>14385</v>
      </c>
      <c r="T878" t="s">
        <v>14379</v>
      </c>
    </row>
    <row r="879" spans="2:20" x14ac:dyDescent="0.2">
      <c r="B879" s="1" t="s">
        <v>3669</v>
      </c>
      <c r="C879" s="1" t="s">
        <v>3557</v>
      </c>
      <c r="D879" s="1" t="s">
        <v>3670</v>
      </c>
      <c r="E879" s="1" t="s">
        <v>3559</v>
      </c>
      <c r="F879" s="1" t="s">
        <v>3560</v>
      </c>
      <c r="G879" s="15"/>
      <c r="H879" s="18"/>
      <c r="I879" s="20"/>
      <c r="J879" s="1" t="s">
        <v>23</v>
      </c>
      <c r="K879" t="s">
        <v>13321</v>
      </c>
      <c r="L879" s="1" t="s">
        <v>3646</v>
      </c>
      <c r="N879" t="s">
        <v>13700</v>
      </c>
      <c r="Q879" t="s">
        <v>13789</v>
      </c>
      <c r="R879" t="s">
        <v>14303</v>
      </c>
      <c r="S879" t="s">
        <v>14385</v>
      </c>
      <c r="T879" t="s">
        <v>14379</v>
      </c>
    </row>
    <row r="880" spans="2:20" x14ac:dyDescent="0.2">
      <c r="B880" s="1" t="s">
        <v>3671</v>
      </c>
      <c r="C880" s="1" t="s">
        <v>3563</v>
      </c>
      <c r="D880" s="1" t="s">
        <v>3672</v>
      </c>
      <c r="E880" s="1" t="s">
        <v>3565</v>
      </c>
      <c r="F880" s="1" t="s">
        <v>3566</v>
      </c>
      <c r="G880" s="15"/>
      <c r="H880" s="18"/>
      <c r="I880" s="20"/>
      <c r="J880" s="1" t="s">
        <v>23</v>
      </c>
      <c r="K880" t="s">
        <v>13321</v>
      </c>
      <c r="L880" s="1" t="s">
        <v>3646</v>
      </c>
      <c r="N880" t="s">
        <v>13700</v>
      </c>
      <c r="Q880" t="s">
        <v>13789</v>
      </c>
      <c r="R880" t="s">
        <v>3563</v>
      </c>
      <c r="S880" t="s">
        <v>14385</v>
      </c>
      <c r="T880" t="s">
        <v>14379</v>
      </c>
    </row>
    <row r="881" spans="2:20" x14ac:dyDescent="0.2">
      <c r="B881" s="1" t="s">
        <v>3673</v>
      </c>
      <c r="C881" s="1" t="s">
        <v>3568</v>
      </c>
      <c r="D881" s="1" t="s">
        <v>3674</v>
      </c>
      <c r="E881" s="1" t="s">
        <v>3570</v>
      </c>
      <c r="F881" s="1" t="s">
        <v>3571</v>
      </c>
      <c r="G881" s="15"/>
      <c r="H881" s="18"/>
      <c r="I881" s="20"/>
      <c r="J881" s="1" t="s">
        <v>23</v>
      </c>
      <c r="K881" t="s">
        <v>13321</v>
      </c>
      <c r="L881" s="1" t="s">
        <v>3646</v>
      </c>
      <c r="N881" t="s">
        <v>13698</v>
      </c>
      <c r="Q881" t="s">
        <v>13789</v>
      </c>
      <c r="R881" t="s">
        <v>3568</v>
      </c>
      <c r="S881" t="s">
        <v>14385</v>
      </c>
      <c r="T881" t="s">
        <v>14379</v>
      </c>
    </row>
    <row r="882" spans="2:20" x14ac:dyDescent="0.2">
      <c r="B882" s="1" t="s">
        <v>3675</v>
      </c>
      <c r="C882" s="1" t="s">
        <v>3573</v>
      </c>
      <c r="D882" s="1" t="s">
        <v>3676</v>
      </c>
      <c r="E882" s="1" t="s">
        <v>3575</v>
      </c>
      <c r="F882" s="1" t="s">
        <v>3571</v>
      </c>
      <c r="G882" s="15"/>
      <c r="H882" s="18"/>
      <c r="I882" s="20"/>
      <c r="J882" s="1" t="s">
        <v>23</v>
      </c>
      <c r="K882" t="s">
        <v>13321</v>
      </c>
      <c r="L882" s="1" t="s">
        <v>3646</v>
      </c>
      <c r="N882" t="s">
        <v>13699</v>
      </c>
      <c r="Q882" t="s">
        <v>13789</v>
      </c>
      <c r="R882" t="s">
        <v>14304</v>
      </c>
      <c r="S882" t="s">
        <v>14385</v>
      </c>
      <c r="T882" t="s">
        <v>14379</v>
      </c>
    </row>
    <row r="883" spans="2:20" x14ac:dyDescent="0.2">
      <c r="B883" s="1" t="s">
        <v>3677</v>
      </c>
      <c r="C883" s="1" t="s">
        <v>3557</v>
      </c>
      <c r="D883" s="1" t="s">
        <v>3678</v>
      </c>
      <c r="E883" s="1" t="s">
        <v>3559</v>
      </c>
      <c r="F883" s="1" t="s">
        <v>3560</v>
      </c>
      <c r="G883" s="15"/>
      <c r="H883" s="18"/>
      <c r="I883" s="20"/>
      <c r="J883" s="1" t="s">
        <v>23</v>
      </c>
      <c r="K883" t="s">
        <v>13321</v>
      </c>
      <c r="L883" s="1" t="s">
        <v>3646</v>
      </c>
      <c r="N883" t="s">
        <v>13700</v>
      </c>
      <c r="Q883" t="s">
        <v>13789</v>
      </c>
      <c r="R883" t="s">
        <v>14303</v>
      </c>
      <c r="S883" t="s">
        <v>14385</v>
      </c>
      <c r="T883" t="s">
        <v>14379</v>
      </c>
    </row>
    <row r="884" spans="2:20" x14ac:dyDescent="0.2">
      <c r="B884" s="1" t="s">
        <v>3679</v>
      </c>
      <c r="C884" s="1" t="s">
        <v>3563</v>
      </c>
      <c r="D884" s="1" t="s">
        <v>3680</v>
      </c>
      <c r="E884" s="1" t="s">
        <v>3565</v>
      </c>
      <c r="F884" s="1" t="s">
        <v>3566</v>
      </c>
      <c r="G884" s="15"/>
      <c r="H884" s="18"/>
      <c r="I884" s="20"/>
      <c r="J884" s="1" t="s">
        <v>23</v>
      </c>
      <c r="K884" t="s">
        <v>13321</v>
      </c>
      <c r="L884" s="1" t="s">
        <v>3646</v>
      </c>
      <c r="N884" t="s">
        <v>13700</v>
      </c>
      <c r="Q884" t="s">
        <v>13789</v>
      </c>
      <c r="R884" t="s">
        <v>3563</v>
      </c>
      <c r="S884" t="s">
        <v>14385</v>
      </c>
      <c r="T884" t="s">
        <v>14379</v>
      </c>
    </row>
    <row r="885" spans="2:20" x14ac:dyDescent="0.2">
      <c r="B885" s="1" t="s">
        <v>3681</v>
      </c>
      <c r="C885" s="1" t="s">
        <v>3568</v>
      </c>
      <c r="D885" s="1" t="s">
        <v>3682</v>
      </c>
      <c r="E885" s="1" t="s">
        <v>3570</v>
      </c>
      <c r="F885" s="1" t="s">
        <v>3571</v>
      </c>
      <c r="G885" s="15"/>
      <c r="H885" s="18"/>
      <c r="I885" s="20"/>
      <c r="J885" s="1" t="s">
        <v>23</v>
      </c>
      <c r="K885" t="s">
        <v>13321</v>
      </c>
      <c r="L885" s="1" t="s">
        <v>3646</v>
      </c>
      <c r="N885" t="s">
        <v>13698</v>
      </c>
      <c r="Q885" t="s">
        <v>13789</v>
      </c>
      <c r="R885" t="s">
        <v>3568</v>
      </c>
      <c r="S885" t="s">
        <v>14385</v>
      </c>
      <c r="T885" t="s">
        <v>14379</v>
      </c>
    </row>
    <row r="886" spans="2:20" x14ac:dyDescent="0.2">
      <c r="B886" s="1" t="s">
        <v>3683</v>
      </c>
      <c r="C886" s="1" t="s">
        <v>3573</v>
      </c>
      <c r="D886" s="1" t="s">
        <v>3684</v>
      </c>
      <c r="E886" s="1" t="s">
        <v>3575</v>
      </c>
      <c r="F886" s="1" t="s">
        <v>3571</v>
      </c>
      <c r="G886" s="15"/>
      <c r="H886" s="18"/>
      <c r="I886" s="20"/>
      <c r="J886" s="1" t="s">
        <v>23</v>
      </c>
      <c r="K886" t="s">
        <v>13321</v>
      </c>
      <c r="L886" s="1" t="s">
        <v>3646</v>
      </c>
      <c r="N886" t="s">
        <v>13699</v>
      </c>
      <c r="Q886" t="s">
        <v>13789</v>
      </c>
      <c r="R886" t="s">
        <v>14304</v>
      </c>
      <c r="S886" t="s">
        <v>14385</v>
      </c>
      <c r="T886" t="s">
        <v>14379</v>
      </c>
    </row>
    <row r="887" spans="2:20" x14ac:dyDescent="0.2">
      <c r="B887" s="1" t="s">
        <v>3685</v>
      </c>
      <c r="C887" s="1" t="s">
        <v>3686</v>
      </c>
      <c r="D887" s="1" t="s">
        <v>3687</v>
      </c>
      <c r="E887" s="1" t="s">
        <v>3688</v>
      </c>
      <c r="F887" s="1" t="s">
        <v>3571</v>
      </c>
      <c r="G887" s="15"/>
      <c r="H887" s="18"/>
      <c r="I887" s="20"/>
      <c r="J887" s="1" t="s">
        <v>23</v>
      </c>
      <c r="K887" t="s">
        <v>13323</v>
      </c>
      <c r="L887" s="1" t="s">
        <v>3646</v>
      </c>
      <c r="N887" t="s">
        <v>13699</v>
      </c>
      <c r="Q887" t="s">
        <v>13789</v>
      </c>
      <c r="R887" t="s">
        <v>14306</v>
      </c>
      <c r="S887" t="s">
        <v>14385</v>
      </c>
      <c r="T887" t="s">
        <v>14379</v>
      </c>
    </row>
    <row r="888" spans="2:20" x14ac:dyDescent="0.2">
      <c r="B888" s="1" t="s">
        <v>3689</v>
      </c>
      <c r="C888" s="1" t="s">
        <v>3557</v>
      </c>
      <c r="D888" s="1" t="s">
        <v>3690</v>
      </c>
      <c r="E888" s="1" t="s">
        <v>3559</v>
      </c>
      <c r="F888" s="1" t="s">
        <v>3560</v>
      </c>
      <c r="G888" s="15"/>
      <c r="H888" s="18"/>
      <c r="I888" s="20"/>
      <c r="J888" s="1" t="s">
        <v>23</v>
      </c>
      <c r="K888" t="s">
        <v>13321</v>
      </c>
      <c r="L888" s="1" t="s">
        <v>3646</v>
      </c>
      <c r="N888" t="s">
        <v>13700</v>
      </c>
      <c r="Q888" t="s">
        <v>13789</v>
      </c>
      <c r="R888" t="s">
        <v>14303</v>
      </c>
      <c r="S888" t="s">
        <v>14385</v>
      </c>
      <c r="T888" t="s">
        <v>14379</v>
      </c>
    </row>
    <row r="889" spans="2:20" x14ac:dyDescent="0.2">
      <c r="B889" s="1" t="s">
        <v>3691</v>
      </c>
      <c r="C889" s="1" t="s">
        <v>3563</v>
      </c>
      <c r="D889" s="1" t="s">
        <v>3692</v>
      </c>
      <c r="E889" s="1" t="s">
        <v>3565</v>
      </c>
      <c r="F889" s="1" t="s">
        <v>3566</v>
      </c>
      <c r="G889" s="15"/>
      <c r="H889" s="18"/>
      <c r="I889" s="20"/>
      <c r="J889" s="1" t="s">
        <v>23</v>
      </c>
      <c r="K889" t="s">
        <v>13321</v>
      </c>
      <c r="L889" s="1" t="s">
        <v>3646</v>
      </c>
      <c r="N889" t="s">
        <v>13700</v>
      </c>
      <c r="Q889" t="s">
        <v>13789</v>
      </c>
      <c r="R889" t="s">
        <v>3563</v>
      </c>
      <c r="S889" t="s">
        <v>14385</v>
      </c>
      <c r="T889" t="s">
        <v>14379</v>
      </c>
    </row>
    <row r="890" spans="2:20" x14ac:dyDescent="0.2">
      <c r="B890" s="1" t="s">
        <v>3693</v>
      </c>
      <c r="C890" s="1" t="s">
        <v>3568</v>
      </c>
      <c r="D890" s="1" t="s">
        <v>3694</v>
      </c>
      <c r="E890" s="1" t="s">
        <v>3570</v>
      </c>
      <c r="F890" s="1" t="s">
        <v>3571</v>
      </c>
      <c r="G890" s="15"/>
      <c r="H890" s="18"/>
      <c r="I890" s="20"/>
      <c r="J890" s="1" t="s">
        <v>23</v>
      </c>
      <c r="K890" t="s">
        <v>13321</v>
      </c>
      <c r="L890" s="1" t="s">
        <v>3646</v>
      </c>
      <c r="N890" t="s">
        <v>13698</v>
      </c>
      <c r="Q890" t="s">
        <v>13789</v>
      </c>
      <c r="R890" t="s">
        <v>3568</v>
      </c>
      <c r="S890" t="s">
        <v>14385</v>
      </c>
      <c r="T890" t="s">
        <v>14379</v>
      </c>
    </row>
    <row r="891" spans="2:20" x14ac:dyDescent="0.2">
      <c r="B891" s="1" t="s">
        <v>3695</v>
      </c>
      <c r="C891" s="1" t="s">
        <v>3573</v>
      </c>
      <c r="D891" s="1" t="s">
        <v>3696</v>
      </c>
      <c r="E891" s="1" t="s">
        <v>3575</v>
      </c>
      <c r="F891" s="1" t="s">
        <v>3571</v>
      </c>
      <c r="G891" s="15"/>
      <c r="H891" s="18"/>
      <c r="I891" s="20"/>
      <c r="J891" s="1" t="s">
        <v>23</v>
      </c>
      <c r="K891" t="s">
        <v>13321</v>
      </c>
      <c r="L891" s="1" t="s">
        <v>3646</v>
      </c>
      <c r="N891" t="s">
        <v>13699</v>
      </c>
      <c r="Q891" t="s">
        <v>13789</v>
      </c>
      <c r="R891" t="s">
        <v>14304</v>
      </c>
      <c r="S891" t="s">
        <v>14385</v>
      </c>
      <c r="T891" t="s">
        <v>14379</v>
      </c>
    </row>
    <row r="892" spans="2:20" x14ac:dyDescent="0.2">
      <c r="B892" s="1" t="s">
        <v>3697</v>
      </c>
      <c r="C892" s="1" t="s">
        <v>3557</v>
      </c>
      <c r="D892" s="1" t="s">
        <v>3698</v>
      </c>
      <c r="E892" s="1" t="s">
        <v>3559</v>
      </c>
      <c r="F892" s="1" t="s">
        <v>3560</v>
      </c>
      <c r="G892" s="15"/>
      <c r="H892" s="18"/>
      <c r="I892" s="20"/>
      <c r="J892" s="1" t="s">
        <v>23</v>
      </c>
      <c r="K892" t="s">
        <v>13321</v>
      </c>
      <c r="L892" s="1" t="s">
        <v>3646</v>
      </c>
      <c r="N892" t="s">
        <v>13700</v>
      </c>
      <c r="Q892" t="s">
        <v>13789</v>
      </c>
      <c r="R892" t="s">
        <v>14303</v>
      </c>
      <c r="S892" t="s">
        <v>14385</v>
      </c>
      <c r="T892" t="s">
        <v>14379</v>
      </c>
    </row>
    <row r="893" spans="2:20" x14ac:dyDescent="0.2">
      <c r="B893" s="1" t="s">
        <v>3699</v>
      </c>
      <c r="C893" s="1" t="s">
        <v>3563</v>
      </c>
      <c r="D893" s="1" t="s">
        <v>3700</v>
      </c>
      <c r="E893" s="1" t="s">
        <v>3565</v>
      </c>
      <c r="F893" s="1" t="s">
        <v>3566</v>
      </c>
      <c r="G893" s="15"/>
      <c r="H893" s="18"/>
      <c r="I893" s="20"/>
      <c r="J893" s="1" t="s">
        <v>23</v>
      </c>
      <c r="K893" t="s">
        <v>13321</v>
      </c>
      <c r="L893" s="1" t="s">
        <v>3646</v>
      </c>
      <c r="N893" t="s">
        <v>13700</v>
      </c>
      <c r="Q893" t="s">
        <v>13789</v>
      </c>
      <c r="R893" t="s">
        <v>3563</v>
      </c>
      <c r="S893" t="s">
        <v>14385</v>
      </c>
      <c r="T893" t="s">
        <v>14379</v>
      </c>
    </row>
    <row r="894" spans="2:20" x14ac:dyDescent="0.2">
      <c r="B894" s="1" t="s">
        <v>3701</v>
      </c>
      <c r="C894" s="1" t="s">
        <v>3568</v>
      </c>
      <c r="D894" s="1" t="s">
        <v>3702</v>
      </c>
      <c r="E894" s="1" t="s">
        <v>3570</v>
      </c>
      <c r="F894" s="1" t="s">
        <v>3571</v>
      </c>
      <c r="G894" s="15"/>
      <c r="H894" s="18"/>
      <c r="I894" s="20"/>
      <c r="J894" s="1" t="s">
        <v>23</v>
      </c>
      <c r="K894" t="s">
        <v>13321</v>
      </c>
      <c r="L894" s="1" t="s">
        <v>3646</v>
      </c>
      <c r="N894" t="s">
        <v>13698</v>
      </c>
      <c r="Q894" t="s">
        <v>13789</v>
      </c>
      <c r="R894" t="s">
        <v>3568</v>
      </c>
      <c r="S894" t="s">
        <v>14385</v>
      </c>
      <c r="T894" t="s">
        <v>14379</v>
      </c>
    </row>
    <row r="895" spans="2:20" x14ac:dyDescent="0.2">
      <c r="B895" s="1" t="s">
        <v>3703</v>
      </c>
      <c r="C895" s="1" t="s">
        <v>3573</v>
      </c>
      <c r="D895" s="1" t="s">
        <v>3704</v>
      </c>
      <c r="E895" s="1" t="s">
        <v>3575</v>
      </c>
      <c r="F895" s="1" t="s">
        <v>3571</v>
      </c>
      <c r="G895" s="15"/>
      <c r="H895" s="18"/>
      <c r="I895" s="20"/>
      <c r="J895" s="1" t="s">
        <v>23</v>
      </c>
      <c r="K895" t="s">
        <v>13321</v>
      </c>
      <c r="L895" s="1" t="s">
        <v>3646</v>
      </c>
      <c r="N895" t="s">
        <v>13699</v>
      </c>
      <c r="Q895" t="s">
        <v>13789</v>
      </c>
      <c r="R895" t="s">
        <v>14304</v>
      </c>
      <c r="S895" t="s">
        <v>14385</v>
      </c>
      <c r="T895" t="s">
        <v>14379</v>
      </c>
    </row>
    <row r="896" spans="2:20" x14ac:dyDescent="0.2">
      <c r="B896" s="1" t="s">
        <v>3705</v>
      </c>
      <c r="C896" s="1" t="s">
        <v>3706</v>
      </c>
      <c r="D896" s="1" t="s">
        <v>3707</v>
      </c>
      <c r="E896" s="1" t="s">
        <v>3708</v>
      </c>
      <c r="F896" s="1" t="s">
        <v>3709</v>
      </c>
      <c r="G896" s="15"/>
      <c r="H896" s="18"/>
      <c r="I896" s="20"/>
      <c r="J896" s="1" t="s">
        <v>112</v>
      </c>
      <c r="K896" t="s">
        <v>13324</v>
      </c>
      <c r="L896" s="1" t="s">
        <v>3710</v>
      </c>
      <c r="N896" t="s">
        <v>13701</v>
      </c>
      <c r="Q896" t="s">
        <v>13789</v>
      </c>
      <c r="R896" t="s">
        <v>3706</v>
      </c>
      <c r="S896" t="s">
        <v>14385</v>
      </c>
      <c r="T896" t="s">
        <v>14379</v>
      </c>
    </row>
    <row r="897" spans="2:20" x14ac:dyDescent="0.2">
      <c r="B897" s="1" t="s">
        <v>3711</v>
      </c>
      <c r="C897" s="1" t="s">
        <v>3706</v>
      </c>
      <c r="D897" s="1" t="s">
        <v>3712</v>
      </c>
      <c r="E897" s="1" t="s">
        <v>3708</v>
      </c>
      <c r="F897" s="1" t="s">
        <v>3709</v>
      </c>
      <c r="G897" s="15"/>
      <c r="H897" s="18"/>
      <c r="I897" s="20"/>
      <c r="J897" s="1" t="s">
        <v>112</v>
      </c>
      <c r="K897" t="s">
        <v>13324</v>
      </c>
      <c r="L897" s="1" t="s">
        <v>3710</v>
      </c>
      <c r="N897" t="s">
        <v>13701</v>
      </c>
      <c r="Q897" t="s">
        <v>13789</v>
      </c>
      <c r="R897" t="s">
        <v>3706</v>
      </c>
      <c r="S897" t="s">
        <v>14385</v>
      </c>
      <c r="T897" t="s">
        <v>14379</v>
      </c>
    </row>
    <row r="898" spans="2:20" x14ac:dyDescent="0.2">
      <c r="B898" s="1" t="s">
        <v>3713</v>
      </c>
      <c r="C898" s="1" t="s">
        <v>3714</v>
      </c>
      <c r="D898" s="1" t="s">
        <v>3715</v>
      </c>
      <c r="E898" s="1" t="s">
        <v>2886</v>
      </c>
      <c r="F898" s="1" t="s">
        <v>3201</v>
      </c>
      <c r="G898" s="15"/>
      <c r="H898" s="18"/>
      <c r="I898" s="20"/>
      <c r="J898" s="1" t="s">
        <v>112</v>
      </c>
      <c r="K898" t="s">
        <v>13324</v>
      </c>
      <c r="L898" s="1" t="s">
        <v>3710</v>
      </c>
      <c r="N898" t="s">
        <v>13701</v>
      </c>
      <c r="Q898" t="s">
        <v>13789</v>
      </c>
      <c r="R898" t="s">
        <v>3714</v>
      </c>
      <c r="S898" t="s">
        <v>14385</v>
      </c>
      <c r="T898" t="s">
        <v>14379</v>
      </c>
    </row>
    <row r="899" spans="2:20" x14ac:dyDescent="0.2">
      <c r="B899" s="1" t="s">
        <v>3716</v>
      </c>
      <c r="C899" s="1" t="s">
        <v>3714</v>
      </c>
      <c r="D899" s="1" t="s">
        <v>3717</v>
      </c>
      <c r="E899" s="1" t="s">
        <v>2886</v>
      </c>
      <c r="F899" s="1" t="s">
        <v>3201</v>
      </c>
      <c r="G899" s="15"/>
      <c r="H899" s="18"/>
      <c r="I899" s="20"/>
      <c r="J899" s="1" t="s">
        <v>112</v>
      </c>
      <c r="K899" t="s">
        <v>13324</v>
      </c>
      <c r="L899" s="1" t="s">
        <v>3710</v>
      </c>
      <c r="N899" t="s">
        <v>13701</v>
      </c>
      <c r="Q899" t="s">
        <v>13789</v>
      </c>
      <c r="R899" t="s">
        <v>3714</v>
      </c>
      <c r="S899" t="s">
        <v>14385</v>
      </c>
      <c r="T899" t="s">
        <v>14379</v>
      </c>
    </row>
    <row r="900" spans="2:20" x14ac:dyDescent="0.2">
      <c r="B900" s="1" t="s">
        <v>3718</v>
      </c>
      <c r="C900" s="1" t="s">
        <v>3719</v>
      </c>
      <c r="D900" s="1" t="s">
        <v>3720</v>
      </c>
      <c r="E900" s="1" t="s">
        <v>2897</v>
      </c>
      <c r="F900" s="1" t="s">
        <v>3721</v>
      </c>
      <c r="G900" s="15"/>
      <c r="H900" s="18"/>
      <c r="I900" s="20"/>
      <c r="J900" s="1" t="s">
        <v>112</v>
      </c>
      <c r="K900" t="s">
        <v>13325</v>
      </c>
      <c r="L900" s="1" t="s">
        <v>3710</v>
      </c>
      <c r="N900" t="s">
        <v>13701</v>
      </c>
      <c r="Q900" t="s">
        <v>13789</v>
      </c>
      <c r="R900" t="s">
        <v>3719</v>
      </c>
      <c r="S900" t="s">
        <v>14385</v>
      </c>
      <c r="T900" t="s">
        <v>14379</v>
      </c>
    </row>
    <row r="901" spans="2:20" x14ac:dyDescent="0.2">
      <c r="B901" s="1" t="s">
        <v>3722</v>
      </c>
      <c r="C901" s="1" t="s">
        <v>3719</v>
      </c>
      <c r="D901" s="1" t="s">
        <v>3723</v>
      </c>
      <c r="E901" s="1" t="s">
        <v>2897</v>
      </c>
      <c r="F901" s="1" t="s">
        <v>3721</v>
      </c>
      <c r="G901" s="15"/>
      <c r="H901" s="18"/>
      <c r="I901" s="20"/>
      <c r="J901" s="1" t="s">
        <v>112</v>
      </c>
      <c r="K901" t="s">
        <v>13325</v>
      </c>
      <c r="L901" s="1" t="s">
        <v>3710</v>
      </c>
      <c r="N901" t="s">
        <v>13701</v>
      </c>
      <c r="Q901" t="s">
        <v>13789</v>
      </c>
      <c r="R901" t="s">
        <v>3719</v>
      </c>
      <c r="S901" t="s">
        <v>14385</v>
      </c>
      <c r="T901" t="s">
        <v>14379</v>
      </c>
    </row>
    <row r="902" spans="2:20" x14ac:dyDescent="0.2">
      <c r="B902" s="1" t="s">
        <v>3724</v>
      </c>
      <c r="C902" s="1" t="s">
        <v>3725</v>
      </c>
      <c r="D902" s="1" t="s">
        <v>3726</v>
      </c>
      <c r="E902" s="1" t="s">
        <v>2902</v>
      </c>
      <c r="F902" s="1" t="s">
        <v>2903</v>
      </c>
      <c r="G902" s="15"/>
      <c r="H902" s="18"/>
      <c r="I902" s="20"/>
      <c r="J902" s="1" t="s">
        <v>112</v>
      </c>
      <c r="K902" t="s">
        <v>13326</v>
      </c>
      <c r="L902" s="1" t="s">
        <v>3710</v>
      </c>
      <c r="N902" t="s">
        <v>13701</v>
      </c>
      <c r="Q902" t="s">
        <v>13789</v>
      </c>
      <c r="R902" t="s">
        <v>3850</v>
      </c>
      <c r="S902" t="s">
        <v>14385</v>
      </c>
      <c r="T902" t="s">
        <v>14379</v>
      </c>
    </row>
    <row r="903" spans="2:20" x14ac:dyDescent="0.2">
      <c r="B903" s="1" t="s">
        <v>3727</v>
      </c>
      <c r="C903" s="1" t="s">
        <v>3725</v>
      </c>
      <c r="D903" s="1" t="s">
        <v>3728</v>
      </c>
      <c r="E903" s="1" t="s">
        <v>2902</v>
      </c>
      <c r="F903" s="1" t="s">
        <v>2903</v>
      </c>
      <c r="G903" s="15"/>
      <c r="H903" s="18"/>
      <c r="I903" s="20"/>
      <c r="J903" s="1" t="s">
        <v>112</v>
      </c>
      <c r="K903" t="s">
        <v>13326</v>
      </c>
      <c r="L903" s="1" t="s">
        <v>3710</v>
      </c>
      <c r="N903" t="s">
        <v>13701</v>
      </c>
      <c r="Q903" t="s">
        <v>13789</v>
      </c>
      <c r="R903" t="s">
        <v>3850</v>
      </c>
      <c r="S903" t="s">
        <v>14385</v>
      </c>
      <c r="T903" t="s">
        <v>14379</v>
      </c>
    </row>
    <row r="904" spans="2:20" x14ac:dyDescent="0.2">
      <c r="B904" s="1" t="s">
        <v>3729</v>
      </c>
      <c r="C904" s="1" t="s">
        <v>3706</v>
      </c>
      <c r="D904" s="1" t="s">
        <v>3730</v>
      </c>
      <c r="E904" s="1" t="s">
        <v>3708</v>
      </c>
      <c r="F904" s="1" t="s">
        <v>3709</v>
      </c>
      <c r="G904" s="15"/>
      <c r="H904" s="18"/>
      <c r="I904" s="20"/>
      <c r="J904" s="1" t="s">
        <v>112</v>
      </c>
      <c r="K904" t="s">
        <v>13324</v>
      </c>
      <c r="L904" s="1" t="s">
        <v>3710</v>
      </c>
      <c r="N904" t="s">
        <v>13701</v>
      </c>
      <c r="Q904" t="s">
        <v>13789</v>
      </c>
      <c r="R904" t="s">
        <v>3706</v>
      </c>
      <c r="S904" t="s">
        <v>14385</v>
      </c>
      <c r="T904" t="s">
        <v>14379</v>
      </c>
    </row>
    <row r="905" spans="2:20" x14ac:dyDescent="0.2">
      <c r="B905" s="1" t="s">
        <v>3731</v>
      </c>
      <c r="C905" s="1" t="s">
        <v>3714</v>
      </c>
      <c r="D905" s="1" t="s">
        <v>3732</v>
      </c>
      <c r="E905" s="1" t="s">
        <v>2886</v>
      </c>
      <c r="F905" s="1" t="s">
        <v>3201</v>
      </c>
      <c r="G905" s="15"/>
      <c r="H905" s="18"/>
      <c r="I905" s="20"/>
      <c r="J905" s="1" t="s">
        <v>112</v>
      </c>
      <c r="K905" t="s">
        <v>13324</v>
      </c>
      <c r="L905" s="1" t="s">
        <v>3710</v>
      </c>
      <c r="N905" t="s">
        <v>13701</v>
      </c>
      <c r="Q905" t="s">
        <v>13789</v>
      </c>
      <c r="R905" t="s">
        <v>3714</v>
      </c>
      <c r="S905" t="s">
        <v>14385</v>
      </c>
      <c r="T905" t="s">
        <v>14379</v>
      </c>
    </row>
    <row r="906" spans="2:20" x14ac:dyDescent="0.2">
      <c r="B906" s="1" t="s">
        <v>3733</v>
      </c>
      <c r="C906" s="1" t="s">
        <v>3719</v>
      </c>
      <c r="D906" s="1" t="s">
        <v>3734</v>
      </c>
      <c r="E906" s="1" t="s">
        <v>2897</v>
      </c>
      <c r="F906" s="1" t="s">
        <v>3721</v>
      </c>
      <c r="G906" s="15"/>
      <c r="H906" s="18"/>
      <c r="I906" s="20"/>
      <c r="J906" s="1" t="s">
        <v>112</v>
      </c>
      <c r="K906" t="s">
        <v>13325</v>
      </c>
      <c r="L906" s="1" t="s">
        <v>3710</v>
      </c>
      <c r="N906" t="s">
        <v>13701</v>
      </c>
      <c r="Q906" t="s">
        <v>13789</v>
      </c>
      <c r="R906" t="s">
        <v>3719</v>
      </c>
      <c r="S906" t="s">
        <v>14385</v>
      </c>
      <c r="T906" t="s">
        <v>14379</v>
      </c>
    </row>
    <row r="907" spans="2:20" x14ac:dyDescent="0.2">
      <c r="B907" s="1" t="s">
        <v>3735</v>
      </c>
      <c r="C907" s="1" t="s">
        <v>3725</v>
      </c>
      <c r="D907" s="1" t="s">
        <v>3736</v>
      </c>
      <c r="E907" s="1" t="s">
        <v>2902</v>
      </c>
      <c r="F907" s="1" t="s">
        <v>2903</v>
      </c>
      <c r="G907" s="15"/>
      <c r="H907" s="18"/>
      <c r="I907" s="20"/>
      <c r="J907" s="1" t="s">
        <v>112</v>
      </c>
      <c r="K907" t="s">
        <v>13326</v>
      </c>
      <c r="L907" s="1" t="s">
        <v>3710</v>
      </c>
      <c r="N907" t="s">
        <v>13701</v>
      </c>
      <c r="Q907" t="s">
        <v>13789</v>
      </c>
      <c r="R907" t="s">
        <v>3850</v>
      </c>
      <c r="S907" t="s">
        <v>14385</v>
      </c>
      <c r="T907" t="s">
        <v>14379</v>
      </c>
    </row>
    <row r="908" spans="2:20" x14ac:dyDescent="0.2">
      <c r="B908" s="1" t="s">
        <v>3737</v>
      </c>
      <c r="C908" s="1" t="s">
        <v>3706</v>
      </c>
      <c r="D908" s="1" t="s">
        <v>3738</v>
      </c>
      <c r="E908" s="1" t="s">
        <v>3708</v>
      </c>
      <c r="F908" s="1" t="s">
        <v>3709</v>
      </c>
      <c r="G908" s="15"/>
      <c r="H908" s="18"/>
      <c r="I908" s="20"/>
      <c r="J908" s="1" t="s">
        <v>112</v>
      </c>
      <c r="K908" t="s">
        <v>13324</v>
      </c>
      <c r="L908" s="1" t="s">
        <v>3710</v>
      </c>
      <c r="N908" t="s">
        <v>13701</v>
      </c>
      <c r="Q908" t="s">
        <v>13789</v>
      </c>
      <c r="R908" t="s">
        <v>3706</v>
      </c>
      <c r="S908" t="s">
        <v>14385</v>
      </c>
      <c r="T908" t="s">
        <v>14379</v>
      </c>
    </row>
    <row r="909" spans="2:20" x14ac:dyDescent="0.2">
      <c r="B909" s="1" t="s">
        <v>3739</v>
      </c>
      <c r="C909" s="1" t="s">
        <v>3714</v>
      </c>
      <c r="D909" s="1" t="s">
        <v>3740</v>
      </c>
      <c r="E909" s="1" t="s">
        <v>2886</v>
      </c>
      <c r="F909" s="1" t="s">
        <v>3201</v>
      </c>
      <c r="G909" s="15"/>
      <c r="H909" s="18"/>
      <c r="I909" s="20"/>
      <c r="J909" s="1" t="s">
        <v>112</v>
      </c>
      <c r="K909" t="s">
        <v>13324</v>
      </c>
      <c r="L909" s="1" t="s">
        <v>3710</v>
      </c>
      <c r="N909" t="s">
        <v>13701</v>
      </c>
      <c r="Q909" t="s">
        <v>13789</v>
      </c>
      <c r="R909" t="s">
        <v>3714</v>
      </c>
      <c r="S909" t="s">
        <v>14385</v>
      </c>
      <c r="T909" t="s">
        <v>14379</v>
      </c>
    </row>
    <row r="910" spans="2:20" x14ac:dyDescent="0.2">
      <c r="B910" s="1" t="s">
        <v>3741</v>
      </c>
      <c r="C910" s="1" t="s">
        <v>3719</v>
      </c>
      <c r="D910" s="1" t="s">
        <v>3742</v>
      </c>
      <c r="E910" s="1" t="s">
        <v>2897</v>
      </c>
      <c r="F910" s="1" t="s">
        <v>3721</v>
      </c>
      <c r="G910" s="15"/>
      <c r="H910" s="18"/>
      <c r="I910" s="20"/>
      <c r="J910" s="1" t="s">
        <v>112</v>
      </c>
      <c r="K910" t="s">
        <v>13325</v>
      </c>
      <c r="L910" s="1" t="s">
        <v>3710</v>
      </c>
      <c r="N910" t="s">
        <v>13701</v>
      </c>
      <c r="Q910" t="s">
        <v>13789</v>
      </c>
      <c r="R910" t="s">
        <v>3719</v>
      </c>
      <c r="S910" t="s">
        <v>14385</v>
      </c>
      <c r="T910" t="s">
        <v>14379</v>
      </c>
    </row>
    <row r="911" spans="2:20" x14ac:dyDescent="0.2">
      <c r="B911" s="1" t="s">
        <v>3743</v>
      </c>
      <c r="C911" s="1" t="s">
        <v>3725</v>
      </c>
      <c r="D911" s="1" t="s">
        <v>3744</v>
      </c>
      <c r="E911" s="1" t="s">
        <v>2902</v>
      </c>
      <c r="F911" s="1" t="s">
        <v>2903</v>
      </c>
      <c r="G911" s="15"/>
      <c r="H911" s="18"/>
      <c r="I911" s="20"/>
      <c r="J911" s="1" t="s">
        <v>112</v>
      </c>
      <c r="K911" t="s">
        <v>13326</v>
      </c>
      <c r="L911" s="1" t="s">
        <v>3710</v>
      </c>
      <c r="N911" t="s">
        <v>13701</v>
      </c>
      <c r="Q911" t="s">
        <v>13789</v>
      </c>
      <c r="R911" t="s">
        <v>3850</v>
      </c>
      <c r="S911" t="s">
        <v>14385</v>
      </c>
      <c r="T911" t="s">
        <v>14379</v>
      </c>
    </row>
    <row r="912" spans="2:20" x14ac:dyDescent="0.2">
      <c r="B912" s="1" t="s">
        <v>3745</v>
      </c>
      <c r="C912" s="1" t="s">
        <v>3706</v>
      </c>
      <c r="D912" s="1" t="s">
        <v>3746</v>
      </c>
      <c r="E912" s="1" t="s">
        <v>3708</v>
      </c>
      <c r="F912" s="1" t="s">
        <v>3709</v>
      </c>
      <c r="G912" s="15"/>
      <c r="H912" s="18"/>
      <c r="I912" s="20"/>
      <c r="J912" s="1" t="s">
        <v>112</v>
      </c>
      <c r="K912" t="s">
        <v>13324</v>
      </c>
      <c r="L912" s="1" t="s">
        <v>3710</v>
      </c>
      <c r="N912" t="s">
        <v>13701</v>
      </c>
      <c r="Q912" t="s">
        <v>13789</v>
      </c>
      <c r="R912" t="s">
        <v>3706</v>
      </c>
      <c r="S912" t="s">
        <v>14385</v>
      </c>
      <c r="T912" t="s">
        <v>14379</v>
      </c>
    </row>
    <row r="913" spans="2:20" x14ac:dyDescent="0.2">
      <c r="B913" s="1" t="s">
        <v>3747</v>
      </c>
      <c r="C913" s="1" t="s">
        <v>3714</v>
      </c>
      <c r="D913" s="1" t="s">
        <v>3748</v>
      </c>
      <c r="E913" s="1" t="s">
        <v>2886</v>
      </c>
      <c r="F913" s="1" t="s">
        <v>3201</v>
      </c>
      <c r="G913" s="15"/>
      <c r="H913" s="18"/>
      <c r="I913" s="20"/>
      <c r="J913" s="1" t="s">
        <v>112</v>
      </c>
      <c r="K913" t="s">
        <v>13324</v>
      </c>
      <c r="L913" s="1" t="s">
        <v>3710</v>
      </c>
      <c r="N913" t="s">
        <v>13701</v>
      </c>
      <c r="Q913" t="s">
        <v>13789</v>
      </c>
      <c r="R913" t="s">
        <v>3714</v>
      </c>
      <c r="S913" t="s">
        <v>14385</v>
      </c>
      <c r="T913" t="s">
        <v>14379</v>
      </c>
    </row>
    <row r="914" spans="2:20" x14ac:dyDescent="0.2">
      <c r="B914" s="1" t="s">
        <v>3749</v>
      </c>
      <c r="C914" s="1" t="s">
        <v>3719</v>
      </c>
      <c r="D914" s="1" t="s">
        <v>3750</v>
      </c>
      <c r="E914" s="1" t="s">
        <v>2897</v>
      </c>
      <c r="F914" s="1" t="s">
        <v>3721</v>
      </c>
      <c r="G914" s="15"/>
      <c r="H914" s="18"/>
      <c r="I914" s="20"/>
      <c r="J914" s="1" t="s">
        <v>112</v>
      </c>
      <c r="K914" t="s">
        <v>13325</v>
      </c>
      <c r="L914" s="1" t="s">
        <v>3710</v>
      </c>
      <c r="N914" t="s">
        <v>13701</v>
      </c>
      <c r="Q914" t="s">
        <v>13789</v>
      </c>
      <c r="R914" t="s">
        <v>3719</v>
      </c>
      <c r="S914" t="s">
        <v>14385</v>
      </c>
      <c r="T914" t="s">
        <v>14379</v>
      </c>
    </row>
    <row r="915" spans="2:20" x14ac:dyDescent="0.2">
      <c r="B915" s="1" t="s">
        <v>3751</v>
      </c>
      <c r="C915" s="1" t="s">
        <v>3725</v>
      </c>
      <c r="D915" s="1" t="s">
        <v>3752</v>
      </c>
      <c r="E915" s="1" t="s">
        <v>2902</v>
      </c>
      <c r="F915" s="1" t="s">
        <v>2903</v>
      </c>
      <c r="G915" s="15"/>
      <c r="H915" s="18"/>
      <c r="I915" s="20"/>
      <c r="J915" s="1" t="s">
        <v>112</v>
      </c>
      <c r="K915" t="s">
        <v>13326</v>
      </c>
      <c r="L915" s="1" t="s">
        <v>3710</v>
      </c>
      <c r="N915" t="s">
        <v>13701</v>
      </c>
      <c r="Q915" t="s">
        <v>13789</v>
      </c>
      <c r="R915" t="s">
        <v>3850</v>
      </c>
      <c r="S915" t="s">
        <v>14385</v>
      </c>
      <c r="T915" t="s">
        <v>14379</v>
      </c>
    </row>
    <row r="916" spans="2:20" x14ac:dyDescent="0.2">
      <c r="B916" s="1" t="s">
        <v>3753</v>
      </c>
      <c r="C916" s="1" t="s">
        <v>3706</v>
      </c>
      <c r="D916" s="1" t="s">
        <v>3754</v>
      </c>
      <c r="E916" s="1" t="s">
        <v>3708</v>
      </c>
      <c r="F916" s="1" t="s">
        <v>3709</v>
      </c>
      <c r="G916" s="15"/>
      <c r="H916" s="18"/>
      <c r="I916" s="20"/>
      <c r="J916" s="1" t="s">
        <v>112</v>
      </c>
      <c r="K916" t="s">
        <v>13324</v>
      </c>
      <c r="L916" s="1" t="s">
        <v>3710</v>
      </c>
      <c r="N916" t="s">
        <v>13701</v>
      </c>
      <c r="Q916" t="s">
        <v>13789</v>
      </c>
      <c r="R916" t="s">
        <v>3706</v>
      </c>
      <c r="S916" t="s">
        <v>14385</v>
      </c>
      <c r="T916" t="s">
        <v>14379</v>
      </c>
    </row>
    <row r="917" spans="2:20" x14ac:dyDescent="0.2">
      <c r="B917" s="1" t="s">
        <v>3755</v>
      </c>
      <c r="C917" s="1" t="s">
        <v>3714</v>
      </c>
      <c r="D917" s="1" t="s">
        <v>3756</v>
      </c>
      <c r="E917" s="1" t="s">
        <v>2886</v>
      </c>
      <c r="F917" s="1" t="s">
        <v>3201</v>
      </c>
      <c r="G917" s="15"/>
      <c r="H917" s="18"/>
      <c r="I917" s="20"/>
      <c r="J917" s="1" t="s">
        <v>112</v>
      </c>
      <c r="K917" t="s">
        <v>13324</v>
      </c>
      <c r="L917" s="1" t="s">
        <v>3710</v>
      </c>
      <c r="N917" t="s">
        <v>13701</v>
      </c>
      <c r="Q917" t="s">
        <v>13789</v>
      </c>
      <c r="R917" t="s">
        <v>3714</v>
      </c>
      <c r="S917" t="s">
        <v>14385</v>
      </c>
      <c r="T917" t="s">
        <v>14379</v>
      </c>
    </row>
    <row r="918" spans="2:20" x14ac:dyDescent="0.2">
      <c r="B918" s="1" t="s">
        <v>3757</v>
      </c>
      <c r="C918" s="1" t="s">
        <v>3719</v>
      </c>
      <c r="D918" s="1" t="s">
        <v>3758</v>
      </c>
      <c r="E918" s="1" t="s">
        <v>2897</v>
      </c>
      <c r="F918" s="1" t="s">
        <v>3721</v>
      </c>
      <c r="G918" s="15"/>
      <c r="H918" s="18"/>
      <c r="I918" s="20"/>
      <c r="J918" s="1" t="s">
        <v>112</v>
      </c>
      <c r="K918" t="s">
        <v>13325</v>
      </c>
      <c r="L918" s="1" t="s">
        <v>3710</v>
      </c>
      <c r="N918" t="s">
        <v>13701</v>
      </c>
      <c r="Q918" t="s">
        <v>13789</v>
      </c>
      <c r="R918" t="s">
        <v>3719</v>
      </c>
      <c r="S918" t="s">
        <v>14385</v>
      </c>
      <c r="T918" t="s">
        <v>14379</v>
      </c>
    </row>
    <row r="919" spans="2:20" x14ac:dyDescent="0.2">
      <c r="B919" s="1" t="s">
        <v>3759</v>
      </c>
      <c r="C919" s="1" t="s">
        <v>3725</v>
      </c>
      <c r="D919" s="1" t="s">
        <v>3760</v>
      </c>
      <c r="E919" s="1" t="s">
        <v>2902</v>
      </c>
      <c r="F919" s="1" t="s">
        <v>2903</v>
      </c>
      <c r="G919" s="15"/>
      <c r="H919" s="18"/>
      <c r="I919" s="20"/>
      <c r="J919" s="1" t="s">
        <v>112</v>
      </c>
      <c r="K919" t="s">
        <v>13326</v>
      </c>
      <c r="L919" s="1" t="s">
        <v>3710</v>
      </c>
      <c r="N919" t="s">
        <v>13701</v>
      </c>
      <c r="Q919" t="s">
        <v>13789</v>
      </c>
      <c r="R919" t="s">
        <v>3850</v>
      </c>
      <c r="S919" t="s">
        <v>14385</v>
      </c>
      <c r="T919" t="s">
        <v>14379</v>
      </c>
    </row>
    <row r="920" spans="2:20" x14ac:dyDescent="0.2">
      <c r="B920" s="1" t="s">
        <v>3761</v>
      </c>
      <c r="C920" s="1" t="s">
        <v>3706</v>
      </c>
      <c r="D920" s="1" t="s">
        <v>3762</v>
      </c>
      <c r="E920" s="1" t="s">
        <v>3708</v>
      </c>
      <c r="F920" s="1" t="s">
        <v>3709</v>
      </c>
      <c r="G920" s="15"/>
      <c r="H920" s="18"/>
      <c r="I920" s="20"/>
      <c r="J920" s="1" t="s">
        <v>112</v>
      </c>
      <c r="K920" t="s">
        <v>13324</v>
      </c>
      <c r="L920" s="1" t="s">
        <v>3710</v>
      </c>
      <c r="N920" t="s">
        <v>13701</v>
      </c>
      <c r="Q920" t="s">
        <v>13789</v>
      </c>
      <c r="R920" t="s">
        <v>3706</v>
      </c>
      <c r="S920" t="s">
        <v>14385</v>
      </c>
      <c r="T920" t="s">
        <v>14379</v>
      </c>
    </row>
    <row r="921" spans="2:20" x14ac:dyDescent="0.2">
      <c r="B921" s="1" t="s">
        <v>3763</v>
      </c>
      <c r="C921" s="1" t="s">
        <v>3714</v>
      </c>
      <c r="D921" s="1" t="s">
        <v>3764</v>
      </c>
      <c r="E921" s="1" t="s">
        <v>2886</v>
      </c>
      <c r="F921" s="1" t="s">
        <v>3201</v>
      </c>
      <c r="G921" s="15"/>
      <c r="H921" s="18"/>
      <c r="I921" s="20"/>
      <c r="J921" s="1" t="s">
        <v>112</v>
      </c>
      <c r="K921" t="s">
        <v>13324</v>
      </c>
      <c r="L921" s="1" t="s">
        <v>3710</v>
      </c>
      <c r="N921" t="s">
        <v>13701</v>
      </c>
      <c r="Q921" t="s">
        <v>13789</v>
      </c>
      <c r="R921" t="s">
        <v>3714</v>
      </c>
      <c r="S921" t="s">
        <v>14385</v>
      </c>
      <c r="T921" t="s">
        <v>14379</v>
      </c>
    </row>
    <row r="922" spans="2:20" x14ac:dyDescent="0.2">
      <c r="B922" s="1" t="s">
        <v>3765</v>
      </c>
      <c r="C922" s="1" t="s">
        <v>3719</v>
      </c>
      <c r="D922" s="1" t="s">
        <v>3766</v>
      </c>
      <c r="E922" s="1" t="s">
        <v>2897</v>
      </c>
      <c r="F922" s="1" t="s">
        <v>3721</v>
      </c>
      <c r="G922" s="15"/>
      <c r="H922" s="18"/>
      <c r="I922" s="20"/>
      <c r="J922" s="1" t="s">
        <v>112</v>
      </c>
      <c r="K922" t="s">
        <v>13325</v>
      </c>
      <c r="L922" s="1" t="s">
        <v>3710</v>
      </c>
      <c r="N922" t="s">
        <v>13701</v>
      </c>
      <c r="Q922" t="s">
        <v>13789</v>
      </c>
      <c r="R922" t="s">
        <v>3719</v>
      </c>
      <c r="S922" t="s">
        <v>14385</v>
      </c>
      <c r="T922" t="s">
        <v>14379</v>
      </c>
    </row>
    <row r="923" spans="2:20" x14ac:dyDescent="0.2">
      <c r="B923" s="1" t="s">
        <v>3767</v>
      </c>
      <c r="C923" s="1" t="s">
        <v>3725</v>
      </c>
      <c r="D923" s="1" t="s">
        <v>3768</v>
      </c>
      <c r="E923" s="1" t="s">
        <v>2902</v>
      </c>
      <c r="F923" s="1" t="s">
        <v>2903</v>
      </c>
      <c r="G923" s="15"/>
      <c r="H923" s="18"/>
      <c r="I923" s="20"/>
      <c r="J923" s="1" t="s">
        <v>112</v>
      </c>
      <c r="K923" t="s">
        <v>13326</v>
      </c>
      <c r="L923" s="1" t="s">
        <v>3710</v>
      </c>
      <c r="N923" t="s">
        <v>13701</v>
      </c>
      <c r="Q923" t="s">
        <v>13789</v>
      </c>
      <c r="R923" t="s">
        <v>3850</v>
      </c>
      <c r="S923" t="s">
        <v>14385</v>
      </c>
      <c r="T923" t="s">
        <v>14379</v>
      </c>
    </row>
    <row r="924" spans="2:20" x14ac:dyDescent="0.2">
      <c r="B924" s="1" t="s">
        <v>3769</v>
      </c>
      <c r="C924" s="1" t="s">
        <v>3706</v>
      </c>
      <c r="D924" s="1" t="s">
        <v>3770</v>
      </c>
      <c r="E924" s="1" t="s">
        <v>3708</v>
      </c>
      <c r="F924" s="1" t="s">
        <v>3709</v>
      </c>
      <c r="G924" s="15"/>
      <c r="H924" s="18"/>
      <c r="I924" s="20"/>
      <c r="J924" s="1" t="s">
        <v>112</v>
      </c>
      <c r="K924" t="s">
        <v>13324</v>
      </c>
      <c r="L924" s="1" t="s">
        <v>3710</v>
      </c>
      <c r="N924" t="s">
        <v>13701</v>
      </c>
      <c r="Q924" t="s">
        <v>13789</v>
      </c>
      <c r="R924" t="s">
        <v>3706</v>
      </c>
      <c r="S924" t="s">
        <v>14385</v>
      </c>
      <c r="T924" t="s">
        <v>14379</v>
      </c>
    </row>
    <row r="925" spans="2:20" x14ac:dyDescent="0.2">
      <c r="B925" s="1" t="s">
        <v>3771</v>
      </c>
      <c r="C925" s="1" t="s">
        <v>3714</v>
      </c>
      <c r="D925" s="1" t="s">
        <v>3772</v>
      </c>
      <c r="E925" s="1" t="s">
        <v>2886</v>
      </c>
      <c r="F925" s="1" t="s">
        <v>3201</v>
      </c>
      <c r="G925" s="15"/>
      <c r="H925" s="18"/>
      <c r="I925" s="20"/>
      <c r="J925" s="1" t="s">
        <v>112</v>
      </c>
      <c r="K925" t="s">
        <v>13324</v>
      </c>
      <c r="L925" s="1" t="s">
        <v>3710</v>
      </c>
      <c r="N925" t="s">
        <v>13701</v>
      </c>
      <c r="Q925" t="s">
        <v>13789</v>
      </c>
      <c r="R925" t="s">
        <v>3714</v>
      </c>
      <c r="S925" t="s">
        <v>14385</v>
      </c>
      <c r="T925" t="s">
        <v>14379</v>
      </c>
    </row>
    <row r="926" spans="2:20" x14ac:dyDescent="0.2">
      <c r="B926" s="1" t="s">
        <v>3773</v>
      </c>
      <c r="C926" s="1" t="s">
        <v>3719</v>
      </c>
      <c r="D926" s="1" t="s">
        <v>3774</v>
      </c>
      <c r="E926" s="1" t="s">
        <v>2897</v>
      </c>
      <c r="F926" s="1" t="s">
        <v>3721</v>
      </c>
      <c r="G926" s="15"/>
      <c r="H926" s="18"/>
      <c r="I926" s="20"/>
      <c r="J926" s="1" t="s">
        <v>112</v>
      </c>
      <c r="K926" t="s">
        <v>13325</v>
      </c>
      <c r="L926" s="1" t="s">
        <v>3710</v>
      </c>
      <c r="N926" t="s">
        <v>13701</v>
      </c>
      <c r="Q926" t="s">
        <v>13789</v>
      </c>
      <c r="R926" t="s">
        <v>3719</v>
      </c>
      <c r="S926" t="s">
        <v>14385</v>
      </c>
      <c r="T926" t="s">
        <v>14379</v>
      </c>
    </row>
    <row r="927" spans="2:20" x14ac:dyDescent="0.2">
      <c r="B927" s="1" t="s">
        <v>3775</v>
      </c>
      <c r="C927" s="1" t="s">
        <v>3725</v>
      </c>
      <c r="D927" s="1" t="s">
        <v>3776</v>
      </c>
      <c r="E927" s="1" t="s">
        <v>2902</v>
      </c>
      <c r="F927" s="1" t="s">
        <v>2903</v>
      </c>
      <c r="G927" s="15"/>
      <c r="H927" s="18"/>
      <c r="I927" s="20"/>
      <c r="J927" s="1" t="s">
        <v>112</v>
      </c>
      <c r="K927" t="s">
        <v>13326</v>
      </c>
      <c r="L927" s="1" t="s">
        <v>3710</v>
      </c>
      <c r="N927" t="s">
        <v>13701</v>
      </c>
      <c r="Q927" t="s">
        <v>13789</v>
      </c>
      <c r="R927" t="s">
        <v>3850</v>
      </c>
      <c r="S927" t="s">
        <v>14385</v>
      </c>
      <c r="T927" t="s">
        <v>14379</v>
      </c>
    </row>
    <row r="928" spans="2:20" x14ac:dyDescent="0.2">
      <c r="B928" s="1" t="s">
        <v>3777</v>
      </c>
      <c r="C928" s="1" t="s">
        <v>3706</v>
      </c>
      <c r="D928" s="1" t="s">
        <v>3778</v>
      </c>
      <c r="E928" s="1" t="s">
        <v>3708</v>
      </c>
      <c r="F928" s="1" t="s">
        <v>3709</v>
      </c>
      <c r="G928" s="15"/>
      <c r="H928" s="18"/>
      <c r="I928" s="20"/>
      <c r="J928" s="1" t="s">
        <v>112</v>
      </c>
      <c r="K928" t="s">
        <v>13324</v>
      </c>
      <c r="L928" s="1" t="s">
        <v>3710</v>
      </c>
      <c r="N928" t="s">
        <v>13701</v>
      </c>
      <c r="Q928" t="s">
        <v>13789</v>
      </c>
      <c r="R928" t="s">
        <v>3706</v>
      </c>
      <c r="S928" t="s">
        <v>14385</v>
      </c>
      <c r="T928" t="s">
        <v>14379</v>
      </c>
    </row>
    <row r="929" spans="2:20" x14ac:dyDescent="0.2">
      <c r="B929" s="1" t="s">
        <v>3779</v>
      </c>
      <c r="C929" s="1" t="s">
        <v>3714</v>
      </c>
      <c r="D929" s="1" t="s">
        <v>3780</v>
      </c>
      <c r="E929" s="1" t="s">
        <v>2886</v>
      </c>
      <c r="F929" s="1" t="s">
        <v>3201</v>
      </c>
      <c r="G929" s="15"/>
      <c r="H929" s="18"/>
      <c r="I929" s="20"/>
      <c r="J929" s="1" t="s">
        <v>112</v>
      </c>
      <c r="K929" t="s">
        <v>13324</v>
      </c>
      <c r="L929" s="1" t="s">
        <v>3710</v>
      </c>
      <c r="N929" t="s">
        <v>13701</v>
      </c>
      <c r="Q929" t="s">
        <v>13789</v>
      </c>
      <c r="R929" t="s">
        <v>3714</v>
      </c>
      <c r="S929" t="s">
        <v>14385</v>
      </c>
      <c r="T929" t="s">
        <v>14379</v>
      </c>
    </row>
    <row r="930" spans="2:20" x14ac:dyDescent="0.2">
      <c r="B930" s="1" t="s">
        <v>3781</v>
      </c>
      <c r="C930" s="1" t="s">
        <v>3719</v>
      </c>
      <c r="D930" s="1" t="s">
        <v>3782</v>
      </c>
      <c r="E930" s="1" t="s">
        <v>2897</v>
      </c>
      <c r="F930" s="1" t="s">
        <v>3721</v>
      </c>
      <c r="G930" s="15"/>
      <c r="H930" s="18"/>
      <c r="I930" s="20"/>
      <c r="J930" s="1" t="s">
        <v>112</v>
      </c>
      <c r="K930" t="s">
        <v>13325</v>
      </c>
      <c r="L930" s="1" t="s">
        <v>3710</v>
      </c>
      <c r="N930" t="s">
        <v>13701</v>
      </c>
      <c r="Q930" t="s">
        <v>13789</v>
      </c>
      <c r="R930" t="s">
        <v>3719</v>
      </c>
      <c r="S930" t="s">
        <v>14385</v>
      </c>
      <c r="T930" t="s">
        <v>14379</v>
      </c>
    </row>
    <row r="931" spans="2:20" x14ac:dyDescent="0.2">
      <c r="B931" s="1" t="s">
        <v>3783</v>
      </c>
      <c r="C931" s="1" t="s">
        <v>3784</v>
      </c>
      <c r="D931" s="1" t="s">
        <v>3785</v>
      </c>
      <c r="E931" s="1" t="s">
        <v>3786</v>
      </c>
      <c r="F931" s="1" t="s">
        <v>3787</v>
      </c>
      <c r="G931" s="15"/>
      <c r="H931" s="18"/>
      <c r="I931" s="20"/>
      <c r="J931" s="1" t="s">
        <v>112</v>
      </c>
      <c r="K931" t="s">
        <v>13327</v>
      </c>
      <c r="L931" s="1" t="s">
        <v>3710</v>
      </c>
      <c r="N931" t="s">
        <v>13701</v>
      </c>
      <c r="Q931" t="s">
        <v>13789</v>
      </c>
      <c r="R931" t="s">
        <v>14307</v>
      </c>
      <c r="S931" t="s">
        <v>14385</v>
      </c>
      <c r="T931" t="s">
        <v>14379</v>
      </c>
    </row>
    <row r="932" spans="2:20" x14ac:dyDescent="0.2">
      <c r="B932" s="1" t="s">
        <v>3788</v>
      </c>
      <c r="C932" s="1" t="s">
        <v>3706</v>
      </c>
      <c r="D932" s="1" t="s">
        <v>3789</v>
      </c>
      <c r="E932" s="1" t="s">
        <v>3708</v>
      </c>
      <c r="F932" s="1" t="s">
        <v>3709</v>
      </c>
      <c r="G932" s="15"/>
      <c r="H932" s="18"/>
      <c r="I932" s="20"/>
      <c r="J932" s="1" t="s">
        <v>112</v>
      </c>
      <c r="K932" t="s">
        <v>13324</v>
      </c>
      <c r="L932" s="1" t="s">
        <v>3790</v>
      </c>
      <c r="N932" t="s">
        <v>13701</v>
      </c>
      <c r="Q932" t="s">
        <v>13789</v>
      </c>
      <c r="R932" t="s">
        <v>3706</v>
      </c>
      <c r="S932" t="s">
        <v>14385</v>
      </c>
      <c r="T932" t="s">
        <v>14379</v>
      </c>
    </row>
    <row r="933" spans="2:20" x14ac:dyDescent="0.2">
      <c r="B933" s="1" t="s">
        <v>3791</v>
      </c>
      <c r="C933" s="1" t="s">
        <v>3714</v>
      </c>
      <c r="D933" s="1" t="s">
        <v>3792</v>
      </c>
      <c r="E933" s="1" t="s">
        <v>2886</v>
      </c>
      <c r="F933" s="1" t="s">
        <v>3201</v>
      </c>
      <c r="G933" s="15"/>
      <c r="H933" s="18"/>
      <c r="I933" s="20"/>
      <c r="J933" s="1" t="s">
        <v>112</v>
      </c>
      <c r="K933" t="s">
        <v>13328</v>
      </c>
      <c r="L933" s="1" t="s">
        <v>3790</v>
      </c>
      <c r="N933" t="s">
        <v>13701</v>
      </c>
      <c r="Q933" t="s">
        <v>13789</v>
      </c>
      <c r="R933" t="s">
        <v>3714</v>
      </c>
      <c r="S933" t="s">
        <v>14385</v>
      </c>
      <c r="T933" t="s">
        <v>14379</v>
      </c>
    </row>
    <row r="934" spans="2:20" x14ac:dyDescent="0.2">
      <c r="B934" s="1" t="s">
        <v>3793</v>
      </c>
      <c r="C934" s="1" t="s">
        <v>3719</v>
      </c>
      <c r="D934" s="1" t="s">
        <v>3794</v>
      </c>
      <c r="E934" s="1" t="s">
        <v>2897</v>
      </c>
      <c r="F934" s="1" t="s">
        <v>3721</v>
      </c>
      <c r="G934" s="15"/>
      <c r="H934" s="18"/>
      <c r="I934" s="20"/>
      <c r="J934" s="1" t="s">
        <v>112</v>
      </c>
      <c r="K934" t="s">
        <v>13325</v>
      </c>
      <c r="L934" s="1" t="s">
        <v>3790</v>
      </c>
      <c r="N934" t="s">
        <v>13701</v>
      </c>
      <c r="Q934" t="s">
        <v>13789</v>
      </c>
      <c r="R934" t="s">
        <v>3719</v>
      </c>
      <c r="S934" t="s">
        <v>14385</v>
      </c>
      <c r="T934" t="s">
        <v>14379</v>
      </c>
    </row>
    <row r="935" spans="2:20" x14ac:dyDescent="0.2">
      <c r="B935" s="1" t="s">
        <v>3795</v>
      </c>
      <c r="C935" s="1" t="s">
        <v>3725</v>
      </c>
      <c r="D935" s="1" t="s">
        <v>3796</v>
      </c>
      <c r="E935" s="1" t="s">
        <v>2902</v>
      </c>
      <c r="F935" s="1" t="s">
        <v>2903</v>
      </c>
      <c r="G935" s="15"/>
      <c r="H935" s="18"/>
      <c r="I935" s="20"/>
      <c r="J935" s="1" t="s">
        <v>112</v>
      </c>
      <c r="K935" t="s">
        <v>13329</v>
      </c>
      <c r="L935" s="1" t="s">
        <v>3790</v>
      </c>
      <c r="N935" t="s">
        <v>13701</v>
      </c>
      <c r="Q935" t="s">
        <v>13789</v>
      </c>
      <c r="R935" t="s">
        <v>3850</v>
      </c>
      <c r="S935" t="s">
        <v>14385</v>
      </c>
      <c r="T935" t="s">
        <v>14379</v>
      </c>
    </row>
    <row r="936" spans="2:20" x14ac:dyDescent="0.2">
      <c r="B936" s="1" t="s">
        <v>3797</v>
      </c>
      <c r="C936" s="1" t="s">
        <v>3706</v>
      </c>
      <c r="D936" s="1" t="s">
        <v>3798</v>
      </c>
      <c r="E936" s="1" t="s">
        <v>3708</v>
      </c>
      <c r="F936" s="1" t="s">
        <v>3709</v>
      </c>
      <c r="G936" s="15"/>
      <c r="H936" s="18"/>
      <c r="I936" s="20"/>
      <c r="J936" s="1" t="s">
        <v>112</v>
      </c>
      <c r="K936" t="s">
        <v>13324</v>
      </c>
      <c r="L936" s="1" t="s">
        <v>3790</v>
      </c>
      <c r="N936" t="s">
        <v>13701</v>
      </c>
      <c r="Q936" t="s">
        <v>13789</v>
      </c>
      <c r="R936" t="s">
        <v>3706</v>
      </c>
      <c r="S936" t="s">
        <v>14385</v>
      </c>
      <c r="T936" t="s">
        <v>14379</v>
      </c>
    </row>
    <row r="937" spans="2:20" x14ac:dyDescent="0.2">
      <c r="B937" s="1" t="s">
        <v>3799</v>
      </c>
      <c r="C937" s="1" t="s">
        <v>3714</v>
      </c>
      <c r="D937" s="1" t="s">
        <v>3800</v>
      </c>
      <c r="E937" s="1" t="s">
        <v>2886</v>
      </c>
      <c r="F937" s="1" t="s">
        <v>3201</v>
      </c>
      <c r="G937" s="15"/>
      <c r="H937" s="18"/>
      <c r="I937" s="20"/>
      <c r="J937" s="1" t="s">
        <v>112</v>
      </c>
      <c r="K937" t="s">
        <v>13328</v>
      </c>
      <c r="L937" s="1" t="s">
        <v>3790</v>
      </c>
      <c r="N937" t="s">
        <v>13701</v>
      </c>
      <c r="Q937" t="s">
        <v>13789</v>
      </c>
      <c r="R937" t="s">
        <v>3714</v>
      </c>
      <c r="S937" t="s">
        <v>14385</v>
      </c>
      <c r="T937" t="s">
        <v>14379</v>
      </c>
    </row>
    <row r="938" spans="2:20" x14ac:dyDescent="0.2">
      <c r="B938" s="1" t="s">
        <v>3801</v>
      </c>
      <c r="C938" s="1" t="s">
        <v>3719</v>
      </c>
      <c r="D938" s="1" t="s">
        <v>3802</v>
      </c>
      <c r="E938" s="1" t="s">
        <v>2897</v>
      </c>
      <c r="F938" s="1" t="s">
        <v>3721</v>
      </c>
      <c r="G938" s="15"/>
      <c r="H938" s="18"/>
      <c r="I938" s="20"/>
      <c r="J938" s="1" t="s">
        <v>112</v>
      </c>
      <c r="K938" t="s">
        <v>13325</v>
      </c>
      <c r="L938" s="1" t="s">
        <v>3790</v>
      </c>
      <c r="N938" t="s">
        <v>13701</v>
      </c>
      <c r="Q938" t="s">
        <v>13789</v>
      </c>
      <c r="R938" t="s">
        <v>3719</v>
      </c>
      <c r="S938" t="s">
        <v>14385</v>
      </c>
      <c r="T938" t="s">
        <v>14379</v>
      </c>
    </row>
    <row r="939" spans="2:20" x14ac:dyDescent="0.2">
      <c r="B939" s="1" t="s">
        <v>3803</v>
      </c>
      <c r="C939" s="1" t="s">
        <v>3725</v>
      </c>
      <c r="D939" s="1" t="s">
        <v>3804</v>
      </c>
      <c r="E939" s="1" t="s">
        <v>2902</v>
      </c>
      <c r="F939" s="1" t="s">
        <v>2903</v>
      </c>
      <c r="G939" s="15"/>
      <c r="H939" s="18"/>
      <c r="I939" s="20"/>
      <c r="J939" s="1" t="s">
        <v>112</v>
      </c>
      <c r="K939" t="s">
        <v>13329</v>
      </c>
      <c r="L939" s="1" t="s">
        <v>3790</v>
      </c>
      <c r="N939" t="s">
        <v>13701</v>
      </c>
      <c r="Q939" t="s">
        <v>13789</v>
      </c>
      <c r="R939" t="s">
        <v>3850</v>
      </c>
      <c r="S939" t="s">
        <v>14385</v>
      </c>
      <c r="T939" t="s">
        <v>14379</v>
      </c>
    </row>
    <row r="940" spans="2:20" x14ac:dyDescent="0.2">
      <c r="B940" s="1" t="s">
        <v>3805</v>
      </c>
      <c r="C940" s="1" t="s">
        <v>3706</v>
      </c>
      <c r="D940" s="1" t="s">
        <v>3806</v>
      </c>
      <c r="E940" s="1" t="s">
        <v>3708</v>
      </c>
      <c r="F940" s="1" t="s">
        <v>3709</v>
      </c>
      <c r="G940" s="15"/>
      <c r="H940" s="18"/>
      <c r="I940" s="20"/>
      <c r="J940" s="1" t="s">
        <v>112</v>
      </c>
      <c r="K940" t="s">
        <v>13324</v>
      </c>
      <c r="L940" s="1" t="s">
        <v>3790</v>
      </c>
      <c r="N940" t="s">
        <v>13701</v>
      </c>
      <c r="Q940" t="s">
        <v>13789</v>
      </c>
      <c r="R940" t="s">
        <v>3706</v>
      </c>
      <c r="S940" t="s">
        <v>14385</v>
      </c>
      <c r="T940" t="s">
        <v>14379</v>
      </c>
    </row>
    <row r="941" spans="2:20" x14ac:dyDescent="0.2">
      <c r="B941" s="1" t="s">
        <v>3807</v>
      </c>
      <c r="C941" s="1" t="s">
        <v>3714</v>
      </c>
      <c r="D941" s="1" t="s">
        <v>3808</v>
      </c>
      <c r="E941" s="1" t="s">
        <v>2886</v>
      </c>
      <c r="F941" s="1" t="s">
        <v>3201</v>
      </c>
      <c r="G941" s="15"/>
      <c r="H941" s="18"/>
      <c r="I941" s="20"/>
      <c r="J941" s="1" t="s">
        <v>112</v>
      </c>
      <c r="K941" t="s">
        <v>13328</v>
      </c>
      <c r="L941" s="1" t="s">
        <v>3790</v>
      </c>
      <c r="N941" t="s">
        <v>13701</v>
      </c>
      <c r="Q941" t="s">
        <v>13789</v>
      </c>
      <c r="R941" t="s">
        <v>3714</v>
      </c>
      <c r="S941" t="s">
        <v>14385</v>
      </c>
      <c r="T941" t="s">
        <v>14379</v>
      </c>
    </row>
    <row r="942" spans="2:20" x14ac:dyDescent="0.2">
      <c r="B942" s="1" t="s">
        <v>3809</v>
      </c>
      <c r="C942" s="1" t="s">
        <v>3719</v>
      </c>
      <c r="D942" s="1" t="s">
        <v>3810</v>
      </c>
      <c r="E942" s="1" t="s">
        <v>2897</v>
      </c>
      <c r="F942" s="1" t="s">
        <v>3721</v>
      </c>
      <c r="G942" s="15"/>
      <c r="H942" s="18"/>
      <c r="I942" s="20"/>
      <c r="J942" s="1" t="s">
        <v>112</v>
      </c>
      <c r="K942" t="s">
        <v>13325</v>
      </c>
      <c r="L942" s="1" t="s">
        <v>3790</v>
      </c>
      <c r="N942" t="s">
        <v>13701</v>
      </c>
      <c r="Q942" t="s">
        <v>13789</v>
      </c>
      <c r="R942" t="s">
        <v>3719</v>
      </c>
      <c r="S942" t="s">
        <v>14385</v>
      </c>
      <c r="T942" t="s">
        <v>14379</v>
      </c>
    </row>
    <row r="943" spans="2:20" x14ac:dyDescent="0.2">
      <c r="B943" s="1" t="s">
        <v>3811</v>
      </c>
      <c r="C943" s="1" t="s">
        <v>3725</v>
      </c>
      <c r="D943" s="1" t="s">
        <v>3812</v>
      </c>
      <c r="E943" s="1" t="s">
        <v>2902</v>
      </c>
      <c r="F943" s="1" t="s">
        <v>2903</v>
      </c>
      <c r="G943" s="15"/>
      <c r="H943" s="18"/>
      <c r="I943" s="20"/>
      <c r="J943" s="1" t="s">
        <v>112</v>
      </c>
      <c r="K943" t="s">
        <v>13329</v>
      </c>
      <c r="L943" s="1" t="s">
        <v>3790</v>
      </c>
      <c r="N943" t="s">
        <v>13701</v>
      </c>
      <c r="Q943" t="s">
        <v>13789</v>
      </c>
      <c r="R943" t="s">
        <v>3850</v>
      </c>
      <c r="S943" t="s">
        <v>14385</v>
      </c>
      <c r="T943" t="s">
        <v>14379</v>
      </c>
    </row>
    <row r="944" spans="2:20" x14ac:dyDescent="0.2">
      <c r="B944" s="1" t="s">
        <v>3813</v>
      </c>
      <c r="C944" s="1" t="s">
        <v>3706</v>
      </c>
      <c r="D944" s="1" t="s">
        <v>3814</v>
      </c>
      <c r="E944" s="1" t="s">
        <v>3708</v>
      </c>
      <c r="F944" s="1" t="s">
        <v>3709</v>
      </c>
      <c r="G944" s="15"/>
      <c r="H944" s="18"/>
      <c r="I944" s="20"/>
      <c r="J944" s="1" t="s">
        <v>112</v>
      </c>
      <c r="K944" t="s">
        <v>13324</v>
      </c>
      <c r="L944" s="1" t="s">
        <v>3790</v>
      </c>
      <c r="N944" t="s">
        <v>13701</v>
      </c>
      <c r="Q944" t="s">
        <v>13789</v>
      </c>
      <c r="R944" t="s">
        <v>3706</v>
      </c>
      <c r="S944" t="s">
        <v>14385</v>
      </c>
      <c r="T944" t="s">
        <v>14379</v>
      </c>
    </row>
    <row r="945" spans="2:20" x14ac:dyDescent="0.2">
      <c r="B945" s="1" t="s">
        <v>3815</v>
      </c>
      <c r="C945" s="1" t="s">
        <v>3714</v>
      </c>
      <c r="D945" s="1" t="s">
        <v>3816</v>
      </c>
      <c r="E945" s="1" t="s">
        <v>2886</v>
      </c>
      <c r="F945" s="1" t="s">
        <v>3201</v>
      </c>
      <c r="G945" s="15"/>
      <c r="H945" s="18"/>
      <c r="I945" s="20"/>
      <c r="J945" s="1" t="s">
        <v>112</v>
      </c>
      <c r="K945" t="s">
        <v>13328</v>
      </c>
      <c r="L945" s="1" t="s">
        <v>3790</v>
      </c>
      <c r="N945" t="s">
        <v>13701</v>
      </c>
      <c r="Q945" t="s">
        <v>13789</v>
      </c>
      <c r="R945" t="s">
        <v>3714</v>
      </c>
      <c r="S945" t="s">
        <v>14385</v>
      </c>
      <c r="T945" t="s">
        <v>14379</v>
      </c>
    </row>
    <row r="946" spans="2:20" x14ac:dyDescent="0.2">
      <c r="B946" s="1" t="s">
        <v>3817</v>
      </c>
      <c r="C946" s="1" t="s">
        <v>3719</v>
      </c>
      <c r="D946" s="1" t="s">
        <v>3818</v>
      </c>
      <c r="E946" s="1" t="s">
        <v>2897</v>
      </c>
      <c r="F946" s="1" t="s">
        <v>3721</v>
      </c>
      <c r="G946" s="15"/>
      <c r="H946" s="18"/>
      <c r="I946" s="20"/>
      <c r="J946" s="1" t="s">
        <v>112</v>
      </c>
      <c r="K946" t="s">
        <v>13325</v>
      </c>
      <c r="L946" s="1" t="s">
        <v>3790</v>
      </c>
      <c r="N946" t="s">
        <v>13701</v>
      </c>
      <c r="Q946" t="s">
        <v>13789</v>
      </c>
      <c r="R946" t="s">
        <v>3719</v>
      </c>
      <c r="S946" t="s">
        <v>14385</v>
      </c>
      <c r="T946" t="s">
        <v>14379</v>
      </c>
    </row>
    <row r="947" spans="2:20" x14ac:dyDescent="0.2">
      <c r="B947" s="1" t="s">
        <v>3819</v>
      </c>
      <c r="C947" s="1" t="s">
        <v>3725</v>
      </c>
      <c r="D947" s="1" t="s">
        <v>3820</v>
      </c>
      <c r="E947" s="1" t="s">
        <v>2902</v>
      </c>
      <c r="F947" s="1" t="s">
        <v>2903</v>
      </c>
      <c r="G947" s="15"/>
      <c r="H947" s="18"/>
      <c r="I947" s="20"/>
      <c r="J947" s="1" t="s">
        <v>112</v>
      </c>
      <c r="K947" t="s">
        <v>13329</v>
      </c>
      <c r="L947" s="1" t="s">
        <v>3790</v>
      </c>
      <c r="N947" t="s">
        <v>13701</v>
      </c>
      <c r="Q947" t="s">
        <v>13789</v>
      </c>
      <c r="R947" t="s">
        <v>3850</v>
      </c>
      <c r="S947" t="s">
        <v>14385</v>
      </c>
      <c r="T947" t="s">
        <v>14379</v>
      </c>
    </row>
    <row r="948" spans="2:20" x14ac:dyDescent="0.2">
      <c r="B948" s="1" t="s">
        <v>3821</v>
      </c>
      <c r="C948" s="1" t="s">
        <v>3706</v>
      </c>
      <c r="D948" s="1" t="s">
        <v>3822</v>
      </c>
      <c r="E948" s="1" t="s">
        <v>3708</v>
      </c>
      <c r="F948" s="1" t="s">
        <v>3709</v>
      </c>
      <c r="G948" s="15"/>
      <c r="H948" s="18"/>
      <c r="I948" s="20"/>
      <c r="J948" s="1" t="s">
        <v>112</v>
      </c>
      <c r="K948" t="s">
        <v>13324</v>
      </c>
      <c r="L948" s="1" t="s">
        <v>3790</v>
      </c>
      <c r="N948" t="s">
        <v>13701</v>
      </c>
      <c r="Q948" t="s">
        <v>13789</v>
      </c>
      <c r="R948" t="s">
        <v>3706</v>
      </c>
      <c r="S948" t="s">
        <v>14385</v>
      </c>
      <c r="T948" t="s">
        <v>14379</v>
      </c>
    </row>
    <row r="949" spans="2:20" x14ac:dyDescent="0.2">
      <c r="B949" s="1" t="s">
        <v>3823</v>
      </c>
      <c r="C949" s="1" t="s">
        <v>3714</v>
      </c>
      <c r="D949" s="1" t="s">
        <v>3824</v>
      </c>
      <c r="E949" s="1" t="s">
        <v>2886</v>
      </c>
      <c r="F949" s="1" t="s">
        <v>3201</v>
      </c>
      <c r="G949" s="15"/>
      <c r="H949" s="18"/>
      <c r="I949" s="20"/>
      <c r="J949" s="1" t="s">
        <v>112</v>
      </c>
      <c r="K949" t="s">
        <v>13328</v>
      </c>
      <c r="L949" s="1" t="s">
        <v>3790</v>
      </c>
      <c r="N949" t="s">
        <v>13701</v>
      </c>
      <c r="Q949" t="s">
        <v>13789</v>
      </c>
      <c r="R949" t="s">
        <v>3714</v>
      </c>
      <c r="S949" t="s">
        <v>14385</v>
      </c>
      <c r="T949" t="s">
        <v>14379</v>
      </c>
    </row>
    <row r="950" spans="2:20" x14ac:dyDescent="0.2">
      <c r="B950" s="1" t="s">
        <v>3825</v>
      </c>
      <c r="C950" s="1" t="s">
        <v>3719</v>
      </c>
      <c r="D950" s="1" t="s">
        <v>3826</v>
      </c>
      <c r="E950" s="1" t="s">
        <v>2897</v>
      </c>
      <c r="F950" s="1" t="s">
        <v>3721</v>
      </c>
      <c r="G950" s="15"/>
      <c r="H950" s="18"/>
      <c r="I950" s="20"/>
      <c r="J950" s="1" t="s">
        <v>112</v>
      </c>
      <c r="K950" t="s">
        <v>13325</v>
      </c>
      <c r="L950" s="1" t="s">
        <v>3790</v>
      </c>
      <c r="N950" t="s">
        <v>13701</v>
      </c>
      <c r="Q950" t="s">
        <v>13789</v>
      </c>
      <c r="R950" t="s">
        <v>3719</v>
      </c>
      <c r="S950" t="s">
        <v>14385</v>
      </c>
      <c r="T950" t="s">
        <v>14379</v>
      </c>
    </row>
    <row r="951" spans="2:20" x14ac:dyDescent="0.2">
      <c r="B951" s="1" t="s">
        <v>3827</v>
      </c>
      <c r="C951" s="1" t="s">
        <v>3725</v>
      </c>
      <c r="D951" s="1" t="s">
        <v>3828</v>
      </c>
      <c r="E951" s="1" t="s">
        <v>2902</v>
      </c>
      <c r="F951" s="1" t="s">
        <v>2903</v>
      </c>
      <c r="G951" s="15"/>
      <c r="H951" s="18"/>
      <c r="I951" s="20"/>
      <c r="J951" s="1" t="s">
        <v>112</v>
      </c>
      <c r="K951" t="s">
        <v>13329</v>
      </c>
      <c r="L951" s="1" t="s">
        <v>3790</v>
      </c>
      <c r="N951" t="s">
        <v>13701</v>
      </c>
      <c r="Q951" t="s">
        <v>13789</v>
      </c>
      <c r="R951" t="s">
        <v>3850</v>
      </c>
      <c r="S951" t="s">
        <v>14385</v>
      </c>
      <c r="T951" t="s">
        <v>14379</v>
      </c>
    </row>
    <row r="952" spans="2:20" x14ac:dyDescent="0.2">
      <c r="B952" s="1" t="s">
        <v>3829</v>
      </c>
      <c r="C952" s="1" t="s">
        <v>3706</v>
      </c>
      <c r="D952" s="1" t="s">
        <v>3830</v>
      </c>
      <c r="E952" s="1" t="s">
        <v>3708</v>
      </c>
      <c r="F952" s="1" t="s">
        <v>3709</v>
      </c>
      <c r="G952" s="15"/>
      <c r="H952" s="18"/>
      <c r="I952" s="20"/>
      <c r="J952" s="1" t="s">
        <v>112</v>
      </c>
      <c r="K952" t="s">
        <v>13324</v>
      </c>
      <c r="L952" s="1" t="s">
        <v>3790</v>
      </c>
      <c r="N952" t="s">
        <v>13701</v>
      </c>
      <c r="Q952" t="s">
        <v>13789</v>
      </c>
      <c r="R952" t="s">
        <v>3706</v>
      </c>
      <c r="S952" t="s">
        <v>14385</v>
      </c>
      <c r="T952" t="s">
        <v>14379</v>
      </c>
    </row>
    <row r="953" spans="2:20" x14ac:dyDescent="0.2">
      <c r="B953" s="1" t="s">
        <v>3831</v>
      </c>
      <c r="C953" s="1" t="s">
        <v>3714</v>
      </c>
      <c r="D953" s="1" t="s">
        <v>3832</v>
      </c>
      <c r="E953" s="1" t="s">
        <v>2886</v>
      </c>
      <c r="F953" s="1" t="s">
        <v>3201</v>
      </c>
      <c r="G953" s="15"/>
      <c r="H953" s="18"/>
      <c r="I953" s="20"/>
      <c r="J953" s="1" t="s">
        <v>112</v>
      </c>
      <c r="K953" t="s">
        <v>13328</v>
      </c>
      <c r="L953" s="1" t="s">
        <v>3790</v>
      </c>
      <c r="N953" t="s">
        <v>13701</v>
      </c>
      <c r="Q953" t="s">
        <v>13789</v>
      </c>
      <c r="R953" t="s">
        <v>3714</v>
      </c>
      <c r="S953" t="s">
        <v>14385</v>
      </c>
      <c r="T953" t="s">
        <v>14379</v>
      </c>
    </row>
    <row r="954" spans="2:20" x14ac:dyDescent="0.2">
      <c r="B954" s="1" t="s">
        <v>3833</v>
      </c>
      <c r="C954" s="1" t="s">
        <v>3719</v>
      </c>
      <c r="D954" s="1" t="s">
        <v>3834</v>
      </c>
      <c r="E954" s="1" t="s">
        <v>2897</v>
      </c>
      <c r="F954" s="1" t="s">
        <v>3721</v>
      </c>
      <c r="G954" s="15"/>
      <c r="H954" s="18"/>
      <c r="I954" s="20"/>
      <c r="J954" s="1" t="s">
        <v>112</v>
      </c>
      <c r="K954" t="s">
        <v>13325</v>
      </c>
      <c r="L954" s="1" t="s">
        <v>3790</v>
      </c>
      <c r="N954" t="s">
        <v>13701</v>
      </c>
      <c r="Q954" t="s">
        <v>13789</v>
      </c>
      <c r="R954" t="s">
        <v>3719</v>
      </c>
      <c r="S954" t="s">
        <v>14385</v>
      </c>
      <c r="T954" t="s">
        <v>14379</v>
      </c>
    </row>
    <row r="955" spans="2:20" x14ac:dyDescent="0.2">
      <c r="B955" s="1" t="s">
        <v>3835</v>
      </c>
      <c r="C955" s="1" t="s">
        <v>3725</v>
      </c>
      <c r="D955" s="1" t="s">
        <v>3836</v>
      </c>
      <c r="E955" s="1" t="s">
        <v>2902</v>
      </c>
      <c r="F955" s="1" t="s">
        <v>2903</v>
      </c>
      <c r="G955" s="15"/>
      <c r="H955" s="18"/>
      <c r="I955" s="20"/>
      <c r="J955" s="1" t="s">
        <v>112</v>
      </c>
      <c r="K955" t="s">
        <v>13329</v>
      </c>
      <c r="L955" s="1" t="s">
        <v>3790</v>
      </c>
      <c r="N955" t="s">
        <v>13701</v>
      </c>
      <c r="Q955" t="s">
        <v>13789</v>
      </c>
      <c r="R955" t="s">
        <v>3850</v>
      </c>
      <c r="S955" t="s">
        <v>14385</v>
      </c>
      <c r="T955" t="s">
        <v>14379</v>
      </c>
    </row>
    <row r="956" spans="2:20" x14ac:dyDescent="0.2">
      <c r="B956" s="1" t="s">
        <v>3837</v>
      </c>
      <c r="C956" s="1" t="s">
        <v>3706</v>
      </c>
      <c r="D956" s="1" t="s">
        <v>3838</v>
      </c>
      <c r="E956" s="1" t="s">
        <v>3708</v>
      </c>
      <c r="F956" s="1" t="s">
        <v>3709</v>
      </c>
      <c r="G956" s="15"/>
      <c r="H956" s="18"/>
      <c r="I956" s="20"/>
      <c r="J956" s="1" t="s">
        <v>112</v>
      </c>
      <c r="K956" t="s">
        <v>13324</v>
      </c>
      <c r="L956" s="1" t="s">
        <v>3790</v>
      </c>
      <c r="N956" t="s">
        <v>13701</v>
      </c>
      <c r="Q956" t="s">
        <v>13789</v>
      </c>
      <c r="R956" t="s">
        <v>3706</v>
      </c>
      <c r="S956" t="s">
        <v>14385</v>
      </c>
      <c r="T956" t="s">
        <v>14379</v>
      </c>
    </row>
    <row r="957" spans="2:20" x14ac:dyDescent="0.2">
      <c r="B957" s="1" t="s">
        <v>3839</v>
      </c>
      <c r="C957" s="1" t="s">
        <v>3714</v>
      </c>
      <c r="D957" s="1" t="s">
        <v>3840</v>
      </c>
      <c r="E957" s="1" t="s">
        <v>2886</v>
      </c>
      <c r="F957" s="1" t="s">
        <v>3201</v>
      </c>
      <c r="G957" s="15"/>
      <c r="H957" s="18"/>
      <c r="I957" s="20"/>
      <c r="J957" s="1" t="s">
        <v>112</v>
      </c>
      <c r="K957" t="s">
        <v>13328</v>
      </c>
      <c r="L957" s="1" t="s">
        <v>3790</v>
      </c>
      <c r="N957" t="s">
        <v>13701</v>
      </c>
      <c r="Q957" t="s">
        <v>13789</v>
      </c>
      <c r="R957" t="s">
        <v>3714</v>
      </c>
      <c r="S957" t="s">
        <v>14385</v>
      </c>
      <c r="T957" t="s">
        <v>14379</v>
      </c>
    </row>
    <row r="958" spans="2:20" x14ac:dyDescent="0.2">
      <c r="B958" s="1" t="s">
        <v>3841</v>
      </c>
      <c r="C958" s="1" t="s">
        <v>3719</v>
      </c>
      <c r="D958" s="1" t="s">
        <v>3842</v>
      </c>
      <c r="E958" s="1" t="s">
        <v>2897</v>
      </c>
      <c r="F958" s="1" t="s">
        <v>3721</v>
      </c>
      <c r="G958" s="15"/>
      <c r="H958" s="18"/>
      <c r="I958" s="20"/>
      <c r="J958" s="1" t="s">
        <v>112</v>
      </c>
      <c r="K958" t="s">
        <v>13325</v>
      </c>
      <c r="L958" s="1" t="s">
        <v>3790</v>
      </c>
      <c r="N958" t="s">
        <v>13701</v>
      </c>
      <c r="Q958" t="s">
        <v>13789</v>
      </c>
      <c r="R958" t="s">
        <v>3719</v>
      </c>
      <c r="S958" t="s">
        <v>14385</v>
      </c>
      <c r="T958" t="s">
        <v>14379</v>
      </c>
    </row>
    <row r="959" spans="2:20" x14ac:dyDescent="0.2">
      <c r="B959" s="1" t="s">
        <v>3843</v>
      </c>
      <c r="C959" s="1" t="s">
        <v>3725</v>
      </c>
      <c r="D959" s="1" t="s">
        <v>3844</v>
      </c>
      <c r="E959" s="1" t="s">
        <v>2902</v>
      </c>
      <c r="F959" s="1" t="s">
        <v>2903</v>
      </c>
      <c r="G959" s="15"/>
      <c r="H959" s="18"/>
      <c r="I959" s="20"/>
      <c r="J959" s="1" t="s">
        <v>112</v>
      </c>
      <c r="K959" t="s">
        <v>13329</v>
      </c>
      <c r="L959" s="1" t="s">
        <v>3790</v>
      </c>
      <c r="N959" t="s">
        <v>13701</v>
      </c>
      <c r="Q959" t="s">
        <v>13789</v>
      </c>
      <c r="R959" t="s">
        <v>3850</v>
      </c>
      <c r="S959" t="s">
        <v>14385</v>
      </c>
      <c r="T959" t="s">
        <v>14379</v>
      </c>
    </row>
    <row r="960" spans="2:20" x14ac:dyDescent="0.2">
      <c r="B960" s="1" t="s">
        <v>3845</v>
      </c>
      <c r="C960" s="1" t="s">
        <v>3719</v>
      </c>
      <c r="D960" s="1" t="s">
        <v>3846</v>
      </c>
      <c r="E960" s="1" t="s">
        <v>2897</v>
      </c>
      <c r="F960" s="1" t="s">
        <v>3847</v>
      </c>
      <c r="G960" s="15"/>
      <c r="H960" s="18"/>
      <c r="I960" s="20"/>
      <c r="J960" s="1" t="s">
        <v>296</v>
      </c>
      <c r="K960" t="s">
        <v>13325</v>
      </c>
      <c r="L960" s="1" t="s">
        <v>3848</v>
      </c>
      <c r="N960" t="s">
        <v>13702</v>
      </c>
      <c r="Q960" t="s">
        <v>13789</v>
      </c>
      <c r="R960" t="s">
        <v>3719</v>
      </c>
      <c r="S960" t="s">
        <v>14385</v>
      </c>
      <c r="T960" t="s">
        <v>14379</v>
      </c>
    </row>
    <row r="961" spans="2:20" x14ac:dyDescent="0.2">
      <c r="B961" s="1" t="s">
        <v>3849</v>
      </c>
      <c r="C961" s="1" t="s">
        <v>3850</v>
      </c>
      <c r="D961" s="1" t="s">
        <v>3851</v>
      </c>
      <c r="E961" s="1" t="s">
        <v>2902</v>
      </c>
      <c r="F961" s="1" t="s">
        <v>3852</v>
      </c>
      <c r="G961" s="15"/>
      <c r="H961" s="18"/>
      <c r="I961" s="20"/>
      <c r="J961" s="1" t="s">
        <v>296</v>
      </c>
      <c r="K961" t="s">
        <v>13326</v>
      </c>
      <c r="L961" s="1" t="s">
        <v>3848</v>
      </c>
      <c r="N961" t="s">
        <v>13702</v>
      </c>
      <c r="Q961" t="s">
        <v>13789</v>
      </c>
      <c r="R961" t="s">
        <v>3850</v>
      </c>
      <c r="S961" t="s">
        <v>14385</v>
      </c>
      <c r="T961" t="s">
        <v>14379</v>
      </c>
    </row>
    <row r="962" spans="2:20" x14ac:dyDescent="0.2">
      <c r="B962" s="1" t="s">
        <v>3853</v>
      </c>
      <c r="C962" s="1" t="s">
        <v>3854</v>
      </c>
      <c r="D962" s="1" t="s">
        <v>3855</v>
      </c>
      <c r="E962" s="1" t="s">
        <v>3856</v>
      </c>
      <c r="F962" s="1" t="s">
        <v>3857</v>
      </c>
      <c r="G962" s="15"/>
      <c r="H962" s="18"/>
      <c r="I962" s="20"/>
      <c r="J962" s="1" t="s">
        <v>296</v>
      </c>
      <c r="K962" t="s">
        <v>13330</v>
      </c>
      <c r="L962" s="1" t="s">
        <v>3848</v>
      </c>
      <c r="N962" t="s">
        <v>13702</v>
      </c>
      <c r="Q962" t="s">
        <v>13789</v>
      </c>
      <c r="R962" t="s">
        <v>14308</v>
      </c>
      <c r="S962" t="s">
        <v>14385</v>
      </c>
      <c r="T962" t="s">
        <v>14379</v>
      </c>
    </row>
    <row r="963" spans="2:20" x14ac:dyDescent="0.2">
      <c r="B963" s="1" t="s">
        <v>3858</v>
      </c>
      <c r="C963" s="1" t="s">
        <v>3714</v>
      </c>
      <c r="D963" s="1" t="s">
        <v>3859</v>
      </c>
      <c r="E963" s="1" t="s">
        <v>2886</v>
      </c>
      <c r="F963" s="1" t="s">
        <v>3860</v>
      </c>
      <c r="G963" s="15"/>
      <c r="H963" s="18"/>
      <c r="I963" s="20"/>
      <c r="J963" s="1" t="s">
        <v>296</v>
      </c>
      <c r="K963" t="s">
        <v>13324</v>
      </c>
      <c r="L963" s="1" t="s">
        <v>3848</v>
      </c>
      <c r="N963" t="s">
        <v>13702</v>
      </c>
      <c r="Q963" t="s">
        <v>13789</v>
      </c>
      <c r="R963" t="s">
        <v>3714</v>
      </c>
      <c r="S963" t="s">
        <v>14385</v>
      </c>
      <c r="T963" t="s">
        <v>14379</v>
      </c>
    </row>
    <row r="964" spans="2:20" x14ac:dyDescent="0.2">
      <c r="B964" s="1" t="s">
        <v>3861</v>
      </c>
      <c r="C964" s="1" t="s">
        <v>3719</v>
      </c>
      <c r="D964" s="1" t="s">
        <v>3862</v>
      </c>
      <c r="E964" s="1" t="s">
        <v>2897</v>
      </c>
      <c r="F964" s="1" t="s">
        <v>3847</v>
      </c>
      <c r="G964" s="15"/>
      <c r="H964" s="18"/>
      <c r="I964" s="20"/>
      <c r="J964" s="1" t="s">
        <v>296</v>
      </c>
      <c r="K964" t="s">
        <v>13325</v>
      </c>
      <c r="L964" s="1" t="s">
        <v>3848</v>
      </c>
      <c r="N964" t="s">
        <v>13702</v>
      </c>
      <c r="Q964" t="s">
        <v>13789</v>
      </c>
      <c r="R964" t="s">
        <v>3719</v>
      </c>
      <c r="S964" t="s">
        <v>14385</v>
      </c>
      <c r="T964" t="s">
        <v>14379</v>
      </c>
    </row>
    <row r="965" spans="2:20" x14ac:dyDescent="0.2">
      <c r="B965" s="1" t="s">
        <v>3863</v>
      </c>
      <c r="C965" s="1" t="s">
        <v>3850</v>
      </c>
      <c r="D965" s="1" t="s">
        <v>3864</v>
      </c>
      <c r="E965" s="1" t="s">
        <v>2902</v>
      </c>
      <c r="F965" s="1" t="s">
        <v>3852</v>
      </c>
      <c r="G965" s="15"/>
      <c r="H965" s="18"/>
      <c r="I965" s="20"/>
      <c r="J965" s="1" t="s">
        <v>296</v>
      </c>
      <c r="K965" t="s">
        <v>13326</v>
      </c>
      <c r="L965" s="1" t="s">
        <v>3848</v>
      </c>
      <c r="N965" t="s">
        <v>13702</v>
      </c>
      <c r="Q965" t="s">
        <v>13789</v>
      </c>
      <c r="R965" t="s">
        <v>3850</v>
      </c>
      <c r="S965" t="s">
        <v>14385</v>
      </c>
      <c r="T965" t="s">
        <v>14379</v>
      </c>
    </row>
    <row r="966" spans="2:20" x14ac:dyDescent="0.2">
      <c r="B966" s="1" t="s">
        <v>3865</v>
      </c>
      <c r="C966" s="1" t="s">
        <v>3854</v>
      </c>
      <c r="D966" s="1" t="s">
        <v>3866</v>
      </c>
      <c r="E966" s="1" t="s">
        <v>3856</v>
      </c>
      <c r="F966" s="1" t="s">
        <v>3857</v>
      </c>
      <c r="G966" s="15"/>
      <c r="H966" s="18"/>
      <c r="I966" s="20"/>
      <c r="J966" s="1" t="s">
        <v>296</v>
      </c>
      <c r="K966" t="s">
        <v>13330</v>
      </c>
      <c r="L966" s="1" t="s">
        <v>3848</v>
      </c>
      <c r="N966" t="s">
        <v>13702</v>
      </c>
      <c r="Q966" t="s">
        <v>13789</v>
      </c>
      <c r="R966" t="s">
        <v>14308</v>
      </c>
      <c r="S966" t="s">
        <v>14385</v>
      </c>
      <c r="T966" t="s">
        <v>14379</v>
      </c>
    </row>
    <row r="967" spans="2:20" x14ac:dyDescent="0.2">
      <c r="B967" s="1" t="s">
        <v>3867</v>
      </c>
      <c r="C967" s="1" t="s">
        <v>3714</v>
      </c>
      <c r="D967" s="1" t="s">
        <v>3868</v>
      </c>
      <c r="E967" s="1" t="s">
        <v>2886</v>
      </c>
      <c r="F967" s="1" t="s">
        <v>3860</v>
      </c>
      <c r="G967" s="15"/>
      <c r="H967" s="18"/>
      <c r="I967" s="20"/>
      <c r="J967" s="1" t="s">
        <v>296</v>
      </c>
      <c r="K967" t="s">
        <v>13324</v>
      </c>
      <c r="L967" s="1" t="s">
        <v>3848</v>
      </c>
      <c r="N967" t="s">
        <v>13702</v>
      </c>
      <c r="Q967" t="s">
        <v>13789</v>
      </c>
      <c r="R967" t="s">
        <v>3714</v>
      </c>
      <c r="S967" t="s">
        <v>14385</v>
      </c>
      <c r="T967" t="s">
        <v>14379</v>
      </c>
    </row>
    <row r="968" spans="2:20" x14ac:dyDescent="0.2">
      <c r="B968" s="1" t="s">
        <v>3869</v>
      </c>
      <c r="C968" s="1" t="s">
        <v>3719</v>
      </c>
      <c r="D968" s="1" t="s">
        <v>3870</v>
      </c>
      <c r="E968" s="1" t="s">
        <v>2897</v>
      </c>
      <c r="F968" s="1" t="s">
        <v>3847</v>
      </c>
      <c r="G968" s="15"/>
      <c r="H968" s="18"/>
      <c r="I968" s="20"/>
      <c r="J968" s="1" t="s">
        <v>296</v>
      </c>
      <c r="K968" t="s">
        <v>13325</v>
      </c>
      <c r="L968" s="1" t="s">
        <v>3848</v>
      </c>
      <c r="N968" t="s">
        <v>13702</v>
      </c>
      <c r="Q968" t="s">
        <v>13789</v>
      </c>
      <c r="R968" t="s">
        <v>3719</v>
      </c>
      <c r="S968" t="s">
        <v>14385</v>
      </c>
      <c r="T968" t="s">
        <v>14379</v>
      </c>
    </row>
    <row r="969" spans="2:20" x14ac:dyDescent="0.2">
      <c r="B969" s="1" t="s">
        <v>3871</v>
      </c>
      <c r="C969" s="1" t="s">
        <v>3850</v>
      </c>
      <c r="D969" s="1" t="s">
        <v>3872</v>
      </c>
      <c r="E969" s="1" t="s">
        <v>2902</v>
      </c>
      <c r="F969" s="1" t="s">
        <v>3852</v>
      </c>
      <c r="G969" s="15"/>
      <c r="H969" s="18"/>
      <c r="I969" s="20"/>
      <c r="J969" s="1" t="s">
        <v>296</v>
      </c>
      <c r="K969" t="s">
        <v>13326</v>
      </c>
      <c r="L969" s="1" t="s">
        <v>3848</v>
      </c>
      <c r="N969" t="s">
        <v>13702</v>
      </c>
      <c r="Q969" t="s">
        <v>13789</v>
      </c>
      <c r="R969" t="s">
        <v>3850</v>
      </c>
      <c r="S969" t="s">
        <v>14385</v>
      </c>
      <c r="T969" t="s">
        <v>14379</v>
      </c>
    </row>
    <row r="970" spans="2:20" x14ac:dyDescent="0.2">
      <c r="B970" s="1" t="s">
        <v>3873</v>
      </c>
      <c r="C970" s="1" t="s">
        <v>3854</v>
      </c>
      <c r="D970" s="1" t="s">
        <v>3874</v>
      </c>
      <c r="E970" s="1" t="s">
        <v>3856</v>
      </c>
      <c r="F970" s="1" t="s">
        <v>3857</v>
      </c>
      <c r="G970" s="15"/>
      <c r="H970" s="18"/>
      <c r="I970" s="20"/>
      <c r="J970" s="1" t="s">
        <v>296</v>
      </c>
      <c r="K970" t="s">
        <v>13330</v>
      </c>
      <c r="L970" s="1" t="s">
        <v>3848</v>
      </c>
      <c r="N970" t="s">
        <v>13702</v>
      </c>
      <c r="Q970" t="s">
        <v>13789</v>
      </c>
      <c r="R970" t="s">
        <v>14308</v>
      </c>
      <c r="S970" t="s">
        <v>14385</v>
      </c>
      <c r="T970" t="s">
        <v>14379</v>
      </c>
    </row>
    <row r="971" spans="2:20" x14ac:dyDescent="0.2">
      <c r="B971" s="1" t="s">
        <v>3875</v>
      </c>
      <c r="C971" s="1" t="s">
        <v>3714</v>
      </c>
      <c r="D971" s="1" t="s">
        <v>3876</v>
      </c>
      <c r="E971" s="1" t="s">
        <v>2886</v>
      </c>
      <c r="F971" s="1" t="s">
        <v>3860</v>
      </c>
      <c r="G971" s="15"/>
      <c r="H971" s="18"/>
      <c r="I971" s="20"/>
      <c r="J971" s="1" t="s">
        <v>296</v>
      </c>
      <c r="K971" t="s">
        <v>13324</v>
      </c>
      <c r="L971" s="1" t="s">
        <v>3848</v>
      </c>
      <c r="N971" t="s">
        <v>13702</v>
      </c>
      <c r="Q971" t="s">
        <v>13789</v>
      </c>
      <c r="R971" t="s">
        <v>3714</v>
      </c>
      <c r="S971" t="s">
        <v>14385</v>
      </c>
      <c r="T971" t="s">
        <v>14379</v>
      </c>
    </row>
    <row r="972" spans="2:20" x14ac:dyDescent="0.2">
      <c r="B972" s="1" t="s">
        <v>3877</v>
      </c>
      <c r="C972" s="1" t="s">
        <v>3719</v>
      </c>
      <c r="D972" s="1" t="s">
        <v>3878</v>
      </c>
      <c r="E972" s="1" t="s">
        <v>2897</v>
      </c>
      <c r="F972" s="1" t="s">
        <v>3847</v>
      </c>
      <c r="G972" s="15"/>
      <c r="H972" s="18"/>
      <c r="I972" s="20"/>
      <c r="J972" s="1" t="s">
        <v>296</v>
      </c>
      <c r="K972" t="s">
        <v>13325</v>
      </c>
      <c r="L972" s="1" t="s">
        <v>3848</v>
      </c>
      <c r="N972" t="s">
        <v>13702</v>
      </c>
      <c r="Q972" t="s">
        <v>13789</v>
      </c>
      <c r="R972" t="s">
        <v>3719</v>
      </c>
      <c r="S972" t="s">
        <v>14385</v>
      </c>
      <c r="T972" t="s">
        <v>14379</v>
      </c>
    </row>
    <row r="973" spans="2:20" x14ac:dyDescent="0.2">
      <c r="B973" s="1" t="s">
        <v>3879</v>
      </c>
      <c r="C973" s="1" t="s">
        <v>3850</v>
      </c>
      <c r="D973" s="1" t="s">
        <v>3880</v>
      </c>
      <c r="E973" s="1" t="s">
        <v>2902</v>
      </c>
      <c r="F973" s="1" t="s">
        <v>3852</v>
      </c>
      <c r="G973" s="15"/>
      <c r="H973" s="18"/>
      <c r="I973" s="20"/>
      <c r="J973" s="1" t="s">
        <v>296</v>
      </c>
      <c r="K973" t="s">
        <v>13326</v>
      </c>
      <c r="L973" s="1" t="s">
        <v>3848</v>
      </c>
      <c r="N973" t="s">
        <v>13702</v>
      </c>
      <c r="Q973" t="s">
        <v>13789</v>
      </c>
      <c r="R973" t="s">
        <v>3850</v>
      </c>
      <c r="S973" t="s">
        <v>14385</v>
      </c>
      <c r="T973" t="s">
        <v>14379</v>
      </c>
    </row>
    <row r="974" spans="2:20" x14ac:dyDescent="0.2">
      <c r="B974" s="1" t="s">
        <v>3881</v>
      </c>
      <c r="C974" s="1" t="s">
        <v>3854</v>
      </c>
      <c r="D974" s="1" t="s">
        <v>3882</v>
      </c>
      <c r="E974" s="1" t="s">
        <v>3856</v>
      </c>
      <c r="F974" s="1" t="s">
        <v>3857</v>
      </c>
      <c r="G974" s="15"/>
      <c r="H974" s="18"/>
      <c r="I974" s="20"/>
      <c r="J974" s="1" t="s">
        <v>296</v>
      </c>
      <c r="K974" t="s">
        <v>13330</v>
      </c>
      <c r="L974" s="1" t="s">
        <v>3848</v>
      </c>
      <c r="N974" t="s">
        <v>13702</v>
      </c>
      <c r="Q974" t="s">
        <v>13789</v>
      </c>
      <c r="R974" t="s">
        <v>14308</v>
      </c>
      <c r="S974" t="s">
        <v>14385</v>
      </c>
      <c r="T974" t="s">
        <v>14379</v>
      </c>
    </row>
    <row r="975" spans="2:20" x14ac:dyDescent="0.2">
      <c r="B975" s="1" t="s">
        <v>3883</v>
      </c>
      <c r="C975" s="1" t="s">
        <v>3854</v>
      </c>
      <c r="D975" s="1" t="s">
        <v>3884</v>
      </c>
      <c r="E975" s="1" t="s">
        <v>3856</v>
      </c>
      <c r="F975" s="1" t="s">
        <v>3857</v>
      </c>
      <c r="G975" s="15"/>
      <c r="H975" s="18"/>
      <c r="I975" s="20"/>
      <c r="J975" s="1" t="s">
        <v>296</v>
      </c>
      <c r="K975" t="s">
        <v>13330</v>
      </c>
      <c r="L975" s="1" t="s">
        <v>3848</v>
      </c>
      <c r="N975" t="s">
        <v>13702</v>
      </c>
      <c r="Q975" t="s">
        <v>13789</v>
      </c>
      <c r="R975" t="s">
        <v>14308</v>
      </c>
      <c r="S975" t="s">
        <v>14385</v>
      </c>
      <c r="T975" t="s">
        <v>14379</v>
      </c>
    </row>
    <row r="976" spans="2:20" x14ac:dyDescent="0.2">
      <c r="B976" s="1" t="s">
        <v>3885</v>
      </c>
      <c r="C976" s="1" t="s">
        <v>3714</v>
      </c>
      <c r="D976" s="1" t="s">
        <v>3886</v>
      </c>
      <c r="E976" s="1" t="s">
        <v>2886</v>
      </c>
      <c r="F976" s="1" t="s">
        <v>3860</v>
      </c>
      <c r="G976" s="15"/>
      <c r="H976" s="18"/>
      <c r="I976" s="20"/>
      <c r="J976" s="1" t="s">
        <v>296</v>
      </c>
      <c r="K976" t="s">
        <v>13324</v>
      </c>
      <c r="L976" s="1" t="s">
        <v>3848</v>
      </c>
      <c r="N976" t="s">
        <v>13702</v>
      </c>
      <c r="Q976" t="s">
        <v>13789</v>
      </c>
      <c r="R976" t="s">
        <v>3714</v>
      </c>
      <c r="S976" t="s">
        <v>14385</v>
      </c>
      <c r="T976" t="s">
        <v>14379</v>
      </c>
    </row>
    <row r="977" spans="2:20" x14ac:dyDescent="0.2">
      <c r="B977" s="1" t="s">
        <v>3887</v>
      </c>
      <c r="C977" s="1" t="s">
        <v>3714</v>
      </c>
      <c r="D977" s="1" t="s">
        <v>3888</v>
      </c>
      <c r="E977" s="1" t="s">
        <v>2886</v>
      </c>
      <c r="F977" s="1" t="s">
        <v>3860</v>
      </c>
      <c r="G977" s="15"/>
      <c r="H977" s="18"/>
      <c r="I977" s="20"/>
      <c r="J977" s="1" t="s">
        <v>296</v>
      </c>
      <c r="K977" t="s">
        <v>13324</v>
      </c>
      <c r="L977" s="1" t="s">
        <v>3848</v>
      </c>
      <c r="N977" t="s">
        <v>13702</v>
      </c>
      <c r="Q977" t="s">
        <v>13789</v>
      </c>
      <c r="R977" t="s">
        <v>3714</v>
      </c>
      <c r="S977" t="s">
        <v>14385</v>
      </c>
      <c r="T977" t="s">
        <v>14379</v>
      </c>
    </row>
    <row r="978" spans="2:20" x14ac:dyDescent="0.2">
      <c r="B978" s="1" t="s">
        <v>3889</v>
      </c>
      <c r="C978" s="1" t="s">
        <v>3719</v>
      </c>
      <c r="D978" s="1" t="s">
        <v>3890</v>
      </c>
      <c r="E978" s="1" t="s">
        <v>2897</v>
      </c>
      <c r="F978" s="1" t="s">
        <v>3847</v>
      </c>
      <c r="G978" s="15"/>
      <c r="H978" s="18"/>
      <c r="I978" s="20"/>
      <c r="J978" s="1" t="s">
        <v>296</v>
      </c>
      <c r="K978" t="s">
        <v>13325</v>
      </c>
      <c r="L978" s="1" t="s">
        <v>3848</v>
      </c>
      <c r="N978" t="s">
        <v>13702</v>
      </c>
      <c r="Q978" t="s">
        <v>13789</v>
      </c>
      <c r="R978" t="s">
        <v>3719</v>
      </c>
      <c r="S978" t="s">
        <v>14385</v>
      </c>
      <c r="T978" t="s">
        <v>14379</v>
      </c>
    </row>
    <row r="979" spans="2:20" x14ac:dyDescent="0.2">
      <c r="B979" s="1" t="s">
        <v>3891</v>
      </c>
      <c r="C979" s="1" t="s">
        <v>3719</v>
      </c>
      <c r="D979" s="1" t="s">
        <v>3892</v>
      </c>
      <c r="E979" s="1" t="s">
        <v>2897</v>
      </c>
      <c r="F979" s="1" t="s">
        <v>3847</v>
      </c>
      <c r="G979" s="15"/>
      <c r="H979" s="18"/>
      <c r="I979" s="20"/>
      <c r="J979" s="1" t="s">
        <v>296</v>
      </c>
      <c r="K979" t="s">
        <v>13325</v>
      </c>
      <c r="L979" s="1" t="s">
        <v>3848</v>
      </c>
      <c r="N979" t="s">
        <v>13702</v>
      </c>
      <c r="Q979" t="s">
        <v>13789</v>
      </c>
      <c r="R979" t="s">
        <v>3719</v>
      </c>
      <c r="S979" t="s">
        <v>14385</v>
      </c>
      <c r="T979" t="s">
        <v>14379</v>
      </c>
    </row>
    <row r="980" spans="2:20" x14ac:dyDescent="0.2">
      <c r="B980" s="1" t="s">
        <v>3893</v>
      </c>
      <c r="C980" s="1" t="s">
        <v>3850</v>
      </c>
      <c r="D980" s="1" t="s">
        <v>3894</v>
      </c>
      <c r="E980" s="1" t="s">
        <v>2902</v>
      </c>
      <c r="F980" s="1" t="s">
        <v>3852</v>
      </c>
      <c r="G980" s="15"/>
      <c r="H980" s="18"/>
      <c r="I980" s="20"/>
      <c r="J980" s="1" t="s">
        <v>296</v>
      </c>
      <c r="K980" t="s">
        <v>13326</v>
      </c>
      <c r="L980" s="1" t="s">
        <v>3848</v>
      </c>
      <c r="N980" t="s">
        <v>13702</v>
      </c>
      <c r="Q980" t="s">
        <v>13789</v>
      </c>
      <c r="R980" t="s">
        <v>3850</v>
      </c>
      <c r="S980" t="s">
        <v>14385</v>
      </c>
      <c r="T980" t="s">
        <v>14379</v>
      </c>
    </row>
    <row r="981" spans="2:20" x14ac:dyDescent="0.2">
      <c r="B981" s="1" t="s">
        <v>3895</v>
      </c>
      <c r="C981" s="1" t="s">
        <v>3850</v>
      </c>
      <c r="D981" s="1" t="s">
        <v>3896</v>
      </c>
      <c r="E981" s="1" t="s">
        <v>2902</v>
      </c>
      <c r="F981" s="1" t="s">
        <v>3852</v>
      </c>
      <c r="G981" s="15"/>
      <c r="H981" s="18"/>
      <c r="I981" s="20"/>
      <c r="J981" s="1" t="s">
        <v>296</v>
      </c>
      <c r="K981" t="s">
        <v>13326</v>
      </c>
      <c r="L981" s="1" t="s">
        <v>3848</v>
      </c>
      <c r="N981" t="s">
        <v>13702</v>
      </c>
      <c r="Q981" t="s">
        <v>13789</v>
      </c>
      <c r="R981" t="s">
        <v>3850</v>
      </c>
      <c r="S981" t="s">
        <v>14385</v>
      </c>
      <c r="T981" t="s">
        <v>14379</v>
      </c>
    </row>
    <row r="982" spans="2:20" x14ac:dyDescent="0.2">
      <c r="B982" s="1" t="s">
        <v>3897</v>
      </c>
      <c r="C982" s="1" t="s">
        <v>3854</v>
      </c>
      <c r="D982" s="1" t="s">
        <v>3898</v>
      </c>
      <c r="E982" s="1" t="s">
        <v>3856</v>
      </c>
      <c r="F982" s="1" t="s">
        <v>3857</v>
      </c>
      <c r="G982" s="15"/>
      <c r="H982" s="18"/>
      <c r="I982" s="20"/>
      <c r="J982" s="1" t="s">
        <v>296</v>
      </c>
      <c r="K982" t="s">
        <v>13330</v>
      </c>
      <c r="L982" s="1" t="s">
        <v>3848</v>
      </c>
      <c r="N982" t="s">
        <v>13702</v>
      </c>
      <c r="Q982" t="s">
        <v>13789</v>
      </c>
      <c r="R982" t="s">
        <v>14308</v>
      </c>
      <c r="S982" t="s">
        <v>14385</v>
      </c>
      <c r="T982" t="s">
        <v>14379</v>
      </c>
    </row>
    <row r="983" spans="2:20" x14ac:dyDescent="0.2">
      <c r="B983" s="1" t="s">
        <v>3899</v>
      </c>
      <c r="C983" s="1" t="s">
        <v>3714</v>
      </c>
      <c r="D983" s="1" t="s">
        <v>3900</v>
      </c>
      <c r="E983" s="1" t="s">
        <v>2886</v>
      </c>
      <c r="F983" s="1" t="s">
        <v>3860</v>
      </c>
      <c r="G983" s="15"/>
      <c r="H983" s="18"/>
      <c r="I983" s="20"/>
      <c r="J983" s="1" t="s">
        <v>296</v>
      </c>
      <c r="K983" t="s">
        <v>13324</v>
      </c>
      <c r="L983" s="1" t="s">
        <v>3848</v>
      </c>
      <c r="N983" t="s">
        <v>13702</v>
      </c>
      <c r="Q983" t="s">
        <v>13789</v>
      </c>
      <c r="R983" t="s">
        <v>3714</v>
      </c>
      <c r="S983" t="s">
        <v>14385</v>
      </c>
      <c r="T983" t="s">
        <v>14379</v>
      </c>
    </row>
    <row r="984" spans="2:20" x14ac:dyDescent="0.2">
      <c r="B984" s="1" t="s">
        <v>3901</v>
      </c>
      <c r="C984" s="1" t="s">
        <v>3854</v>
      </c>
      <c r="D984" s="1" t="s">
        <v>3902</v>
      </c>
      <c r="E984" s="1" t="s">
        <v>3856</v>
      </c>
      <c r="F984" s="1" t="s">
        <v>3857</v>
      </c>
      <c r="G984" s="15"/>
      <c r="H984" s="18"/>
      <c r="I984" s="20"/>
      <c r="J984" s="1" t="s">
        <v>296</v>
      </c>
      <c r="K984" t="s">
        <v>13325</v>
      </c>
      <c r="L984" s="1" t="s">
        <v>3903</v>
      </c>
      <c r="N984" t="s">
        <v>13702</v>
      </c>
      <c r="Q984" t="s">
        <v>13789</v>
      </c>
      <c r="R984" t="s">
        <v>14308</v>
      </c>
      <c r="S984" t="s">
        <v>14385</v>
      </c>
      <c r="T984" t="s">
        <v>14379</v>
      </c>
    </row>
    <row r="985" spans="2:20" x14ac:dyDescent="0.2">
      <c r="B985" s="1" t="s">
        <v>3904</v>
      </c>
      <c r="C985" s="1" t="s">
        <v>3714</v>
      </c>
      <c r="D985" s="1" t="s">
        <v>3905</v>
      </c>
      <c r="E985" s="1" t="s">
        <v>2886</v>
      </c>
      <c r="F985" s="1" t="s">
        <v>3860</v>
      </c>
      <c r="G985" s="15"/>
      <c r="H985" s="18"/>
      <c r="I985" s="20"/>
      <c r="J985" s="1" t="s">
        <v>296</v>
      </c>
      <c r="K985" t="s">
        <v>13328</v>
      </c>
      <c r="L985" s="1" t="s">
        <v>3903</v>
      </c>
      <c r="N985" t="s">
        <v>13702</v>
      </c>
      <c r="Q985" t="s">
        <v>13789</v>
      </c>
      <c r="R985" t="s">
        <v>3714</v>
      </c>
      <c r="S985" t="s">
        <v>14385</v>
      </c>
      <c r="T985" t="s">
        <v>14379</v>
      </c>
    </row>
    <row r="986" spans="2:20" x14ac:dyDescent="0.2">
      <c r="B986" s="1" t="s">
        <v>3906</v>
      </c>
      <c r="C986" s="1" t="s">
        <v>3719</v>
      </c>
      <c r="D986" s="1" t="s">
        <v>3907</v>
      </c>
      <c r="E986" s="1" t="s">
        <v>2897</v>
      </c>
      <c r="F986" s="1" t="s">
        <v>3847</v>
      </c>
      <c r="G986" s="15"/>
      <c r="H986" s="18"/>
      <c r="I986" s="20"/>
      <c r="J986" s="1" t="s">
        <v>296</v>
      </c>
      <c r="K986" t="s">
        <v>13325</v>
      </c>
      <c r="L986" s="1" t="s">
        <v>3903</v>
      </c>
      <c r="N986" t="s">
        <v>13702</v>
      </c>
      <c r="Q986" t="s">
        <v>13789</v>
      </c>
      <c r="R986" t="s">
        <v>3719</v>
      </c>
      <c r="S986" t="s">
        <v>14385</v>
      </c>
      <c r="T986" t="s">
        <v>14379</v>
      </c>
    </row>
    <row r="987" spans="2:20" x14ac:dyDescent="0.2">
      <c r="B987" s="1" t="s">
        <v>3908</v>
      </c>
      <c r="C987" s="1" t="s">
        <v>3850</v>
      </c>
      <c r="D987" s="1" t="s">
        <v>3909</v>
      </c>
      <c r="E987" s="1" t="s">
        <v>2902</v>
      </c>
      <c r="F987" s="1" t="s">
        <v>3852</v>
      </c>
      <c r="G987" s="15"/>
      <c r="H987" s="18"/>
      <c r="I987" s="20"/>
      <c r="J987" s="1" t="s">
        <v>296</v>
      </c>
      <c r="K987" t="s">
        <v>13331</v>
      </c>
      <c r="L987" s="1" t="s">
        <v>3903</v>
      </c>
      <c r="N987" t="s">
        <v>13702</v>
      </c>
      <c r="Q987" t="s">
        <v>13789</v>
      </c>
      <c r="R987" t="s">
        <v>3850</v>
      </c>
      <c r="S987" t="s">
        <v>14385</v>
      </c>
      <c r="T987" t="s">
        <v>14379</v>
      </c>
    </row>
    <row r="988" spans="2:20" x14ac:dyDescent="0.2">
      <c r="B988" s="1" t="s">
        <v>3910</v>
      </c>
      <c r="C988" s="1" t="s">
        <v>3854</v>
      </c>
      <c r="D988" s="1" t="s">
        <v>3911</v>
      </c>
      <c r="E988" s="1" t="s">
        <v>3856</v>
      </c>
      <c r="F988" s="1" t="s">
        <v>3857</v>
      </c>
      <c r="G988" s="15"/>
      <c r="H988" s="18"/>
      <c r="I988" s="20"/>
      <c r="J988" s="1" t="s">
        <v>296</v>
      </c>
      <c r="K988" t="s">
        <v>13325</v>
      </c>
      <c r="L988" s="1" t="s">
        <v>3903</v>
      </c>
      <c r="N988" t="s">
        <v>13702</v>
      </c>
      <c r="Q988" t="s">
        <v>13789</v>
      </c>
      <c r="R988" t="s">
        <v>14308</v>
      </c>
      <c r="S988" t="s">
        <v>14385</v>
      </c>
      <c r="T988" t="s">
        <v>14379</v>
      </c>
    </row>
    <row r="989" spans="2:20" x14ac:dyDescent="0.2">
      <c r="B989" s="1" t="s">
        <v>3912</v>
      </c>
      <c r="C989" s="1" t="s">
        <v>3714</v>
      </c>
      <c r="D989" s="1" t="s">
        <v>3913</v>
      </c>
      <c r="E989" s="1" t="s">
        <v>2886</v>
      </c>
      <c r="F989" s="1" t="s">
        <v>3860</v>
      </c>
      <c r="G989" s="15"/>
      <c r="H989" s="18"/>
      <c r="I989" s="20"/>
      <c r="J989" s="1" t="s">
        <v>296</v>
      </c>
      <c r="K989" t="s">
        <v>13328</v>
      </c>
      <c r="L989" s="1" t="s">
        <v>3903</v>
      </c>
      <c r="N989" t="s">
        <v>13702</v>
      </c>
      <c r="Q989" t="s">
        <v>13789</v>
      </c>
      <c r="R989" t="s">
        <v>3714</v>
      </c>
      <c r="S989" t="s">
        <v>14385</v>
      </c>
      <c r="T989" t="s">
        <v>14379</v>
      </c>
    </row>
    <row r="990" spans="2:20" x14ac:dyDescent="0.2">
      <c r="B990" s="1" t="s">
        <v>3914</v>
      </c>
      <c r="C990" s="1" t="s">
        <v>3719</v>
      </c>
      <c r="D990" s="1" t="s">
        <v>3915</v>
      </c>
      <c r="E990" s="1" t="s">
        <v>2897</v>
      </c>
      <c r="F990" s="1" t="s">
        <v>3847</v>
      </c>
      <c r="G990" s="15"/>
      <c r="H990" s="18"/>
      <c r="I990" s="20"/>
      <c r="J990" s="1" t="s">
        <v>296</v>
      </c>
      <c r="K990" t="s">
        <v>13325</v>
      </c>
      <c r="L990" s="1" t="s">
        <v>3903</v>
      </c>
      <c r="N990" t="s">
        <v>13702</v>
      </c>
      <c r="Q990" t="s">
        <v>13789</v>
      </c>
      <c r="R990" t="s">
        <v>3719</v>
      </c>
      <c r="S990" t="s">
        <v>14385</v>
      </c>
      <c r="T990" t="s">
        <v>14379</v>
      </c>
    </row>
    <row r="991" spans="2:20" x14ac:dyDescent="0.2">
      <c r="B991" s="1" t="s">
        <v>3916</v>
      </c>
      <c r="C991" s="1" t="s">
        <v>3850</v>
      </c>
      <c r="D991" s="1" t="s">
        <v>3917</v>
      </c>
      <c r="E991" s="1" t="s">
        <v>2902</v>
      </c>
      <c r="F991" s="1" t="s">
        <v>3852</v>
      </c>
      <c r="G991" s="15"/>
      <c r="H991" s="18"/>
      <c r="I991" s="20"/>
      <c r="J991" s="1" t="s">
        <v>296</v>
      </c>
      <c r="K991" t="s">
        <v>13331</v>
      </c>
      <c r="L991" s="1" t="s">
        <v>3903</v>
      </c>
      <c r="N991" t="s">
        <v>13702</v>
      </c>
      <c r="Q991" t="s">
        <v>13789</v>
      </c>
      <c r="R991" t="s">
        <v>3850</v>
      </c>
      <c r="S991" t="s">
        <v>14385</v>
      </c>
      <c r="T991" t="s">
        <v>14379</v>
      </c>
    </row>
    <row r="992" spans="2:20" x14ac:dyDescent="0.2">
      <c r="B992" s="1" t="s">
        <v>3918</v>
      </c>
      <c r="C992" s="1" t="s">
        <v>3854</v>
      </c>
      <c r="D992" s="1" t="s">
        <v>3919</v>
      </c>
      <c r="E992" s="1" t="s">
        <v>3856</v>
      </c>
      <c r="F992" s="1" t="s">
        <v>3857</v>
      </c>
      <c r="G992" s="15"/>
      <c r="H992" s="18"/>
      <c r="I992" s="20"/>
      <c r="J992" s="1" t="s">
        <v>296</v>
      </c>
      <c r="K992" t="s">
        <v>13325</v>
      </c>
      <c r="L992" s="1" t="s">
        <v>3903</v>
      </c>
      <c r="N992" t="s">
        <v>13702</v>
      </c>
      <c r="Q992" t="s">
        <v>13789</v>
      </c>
      <c r="R992" t="s">
        <v>14308</v>
      </c>
      <c r="S992" t="s">
        <v>14385</v>
      </c>
      <c r="T992" t="s">
        <v>14379</v>
      </c>
    </row>
    <row r="993" spans="2:20" x14ac:dyDescent="0.2">
      <c r="B993" s="1" t="s">
        <v>3920</v>
      </c>
      <c r="C993" s="1" t="s">
        <v>3714</v>
      </c>
      <c r="D993" s="1" t="s">
        <v>3921</v>
      </c>
      <c r="E993" s="1" t="s">
        <v>2886</v>
      </c>
      <c r="F993" s="1" t="s">
        <v>3860</v>
      </c>
      <c r="G993" s="15"/>
      <c r="H993" s="18"/>
      <c r="I993" s="20"/>
      <c r="J993" s="1" t="s">
        <v>296</v>
      </c>
      <c r="K993" t="s">
        <v>13328</v>
      </c>
      <c r="L993" s="1" t="s">
        <v>3903</v>
      </c>
      <c r="N993" t="s">
        <v>13702</v>
      </c>
      <c r="Q993" t="s">
        <v>13789</v>
      </c>
      <c r="R993" t="s">
        <v>3714</v>
      </c>
      <c r="S993" t="s">
        <v>14385</v>
      </c>
      <c r="T993" t="s">
        <v>14379</v>
      </c>
    </row>
    <row r="994" spans="2:20" x14ac:dyDescent="0.2">
      <c r="B994" s="1" t="s">
        <v>3922</v>
      </c>
      <c r="C994" s="1" t="s">
        <v>3719</v>
      </c>
      <c r="D994" s="1" t="s">
        <v>3923</v>
      </c>
      <c r="E994" s="1" t="s">
        <v>2897</v>
      </c>
      <c r="F994" s="1" t="s">
        <v>3847</v>
      </c>
      <c r="G994" s="15"/>
      <c r="H994" s="18"/>
      <c r="I994" s="20"/>
      <c r="J994" s="1" t="s">
        <v>296</v>
      </c>
      <c r="K994" t="s">
        <v>13325</v>
      </c>
      <c r="L994" s="1" t="s">
        <v>3903</v>
      </c>
      <c r="N994" t="s">
        <v>13702</v>
      </c>
      <c r="Q994" t="s">
        <v>13789</v>
      </c>
      <c r="R994" t="s">
        <v>3719</v>
      </c>
      <c r="S994" t="s">
        <v>14385</v>
      </c>
      <c r="T994" t="s">
        <v>14379</v>
      </c>
    </row>
    <row r="995" spans="2:20" x14ac:dyDescent="0.2">
      <c r="B995" s="1" t="s">
        <v>3924</v>
      </c>
      <c r="C995" s="1" t="s">
        <v>3850</v>
      </c>
      <c r="D995" s="1" t="s">
        <v>3925</v>
      </c>
      <c r="E995" s="1" t="s">
        <v>2902</v>
      </c>
      <c r="F995" s="1" t="s">
        <v>3852</v>
      </c>
      <c r="G995" s="15"/>
      <c r="H995" s="18"/>
      <c r="I995" s="20"/>
      <c r="J995" s="1" t="s">
        <v>296</v>
      </c>
      <c r="K995" t="s">
        <v>13331</v>
      </c>
      <c r="L995" s="1" t="s">
        <v>3903</v>
      </c>
      <c r="N995" t="s">
        <v>13702</v>
      </c>
      <c r="Q995" t="s">
        <v>13789</v>
      </c>
      <c r="R995" t="s">
        <v>3850</v>
      </c>
      <c r="S995" t="s">
        <v>14385</v>
      </c>
      <c r="T995" t="s">
        <v>14379</v>
      </c>
    </row>
    <row r="996" spans="2:20" x14ac:dyDescent="0.2">
      <c r="B996" s="1" t="s">
        <v>3926</v>
      </c>
      <c r="C996" s="1" t="s">
        <v>3854</v>
      </c>
      <c r="D996" s="1" t="s">
        <v>3927</v>
      </c>
      <c r="E996" s="1" t="s">
        <v>3856</v>
      </c>
      <c r="F996" s="1" t="s">
        <v>3857</v>
      </c>
      <c r="G996" s="15"/>
      <c r="H996" s="18"/>
      <c r="I996" s="20"/>
      <c r="J996" s="1" t="s">
        <v>296</v>
      </c>
      <c r="K996" t="s">
        <v>13325</v>
      </c>
      <c r="L996" s="1" t="s">
        <v>3903</v>
      </c>
      <c r="N996" t="s">
        <v>13702</v>
      </c>
      <c r="Q996" t="s">
        <v>13789</v>
      </c>
      <c r="R996" t="s">
        <v>14308</v>
      </c>
      <c r="S996" t="s">
        <v>14385</v>
      </c>
      <c r="T996" t="s">
        <v>14379</v>
      </c>
    </row>
    <row r="997" spans="2:20" x14ac:dyDescent="0.2">
      <c r="B997" s="1" t="s">
        <v>3928</v>
      </c>
      <c r="C997" s="1" t="s">
        <v>3714</v>
      </c>
      <c r="D997" s="1" t="s">
        <v>3929</v>
      </c>
      <c r="E997" s="1" t="s">
        <v>2886</v>
      </c>
      <c r="F997" s="1" t="s">
        <v>3860</v>
      </c>
      <c r="G997" s="15"/>
      <c r="H997" s="18"/>
      <c r="I997" s="20"/>
      <c r="J997" s="1" t="s">
        <v>296</v>
      </c>
      <c r="K997" t="s">
        <v>13328</v>
      </c>
      <c r="L997" s="1" t="s">
        <v>3903</v>
      </c>
      <c r="N997" t="s">
        <v>13702</v>
      </c>
      <c r="Q997" t="s">
        <v>13789</v>
      </c>
      <c r="R997" t="s">
        <v>3714</v>
      </c>
      <c r="S997" t="s">
        <v>14385</v>
      </c>
      <c r="T997" t="s">
        <v>14379</v>
      </c>
    </row>
    <row r="998" spans="2:20" x14ac:dyDescent="0.2">
      <c r="B998" s="1" t="s">
        <v>3930</v>
      </c>
      <c r="C998" s="1" t="s">
        <v>3719</v>
      </c>
      <c r="D998" s="1" t="s">
        <v>3931</v>
      </c>
      <c r="E998" s="1" t="s">
        <v>2897</v>
      </c>
      <c r="F998" s="1" t="s">
        <v>3847</v>
      </c>
      <c r="G998" s="15"/>
      <c r="H998" s="18"/>
      <c r="I998" s="20"/>
      <c r="J998" s="1" t="s">
        <v>296</v>
      </c>
      <c r="K998" t="s">
        <v>13325</v>
      </c>
      <c r="L998" s="1" t="s">
        <v>3903</v>
      </c>
      <c r="N998" t="s">
        <v>13702</v>
      </c>
      <c r="Q998" t="s">
        <v>13789</v>
      </c>
      <c r="R998" t="s">
        <v>3719</v>
      </c>
      <c r="S998" t="s">
        <v>14385</v>
      </c>
      <c r="T998" t="s">
        <v>14379</v>
      </c>
    </row>
    <row r="999" spans="2:20" x14ac:dyDescent="0.2">
      <c r="B999" s="1" t="s">
        <v>3932</v>
      </c>
      <c r="C999" s="1" t="s">
        <v>3850</v>
      </c>
      <c r="D999" s="1" t="s">
        <v>3933</v>
      </c>
      <c r="E999" s="1" t="s">
        <v>2902</v>
      </c>
      <c r="F999" s="1" t="s">
        <v>3852</v>
      </c>
      <c r="G999" s="15"/>
      <c r="H999" s="18"/>
      <c r="I999" s="20"/>
      <c r="J999" s="1" t="s">
        <v>296</v>
      </c>
      <c r="K999" t="s">
        <v>13331</v>
      </c>
      <c r="L999" s="1" t="s">
        <v>3903</v>
      </c>
      <c r="N999" t="s">
        <v>13702</v>
      </c>
      <c r="Q999" t="s">
        <v>13789</v>
      </c>
      <c r="R999" t="s">
        <v>3850</v>
      </c>
      <c r="S999" t="s">
        <v>14385</v>
      </c>
      <c r="T999" t="s">
        <v>14379</v>
      </c>
    </row>
    <row r="1000" spans="2:20" x14ac:dyDescent="0.2">
      <c r="B1000" s="1" t="s">
        <v>3934</v>
      </c>
      <c r="C1000" s="1" t="s">
        <v>3854</v>
      </c>
      <c r="D1000" s="1" t="s">
        <v>3935</v>
      </c>
      <c r="E1000" s="1" t="s">
        <v>3856</v>
      </c>
      <c r="F1000" s="1" t="s">
        <v>3857</v>
      </c>
      <c r="G1000" s="15"/>
      <c r="H1000" s="18"/>
      <c r="I1000" s="20"/>
      <c r="J1000" s="1" t="s">
        <v>296</v>
      </c>
      <c r="K1000" t="s">
        <v>13325</v>
      </c>
      <c r="L1000" s="1" t="s">
        <v>3903</v>
      </c>
      <c r="N1000" t="s">
        <v>13702</v>
      </c>
      <c r="Q1000" t="s">
        <v>13789</v>
      </c>
      <c r="R1000" t="s">
        <v>14308</v>
      </c>
      <c r="S1000" t="s">
        <v>14385</v>
      </c>
      <c r="T1000" t="s">
        <v>14379</v>
      </c>
    </row>
    <row r="1001" spans="2:20" x14ac:dyDescent="0.2">
      <c r="B1001" s="1" t="s">
        <v>3936</v>
      </c>
      <c r="C1001" s="1" t="s">
        <v>3714</v>
      </c>
      <c r="D1001" s="1" t="s">
        <v>3937</v>
      </c>
      <c r="E1001" s="1" t="s">
        <v>2886</v>
      </c>
      <c r="F1001" s="1" t="s">
        <v>3860</v>
      </c>
      <c r="G1001" s="15"/>
      <c r="H1001" s="18"/>
      <c r="I1001" s="20"/>
      <c r="J1001" s="1" t="s">
        <v>296</v>
      </c>
      <c r="K1001" t="s">
        <v>13328</v>
      </c>
      <c r="L1001" s="1" t="s">
        <v>3903</v>
      </c>
      <c r="N1001" t="s">
        <v>13702</v>
      </c>
      <c r="Q1001" t="s">
        <v>13789</v>
      </c>
      <c r="R1001" t="s">
        <v>3714</v>
      </c>
      <c r="S1001" t="s">
        <v>14385</v>
      </c>
      <c r="T1001" t="s">
        <v>14379</v>
      </c>
    </row>
    <row r="1002" spans="2:20" x14ac:dyDescent="0.2">
      <c r="B1002" s="1" t="s">
        <v>3938</v>
      </c>
      <c r="C1002" s="1" t="s">
        <v>3719</v>
      </c>
      <c r="D1002" s="1" t="s">
        <v>3939</v>
      </c>
      <c r="E1002" s="1" t="s">
        <v>2897</v>
      </c>
      <c r="F1002" s="1" t="s">
        <v>3847</v>
      </c>
      <c r="G1002" s="15"/>
      <c r="H1002" s="18"/>
      <c r="I1002" s="20"/>
      <c r="J1002" s="1" t="s">
        <v>296</v>
      </c>
      <c r="K1002" t="s">
        <v>13325</v>
      </c>
      <c r="L1002" s="1" t="s">
        <v>3903</v>
      </c>
      <c r="N1002" t="s">
        <v>13702</v>
      </c>
      <c r="Q1002" t="s">
        <v>13789</v>
      </c>
      <c r="R1002" t="s">
        <v>3719</v>
      </c>
      <c r="S1002" t="s">
        <v>14385</v>
      </c>
      <c r="T1002" t="s">
        <v>14379</v>
      </c>
    </row>
    <row r="1003" spans="2:20" x14ac:dyDescent="0.2">
      <c r="B1003" s="1" t="s">
        <v>3940</v>
      </c>
      <c r="C1003" s="1" t="s">
        <v>3850</v>
      </c>
      <c r="D1003" s="1" t="s">
        <v>3941</v>
      </c>
      <c r="E1003" s="1" t="s">
        <v>2902</v>
      </c>
      <c r="F1003" s="1" t="s">
        <v>3852</v>
      </c>
      <c r="G1003" s="15"/>
      <c r="H1003" s="18"/>
      <c r="I1003" s="20"/>
      <c r="J1003" s="1" t="s">
        <v>296</v>
      </c>
      <c r="K1003" t="s">
        <v>13331</v>
      </c>
      <c r="L1003" s="1" t="s">
        <v>3903</v>
      </c>
      <c r="N1003" t="s">
        <v>13702</v>
      </c>
      <c r="Q1003" t="s">
        <v>13789</v>
      </c>
      <c r="R1003" t="s">
        <v>3850</v>
      </c>
      <c r="S1003" t="s">
        <v>14385</v>
      </c>
      <c r="T1003" t="s">
        <v>14379</v>
      </c>
    </row>
    <row r="1004" spans="2:20" x14ac:dyDescent="0.2">
      <c r="B1004" s="1" t="s">
        <v>3942</v>
      </c>
      <c r="C1004" s="1" t="s">
        <v>3943</v>
      </c>
      <c r="D1004" s="1" t="s">
        <v>3944</v>
      </c>
      <c r="E1004" s="1" t="s">
        <v>3945</v>
      </c>
      <c r="F1004" s="1" t="s">
        <v>3946</v>
      </c>
      <c r="G1004" s="15"/>
      <c r="H1004" s="18"/>
      <c r="I1004" s="20"/>
      <c r="J1004" s="1" t="s">
        <v>23</v>
      </c>
      <c r="L1004" s="1" t="s">
        <v>3947</v>
      </c>
      <c r="N1004" t="s">
        <v>13703</v>
      </c>
      <c r="Q1004" t="s">
        <v>13789</v>
      </c>
      <c r="R1004" t="s">
        <v>14309</v>
      </c>
      <c r="S1004" t="s">
        <v>14375</v>
      </c>
      <c r="T1004" t="s">
        <v>14377</v>
      </c>
    </row>
    <row r="1005" spans="2:20" x14ac:dyDescent="0.2">
      <c r="B1005" s="1" t="s">
        <v>3948</v>
      </c>
      <c r="C1005" s="1" t="s">
        <v>3943</v>
      </c>
      <c r="D1005" s="1" t="s">
        <v>3949</v>
      </c>
      <c r="E1005" s="1" t="s">
        <v>3945</v>
      </c>
      <c r="F1005" s="1" t="s">
        <v>3946</v>
      </c>
      <c r="G1005" s="15"/>
      <c r="H1005" s="18"/>
      <c r="I1005" s="20"/>
      <c r="J1005" s="1" t="s">
        <v>23</v>
      </c>
      <c r="L1005" s="1" t="s">
        <v>3947</v>
      </c>
      <c r="N1005" t="s">
        <v>13703</v>
      </c>
      <c r="Q1005" t="s">
        <v>13789</v>
      </c>
      <c r="R1005" t="s">
        <v>14309</v>
      </c>
      <c r="S1005" t="s">
        <v>14375</v>
      </c>
      <c r="T1005" t="s">
        <v>14377</v>
      </c>
    </row>
    <row r="1006" spans="2:20" x14ac:dyDescent="0.2">
      <c r="B1006" s="1" t="s">
        <v>3950</v>
      </c>
      <c r="C1006" s="1" t="s">
        <v>3943</v>
      </c>
      <c r="D1006" s="1" t="s">
        <v>3951</v>
      </c>
      <c r="E1006" s="1" t="s">
        <v>3945</v>
      </c>
      <c r="F1006" s="1" t="s">
        <v>3946</v>
      </c>
      <c r="G1006" s="15"/>
      <c r="H1006" s="18"/>
      <c r="I1006" s="20"/>
      <c r="J1006" s="1" t="s">
        <v>23</v>
      </c>
      <c r="L1006" s="1" t="s">
        <v>3947</v>
      </c>
      <c r="N1006" t="s">
        <v>13703</v>
      </c>
      <c r="Q1006" t="s">
        <v>13789</v>
      </c>
      <c r="R1006" t="s">
        <v>14309</v>
      </c>
      <c r="S1006" t="s">
        <v>14375</v>
      </c>
      <c r="T1006" t="s">
        <v>14377</v>
      </c>
    </row>
    <row r="1007" spans="2:20" x14ac:dyDescent="0.2">
      <c r="B1007" s="1" t="s">
        <v>3952</v>
      </c>
      <c r="C1007" s="1" t="s">
        <v>3953</v>
      </c>
      <c r="D1007" s="1" t="s">
        <v>3954</v>
      </c>
      <c r="E1007" s="1" t="s">
        <v>3955</v>
      </c>
      <c r="F1007" s="1" t="s">
        <v>3956</v>
      </c>
      <c r="G1007" s="15"/>
      <c r="H1007" s="18"/>
      <c r="I1007" s="20"/>
      <c r="J1007" s="1" t="s">
        <v>23</v>
      </c>
      <c r="K1007" t="s">
        <v>13332</v>
      </c>
      <c r="L1007" s="1" t="s">
        <v>3947</v>
      </c>
      <c r="Q1007" t="s">
        <v>13789</v>
      </c>
      <c r="R1007" t="s">
        <v>3953</v>
      </c>
      <c r="S1007" t="s">
        <v>14375</v>
      </c>
      <c r="T1007" t="s">
        <v>14377</v>
      </c>
    </row>
    <row r="1008" spans="2:20" x14ac:dyDescent="0.2">
      <c r="B1008" s="1" t="s">
        <v>3957</v>
      </c>
      <c r="C1008" s="1" t="s">
        <v>3953</v>
      </c>
      <c r="D1008" s="1" t="s">
        <v>3958</v>
      </c>
      <c r="E1008" s="1" t="s">
        <v>3955</v>
      </c>
      <c r="F1008" s="1" t="s">
        <v>3956</v>
      </c>
      <c r="G1008" s="15"/>
      <c r="H1008" s="18"/>
      <c r="I1008" s="20"/>
      <c r="J1008" s="1" t="s">
        <v>23</v>
      </c>
      <c r="K1008" t="s">
        <v>13332</v>
      </c>
      <c r="L1008" s="1" t="s">
        <v>3947</v>
      </c>
      <c r="Q1008" t="s">
        <v>13789</v>
      </c>
      <c r="R1008" t="s">
        <v>3953</v>
      </c>
      <c r="S1008" t="s">
        <v>14375</v>
      </c>
      <c r="T1008" t="s">
        <v>14377</v>
      </c>
    </row>
    <row r="1009" spans="2:20" x14ac:dyDescent="0.2">
      <c r="B1009" s="1" t="s">
        <v>3959</v>
      </c>
      <c r="C1009" s="1" t="s">
        <v>3953</v>
      </c>
      <c r="D1009" s="1" t="s">
        <v>3960</v>
      </c>
      <c r="E1009" s="1" t="s">
        <v>3955</v>
      </c>
      <c r="F1009" s="1" t="s">
        <v>3956</v>
      </c>
      <c r="G1009" s="15"/>
      <c r="H1009" s="18"/>
      <c r="I1009" s="20"/>
      <c r="J1009" s="1" t="s">
        <v>23</v>
      </c>
      <c r="K1009" t="s">
        <v>13332</v>
      </c>
      <c r="L1009" s="1" t="s">
        <v>3947</v>
      </c>
      <c r="Q1009" t="s">
        <v>13789</v>
      </c>
      <c r="R1009" t="s">
        <v>3953</v>
      </c>
      <c r="S1009" t="s">
        <v>14375</v>
      </c>
      <c r="T1009" t="s">
        <v>14377</v>
      </c>
    </row>
    <row r="1010" spans="2:20" x14ac:dyDescent="0.2">
      <c r="B1010" s="1" t="s">
        <v>3961</v>
      </c>
      <c r="C1010" s="1" t="s">
        <v>3953</v>
      </c>
      <c r="D1010" s="1" t="s">
        <v>3962</v>
      </c>
      <c r="E1010" s="1" t="s">
        <v>3955</v>
      </c>
      <c r="F1010" s="1" t="s">
        <v>3956</v>
      </c>
      <c r="G1010" s="15"/>
      <c r="H1010" s="18"/>
      <c r="I1010" s="20"/>
      <c r="J1010" s="1" t="s">
        <v>23</v>
      </c>
      <c r="K1010" t="s">
        <v>13332</v>
      </c>
      <c r="L1010" s="1" t="s">
        <v>3947</v>
      </c>
      <c r="Q1010" t="s">
        <v>13789</v>
      </c>
      <c r="R1010" t="s">
        <v>3953</v>
      </c>
      <c r="S1010" t="s">
        <v>14375</v>
      </c>
      <c r="T1010" t="s">
        <v>14377</v>
      </c>
    </row>
    <row r="1011" spans="2:20" x14ac:dyDescent="0.2">
      <c r="B1011" s="1" t="s">
        <v>3963</v>
      </c>
      <c r="C1011" s="1" t="s">
        <v>3953</v>
      </c>
      <c r="D1011" s="1" t="s">
        <v>3964</v>
      </c>
      <c r="E1011" s="1" t="s">
        <v>3955</v>
      </c>
      <c r="F1011" s="1" t="s">
        <v>3956</v>
      </c>
      <c r="G1011" s="15"/>
      <c r="H1011" s="18"/>
      <c r="I1011" s="20"/>
      <c r="J1011" s="1" t="s">
        <v>23</v>
      </c>
      <c r="K1011" t="s">
        <v>13332</v>
      </c>
      <c r="L1011" s="1" t="s">
        <v>3947</v>
      </c>
      <c r="N1011" t="s">
        <v>13704</v>
      </c>
      <c r="Q1011" t="s">
        <v>13789</v>
      </c>
      <c r="R1011" t="s">
        <v>3953</v>
      </c>
      <c r="S1011" t="s">
        <v>14375</v>
      </c>
      <c r="T1011" t="s">
        <v>14377</v>
      </c>
    </row>
    <row r="1012" spans="2:20" x14ac:dyDescent="0.2">
      <c r="B1012" s="1" t="s">
        <v>3965</v>
      </c>
      <c r="C1012" s="1" t="s">
        <v>3943</v>
      </c>
      <c r="D1012" s="1" t="s">
        <v>3966</v>
      </c>
      <c r="E1012" s="1" t="s">
        <v>3945</v>
      </c>
      <c r="F1012" s="1" t="s">
        <v>3946</v>
      </c>
      <c r="G1012" s="15"/>
      <c r="H1012" s="18"/>
      <c r="I1012" s="20"/>
      <c r="J1012" s="1" t="s">
        <v>23</v>
      </c>
      <c r="L1012" s="1" t="s">
        <v>3947</v>
      </c>
      <c r="N1012" t="s">
        <v>13703</v>
      </c>
      <c r="Q1012" t="s">
        <v>13789</v>
      </c>
      <c r="R1012" t="s">
        <v>14309</v>
      </c>
      <c r="S1012" t="s">
        <v>14380</v>
      </c>
      <c r="T1012" t="s">
        <v>14377</v>
      </c>
    </row>
    <row r="1013" spans="2:20" x14ac:dyDescent="0.2">
      <c r="B1013" s="1" t="s">
        <v>3967</v>
      </c>
      <c r="C1013" s="1" t="s">
        <v>3943</v>
      </c>
      <c r="D1013" s="1" t="s">
        <v>3968</v>
      </c>
      <c r="E1013" s="1" t="s">
        <v>3945</v>
      </c>
      <c r="F1013" s="1" t="s">
        <v>3946</v>
      </c>
      <c r="G1013" s="15"/>
      <c r="H1013" s="18"/>
      <c r="I1013" s="20"/>
      <c r="J1013" s="1" t="s">
        <v>23</v>
      </c>
      <c r="L1013" s="1" t="s">
        <v>3947</v>
      </c>
      <c r="N1013" t="s">
        <v>13703</v>
      </c>
      <c r="Q1013" t="s">
        <v>13789</v>
      </c>
      <c r="R1013" t="s">
        <v>14309</v>
      </c>
      <c r="S1013" t="s">
        <v>14380</v>
      </c>
      <c r="T1013" t="s">
        <v>14377</v>
      </c>
    </row>
    <row r="1014" spans="2:20" x14ac:dyDescent="0.2">
      <c r="B1014" s="1" t="s">
        <v>3969</v>
      </c>
      <c r="C1014" s="1" t="s">
        <v>3943</v>
      </c>
      <c r="D1014" s="1" t="s">
        <v>3970</v>
      </c>
      <c r="E1014" s="1" t="s">
        <v>3945</v>
      </c>
      <c r="F1014" s="1" t="s">
        <v>3946</v>
      </c>
      <c r="G1014" s="15"/>
      <c r="H1014" s="18"/>
      <c r="I1014" s="20"/>
      <c r="J1014" s="1" t="s">
        <v>23</v>
      </c>
      <c r="L1014" s="1" t="s">
        <v>3947</v>
      </c>
      <c r="N1014" t="s">
        <v>13703</v>
      </c>
      <c r="Q1014" t="s">
        <v>13789</v>
      </c>
      <c r="R1014" t="s">
        <v>14309</v>
      </c>
      <c r="S1014" t="s">
        <v>14380</v>
      </c>
      <c r="T1014" t="s">
        <v>14377</v>
      </c>
    </row>
    <row r="1015" spans="2:20" x14ac:dyDescent="0.2">
      <c r="B1015" s="1" t="s">
        <v>3971</v>
      </c>
      <c r="C1015" s="1" t="s">
        <v>3953</v>
      </c>
      <c r="D1015" s="1" t="s">
        <v>3972</v>
      </c>
      <c r="E1015" s="1" t="s">
        <v>3955</v>
      </c>
      <c r="F1015" s="1" t="s">
        <v>3956</v>
      </c>
      <c r="G1015" s="15"/>
      <c r="H1015" s="18"/>
      <c r="I1015" s="20"/>
      <c r="J1015" s="1" t="s">
        <v>23</v>
      </c>
      <c r="K1015" t="s">
        <v>13332</v>
      </c>
      <c r="L1015" s="1" t="s">
        <v>3947</v>
      </c>
      <c r="N1015" t="s">
        <v>13705</v>
      </c>
      <c r="Q1015" t="s">
        <v>13789</v>
      </c>
      <c r="R1015" t="s">
        <v>3953</v>
      </c>
      <c r="S1015" t="s">
        <v>14384</v>
      </c>
      <c r="T1015" t="s">
        <v>14377</v>
      </c>
    </row>
    <row r="1016" spans="2:20" x14ac:dyDescent="0.2">
      <c r="B1016" s="1" t="s">
        <v>3973</v>
      </c>
      <c r="C1016" s="1" t="s">
        <v>3953</v>
      </c>
      <c r="D1016" s="1" t="s">
        <v>3974</v>
      </c>
      <c r="E1016" s="1" t="s">
        <v>3955</v>
      </c>
      <c r="F1016" s="1" t="s">
        <v>3956</v>
      </c>
      <c r="G1016" s="15"/>
      <c r="H1016" s="18"/>
      <c r="I1016" s="20"/>
      <c r="J1016" s="1" t="s">
        <v>23</v>
      </c>
      <c r="K1016" t="s">
        <v>13332</v>
      </c>
      <c r="L1016" s="1" t="s">
        <v>3947</v>
      </c>
      <c r="N1016" t="s">
        <v>13705</v>
      </c>
      <c r="Q1016" t="s">
        <v>13789</v>
      </c>
      <c r="R1016" t="s">
        <v>3953</v>
      </c>
      <c r="S1016" t="s">
        <v>14380</v>
      </c>
      <c r="T1016" t="s">
        <v>14377</v>
      </c>
    </row>
    <row r="1017" spans="2:20" x14ac:dyDescent="0.2">
      <c r="B1017" s="1" t="s">
        <v>3975</v>
      </c>
      <c r="C1017" s="1" t="s">
        <v>3976</v>
      </c>
      <c r="D1017" s="1" t="s">
        <v>3977</v>
      </c>
      <c r="E1017" s="1" t="s">
        <v>3955</v>
      </c>
      <c r="F1017" s="1" t="s">
        <v>3978</v>
      </c>
      <c r="G1017" s="15"/>
      <c r="H1017" s="18"/>
      <c r="I1017" s="20"/>
      <c r="J1017" s="1" t="s">
        <v>296</v>
      </c>
      <c r="K1017" t="s">
        <v>13333</v>
      </c>
      <c r="L1017" s="1" t="s">
        <v>3947</v>
      </c>
      <c r="N1017" t="s">
        <v>13706</v>
      </c>
      <c r="Q1017" t="s">
        <v>13789</v>
      </c>
      <c r="R1017" t="s">
        <v>3953</v>
      </c>
      <c r="S1017" t="s">
        <v>14385</v>
      </c>
      <c r="T1017" t="s">
        <v>14379</v>
      </c>
    </row>
    <row r="1018" spans="2:20" x14ac:dyDescent="0.2">
      <c r="B1018" s="1" t="s">
        <v>3979</v>
      </c>
      <c r="C1018" s="1" t="s">
        <v>3976</v>
      </c>
      <c r="D1018" s="1" t="s">
        <v>3980</v>
      </c>
      <c r="E1018" s="1" t="s">
        <v>3955</v>
      </c>
      <c r="F1018" s="1" t="s">
        <v>3978</v>
      </c>
      <c r="G1018" s="15"/>
      <c r="H1018" s="18"/>
      <c r="I1018" s="20"/>
      <c r="J1018" s="1" t="s">
        <v>296</v>
      </c>
      <c r="K1018" t="s">
        <v>13333</v>
      </c>
      <c r="L1018" s="1" t="s">
        <v>3947</v>
      </c>
      <c r="N1018" t="s">
        <v>13706</v>
      </c>
      <c r="Q1018" t="s">
        <v>13789</v>
      </c>
      <c r="R1018" t="s">
        <v>3953</v>
      </c>
      <c r="S1018" t="s">
        <v>14385</v>
      </c>
      <c r="T1018" t="s">
        <v>14379</v>
      </c>
    </row>
    <row r="1019" spans="2:20" x14ac:dyDescent="0.2">
      <c r="B1019" s="1" t="s">
        <v>3981</v>
      </c>
      <c r="C1019" s="1" t="s">
        <v>3976</v>
      </c>
      <c r="D1019" s="1" t="s">
        <v>3982</v>
      </c>
      <c r="E1019" s="1" t="s">
        <v>3955</v>
      </c>
      <c r="F1019" s="1" t="s">
        <v>3978</v>
      </c>
      <c r="G1019" s="15"/>
      <c r="H1019" s="18"/>
      <c r="I1019" s="20"/>
      <c r="J1019" s="1" t="s">
        <v>296</v>
      </c>
      <c r="K1019" t="s">
        <v>13333</v>
      </c>
      <c r="L1019" s="1" t="s">
        <v>3947</v>
      </c>
      <c r="N1019" t="s">
        <v>13706</v>
      </c>
      <c r="Q1019" t="s">
        <v>13789</v>
      </c>
      <c r="R1019" t="s">
        <v>3953</v>
      </c>
      <c r="S1019" t="s">
        <v>14385</v>
      </c>
      <c r="T1019" t="s">
        <v>14379</v>
      </c>
    </row>
    <row r="1020" spans="2:20" x14ac:dyDescent="0.2">
      <c r="B1020" s="1" t="s">
        <v>3983</v>
      </c>
      <c r="C1020" s="1" t="s">
        <v>3976</v>
      </c>
      <c r="D1020" s="1" t="s">
        <v>3984</v>
      </c>
      <c r="E1020" s="1" t="s">
        <v>3955</v>
      </c>
      <c r="F1020" s="1" t="s">
        <v>3978</v>
      </c>
      <c r="G1020" s="15"/>
      <c r="H1020" s="18"/>
      <c r="I1020" s="20"/>
      <c r="J1020" s="1" t="s">
        <v>296</v>
      </c>
      <c r="K1020" t="s">
        <v>13333</v>
      </c>
      <c r="L1020" s="1" t="s">
        <v>3947</v>
      </c>
      <c r="N1020" t="s">
        <v>13706</v>
      </c>
      <c r="Q1020" t="s">
        <v>13789</v>
      </c>
      <c r="R1020" t="s">
        <v>3953</v>
      </c>
      <c r="S1020" t="s">
        <v>14385</v>
      </c>
      <c r="T1020" t="s">
        <v>14379</v>
      </c>
    </row>
    <row r="1021" spans="2:20" x14ac:dyDescent="0.2">
      <c r="B1021" s="1" t="s">
        <v>3985</v>
      </c>
      <c r="C1021" s="1" t="s">
        <v>3976</v>
      </c>
      <c r="D1021" s="1" t="s">
        <v>3986</v>
      </c>
      <c r="E1021" s="1" t="s">
        <v>3955</v>
      </c>
      <c r="F1021" s="1" t="s">
        <v>3978</v>
      </c>
      <c r="G1021" s="15"/>
      <c r="H1021" s="18"/>
      <c r="I1021" s="20"/>
      <c r="J1021" s="1" t="s">
        <v>296</v>
      </c>
      <c r="K1021" t="s">
        <v>13333</v>
      </c>
      <c r="L1021" s="1" t="s">
        <v>3947</v>
      </c>
      <c r="N1021" t="s">
        <v>13706</v>
      </c>
      <c r="Q1021" t="s">
        <v>13789</v>
      </c>
      <c r="R1021" t="s">
        <v>3953</v>
      </c>
      <c r="S1021" t="s">
        <v>14385</v>
      </c>
      <c r="T1021" t="s">
        <v>14379</v>
      </c>
    </row>
    <row r="1022" spans="2:20" x14ac:dyDescent="0.2">
      <c r="B1022" s="1" t="s">
        <v>3987</v>
      </c>
      <c r="C1022" s="1" t="s">
        <v>3976</v>
      </c>
      <c r="D1022" s="1" t="s">
        <v>3988</v>
      </c>
      <c r="E1022" s="1" t="s">
        <v>3955</v>
      </c>
      <c r="F1022" s="1" t="s">
        <v>3978</v>
      </c>
      <c r="G1022" s="15"/>
      <c r="H1022" s="18"/>
      <c r="I1022" s="20"/>
      <c r="J1022" s="1" t="s">
        <v>296</v>
      </c>
      <c r="K1022" t="s">
        <v>13333</v>
      </c>
      <c r="L1022" s="1" t="s">
        <v>3947</v>
      </c>
      <c r="N1022" t="s">
        <v>13706</v>
      </c>
      <c r="Q1022" t="s">
        <v>13789</v>
      </c>
      <c r="R1022" t="s">
        <v>3953</v>
      </c>
      <c r="S1022" t="s">
        <v>14385</v>
      </c>
      <c r="T1022" t="s">
        <v>14379</v>
      </c>
    </row>
    <row r="1023" spans="2:20" x14ac:dyDescent="0.2">
      <c r="B1023" s="1" t="s">
        <v>3989</v>
      </c>
      <c r="C1023" s="1" t="s">
        <v>3976</v>
      </c>
      <c r="D1023" s="1" t="s">
        <v>3990</v>
      </c>
      <c r="E1023" s="1" t="s">
        <v>3955</v>
      </c>
      <c r="F1023" s="1" t="s">
        <v>3978</v>
      </c>
      <c r="G1023" s="15"/>
      <c r="H1023" s="18"/>
      <c r="I1023" s="20"/>
      <c r="J1023" s="1" t="s">
        <v>296</v>
      </c>
      <c r="K1023" t="s">
        <v>13333</v>
      </c>
      <c r="L1023" s="1" t="s">
        <v>3947</v>
      </c>
      <c r="N1023" t="s">
        <v>13706</v>
      </c>
      <c r="Q1023" t="s">
        <v>13789</v>
      </c>
      <c r="R1023" t="s">
        <v>3953</v>
      </c>
      <c r="S1023" t="s">
        <v>14385</v>
      </c>
      <c r="T1023" t="s">
        <v>14379</v>
      </c>
    </row>
    <row r="1024" spans="2:20" x14ac:dyDescent="0.2">
      <c r="B1024" s="1" t="s">
        <v>3991</v>
      </c>
      <c r="C1024" s="1" t="s">
        <v>3976</v>
      </c>
      <c r="D1024" s="1" t="s">
        <v>3992</v>
      </c>
      <c r="E1024" s="1" t="s">
        <v>3955</v>
      </c>
      <c r="F1024" s="1" t="s">
        <v>3978</v>
      </c>
      <c r="G1024" s="15"/>
      <c r="H1024" s="18"/>
      <c r="I1024" s="20"/>
      <c r="J1024" s="1" t="s">
        <v>296</v>
      </c>
      <c r="K1024" t="s">
        <v>13333</v>
      </c>
      <c r="L1024" s="1" t="s">
        <v>3947</v>
      </c>
      <c r="N1024" t="s">
        <v>13706</v>
      </c>
      <c r="Q1024" t="s">
        <v>13789</v>
      </c>
      <c r="R1024" t="s">
        <v>3953</v>
      </c>
      <c r="S1024" t="s">
        <v>14385</v>
      </c>
      <c r="T1024" t="s">
        <v>14379</v>
      </c>
    </row>
    <row r="1025" spans="2:20" x14ac:dyDescent="0.2">
      <c r="B1025" s="1" t="s">
        <v>3993</v>
      </c>
      <c r="C1025" s="1" t="s">
        <v>3976</v>
      </c>
      <c r="D1025" s="1" t="s">
        <v>3994</v>
      </c>
      <c r="E1025" s="1" t="s">
        <v>3955</v>
      </c>
      <c r="F1025" s="1" t="s">
        <v>3978</v>
      </c>
      <c r="G1025" s="15"/>
      <c r="H1025" s="18"/>
      <c r="I1025" s="20"/>
      <c r="J1025" s="1" t="s">
        <v>296</v>
      </c>
      <c r="K1025" t="s">
        <v>13333</v>
      </c>
      <c r="L1025" s="1" t="s">
        <v>3947</v>
      </c>
      <c r="N1025" t="s">
        <v>13706</v>
      </c>
      <c r="Q1025" t="s">
        <v>13789</v>
      </c>
      <c r="R1025" t="s">
        <v>3953</v>
      </c>
      <c r="S1025" t="s">
        <v>14385</v>
      </c>
      <c r="T1025" t="s">
        <v>14379</v>
      </c>
    </row>
    <row r="1026" spans="2:20" x14ac:dyDescent="0.2">
      <c r="B1026" s="1" t="s">
        <v>3995</v>
      </c>
      <c r="C1026" s="1" t="s">
        <v>3686</v>
      </c>
      <c r="D1026" s="1" t="s">
        <v>3996</v>
      </c>
      <c r="E1026" s="1" t="s">
        <v>3688</v>
      </c>
      <c r="F1026" s="1" t="s">
        <v>3571</v>
      </c>
      <c r="G1026" s="15"/>
      <c r="H1026" s="18"/>
      <c r="I1026" s="20"/>
      <c r="J1026" s="1" t="s">
        <v>23</v>
      </c>
      <c r="K1026" t="s">
        <v>13323</v>
      </c>
      <c r="L1026" s="1" t="s">
        <v>3947</v>
      </c>
      <c r="N1026" t="s">
        <v>13699</v>
      </c>
      <c r="Q1026" t="s">
        <v>13789</v>
      </c>
      <c r="R1026" t="s">
        <v>14306</v>
      </c>
      <c r="S1026" t="s">
        <v>14385</v>
      </c>
      <c r="T1026" t="s">
        <v>14379</v>
      </c>
    </row>
    <row r="1027" spans="2:20" x14ac:dyDescent="0.2">
      <c r="B1027" s="1" t="s">
        <v>3997</v>
      </c>
      <c r="C1027" s="1" t="s">
        <v>3998</v>
      </c>
      <c r="D1027" s="1" t="s">
        <v>3999</v>
      </c>
      <c r="E1027" s="1" t="s">
        <v>3688</v>
      </c>
      <c r="F1027" s="1" t="s">
        <v>3571</v>
      </c>
      <c r="G1027" s="15"/>
      <c r="H1027" s="18"/>
      <c r="I1027" s="20"/>
      <c r="J1027" s="1" t="s">
        <v>23</v>
      </c>
      <c r="K1027" t="s">
        <v>13323</v>
      </c>
      <c r="L1027" s="1" t="s">
        <v>3947</v>
      </c>
      <c r="N1027" t="s">
        <v>13699</v>
      </c>
      <c r="Q1027" t="s">
        <v>13789</v>
      </c>
      <c r="R1027" t="s">
        <v>14306</v>
      </c>
      <c r="S1027" t="s">
        <v>14385</v>
      </c>
      <c r="T1027" t="s">
        <v>14379</v>
      </c>
    </row>
    <row r="1028" spans="2:20" x14ac:dyDescent="0.2">
      <c r="B1028" s="1" t="s">
        <v>4000</v>
      </c>
      <c r="C1028" s="1" t="s">
        <v>3953</v>
      </c>
      <c r="D1028" s="1" t="s">
        <v>4001</v>
      </c>
      <c r="E1028" s="1" t="s">
        <v>3955</v>
      </c>
      <c r="F1028" s="1" t="s">
        <v>3956</v>
      </c>
      <c r="G1028" s="15"/>
      <c r="H1028" s="18"/>
      <c r="I1028" s="20"/>
      <c r="J1028" s="1" t="s">
        <v>23</v>
      </c>
      <c r="K1028" t="s">
        <v>13332</v>
      </c>
      <c r="L1028" s="1" t="s">
        <v>3947</v>
      </c>
      <c r="N1028" t="s">
        <v>13697</v>
      </c>
      <c r="Q1028" t="s">
        <v>13789</v>
      </c>
      <c r="R1028" t="s">
        <v>3953</v>
      </c>
      <c r="S1028" t="s">
        <v>14385</v>
      </c>
      <c r="T1028" t="s">
        <v>14379</v>
      </c>
    </row>
    <row r="1029" spans="2:20" x14ac:dyDescent="0.2">
      <c r="B1029" s="1" t="s">
        <v>4002</v>
      </c>
      <c r="C1029" s="1" t="s">
        <v>3998</v>
      </c>
      <c r="D1029" s="1" t="s">
        <v>4003</v>
      </c>
      <c r="E1029" s="1" t="s">
        <v>3688</v>
      </c>
      <c r="F1029" s="1" t="s">
        <v>3571</v>
      </c>
      <c r="G1029" s="15"/>
      <c r="H1029" s="18"/>
      <c r="I1029" s="20"/>
      <c r="J1029" s="1" t="s">
        <v>23</v>
      </c>
      <c r="L1029" s="1" t="s">
        <v>3947</v>
      </c>
      <c r="N1029" t="s">
        <v>13699</v>
      </c>
      <c r="Q1029" t="s">
        <v>13789</v>
      </c>
      <c r="R1029" t="s">
        <v>14306</v>
      </c>
      <c r="S1029" t="s">
        <v>14385</v>
      </c>
      <c r="T1029" t="s">
        <v>14379</v>
      </c>
    </row>
    <row r="1030" spans="2:20" x14ac:dyDescent="0.2">
      <c r="B1030" s="1" t="s">
        <v>4004</v>
      </c>
      <c r="C1030" s="1" t="s">
        <v>4005</v>
      </c>
      <c r="D1030" s="1" t="s">
        <v>4006</v>
      </c>
      <c r="E1030" s="1" t="s">
        <v>4007</v>
      </c>
      <c r="F1030" s="1" t="s">
        <v>4008</v>
      </c>
      <c r="G1030" s="15"/>
      <c r="H1030" s="18"/>
      <c r="I1030" s="20"/>
      <c r="J1030" s="1" t="s">
        <v>23</v>
      </c>
      <c r="L1030" s="1" t="s">
        <v>3947</v>
      </c>
      <c r="N1030" t="s">
        <v>13697</v>
      </c>
      <c r="Q1030" t="s">
        <v>13789</v>
      </c>
      <c r="R1030" t="s">
        <v>4005</v>
      </c>
      <c r="S1030" t="s">
        <v>14385</v>
      </c>
      <c r="T1030" t="s">
        <v>14379</v>
      </c>
    </row>
    <row r="1031" spans="2:20" x14ac:dyDescent="0.2">
      <c r="B1031" s="1" t="s">
        <v>4009</v>
      </c>
      <c r="C1031" s="1" t="s">
        <v>4005</v>
      </c>
      <c r="D1031" s="1" t="s">
        <v>4010</v>
      </c>
      <c r="E1031" s="1" t="s">
        <v>4007</v>
      </c>
      <c r="F1031" s="1" t="s">
        <v>4011</v>
      </c>
      <c r="G1031" s="15"/>
      <c r="H1031" s="18"/>
      <c r="I1031" s="20"/>
      <c r="J1031" s="1" t="s">
        <v>112</v>
      </c>
      <c r="L1031" s="1" t="s">
        <v>3947</v>
      </c>
      <c r="N1031" t="s">
        <v>13697</v>
      </c>
      <c r="Q1031" t="s">
        <v>13789</v>
      </c>
      <c r="R1031" t="s">
        <v>4005</v>
      </c>
      <c r="S1031" t="s">
        <v>14385</v>
      </c>
      <c r="T1031" t="s">
        <v>14379</v>
      </c>
    </row>
    <row r="1032" spans="2:20" x14ac:dyDescent="0.2">
      <c r="B1032" s="1" t="s">
        <v>4012</v>
      </c>
      <c r="C1032" s="1" t="s">
        <v>3943</v>
      </c>
      <c r="D1032" s="1" t="s">
        <v>4013</v>
      </c>
      <c r="E1032" s="1" t="s">
        <v>3945</v>
      </c>
      <c r="F1032" s="1" t="s">
        <v>3946</v>
      </c>
      <c r="G1032" s="15"/>
      <c r="H1032" s="18"/>
      <c r="I1032" s="20"/>
      <c r="J1032" s="1" t="s">
        <v>23</v>
      </c>
      <c r="L1032" s="1" t="s">
        <v>3947</v>
      </c>
      <c r="N1032" t="s">
        <v>13703</v>
      </c>
      <c r="Q1032" t="s">
        <v>13789</v>
      </c>
      <c r="R1032" t="s">
        <v>14309</v>
      </c>
      <c r="S1032" t="s">
        <v>14385</v>
      </c>
      <c r="T1032" t="s">
        <v>14379</v>
      </c>
    </row>
    <row r="1033" spans="2:20" x14ac:dyDescent="0.2">
      <c r="B1033" s="1" t="s">
        <v>4014</v>
      </c>
      <c r="C1033" s="1" t="s">
        <v>4005</v>
      </c>
      <c r="D1033" s="1" t="s">
        <v>4015</v>
      </c>
      <c r="E1033" s="1" t="s">
        <v>4007</v>
      </c>
      <c r="F1033" s="1" t="s">
        <v>4008</v>
      </c>
      <c r="G1033" s="15"/>
      <c r="H1033" s="18"/>
      <c r="I1033" s="20"/>
      <c r="J1033" s="1" t="s">
        <v>23</v>
      </c>
      <c r="L1033" s="1" t="s">
        <v>3947</v>
      </c>
      <c r="N1033" t="s">
        <v>13697</v>
      </c>
      <c r="Q1033" t="s">
        <v>13789</v>
      </c>
      <c r="R1033" t="s">
        <v>4005</v>
      </c>
      <c r="S1033" t="s">
        <v>14385</v>
      </c>
      <c r="T1033" t="s">
        <v>14379</v>
      </c>
    </row>
    <row r="1034" spans="2:20" x14ac:dyDescent="0.2">
      <c r="B1034" s="1" t="s">
        <v>4016</v>
      </c>
      <c r="C1034" s="1" t="s">
        <v>3953</v>
      </c>
      <c r="D1034" s="1" t="s">
        <v>4017</v>
      </c>
      <c r="E1034" s="1" t="s">
        <v>3955</v>
      </c>
      <c r="F1034" s="1" t="s">
        <v>3956</v>
      </c>
      <c r="G1034" s="15"/>
      <c r="H1034" s="18"/>
      <c r="I1034" s="20"/>
      <c r="J1034" s="1" t="s">
        <v>23</v>
      </c>
      <c r="K1034" t="s">
        <v>13332</v>
      </c>
      <c r="L1034" s="1" t="s">
        <v>3947</v>
      </c>
      <c r="N1034" t="s">
        <v>13697</v>
      </c>
      <c r="Q1034" t="s">
        <v>13789</v>
      </c>
      <c r="R1034" t="s">
        <v>3953</v>
      </c>
      <c r="S1034" t="s">
        <v>14385</v>
      </c>
      <c r="T1034" t="s">
        <v>14379</v>
      </c>
    </row>
    <row r="1035" spans="2:20" x14ac:dyDescent="0.2">
      <c r="B1035" s="1" t="s">
        <v>4018</v>
      </c>
      <c r="C1035" s="1" t="s">
        <v>3998</v>
      </c>
      <c r="D1035" s="1" t="s">
        <v>4019</v>
      </c>
      <c r="E1035" s="1" t="s">
        <v>3688</v>
      </c>
      <c r="F1035" s="1" t="s">
        <v>3571</v>
      </c>
      <c r="G1035" s="15"/>
      <c r="H1035" s="18"/>
      <c r="I1035" s="20"/>
      <c r="J1035" s="1" t="s">
        <v>23</v>
      </c>
      <c r="L1035" s="1" t="s">
        <v>3947</v>
      </c>
      <c r="N1035" t="s">
        <v>13699</v>
      </c>
      <c r="Q1035" t="s">
        <v>13789</v>
      </c>
      <c r="R1035" t="s">
        <v>14306</v>
      </c>
      <c r="S1035" t="s">
        <v>14385</v>
      </c>
      <c r="T1035" t="s">
        <v>14379</v>
      </c>
    </row>
    <row r="1036" spans="2:20" x14ac:dyDescent="0.2">
      <c r="B1036" s="1" t="s">
        <v>4020</v>
      </c>
      <c r="C1036" s="1" t="s">
        <v>4005</v>
      </c>
      <c r="D1036" s="1" t="s">
        <v>4021</v>
      </c>
      <c r="E1036" s="1" t="s">
        <v>4007</v>
      </c>
      <c r="F1036" s="1" t="s">
        <v>4008</v>
      </c>
      <c r="G1036" s="15"/>
      <c r="H1036" s="18"/>
      <c r="I1036" s="20"/>
      <c r="J1036" s="1" t="s">
        <v>23</v>
      </c>
      <c r="L1036" s="1" t="s">
        <v>3947</v>
      </c>
      <c r="N1036" t="s">
        <v>13697</v>
      </c>
      <c r="Q1036" t="s">
        <v>13789</v>
      </c>
      <c r="R1036" t="s">
        <v>4005</v>
      </c>
      <c r="S1036" t="s">
        <v>14385</v>
      </c>
      <c r="T1036" t="s">
        <v>14379</v>
      </c>
    </row>
    <row r="1037" spans="2:20" x14ac:dyDescent="0.2">
      <c r="B1037" s="1" t="s">
        <v>4022</v>
      </c>
      <c r="C1037" s="1" t="s">
        <v>4005</v>
      </c>
      <c r="D1037" s="1" t="s">
        <v>4023</v>
      </c>
      <c r="E1037" s="1" t="s">
        <v>4007</v>
      </c>
      <c r="F1037" s="1" t="s">
        <v>4011</v>
      </c>
      <c r="G1037" s="15"/>
      <c r="H1037" s="18"/>
      <c r="I1037" s="20"/>
      <c r="J1037" s="1" t="s">
        <v>112</v>
      </c>
      <c r="L1037" s="1" t="s">
        <v>3947</v>
      </c>
      <c r="N1037" t="s">
        <v>13697</v>
      </c>
      <c r="Q1037" t="s">
        <v>13789</v>
      </c>
      <c r="R1037" t="s">
        <v>4005</v>
      </c>
      <c r="S1037" t="s">
        <v>14385</v>
      </c>
      <c r="T1037" t="s">
        <v>14379</v>
      </c>
    </row>
    <row r="1038" spans="2:20" x14ac:dyDescent="0.2">
      <c r="B1038" s="1" t="s">
        <v>4024</v>
      </c>
      <c r="C1038" s="1" t="s">
        <v>3943</v>
      </c>
      <c r="D1038" s="1" t="s">
        <v>4025</v>
      </c>
      <c r="E1038" s="1" t="s">
        <v>3945</v>
      </c>
      <c r="F1038" s="1" t="s">
        <v>3946</v>
      </c>
      <c r="G1038" s="15"/>
      <c r="H1038" s="18"/>
      <c r="I1038" s="20"/>
      <c r="J1038" s="1" t="s">
        <v>23</v>
      </c>
      <c r="L1038" s="1" t="s">
        <v>3947</v>
      </c>
      <c r="N1038" t="s">
        <v>13703</v>
      </c>
      <c r="Q1038" t="s">
        <v>13789</v>
      </c>
      <c r="R1038" t="s">
        <v>14309</v>
      </c>
      <c r="S1038" t="s">
        <v>14385</v>
      </c>
      <c r="T1038" t="s">
        <v>14379</v>
      </c>
    </row>
    <row r="1039" spans="2:20" x14ac:dyDescent="0.2">
      <c r="B1039" s="1" t="s">
        <v>4026</v>
      </c>
      <c r="C1039" s="1" t="s">
        <v>4005</v>
      </c>
      <c r="D1039" s="1" t="s">
        <v>4027</v>
      </c>
      <c r="E1039" s="1" t="s">
        <v>4007</v>
      </c>
      <c r="F1039" s="1" t="s">
        <v>4011</v>
      </c>
      <c r="G1039" s="15"/>
      <c r="H1039" s="18"/>
      <c r="I1039" s="20"/>
      <c r="J1039" s="1" t="s">
        <v>112</v>
      </c>
      <c r="L1039" s="1" t="s">
        <v>3947</v>
      </c>
      <c r="N1039" t="s">
        <v>13697</v>
      </c>
      <c r="Q1039" t="s">
        <v>13789</v>
      </c>
      <c r="R1039" t="s">
        <v>4005</v>
      </c>
      <c r="S1039" t="s">
        <v>14385</v>
      </c>
      <c r="T1039" t="s">
        <v>14379</v>
      </c>
    </row>
    <row r="1040" spans="2:20" x14ac:dyDescent="0.2">
      <c r="B1040" s="1" t="s">
        <v>4028</v>
      </c>
      <c r="C1040" s="1" t="s">
        <v>3953</v>
      </c>
      <c r="D1040" s="1" t="s">
        <v>4029</v>
      </c>
      <c r="E1040" s="1" t="s">
        <v>3955</v>
      </c>
      <c r="F1040" s="1" t="s">
        <v>3956</v>
      </c>
      <c r="G1040" s="15"/>
      <c r="H1040" s="18"/>
      <c r="I1040" s="20"/>
      <c r="J1040" s="1" t="s">
        <v>23</v>
      </c>
      <c r="K1040" t="s">
        <v>13332</v>
      </c>
      <c r="L1040" s="1" t="s">
        <v>3947</v>
      </c>
      <c r="N1040" t="s">
        <v>13697</v>
      </c>
      <c r="Q1040" t="s">
        <v>13789</v>
      </c>
      <c r="R1040" t="s">
        <v>3953</v>
      </c>
      <c r="S1040" t="s">
        <v>14385</v>
      </c>
      <c r="T1040" t="s">
        <v>14379</v>
      </c>
    </row>
    <row r="1041" spans="2:20" x14ac:dyDescent="0.2">
      <c r="B1041" s="1" t="s">
        <v>4030</v>
      </c>
      <c r="C1041" s="1" t="s">
        <v>3998</v>
      </c>
      <c r="D1041" s="1" t="s">
        <v>4031</v>
      </c>
      <c r="E1041" s="1" t="s">
        <v>3688</v>
      </c>
      <c r="F1041" s="1" t="s">
        <v>3571</v>
      </c>
      <c r="G1041" s="15"/>
      <c r="H1041" s="18"/>
      <c r="I1041" s="20"/>
      <c r="J1041" s="1" t="s">
        <v>23</v>
      </c>
      <c r="L1041" s="1" t="s">
        <v>3947</v>
      </c>
      <c r="N1041" t="s">
        <v>13699</v>
      </c>
      <c r="Q1041" t="s">
        <v>13789</v>
      </c>
      <c r="R1041" t="s">
        <v>14306</v>
      </c>
      <c r="S1041" t="s">
        <v>14385</v>
      </c>
      <c r="T1041" t="s">
        <v>14379</v>
      </c>
    </row>
    <row r="1042" spans="2:20" x14ac:dyDescent="0.2">
      <c r="B1042" s="1" t="s">
        <v>4032</v>
      </c>
      <c r="C1042" s="1" t="s">
        <v>4005</v>
      </c>
      <c r="D1042" s="1" t="s">
        <v>4033</v>
      </c>
      <c r="E1042" s="1" t="s">
        <v>4007</v>
      </c>
      <c r="F1042" s="1" t="s">
        <v>4008</v>
      </c>
      <c r="G1042" s="15"/>
      <c r="H1042" s="18"/>
      <c r="I1042" s="20"/>
      <c r="J1042" s="1" t="s">
        <v>23</v>
      </c>
      <c r="L1042" s="1" t="s">
        <v>3947</v>
      </c>
      <c r="N1042" t="s">
        <v>13697</v>
      </c>
      <c r="Q1042" t="s">
        <v>13789</v>
      </c>
      <c r="R1042" t="s">
        <v>4005</v>
      </c>
      <c r="S1042" t="s">
        <v>14385</v>
      </c>
      <c r="T1042" t="s">
        <v>14379</v>
      </c>
    </row>
    <row r="1043" spans="2:20" x14ac:dyDescent="0.2">
      <c r="B1043" s="1" t="s">
        <v>4034</v>
      </c>
      <c r="C1043" s="1" t="s">
        <v>4005</v>
      </c>
      <c r="D1043" s="1" t="s">
        <v>4035</v>
      </c>
      <c r="E1043" s="1" t="s">
        <v>4007</v>
      </c>
      <c r="F1043" s="1" t="s">
        <v>4011</v>
      </c>
      <c r="G1043" s="15"/>
      <c r="H1043" s="18"/>
      <c r="I1043" s="20"/>
      <c r="J1043" s="1" t="s">
        <v>112</v>
      </c>
      <c r="L1043" s="1" t="s">
        <v>3947</v>
      </c>
      <c r="N1043" t="s">
        <v>13697</v>
      </c>
      <c r="Q1043" t="s">
        <v>13789</v>
      </c>
      <c r="R1043" t="s">
        <v>4005</v>
      </c>
      <c r="S1043" t="s">
        <v>14385</v>
      </c>
      <c r="T1043" t="s">
        <v>14379</v>
      </c>
    </row>
    <row r="1044" spans="2:20" x14ac:dyDescent="0.2">
      <c r="B1044" s="1" t="s">
        <v>4036</v>
      </c>
      <c r="C1044" s="1" t="s">
        <v>3943</v>
      </c>
      <c r="D1044" s="1" t="s">
        <v>4037</v>
      </c>
      <c r="E1044" s="1" t="s">
        <v>3945</v>
      </c>
      <c r="F1044" s="1" t="s">
        <v>3946</v>
      </c>
      <c r="G1044" s="15"/>
      <c r="H1044" s="18"/>
      <c r="I1044" s="20"/>
      <c r="J1044" s="1" t="s">
        <v>23</v>
      </c>
      <c r="L1044" s="1" t="s">
        <v>3947</v>
      </c>
      <c r="N1044" t="s">
        <v>13703</v>
      </c>
      <c r="Q1044" t="s">
        <v>13789</v>
      </c>
      <c r="R1044" t="s">
        <v>14309</v>
      </c>
      <c r="S1044" t="s">
        <v>14385</v>
      </c>
      <c r="T1044" t="s">
        <v>14379</v>
      </c>
    </row>
    <row r="1045" spans="2:20" x14ac:dyDescent="0.2">
      <c r="B1045" s="1" t="s">
        <v>4038</v>
      </c>
      <c r="C1045" s="1" t="s">
        <v>3953</v>
      </c>
      <c r="D1045" s="1" t="s">
        <v>4039</v>
      </c>
      <c r="E1045" s="1" t="s">
        <v>3955</v>
      </c>
      <c r="F1045" s="1" t="s">
        <v>3956</v>
      </c>
      <c r="G1045" s="15"/>
      <c r="H1045" s="18"/>
      <c r="I1045" s="20"/>
      <c r="J1045" s="1" t="s">
        <v>23</v>
      </c>
      <c r="K1045" t="s">
        <v>13332</v>
      </c>
      <c r="L1045" s="1" t="s">
        <v>3947</v>
      </c>
      <c r="N1045" t="s">
        <v>13697</v>
      </c>
      <c r="Q1045" t="s">
        <v>13789</v>
      </c>
      <c r="R1045" t="s">
        <v>3953</v>
      </c>
      <c r="S1045" t="s">
        <v>14385</v>
      </c>
      <c r="T1045" t="s">
        <v>14379</v>
      </c>
    </row>
    <row r="1046" spans="2:20" x14ac:dyDescent="0.2">
      <c r="B1046" s="1" t="s">
        <v>4040</v>
      </c>
      <c r="C1046" s="1" t="s">
        <v>3998</v>
      </c>
      <c r="D1046" s="1" t="s">
        <v>4041</v>
      </c>
      <c r="E1046" s="1" t="s">
        <v>3688</v>
      </c>
      <c r="F1046" s="1" t="s">
        <v>3571</v>
      </c>
      <c r="G1046" s="15"/>
      <c r="H1046" s="18"/>
      <c r="I1046" s="20"/>
      <c r="J1046" s="1" t="s">
        <v>23</v>
      </c>
      <c r="L1046" s="1" t="s">
        <v>3947</v>
      </c>
      <c r="N1046" t="s">
        <v>13699</v>
      </c>
      <c r="Q1046" t="s">
        <v>13789</v>
      </c>
      <c r="R1046" t="s">
        <v>14306</v>
      </c>
      <c r="S1046" t="s">
        <v>14385</v>
      </c>
      <c r="T1046" t="s">
        <v>14379</v>
      </c>
    </row>
    <row r="1047" spans="2:20" x14ac:dyDescent="0.2">
      <c r="B1047" s="1" t="s">
        <v>4042</v>
      </c>
      <c r="C1047" s="1" t="s">
        <v>4005</v>
      </c>
      <c r="D1047" s="1" t="s">
        <v>4043</v>
      </c>
      <c r="E1047" s="1" t="s">
        <v>4007</v>
      </c>
      <c r="F1047" s="1" t="s">
        <v>4008</v>
      </c>
      <c r="G1047" s="15"/>
      <c r="H1047" s="18"/>
      <c r="I1047" s="20"/>
      <c r="J1047" s="1" t="s">
        <v>23</v>
      </c>
      <c r="L1047" s="1" t="s">
        <v>3947</v>
      </c>
      <c r="N1047" t="s">
        <v>13697</v>
      </c>
      <c r="Q1047" t="s">
        <v>13789</v>
      </c>
      <c r="R1047" t="s">
        <v>4005</v>
      </c>
      <c r="S1047" t="s">
        <v>14385</v>
      </c>
      <c r="T1047" t="s">
        <v>14379</v>
      </c>
    </row>
    <row r="1048" spans="2:20" x14ac:dyDescent="0.2">
      <c r="B1048" s="1" t="s">
        <v>4044</v>
      </c>
      <c r="C1048" s="1" t="s">
        <v>4005</v>
      </c>
      <c r="D1048" s="1" t="s">
        <v>4045</v>
      </c>
      <c r="E1048" s="1" t="s">
        <v>4007</v>
      </c>
      <c r="F1048" s="1" t="s">
        <v>4011</v>
      </c>
      <c r="G1048" s="15"/>
      <c r="H1048" s="18"/>
      <c r="I1048" s="20"/>
      <c r="J1048" s="1" t="s">
        <v>112</v>
      </c>
      <c r="L1048" s="1" t="s">
        <v>3947</v>
      </c>
      <c r="N1048" t="s">
        <v>13697</v>
      </c>
      <c r="Q1048" t="s">
        <v>13789</v>
      </c>
      <c r="R1048" t="s">
        <v>4005</v>
      </c>
      <c r="S1048" t="s">
        <v>14385</v>
      </c>
      <c r="T1048" t="s">
        <v>14379</v>
      </c>
    </row>
    <row r="1049" spans="2:20" x14ac:dyDescent="0.2">
      <c r="B1049" s="1" t="s">
        <v>4046</v>
      </c>
      <c r="C1049" s="1" t="s">
        <v>3943</v>
      </c>
      <c r="D1049" s="1" t="s">
        <v>4047</v>
      </c>
      <c r="E1049" s="1" t="s">
        <v>3945</v>
      </c>
      <c r="F1049" s="1" t="s">
        <v>3946</v>
      </c>
      <c r="G1049" s="15"/>
      <c r="H1049" s="18"/>
      <c r="I1049" s="20"/>
      <c r="J1049" s="1" t="s">
        <v>23</v>
      </c>
      <c r="L1049" s="1" t="s">
        <v>3947</v>
      </c>
      <c r="N1049" t="s">
        <v>13703</v>
      </c>
      <c r="Q1049" t="s">
        <v>13789</v>
      </c>
      <c r="R1049" t="s">
        <v>14309</v>
      </c>
      <c r="S1049" t="s">
        <v>14385</v>
      </c>
      <c r="T1049" t="s">
        <v>14379</v>
      </c>
    </row>
    <row r="1050" spans="2:20" x14ac:dyDescent="0.2">
      <c r="B1050" s="1" t="s">
        <v>4048</v>
      </c>
      <c r="C1050" s="1" t="s">
        <v>3953</v>
      </c>
      <c r="D1050" s="1" t="s">
        <v>4049</v>
      </c>
      <c r="E1050" s="1" t="s">
        <v>3955</v>
      </c>
      <c r="F1050" s="1" t="s">
        <v>3956</v>
      </c>
      <c r="G1050" s="15"/>
      <c r="H1050" s="18"/>
      <c r="I1050" s="20"/>
      <c r="J1050" s="1" t="s">
        <v>23</v>
      </c>
      <c r="K1050" t="s">
        <v>13332</v>
      </c>
      <c r="L1050" s="1" t="s">
        <v>3947</v>
      </c>
      <c r="N1050" t="s">
        <v>13697</v>
      </c>
      <c r="Q1050" t="s">
        <v>13789</v>
      </c>
      <c r="R1050" t="s">
        <v>3953</v>
      </c>
      <c r="S1050" t="s">
        <v>14385</v>
      </c>
      <c r="T1050" t="s">
        <v>14379</v>
      </c>
    </row>
    <row r="1051" spans="2:20" x14ac:dyDescent="0.2">
      <c r="B1051" s="1" t="s">
        <v>4050</v>
      </c>
      <c r="C1051" s="1" t="s">
        <v>3998</v>
      </c>
      <c r="D1051" s="1" t="s">
        <v>4051</v>
      </c>
      <c r="E1051" s="1" t="s">
        <v>3688</v>
      </c>
      <c r="F1051" s="1" t="s">
        <v>3571</v>
      </c>
      <c r="G1051" s="15"/>
      <c r="H1051" s="18"/>
      <c r="I1051" s="20"/>
      <c r="J1051" s="1" t="s">
        <v>23</v>
      </c>
      <c r="L1051" s="1" t="s">
        <v>3947</v>
      </c>
      <c r="N1051" t="s">
        <v>13699</v>
      </c>
      <c r="Q1051" t="s">
        <v>13789</v>
      </c>
      <c r="R1051" t="s">
        <v>14306</v>
      </c>
      <c r="S1051" t="s">
        <v>14385</v>
      </c>
      <c r="T1051" t="s">
        <v>14379</v>
      </c>
    </row>
    <row r="1052" spans="2:20" x14ac:dyDescent="0.2">
      <c r="B1052" s="1" t="s">
        <v>4052</v>
      </c>
      <c r="C1052" s="1" t="s">
        <v>4005</v>
      </c>
      <c r="D1052" s="1" t="s">
        <v>4053</v>
      </c>
      <c r="E1052" s="1" t="s">
        <v>4007</v>
      </c>
      <c r="F1052" s="1" t="s">
        <v>4008</v>
      </c>
      <c r="G1052" s="15"/>
      <c r="H1052" s="18"/>
      <c r="I1052" s="20"/>
      <c r="J1052" s="1" t="s">
        <v>23</v>
      </c>
      <c r="L1052" s="1" t="s">
        <v>3947</v>
      </c>
      <c r="N1052" t="s">
        <v>13697</v>
      </c>
      <c r="Q1052" t="s">
        <v>13789</v>
      </c>
      <c r="R1052" t="s">
        <v>4005</v>
      </c>
      <c r="S1052" t="s">
        <v>14385</v>
      </c>
      <c r="T1052" t="s">
        <v>14379</v>
      </c>
    </row>
    <row r="1053" spans="2:20" x14ac:dyDescent="0.2">
      <c r="B1053" s="1" t="s">
        <v>4054</v>
      </c>
      <c r="C1053" s="1" t="s">
        <v>4005</v>
      </c>
      <c r="D1053" s="1" t="s">
        <v>4055</v>
      </c>
      <c r="E1053" s="1" t="s">
        <v>4007</v>
      </c>
      <c r="F1053" s="1" t="s">
        <v>4011</v>
      </c>
      <c r="G1053" s="15"/>
      <c r="H1053" s="18"/>
      <c r="I1053" s="20"/>
      <c r="J1053" s="1" t="s">
        <v>112</v>
      </c>
      <c r="L1053" s="1" t="s">
        <v>3947</v>
      </c>
      <c r="N1053" t="s">
        <v>13697</v>
      </c>
      <c r="Q1053" t="s">
        <v>13789</v>
      </c>
      <c r="R1053" t="s">
        <v>4005</v>
      </c>
      <c r="S1053" t="s">
        <v>14385</v>
      </c>
      <c r="T1053" t="s">
        <v>14379</v>
      </c>
    </row>
    <row r="1054" spans="2:20" x14ac:dyDescent="0.2">
      <c r="B1054" s="1" t="s">
        <v>4056</v>
      </c>
      <c r="C1054" s="1" t="s">
        <v>3943</v>
      </c>
      <c r="D1054" s="1" t="s">
        <v>4057</v>
      </c>
      <c r="E1054" s="1" t="s">
        <v>3945</v>
      </c>
      <c r="F1054" s="1" t="s">
        <v>3946</v>
      </c>
      <c r="G1054" s="15"/>
      <c r="H1054" s="18"/>
      <c r="I1054" s="20"/>
      <c r="J1054" s="1" t="s">
        <v>23</v>
      </c>
      <c r="L1054" s="1" t="s">
        <v>3947</v>
      </c>
      <c r="N1054" t="s">
        <v>13703</v>
      </c>
      <c r="Q1054" t="s">
        <v>13789</v>
      </c>
      <c r="R1054" t="s">
        <v>14309</v>
      </c>
      <c r="S1054" t="s">
        <v>14385</v>
      </c>
      <c r="T1054" t="s">
        <v>14379</v>
      </c>
    </row>
    <row r="1055" spans="2:20" x14ac:dyDescent="0.2">
      <c r="B1055" s="1" t="s">
        <v>4058</v>
      </c>
      <c r="C1055" s="1" t="s">
        <v>3953</v>
      </c>
      <c r="D1055" s="1" t="s">
        <v>4059</v>
      </c>
      <c r="E1055" s="1" t="s">
        <v>3955</v>
      </c>
      <c r="F1055" s="1" t="s">
        <v>3956</v>
      </c>
      <c r="G1055" s="15"/>
      <c r="H1055" s="18"/>
      <c r="I1055" s="20"/>
      <c r="J1055" s="1" t="s">
        <v>23</v>
      </c>
      <c r="K1055" t="s">
        <v>13332</v>
      </c>
      <c r="L1055" s="1" t="s">
        <v>3947</v>
      </c>
      <c r="N1055" t="s">
        <v>13697</v>
      </c>
      <c r="Q1055" t="s">
        <v>13789</v>
      </c>
      <c r="R1055" t="s">
        <v>3953</v>
      </c>
      <c r="S1055" t="s">
        <v>14385</v>
      </c>
      <c r="T1055" t="s">
        <v>14379</v>
      </c>
    </row>
    <row r="1056" spans="2:20" x14ac:dyDescent="0.2">
      <c r="B1056" s="1" t="s">
        <v>4060</v>
      </c>
      <c r="C1056" s="1" t="s">
        <v>3998</v>
      </c>
      <c r="D1056" s="1" t="s">
        <v>4061</v>
      </c>
      <c r="E1056" s="1" t="s">
        <v>3688</v>
      </c>
      <c r="F1056" s="1" t="s">
        <v>3571</v>
      </c>
      <c r="G1056" s="15"/>
      <c r="H1056" s="18"/>
      <c r="I1056" s="20"/>
      <c r="J1056" s="1" t="s">
        <v>23</v>
      </c>
      <c r="L1056" s="1" t="s">
        <v>3947</v>
      </c>
      <c r="N1056" t="s">
        <v>13699</v>
      </c>
      <c r="Q1056" t="s">
        <v>13789</v>
      </c>
      <c r="R1056" t="s">
        <v>14306</v>
      </c>
      <c r="S1056" t="s">
        <v>14385</v>
      </c>
      <c r="T1056" t="s">
        <v>14379</v>
      </c>
    </row>
    <row r="1057" spans="2:20" x14ac:dyDescent="0.2">
      <c r="B1057" s="1" t="s">
        <v>4062</v>
      </c>
      <c r="C1057" s="1" t="s">
        <v>4005</v>
      </c>
      <c r="D1057" s="1" t="s">
        <v>4063</v>
      </c>
      <c r="E1057" s="1" t="s">
        <v>4007</v>
      </c>
      <c r="F1057" s="1" t="s">
        <v>4008</v>
      </c>
      <c r="G1057" s="15"/>
      <c r="H1057" s="18"/>
      <c r="I1057" s="20"/>
      <c r="J1057" s="1" t="s">
        <v>23</v>
      </c>
      <c r="L1057" s="1" t="s">
        <v>3947</v>
      </c>
      <c r="N1057" t="s">
        <v>13697</v>
      </c>
      <c r="Q1057" t="s">
        <v>13789</v>
      </c>
      <c r="R1057" t="s">
        <v>4005</v>
      </c>
      <c r="S1057" t="s">
        <v>14385</v>
      </c>
      <c r="T1057" t="s">
        <v>14379</v>
      </c>
    </row>
    <row r="1058" spans="2:20" x14ac:dyDescent="0.2">
      <c r="B1058" s="1" t="s">
        <v>4064</v>
      </c>
      <c r="C1058" s="1" t="s">
        <v>4005</v>
      </c>
      <c r="D1058" s="1" t="s">
        <v>4065</v>
      </c>
      <c r="E1058" s="1" t="s">
        <v>4007</v>
      </c>
      <c r="F1058" s="1" t="s">
        <v>4011</v>
      </c>
      <c r="G1058" s="15"/>
      <c r="H1058" s="18"/>
      <c r="I1058" s="20"/>
      <c r="J1058" s="1" t="s">
        <v>112</v>
      </c>
      <c r="L1058" s="1" t="s">
        <v>3947</v>
      </c>
      <c r="N1058" t="s">
        <v>13697</v>
      </c>
      <c r="Q1058" t="s">
        <v>13789</v>
      </c>
      <c r="R1058" t="s">
        <v>4005</v>
      </c>
      <c r="S1058" t="s">
        <v>14385</v>
      </c>
      <c r="T1058" t="s">
        <v>14379</v>
      </c>
    </row>
    <row r="1059" spans="2:20" x14ac:dyDescent="0.2">
      <c r="B1059" s="1" t="s">
        <v>4066</v>
      </c>
      <c r="C1059" s="1" t="s">
        <v>3943</v>
      </c>
      <c r="D1059" s="1" t="s">
        <v>4067</v>
      </c>
      <c r="E1059" s="1" t="s">
        <v>3945</v>
      </c>
      <c r="F1059" s="1" t="s">
        <v>3946</v>
      </c>
      <c r="G1059" s="15"/>
      <c r="H1059" s="18"/>
      <c r="I1059" s="20"/>
      <c r="J1059" s="1" t="s">
        <v>23</v>
      </c>
      <c r="L1059" s="1" t="s">
        <v>3947</v>
      </c>
      <c r="N1059" t="s">
        <v>13703</v>
      </c>
      <c r="Q1059" t="s">
        <v>13789</v>
      </c>
      <c r="R1059" t="s">
        <v>14309</v>
      </c>
      <c r="S1059" t="s">
        <v>14385</v>
      </c>
      <c r="T1059" t="s">
        <v>14379</v>
      </c>
    </row>
    <row r="1060" spans="2:20" x14ac:dyDescent="0.2">
      <c r="B1060" s="1" t="s">
        <v>4068</v>
      </c>
      <c r="C1060" s="1" t="s">
        <v>3953</v>
      </c>
      <c r="D1060" s="1" t="s">
        <v>4069</v>
      </c>
      <c r="E1060" s="1" t="s">
        <v>3955</v>
      </c>
      <c r="F1060" s="1" t="s">
        <v>3956</v>
      </c>
      <c r="G1060" s="15"/>
      <c r="H1060" s="18"/>
      <c r="I1060" s="20"/>
      <c r="J1060" s="1" t="s">
        <v>23</v>
      </c>
      <c r="K1060" t="s">
        <v>13332</v>
      </c>
      <c r="L1060" s="1" t="s">
        <v>3947</v>
      </c>
      <c r="N1060" t="s">
        <v>13697</v>
      </c>
      <c r="Q1060" t="s">
        <v>13789</v>
      </c>
      <c r="R1060" t="s">
        <v>3953</v>
      </c>
      <c r="S1060" t="s">
        <v>14385</v>
      </c>
      <c r="T1060" t="s">
        <v>14379</v>
      </c>
    </row>
    <row r="1061" spans="2:20" x14ac:dyDescent="0.2">
      <c r="B1061" s="1" t="s">
        <v>4070</v>
      </c>
      <c r="C1061" s="1" t="s">
        <v>3998</v>
      </c>
      <c r="D1061" s="1" t="s">
        <v>4071</v>
      </c>
      <c r="E1061" s="1" t="s">
        <v>3688</v>
      </c>
      <c r="F1061" s="1" t="s">
        <v>3571</v>
      </c>
      <c r="G1061" s="15"/>
      <c r="H1061" s="18"/>
      <c r="I1061" s="20"/>
      <c r="J1061" s="1" t="s">
        <v>23</v>
      </c>
      <c r="L1061" s="1" t="s">
        <v>3947</v>
      </c>
      <c r="N1061" t="s">
        <v>13699</v>
      </c>
      <c r="Q1061" t="s">
        <v>13789</v>
      </c>
      <c r="R1061" t="s">
        <v>14306</v>
      </c>
      <c r="S1061" t="s">
        <v>14385</v>
      </c>
      <c r="T1061" t="s">
        <v>14379</v>
      </c>
    </row>
    <row r="1062" spans="2:20" x14ac:dyDescent="0.2">
      <c r="B1062" s="1" t="s">
        <v>4072</v>
      </c>
      <c r="C1062" s="1" t="s">
        <v>4005</v>
      </c>
      <c r="D1062" s="1" t="s">
        <v>4073</v>
      </c>
      <c r="E1062" s="1" t="s">
        <v>4007</v>
      </c>
      <c r="F1062" s="1" t="s">
        <v>4008</v>
      </c>
      <c r="G1062" s="15"/>
      <c r="H1062" s="18"/>
      <c r="I1062" s="20"/>
      <c r="J1062" s="1" t="s">
        <v>23</v>
      </c>
      <c r="L1062" s="1" t="s">
        <v>3947</v>
      </c>
      <c r="N1062" t="s">
        <v>13697</v>
      </c>
      <c r="Q1062" t="s">
        <v>13789</v>
      </c>
      <c r="R1062" t="s">
        <v>4005</v>
      </c>
      <c r="S1062" t="s">
        <v>14385</v>
      </c>
      <c r="T1062" t="s">
        <v>14379</v>
      </c>
    </row>
    <row r="1063" spans="2:20" x14ac:dyDescent="0.2">
      <c r="B1063" s="1" t="s">
        <v>4074</v>
      </c>
      <c r="C1063" s="1" t="s">
        <v>4005</v>
      </c>
      <c r="D1063" s="1" t="s">
        <v>4075</v>
      </c>
      <c r="E1063" s="1" t="s">
        <v>4007</v>
      </c>
      <c r="F1063" s="1" t="s">
        <v>4011</v>
      </c>
      <c r="G1063" s="15"/>
      <c r="H1063" s="18"/>
      <c r="I1063" s="20"/>
      <c r="J1063" s="1" t="s">
        <v>112</v>
      </c>
      <c r="L1063" s="1" t="s">
        <v>3947</v>
      </c>
      <c r="N1063" t="s">
        <v>13697</v>
      </c>
      <c r="Q1063" t="s">
        <v>13789</v>
      </c>
      <c r="R1063" t="s">
        <v>4005</v>
      </c>
      <c r="S1063" t="s">
        <v>14385</v>
      </c>
      <c r="T1063" t="s">
        <v>14379</v>
      </c>
    </row>
    <row r="1064" spans="2:20" x14ac:dyDescent="0.2">
      <c r="B1064" s="1" t="s">
        <v>4076</v>
      </c>
      <c r="C1064" s="1" t="s">
        <v>3943</v>
      </c>
      <c r="D1064" s="1" t="s">
        <v>4077</v>
      </c>
      <c r="E1064" s="1" t="s">
        <v>3945</v>
      </c>
      <c r="F1064" s="1" t="s">
        <v>3946</v>
      </c>
      <c r="G1064" s="15"/>
      <c r="H1064" s="18"/>
      <c r="I1064" s="20"/>
      <c r="J1064" s="1" t="s">
        <v>23</v>
      </c>
      <c r="L1064" s="1" t="s">
        <v>3947</v>
      </c>
      <c r="N1064" t="s">
        <v>13703</v>
      </c>
      <c r="Q1064" t="s">
        <v>13789</v>
      </c>
      <c r="R1064" t="s">
        <v>14309</v>
      </c>
      <c r="S1064" t="s">
        <v>14385</v>
      </c>
      <c r="T1064" t="s">
        <v>14379</v>
      </c>
    </row>
    <row r="1065" spans="2:20" x14ac:dyDescent="0.2">
      <c r="B1065" s="1" t="s">
        <v>4078</v>
      </c>
      <c r="C1065" s="1" t="s">
        <v>3953</v>
      </c>
      <c r="D1065" s="1" t="s">
        <v>4079</v>
      </c>
      <c r="E1065" s="1" t="s">
        <v>3955</v>
      </c>
      <c r="F1065" s="1" t="s">
        <v>3956</v>
      </c>
      <c r="G1065" s="15"/>
      <c r="H1065" s="18"/>
      <c r="I1065" s="20"/>
      <c r="J1065" s="1" t="s">
        <v>23</v>
      </c>
      <c r="K1065" t="s">
        <v>13332</v>
      </c>
      <c r="L1065" s="1" t="s">
        <v>3947</v>
      </c>
      <c r="N1065" t="s">
        <v>13697</v>
      </c>
      <c r="Q1065" t="s">
        <v>13789</v>
      </c>
      <c r="R1065" t="s">
        <v>3953</v>
      </c>
      <c r="S1065" t="s">
        <v>14385</v>
      </c>
      <c r="T1065" t="s">
        <v>14379</v>
      </c>
    </row>
    <row r="1066" spans="2:20" x14ac:dyDescent="0.2">
      <c r="B1066" s="1" t="s">
        <v>4080</v>
      </c>
      <c r="C1066" s="1" t="s">
        <v>4081</v>
      </c>
      <c r="D1066" s="1" t="s">
        <v>4082</v>
      </c>
      <c r="E1066" s="1" t="s">
        <v>4083</v>
      </c>
      <c r="F1066" s="1" t="s">
        <v>4084</v>
      </c>
      <c r="G1066" s="15"/>
      <c r="H1066" s="18"/>
      <c r="I1066" s="20"/>
      <c r="J1066" s="1" t="s">
        <v>23</v>
      </c>
      <c r="K1066" t="s">
        <v>13323</v>
      </c>
      <c r="L1066" s="1" t="s">
        <v>3947</v>
      </c>
      <c r="N1066" t="s">
        <v>13707</v>
      </c>
      <c r="Q1066" t="s">
        <v>13789</v>
      </c>
      <c r="R1066" t="s">
        <v>14310</v>
      </c>
      <c r="S1066" t="s">
        <v>14385</v>
      </c>
      <c r="T1066" t="s">
        <v>14379</v>
      </c>
    </row>
    <row r="1067" spans="2:20" x14ac:dyDescent="0.2">
      <c r="B1067" s="1" t="s">
        <v>4085</v>
      </c>
      <c r="C1067" s="1" t="s">
        <v>3998</v>
      </c>
      <c r="D1067" s="1" t="s">
        <v>4086</v>
      </c>
      <c r="E1067" s="1" t="s">
        <v>3688</v>
      </c>
      <c r="F1067" s="1" t="s">
        <v>3571</v>
      </c>
      <c r="G1067" s="15"/>
      <c r="H1067" s="18"/>
      <c r="I1067" s="20"/>
      <c r="J1067" s="1" t="s">
        <v>23</v>
      </c>
      <c r="L1067" s="1" t="s">
        <v>3947</v>
      </c>
      <c r="N1067" t="s">
        <v>13699</v>
      </c>
      <c r="Q1067" t="s">
        <v>13789</v>
      </c>
      <c r="R1067" t="s">
        <v>14306</v>
      </c>
      <c r="S1067" t="s">
        <v>14385</v>
      </c>
      <c r="T1067" t="s">
        <v>14379</v>
      </c>
    </row>
    <row r="1068" spans="2:20" x14ac:dyDescent="0.2">
      <c r="B1068" s="1" t="s">
        <v>4087</v>
      </c>
      <c r="C1068" s="1" t="s">
        <v>4005</v>
      </c>
      <c r="D1068" s="1" t="s">
        <v>4088</v>
      </c>
      <c r="E1068" s="1" t="s">
        <v>4007</v>
      </c>
      <c r="F1068" s="1" t="s">
        <v>4008</v>
      </c>
      <c r="G1068" s="15"/>
      <c r="H1068" s="18"/>
      <c r="I1068" s="20"/>
      <c r="J1068" s="1" t="s">
        <v>23</v>
      </c>
      <c r="L1068" s="1" t="s">
        <v>3947</v>
      </c>
      <c r="N1068" t="s">
        <v>13697</v>
      </c>
      <c r="Q1068" t="s">
        <v>13789</v>
      </c>
      <c r="R1068" t="s">
        <v>4005</v>
      </c>
      <c r="S1068" t="s">
        <v>14385</v>
      </c>
      <c r="T1068" t="s">
        <v>14379</v>
      </c>
    </row>
    <row r="1069" spans="2:20" x14ac:dyDescent="0.2">
      <c r="B1069" s="1" t="s">
        <v>4089</v>
      </c>
      <c r="C1069" s="1" t="s">
        <v>4005</v>
      </c>
      <c r="D1069" s="1" t="s">
        <v>4090</v>
      </c>
      <c r="E1069" s="1" t="s">
        <v>4007</v>
      </c>
      <c r="F1069" s="1" t="s">
        <v>4011</v>
      </c>
      <c r="G1069" s="15"/>
      <c r="H1069" s="18"/>
      <c r="I1069" s="20"/>
      <c r="J1069" s="1" t="s">
        <v>112</v>
      </c>
      <c r="L1069" s="1" t="s">
        <v>3947</v>
      </c>
      <c r="N1069" t="s">
        <v>13697</v>
      </c>
      <c r="Q1069" t="s">
        <v>13789</v>
      </c>
      <c r="R1069" t="s">
        <v>4005</v>
      </c>
      <c r="S1069" t="s">
        <v>14385</v>
      </c>
      <c r="T1069" t="s">
        <v>14379</v>
      </c>
    </row>
    <row r="1070" spans="2:20" x14ac:dyDescent="0.2">
      <c r="B1070" s="1" t="s">
        <v>4091</v>
      </c>
      <c r="C1070" s="1" t="s">
        <v>3943</v>
      </c>
      <c r="D1070" s="1" t="s">
        <v>4092</v>
      </c>
      <c r="E1070" s="1" t="s">
        <v>3945</v>
      </c>
      <c r="F1070" s="1" t="s">
        <v>3946</v>
      </c>
      <c r="G1070" s="15"/>
      <c r="H1070" s="18"/>
      <c r="I1070" s="20"/>
      <c r="J1070" s="1" t="s">
        <v>23</v>
      </c>
      <c r="L1070" s="1" t="s">
        <v>3947</v>
      </c>
      <c r="N1070" t="s">
        <v>13703</v>
      </c>
      <c r="Q1070" t="s">
        <v>13789</v>
      </c>
      <c r="R1070" t="s">
        <v>14309</v>
      </c>
      <c r="S1070" t="s">
        <v>14385</v>
      </c>
      <c r="T1070" t="s">
        <v>14379</v>
      </c>
    </row>
    <row r="1071" spans="2:20" x14ac:dyDescent="0.2">
      <c r="B1071" s="1" t="s">
        <v>4093</v>
      </c>
      <c r="C1071" s="1" t="s">
        <v>3953</v>
      </c>
      <c r="D1071" s="1" t="s">
        <v>4094</v>
      </c>
      <c r="E1071" s="1" t="s">
        <v>3955</v>
      </c>
      <c r="F1071" s="1" t="s">
        <v>3956</v>
      </c>
      <c r="G1071" s="15"/>
      <c r="H1071" s="18"/>
      <c r="I1071" s="20"/>
      <c r="J1071" s="1" t="s">
        <v>23</v>
      </c>
      <c r="K1071" t="s">
        <v>13332</v>
      </c>
      <c r="L1071" s="1" t="s">
        <v>3947</v>
      </c>
      <c r="N1071" t="s">
        <v>13697</v>
      </c>
      <c r="Q1071" t="s">
        <v>13789</v>
      </c>
      <c r="R1071" t="s">
        <v>3953</v>
      </c>
      <c r="S1071" t="s">
        <v>14385</v>
      </c>
      <c r="T1071" t="s">
        <v>14379</v>
      </c>
    </row>
    <row r="1072" spans="2:20" x14ac:dyDescent="0.2">
      <c r="B1072" s="1" t="s">
        <v>4095</v>
      </c>
      <c r="C1072" s="1" t="s">
        <v>3998</v>
      </c>
      <c r="D1072" s="1" t="s">
        <v>4096</v>
      </c>
      <c r="E1072" s="1" t="s">
        <v>3688</v>
      </c>
      <c r="F1072" s="1" t="s">
        <v>3571</v>
      </c>
      <c r="G1072" s="15"/>
      <c r="H1072" s="18"/>
      <c r="I1072" s="20"/>
      <c r="J1072" s="1" t="s">
        <v>23</v>
      </c>
      <c r="L1072" s="1" t="s">
        <v>3947</v>
      </c>
      <c r="N1072" t="s">
        <v>13699</v>
      </c>
      <c r="Q1072" t="s">
        <v>13789</v>
      </c>
      <c r="R1072" t="s">
        <v>14306</v>
      </c>
      <c r="S1072" t="s">
        <v>14385</v>
      </c>
      <c r="T1072" t="s">
        <v>14379</v>
      </c>
    </row>
    <row r="1073" spans="2:20" x14ac:dyDescent="0.2">
      <c r="B1073" s="1" t="s">
        <v>4097</v>
      </c>
      <c r="C1073" s="1" t="s">
        <v>4005</v>
      </c>
      <c r="D1073" s="1" t="s">
        <v>4098</v>
      </c>
      <c r="E1073" s="1" t="s">
        <v>4007</v>
      </c>
      <c r="F1073" s="1" t="s">
        <v>4008</v>
      </c>
      <c r="G1073" s="15"/>
      <c r="H1073" s="18"/>
      <c r="I1073" s="20"/>
      <c r="J1073" s="1" t="s">
        <v>23</v>
      </c>
      <c r="L1073" s="1" t="s">
        <v>3947</v>
      </c>
      <c r="N1073" t="s">
        <v>13697</v>
      </c>
      <c r="Q1073" t="s">
        <v>13789</v>
      </c>
      <c r="R1073" t="s">
        <v>4005</v>
      </c>
      <c r="S1073" t="s">
        <v>14385</v>
      </c>
      <c r="T1073" t="s">
        <v>14379</v>
      </c>
    </row>
    <row r="1074" spans="2:20" x14ac:dyDescent="0.2">
      <c r="B1074" s="1" t="s">
        <v>4099</v>
      </c>
      <c r="C1074" s="1" t="s">
        <v>4005</v>
      </c>
      <c r="D1074" s="1" t="s">
        <v>4100</v>
      </c>
      <c r="E1074" s="1" t="s">
        <v>4007</v>
      </c>
      <c r="F1074" s="1" t="s">
        <v>4011</v>
      </c>
      <c r="G1074" s="15"/>
      <c r="H1074" s="18"/>
      <c r="I1074" s="20"/>
      <c r="J1074" s="1" t="s">
        <v>112</v>
      </c>
      <c r="L1074" s="1" t="s">
        <v>3947</v>
      </c>
      <c r="N1074" t="s">
        <v>13697</v>
      </c>
      <c r="Q1074" t="s">
        <v>13789</v>
      </c>
      <c r="R1074" t="s">
        <v>4005</v>
      </c>
      <c r="S1074" t="s">
        <v>14385</v>
      </c>
      <c r="T1074" t="s">
        <v>14379</v>
      </c>
    </row>
    <row r="1075" spans="2:20" x14ac:dyDescent="0.2">
      <c r="B1075" s="1" t="s">
        <v>4101</v>
      </c>
      <c r="C1075" s="1" t="s">
        <v>3943</v>
      </c>
      <c r="D1075" s="1" t="s">
        <v>4102</v>
      </c>
      <c r="E1075" s="1" t="s">
        <v>3945</v>
      </c>
      <c r="F1075" s="1" t="s">
        <v>3946</v>
      </c>
      <c r="G1075" s="15"/>
      <c r="H1075" s="18"/>
      <c r="I1075" s="20"/>
      <c r="J1075" s="1" t="s">
        <v>23</v>
      </c>
      <c r="L1075" s="1" t="s">
        <v>3947</v>
      </c>
      <c r="N1075" t="s">
        <v>13703</v>
      </c>
      <c r="Q1075" t="s">
        <v>13789</v>
      </c>
      <c r="R1075" t="s">
        <v>14309</v>
      </c>
      <c r="S1075" t="s">
        <v>14385</v>
      </c>
      <c r="T1075" t="s">
        <v>14379</v>
      </c>
    </row>
    <row r="1076" spans="2:20" x14ac:dyDescent="0.2">
      <c r="B1076" s="1" t="s">
        <v>4103</v>
      </c>
      <c r="C1076" s="1" t="s">
        <v>3953</v>
      </c>
      <c r="D1076" s="1" t="s">
        <v>4104</v>
      </c>
      <c r="E1076" s="1" t="s">
        <v>3955</v>
      </c>
      <c r="F1076" s="1" t="s">
        <v>3956</v>
      </c>
      <c r="G1076" s="15"/>
      <c r="H1076" s="18"/>
      <c r="I1076" s="20"/>
      <c r="J1076" s="1" t="s">
        <v>23</v>
      </c>
      <c r="K1076" t="s">
        <v>13332</v>
      </c>
      <c r="L1076" s="1" t="s">
        <v>3947</v>
      </c>
      <c r="N1076" t="s">
        <v>13697</v>
      </c>
      <c r="Q1076" t="s">
        <v>13789</v>
      </c>
      <c r="R1076" t="s">
        <v>3953</v>
      </c>
      <c r="S1076" t="s">
        <v>14385</v>
      </c>
      <c r="T1076" t="s">
        <v>14379</v>
      </c>
    </row>
    <row r="1077" spans="2:20" x14ac:dyDescent="0.2">
      <c r="B1077" s="1" t="s">
        <v>4105</v>
      </c>
      <c r="C1077" s="1" t="s">
        <v>3998</v>
      </c>
      <c r="D1077" s="1" t="s">
        <v>4106</v>
      </c>
      <c r="E1077" s="1" t="s">
        <v>3688</v>
      </c>
      <c r="F1077" s="1" t="s">
        <v>3571</v>
      </c>
      <c r="G1077" s="15"/>
      <c r="H1077" s="18"/>
      <c r="I1077" s="20"/>
      <c r="J1077" s="1" t="s">
        <v>23</v>
      </c>
      <c r="L1077" s="1" t="s">
        <v>3947</v>
      </c>
      <c r="N1077" t="s">
        <v>13699</v>
      </c>
      <c r="Q1077" t="s">
        <v>13789</v>
      </c>
      <c r="R1077" t="s">
        <v>14306</v>
      </c>
      <c r="S1077" t="s">
        <v>14385</v>
      </c>
      <c r="T1077" t="s">
        <v>14379</v>
      </c>
    </row>
    <row r="1078" spans="2:20" x14ac:dyDescent="0.2">
      <c r="B1078" s="1" t="s">
        <v>4107</v>
      </c>
      <c r="C1078" s="1" t="s">
        <v>4005</v>
      </c>
      <c r="D1078" s="1" t="s">
        <v>4108</v>
      </c>
      <c r="E1078" s="1" t="s">
        <v>4007</v>
      </c>
      <c r="F1078" s="1" t="s">
        <v>4008</v>
      </c>
      <c r="G1078" s="15"/>
      <c r="H1078" s="18"/>
      <c r="I1078" s="20"/>
      <c r="J1078" s="1" t="s">
        <v>23</v>
      </c>
      <c r="L1078" s="1" t="s">
        <v>3947</v>
      </c>
      <c r="N1078" t="s">
        <v>13697</v>
      </c>
      <c r="Q1078" t="s">
        <v>13789</v>
      </c>
      <c r="R1078" t="s">
        <v>4005</v>
      </c>
      <c r="S1078" t="s">
        <v>14385</v>
      </c>
      <c r="T1078" t="s">
        <v>14379</v>
      </c>
    </row>
    <row r="1079" spans="2:20" x14ac:dyDescent="0.2">
      <c r="B1079" s="1" t="s">
        <v>4109</v>
      </c>
      <c r="C1079" s="1" t="s">
        <v>4005</v>
      </c>
      <c r="D1079" s="1" t="s">
        <v>4110</v>
      </c>
      <c r="E1079" s="1" t="s">
        <v>4007</v>
      </c>
      <c r="F1079" s="1" t="s">
        <v>4011</v>
      </c>
      <c r="G1079" s="15"/>
      <c r="H1079" s="18"/>
      <c r="I1079" s="20"/>
      <c r="J1079" s="1" t="s">
        <v>112</v>
      </c>
      <c r="L1079" s="1" t="s">
        <v>3947</v>
      </c>
      <c r="N1079" t="s">
        <v>13697</v>
      </c>
      <c r="Q1079" t="s">
        <v>13789</v>
      </c>
      <c r="R1079" t="s">
        <v>4005</v>
      </c>
      <c r="S1079" t="s">
        <v>14385</v>
      </c>
      <c r="T1079" t="s">
        <v>14379</v>
      </c>
    </row>
    <row r="1080" spans="2:20" x14ac:dyDescent="0.2">
      <c r="B1080" s="1" t="s">
        <v>4111</v>
      </c>
      <c r="C1080" s="1" t="s">
        <v>3943</v>
      </c>
      <c r="D1080" s="1" t="s">
        <v>4112</v>
      </c>
      <c r="E1080" s="1" t="s">
        <v>3945</v>
      </c>
      <c r="F1080" s="1" t="s">
        <v>3946</v>
      </c>
      <c r="G1080" s="15"/>
      <c r="H1080" s="18"/>
      <c r="I1080" s="20"/>
      <c r="J1080" s="1" t="s">
        <v>23</v>
      </c>
      <c r="L1080" s="1" t="s">
        <v>3947</v>
      </c>
      <c r="N1080" t="s">
        <v>13703</v>
      </c>
      <c r="Q1080" t="s">
        <v>13789</v>
      </c>
      <c r="R1080" t="s">
        <v>14309</v>
      </c>
      <c r="S1080" t="s">
        <v>14385</v>
      </c>
      <c r="T1080" t="s">
        <v>14379</v>
      </c>
    </row>
    <row r="1081" spans="2:20" x14ac:dyDescent="0.2">
      <c r="B1081" s="1" t="s">
        <v>4113</v>
      </c>
      <c r="C1081" s="1" t="s">
        <v>3953</v>
      </c>
      <c r="D1081" s="1" t="s">
        <v>4114</v>
      </c>
      <c r="E1081" s="1" t="s">
        <v>3955</v>
      </c>
      <c r="F1081" s="1" t="s">
        <v>3956</v>
      </c>
      <c r="G1081" s="15"/>
      <c r="H1081" s="18"/>
      <c r="I1081" s="20"/>
      <c r="J1081" s="1" t="s">
        <v>23</v>
      </c>
      <c r="K1081" t="s">
        <v>13332</v>
      </c>
      <c r="L1081" s="1" t="s">
        <v>3947</v>
      </c>
      <c r="N1081" t="s">
        <v>13697</v>
      </c>
      <c r="Q1081" t="s">
        <v>13789</v>
      </c>
      <c r="R1081" t="s">
        <v>3953</v>
      </c>
      <c r="S1081" t="s">
        <v>14385</v>
      </c>
      <c r="T1081" t="s">
        <v>14379</v>
      </c>
    </row>
    <row r="1082" spans="2:20" x14ac:dyDescent="0.2">
      <c r="B1082" s="1" t="s">
        <v>4115</v>
      </c>
      <c r="C1082" s="1" t="s">
        <v>3998</v>
      </c>
      <c r="D1082" s="1" t="s">
        <v>4116</v>
      </c>
      <c r="E1082" s="1" t="s">
        <v>3688</v>
      </c>
      <c r="F1082" s="1" t="s">
        <v>3571</v>
      </c>
      <c r="G1082" s="15"/>
      <c r="H1082" s="18"/>
      <c r="I1082" s="20"/>
      <c r="J1082" s="1" t="s">
        <v>23</v>
      </c>
      <c r="L1082" s="1" t="s">
        <v>3947</v>
      </c>
      <c r="N1082" t="s">
        <v>13699</v>
      </c>
      <c r="Q1082" t="s">
        <v>13789</v>
      </c>
      <c r="R1082" t="s">
        <v>14306</v>
      </c>
      <c r="S1082" t="s">
        <v>14385</v>
      </c>
      <c r="T1082" t="s">
        <v>14379</v>
      </c>
    </row>
    <row r="1083" spans="2:20" x14ac:dyDescent="0.2">
      <c r="B1083" s="1" t="s">
        <v>4117</v>
      </c>
      <c r="C1083" s="1" t="s">
        <v>4005</v>
      </c>
      <c r="D1083" s="1" t="s">
        <v>4118</v>
      </c>
      <c r="E1083" s="1" t="s">
        <v>4007</v>
      </c>
      <c r="F1083" s="1" t="s">
        <v>4008</v>
      </c>
      <c r="G1083" s="15"/>
      <c r="H1083" s="18"/>
      <c r="I1083" s="20"/>
      <c r="J1083" s="1" t="s">
        <v>23</v>
      </c>
      <c r="L1083" s="1" t="s">
        <v>3947</v>
      </c>
      <c r="N1083" t="s">
        <v>13697</v>
      </c>
      <c r="Q1083" t="s">
        <v>13789</v>
      </c>
      <c r="R1083" t="s">
        <v>4005</v>
      </c>
      <c r="S1083" t="s">
        <v>14385</v>
      </c>
      <c r="T1083" t="s">
        <v>14379</v>
      </c>
    </row>
    <row r="1084" spans="2:20" x14ac:dyDescent="0.2">
      <c r="B1084" s="1" t="s">
        <v>4119</v>
      </c>
      <c r="C1084" s="1" t="s">
        <v>4005</v>
      </c>
      <c r="D1084" s="1" t="s">
        <v>4120</v>
      </c>
      <c r="E1084" s="1" t="s">
        <v>4007</v>
      </c>
      <c r="F1084" s="1" t="s">
        <v>4011</v>
      </c>
      <c r="G1084" s="15"/>
      <c r="H1084" s="18"/>
      <c r="I1084" s="20"/>
      <c r="J1084" s="1" t="s">
        <v>112</v>
      </c>
      <c r="L1084" s="1" t="s">
        <v>3947</v>
      </c>
      <c r="N1084" t="s">
        <v>13697</v>
      </c>
      <c r="Q1084" t="s">
        <v>13789</v>
      </c>
      <c r="R1084" t="s">
        <v>4005</v>
      </c>
      <c r="S1084" t="s">
        <v>14385</v>
      </c>
      <c r="T1084" t="s">
        <v>14379</v>
      </c>
    </row>
    <row r="1085" spans="2:20" x14ac:dyDescent="0.2">
      <c r="B1085" s="1" t="s">
        <v>4121</v>
      </c>
      <c r="C1085" s="1" t="s">
        <v>3943</v>
      </c>
      <c r="D1085" s="1" t="s">
        <v>4122</v>
      </c>
      <c r="E1085" s="1" t="s">
        <v>3945</v>
      </c>
      <c r="F1085" s="1" t="s">
        <v>3946</v>
      </c>
      <c r="G1085" s="15"/>
      <c r="H1085" s="18"/>
      <c r="I1085" s="20"/>
      <c r="J1085" s="1" t="s">
        <v>23</v>
      </c>
      <c r="L1085" s="1" t="s">
        <v>3947</v>
      </c>
      <c r="N1085" t="s">
        <v>13703</v>
      </c>
      <c r="Q1085" t="s">
        <v>13789</v>
      </c>
      <c r="R1085" t="s">
        <v>14309</v>
      </c>
      <c r="S1085" t="s">
        <v>14385</v>
      </c>
      <c r="T1085" t="s">
        <v>14379</v>
      </c>
    </row>
    <row r="1086" spans="2:20" x14ac:dyDescent="0.2">
      <c r="B1086" s="1" t="s">
        <v>4123</v>
      </c>
      <c r="C1086" s="1" t="s">
        <v>3953</v>
      </c>
      <c r="D1086" s="1" t="s">
        <v>4124</v>
      </c>
      <c r="E1086" s="1" t="s">
        <v>3955</v>
      </c>
      <c r="F1086" s="1" t="s">
        <v>3956</v>
      </c>
      <c r="G1086" s="15"/>
      <c r="H1086" s="18"/>
      <c r="I1086" s="20"/>
      <c r="J1086" s="1" t="s">
        <v>23</v>
      </c>
      <c r="K1086" t="s">
        <v>13332</v>
      </c>
      <c r="L1086" s="1" t="s">
        <v>3947</v>
      </c>
      <c r="N1086" t="s">
        <v>13697</v>
      </c>
      <c r="Q1086" t="s">
        <v>13789</v>
      </c>
      <c r="R1086" t="s">
        <v>3953</v>
      </c>
      <c r="S1086" t="s">
        <v>14385</v>
      </c>
      <c r="T1086" t="s">
        <v>14379</v>
      </c>
    </row>
    <row r="1087" spans="2:20" x14ac:dyDescent="0.2">
      <c r="B1087" s="1" t="s">
        <v>4125</v>
      </c>
      <c r="C1087" s="1" t="s">
        <v>3998</v>
      </c>
      <c r="D1087" s="1" t="s">
        <v>4126</v>
      </c>
      <c r="E1087" s="1" t="s">
        <v>3688</v>
      </c>
      <c r="F1087" s="1" t="s">
        <v>3571</v>
      </c>
      <c r="G1087" s="15"/>
      <c r="H1087" s="18"/>
      <c r="I1087" s="20"/>
      <c r="J1087" s="1" t="s">
        <v>23</v>
      </c>
      <c r="L1087" s="1" t="s">
        <v>3947</v>
      </c>
      <c r="N1087" t="s">
        <v>13699</v>
      </c>
      <c r="Q1087" t="s">
        <v>13789</v>
      </c>
      <c r="R1087" t="s">
        <v>14306</v>
      </c>
      <c r="S1087" t="s">
        <v>14385</v>
      </c>
      <c r="T1087" t="s">
        <v>14379</v>
      </c>
    </row>
    <row r="1088" spans="2:20" x14ac:dyDescent="0.2">
      <c r="B1088" s="1" t="s">
        <v>4127</v>
      </c>
      <c r="C1088" s="1" t="s">
        <v>4005</v>
      </c>
      <c r="D1088" s="1" t="s">
        <v>4128</v>
      </c>
      <c r="E1088" s="1" t="s">
        <v>4007</v>
      </c>
      <c r="F1088" s="1" t="s">
        <v>4008</v>
      </c>
      <c r="G1088" s="15"/>
      <c r="H1088" s="18"/>
      <c r="I1088" s="20"/>
      <c r="J1088" s="1" t="s">
        <v>23</v>
      </c>
      <c r="L1088" s="1" t="s">
        <v>3947</v>
      </c>
      <c r="N1088" t="s">
        <v>13697</v>
      </c>
      <c r="Q1088" t="s">
        <v>13789</v>
      </c>
      <c r="R1088" t="s">
        <v>4005</v>
      </c>
      <c r="S1088" t="s">
        <v>14385</v>
      </c>
      <c r="T1088" t="s">
        <v>14379</v>
      </c>
    </row>
    <row r="1089" spans="2:20" x14ac:dyDescent="0.2">
      <c r="B1089" s="1" t="s">
        <v>4129</v>
      </c>
      <c r="C1089" s="1" t="s">
        <v>4005</v>
      </c>
      <c r="D1089" s="1" t="s">
        <v>4130</v>
      </c>
      <c r="E1089" s="1" t="s">
        <v>4007</v>
      </c>
      <c r="F1089" s="1" t="s">
        <v>4011</v>
      </c>
      <c r="G1089" s="15"/>
      <c r="H1089" s="18"/>
      <c r="I1089" s="20"/>
      <c r="J1089" s="1" t="s">
        <v>112</v>
      </c>
      <c r="L1089" s="1" t="s">
        <v>3947</v>
      </c>
      <c r="N1089" t="s">
        <v>13697</v>
      </c>
      <c r="Q1089" t="s">
        <v>13789</v>
      </c>
      <c r="R1089" t="s">
        <v>4005</v>
      </c>
      <c r="S1089" t="s">
        <v>14385</v>
      </c>
      <c r="T1089" t="s">
        <v>14379</v>
      </c>
    </row>
    <row r="1090" spans="2:20" x14ac:dyDescent="0.2">
      <c r="B1090" s="1" t="s">
        <v>4131</v>
      </c>
      <c r="C1090" s="1" t="s">
        <v>3943</v>
      </c>
      <c r="D1090" s="1" t="s">
        <v>4132</v>
      </c>
      <c r="E1090" s="1" t="s">
        <v>3945</v>
      </c>
      <c r="F1090" s="1" t="s">
        <v>3946</v>
      </c>
      <c r="G1090" s="15"/>
      <c r="H1090" s="18"/>
      <c r="I1090" s="20"/>
      <c r="J1090" s="1" t="s">
        <v>23</v>
      </c>
      <c r="L1090" s="1" t="s">
        <v>3947</v>
      </c>
      <c r="N1090" t="s">
        <v>13703</v>
      </c>
      <c r="Q1090" t="s">
        <v>13789</v>
      </c>
      <c r="R1090" t="s">
        <v>14309</v>
      </c>
      <c r="S1090" t="s">
        <v>14385</v>
      </c>
      <c r="T1090" t="s">
        <v>14379</v>
      </c>
    </row>
    <row r="1091" spans="2:20" x14ac:dyDescent="0.2">
      <c r="B1091" s="1" t="s">
        <v>4133</v>
      </c>
      <c r="C1091" s="1" t="s">
        <v>3943</v>
      </c>
      <c r="D1091" s="1" t="s">
        <v>4134</v>
      </c>
      <c r="E1091" s="1" t="s">
        <v>3945</v>
      </c>
      <c r="F1091" s="1" t="s">
        <v>3946</v>
      </c>
      <c r="G1091" s="15"/>
      <c r="H1091" s="18"/>
      <c r="I1091" s="20"/>
      <c r="J1091" s="1" t="s">
        <v>23</v>
      </c>
      <c r="L1091" s="1" t="s">
        <v>3947</v>
      </c>
      <c r="N1091" t="s">
        <v>13703</v>
      </c>
      <c r="Q1091" t="s">
        <v>13789</v>
      </c>
      <c r="R1091" t="s">
        <v>14309</v>
      </c>
      <c r="S1091" t="s">
        <v>14385</v>
      </c>
      <c r="T1091" t="s">
        <v>14379</v>
      </c>
    </row>
    <row r="1092" spans="2:20" x14ac:dyDescent="0.2">
      <c r="B1092" s="1" t="s">
        <v>4135</v>
      </c>
      <c r="C1092" s="1" t="s">
        <v>3953</v>
      </c>
      <c r="D1092" s="1" t="s">
        <v>4136</v>
      </c>
      <c r="E1092" s="1" t="s">
        <v>3955</v>
      </c>
      <c r="F1092" s="1" t="s">
        <v>3956</v>
      </c>
      <c r="G1092" s="15"/>
      <c r="H1092" s="18"/>
      <c r="I1092" s="20"/>
      <c r="J1092" s="1" t="s">
        <v>23</v>
      </c>
      <c r="K1092" t="s">
        <v>13332</v>
      </c>
      <c r="L1092" s="1" t="s">
        <v>3947</v>
      </c>
      <c r="N1092" t="s">
        <v>13697</v>
      </c>
      <c r="Q1092" t="s">
        <v>13789</v>
      </c>
      <c r="R1092" t="s">
        <v>3953</v>
      </c>
      <c r="S1092" t="s">
        <v>14385</v>
      </c>
      <c r="T1092" t="s">
        <v>14379</v>
      </c>
    </row>
    <row r="1093" spans="2:20" x14ac:dyDescent="0.2">
      <c r="B1093" s="1" t="s">
        <v>4137</v>
      </c>
      <c r="C1093" s="1" t="s">
        <v>3953</v>
      </c>
      <c r="D1093" s="1" t="s">
        <v>4138</v>
      </c>
      <c r="E1093" s="1" t="s">
        <v>3955</v>
      </c>
      <c r="F1093" s="1" t="s">
        <v>3956</v>
      </c>
      <c r="G1093" s="15"/>
      <c r="H1093" s="18"/>
      <c r="I1093" s="20"/>
      <c r="J1093" s="1" t="s">
        <v>23</v>
      </c>
      <c r="K1093" t="s">
        <v>13332</v>
      </c>
      <c r="L1093" s="1" t="s">
        <v>3947</v>
      </c>
      <c r="N1093" t="s">
        <v>13697</v>
      </c>
      <c r="Q1093" t="s">
        <v>13789</v>
      </c>
      <c r="R1093" t="s">
        <v>3953</v>
      </c>
      <c r="S1093" t="s">
        <v>14385</v>
      </c>
      <c r="T1093" t="s">
        <v>14379</v>
      </c>
    </row>
    <row r="1094" spans="2:20" x14ac:dyDescent="0.2">
      <c r="B1094" s="1" t="s">
        <v>4139</v>
      </c>
      <c r="C1094" s="1" t="s">
        <v>3943</v>
      </c>
      <c r="D1094" s="1" t="s">
        <v>4140</v>
      </c>
      <c r="E1094" s="1" t="s">
        <v>3945</v>
      </c>
      <c r="F1094" s="1" t="s">
        <v>3946</v>
      </c>
      <c r="G1094" s="15"/>
      <c r="H1094" s="18"/>
      <c r="I1094" s="20"/>
      <c r="J1094" s="1" t="s">
        <v>23</v>
      </c>
      <c r="K1094" t="s">
        <v>13334</v>
      </c>
      <c r="L1094" s="1" t="s">
        <v>3947</v>
      </c>
      <c r="N1094" t="s">
        <v>13703</v>
      </c>
      <c r="Q1094" t="s">
        <v>13789</v>
      </c>
      <c r="R1094" t="s">
        <v>14309</v>
      </c>
      <c r="S1094" t="s">
        <v>14385</v>
      </c>
      <c r="T1094" t="s">
        <v>14379</v>
      </c>
    </row>
    <row r="1095" spans="2:20" x14ac:dyDescent="0.2">
      <c r="B1095" s="1" t="s">
        <v>4141</v>
      </c>
      <c r="C1095" s="1" t="s">
        <v>3998</v>
      </c>
      <c r="D1095" s="1" t="s">
        <v>4142</v>
      </c>
      <c r="E1095" s="1" t="s">
        <v>3688</v>
      </c>
      <c r="F1095" s="1" t="s">
        <v>3571</v>
      </c>
      <c r="G1095" s="15"/>
      <c r="H1095" s="18"/>
      <c r="I1095" s="20"/>
      <c r="J1095" s="1" t="s">
        <v>23</v>
      </c>
      <c r="L1095" s="1" t="s">
        <v>3947</v>
      </c>
      <c r="N1095" t="s">
        <v>13699</v>
      </c>
      <c r="Q1095" t="s">
        <v>13789</v>
      </c>
      <c r="R1095" t="s">
        <v>14306</v>
      </c>
      <c r="S1095" t="s">
        <v>14385</v>
      </c>
      <c r="T1095" t="s">
        <v>14379</v>
      </c>
    </row>
    <row r="1096" spans="2:20" x14ac:dyDescent="0.2">
      <c r="B1096" s="1" t="s">
        <v>4143</v>
      </c>
      <c r="C1096" s="1" t="s">
        <v>3998</v>
      </c>
      <c r="D1096" s="1" t="s">
        <v>4144</v>
      </c>
      <c r="E1096" s="1" t="s">
        <v>3688</v>
      </c>
      <c r="F1096" s="1" t="s">
        <v>3571</v>
      </c>
      <c r="G1096" s="15"/>
      <c r="H1096" s="18"/>
      <c r="I1096" s="20"/>
      <c r="J1096" s="1" t="s">
        <v>23</v>
      </c>
      <c r="L1096" s="1" t="s">
        <v>3947</v>
      </c>
      <c r="N1096" t="s">
        <v>13699</v>
      </c>
      <c r="Q1096" t="s">
        <v>13789</v>
      </c>
      <c r="R1096" t="s">
        <v>14306</v>
      </c>
      <c r="S1096" t="s">
        <v>14385</v>
      </c>
      <c r="T1096" t="s">
        <v>14379</v>
      </c>
    </row>
    <row r="1097" spans="2:20" x14ac:dyDescent="0.2">
      <c r="B1097" s="1" t="s">
        <v>4145</v>
      </c>
      <c r="C1097" s="1" t="s">
        <v>4005</v>
      </c>
      <c r="D1097" s="1" t="s">
        <v>4146</v>
      </c>
      <c r="E1097" s="1" t="s">
        <v>4007</v>
      </c>
      <c r="F1097" s="1" t="s">
        <v>4008</v>
      </c>
      <c r="G1097" s="15"/>
      <c r="H1097" s="18"/>
      <c r="I1097" s="20"/>
      <c r="J1097" s="1" t="s">
        <v>23</v>
      </c>
      <c r="L1097" s="1" t="s">
        <v>3947</v>
      </c>
      <c r="N1097" t="s">
        <v>13697</v>
      </c>
      <c r="Q1097" t="s">
        <v>13789</v>
      </c>
      <c r="R1097" t="s">
        <v>4005</v>
      </c>
      <c r="S1097" t="s">
        <v>14385</v>
      </c>
      <c r="T1097" t="s">
        <v>14379</v>
      </c>
    </row>
    <row r="1098" spans="2:20" x14ac:dyDescent="0.2">
      <c r="B1098" s="1" t="s">
        <v>4147</v>
      </c>
      <c r="C1098" s="1" t="s">
        <v>4005</v>
      </c>
      <c r="D1098" s="1" t="s">
        <v>4148</v>
      </c>
      <c r="E1098" s="1" t="s">
        <v>4007</v>
      </c>
      <c r="F1098" s="1" t="s">
        <v>4008</v>
      </c>
      <c r="G1098" s="15"/>
      <c r="H1098" s="18"/>
      <c r="I1098" s="20"/>
      <c r="J1098" s="1" t="s">
        <v>23</v>
      </c>
      <c r="L1098" s="1" t="s">
        <v>3947</v>
      </c>
      <c r="N1098" t="s">
        <v>13697</v>
      </c>
      <c r="Q1098" t="s">
        <v>13789</v>
      </c>
      <c r="R1098" t="s">
        <v>4005</v>
      </c>
      <c r="S1098" t="s">
        <v>14385</v>
      </c>
      <c r="T1098" t="s">
        <v>14379</v>
      </c>
    </row>
    <row r="1099" spans="2:20" x14ac:dyDescent="0.2">
      <c r="B1099" s="1" t="s">
        <v>4149</v>
      </c>
      <c r="C1099" s="1" t="s">
        <v>4005</v>
      </c>
      <c r="D1099" s="1" t="s">
        <v>4150</v>
      </c>
      <c r="E1099" s="1" t="s">
        <v>4007</v>
      </c>
      <c r="F1099" s="1" t="s">
        <v>4011</v>
      </c>
      <c r="G1099" s="15"/>
      <c r="H1099" s="18"/>
      <c r="I1099" s="20"/>
      <c r="J1099" s="1" t="s">
        <v>112</v>
      </c>
      <c r="L1099" s="1" t="s">
        <v>3947</v>
      </c>
      <c r="N1099" t="s">
        <v>13697</v>
      </c>
      <c r="Q1099" t="s">
        <v>13789</v>
      </c>
      <c r="R1099" t="s">
        <v>4005</v>
      </c>
      <c r="S1099" t="s">
        <v>14385</v>
      </c>
      <c r="T1099" t="s">
        <v>14379</v>
      </c>
    </row>
    <row r="1100" spans="2:20" x14ac:dyDescent="0.2">
      <c r="B1100" s="1" t="s">
        <v>4151</v>
      </c>
      <c r="C1100" s="1" t="s">
        <v>4005</v>
      </c>
      <c r="D1100" s="1" t="s">
        <v>4152</v>
      </c>
      <c r="E1100" s="1" t="s">
        <v>4007</v>
      </c>
      <c r="F1100" s="1" t="s">
        <v>4011</v>
      </c>
      <c r="G1100" s="15"/>
      <c r="H1100" s="18"/>
      <c r="I1100" s="20"/>
      <c r="J1100" s="1" t="s">
        <v>112</v>
      </c>
      <c r="L1100" s="1" t="s">
        <v>3947</v>
      </c>
      <c r="N1100" t="s">
        <v>13697</v>
      </c>
      <c r="Q1100" t="s">
        <v>13789</v>
      </c>
      <c r="R1100" t="s">
        <v>4005</v>
      </c>
      <c r="S1100" t="s">
        <v>14385</v>
      </c>
      <c r="T1100" t="s">
        <v>14379</v>
      </c>
    </row>
    <row r="1101" spans="2:20" x14ac:dyDescent="0.2">
      <c r="B1101" s="1" t="s">
        <v>4153</v>
      </c>
      <c r="C1101" s="1" t="s">
        <v>3943</v>
      </c>
      <c r="D1101" s="1" t="s">
        <v>4154</v>
      </c>
      <c r="E1101" s="1" t="s">
        <v>3945</v>
      </c>
      <c r="F1101" s="1" t="s">
        <v>3946</v>
      </c>
      <c r="G1101" s="15"/>
      <c r="H1101" s="18"/>
      <c r="I1101" s="20"/>
      <c r="J1101" s="1" t="s">
        <v>23</v>
      </c>
      <c r="L1101" s="1" t="s">
        <v>3947</v>
      </c>
      <c r="N1101" t="s">
        <v>13703</v>
      </c>
      <c r="Q1101" t="s">
        <v>13789</v>
      </c>
      <c r="R1101" t="s">
        <v>14309</v>
      </c>
      <c r="S1101" t="s">
        <v>14385</v>
      </c>
      <c r="T1101" t="s">
        <v>14379</v>
      </c>
    </row>
    <row r="1102" spans="2:20" x14ac:dyDescent="0.2">
      <c r="B1102" s="1" t="s">
        <v>4155</v>
      </c>
      <c r="C1102" s="1" t="s">
        <v>3953</v>
      </c>
      <c r="D1102" s="1" t="s">
        <v>4156</v>
      </c>
      <c r="E1102" s="1" t="s">
        <v>3955</v>
      </c>
      <c r="F1102" s="1" t="s">
        <v>3956</v>
      </c>
      <c r="G1102" s="15"/>
      <c r="H1102" s="18"/>
      <c r="I1102" s="20"/>
      <c r="J1102" s="1" t="s">
        <v>23</v>
      </c>
      <c r="K1102" t="s">
        <v>13332</v>
      </c>
      <c r="L1102" s="1" t="s">
        <v>3947</v>
      </c>
      <c r="N1102" t="s">
        <v>13697</v>
      </c>
      <c r="Q1102" t="s">
        <v>13789</v>
      </c>
      <c r="R1102" t="s">
        <v>3953</v>
      </c>
      <c r="S1102" t="s">
        <v>14385</v>
      </c>
      <c r="T1102" t="s">
        <v>14379</v>
      </c>
    </row>
    <row r="1103" spans="2:20" x14ac:dyDescent="0.2">
      <c r="B1103" s="1" t="s">
        <v>4157</v>
      </c>
      <c r="C1103" s="1" t="s">
        <v>3953</v>
      </c>
      <c r="D1103" s="1" t="s">
        <v>4158</v>
      </c>
      <c r="E1103" s="1" t="s">
        <v>3955</v>
      </c>
      <c r="F1103" s="1" t="s">
        <v>3956</v>
      </c>
      <c r="G1103" s="15"/>
      <c r="H1103" s="18"/>
      <c r="I1103" s="20"/>
      <c r="J1103" s="1" t="s">
        <v>23</v>
      </c>
      <c r="K1103" t="s">
        <v>13332</v>
      </c>
      <c r="L1103" s="1" t="s">
        <v>3947</v>
      </c>
      <c r="N1103" t="s">
        <v>13697</v>
      </c>
      <c r="Q1103" t="s">
        <v>13789</v>
      </c>
      <c r="R1103" t="s">
        <v>3953</v>
      </c>
      <c r="S1103" t="s">
        <v>14385</v>
      </c>
      <c r="T1103" t="s">
        <v>14379</v>
      </c>
    </row>
    <row r="1104" spans="2:20" x14ac:dyDescent="0.2">
      <c r="B1104" s="1" t="s">
        <v>4159</v>
      </c>
      <c r="C1104" s="1" t="s">
        <v>3998</v>
      </c>
      <c r="D1104" s="1" t="s">
        <v>4160</v>
      </c>
      <c r="E1104" s="1" t="s">
        <v>3688</v>
      </c>
      <c r="F1104" s="1" t="s">
        <v>3571</v>
      </c>
      <c r="G1104" s="15"/>
      <c r="H1104" s="18"/>
      <c r="I1104" s="20"/>
      <c r="J1104" s="1" t="s">
        <v>23</v>
      </c>
      <c r="L1104" s="1" t="s">
        <v>3947</v>
      </c>
      <c r="N1104" t="s">
        <v>13699</v>
      </c>
      <c r="Q1104" t="s">
        <v>13789</v>
      </c>
      <c r="R1104" t="s">
        <v>14306</v>
      </c>
      <c r="S1104" t="s">
        <v>14385</v>
      </c>
      <c r="T1104" t="s">
        <v>14379</v>
      </c>
    </row>
    <row r="1105" spans="2:20" x14ac:dyDescent="0.2">
      <c r="B1105" s="1" t="s">
        <v>4161</v>
      </c>
      <c r="C1105" s="1" t="s">
        <v>4005</v>
      </c>
      <c r="D1105" s="1" t="s">
        <v>4162</v>
      </c>
      <c r="E1105" s="1" t="s">
        <v>4007</v>
      </c>
      <c r="F1105" s="1" t="s">
        <v>4008</v>
      </c>
      <c r="G1105" s="15"/>
      <c r="H1105" s="18"/>
      <c r="I1105" s="20"/>
      <c r="J1105" s="1" t="s">
        <v>23</v>
      </c>
      <c r="L1105" s="1" t="s">
        <v>3947</v>
      </c>
      <c r="N1105" t="s">
        <v>13697</v>
      </c>
      <c r="Q1105" t="s">
        <v>13789</v>
      </c>
      <c r="R1105" t="s">
        <v>4005</v>
      </c>
      <c r="S1105" t="s">
        <v>14385</v>
      </c>
      <c r="T1105" t="s">
        <v>14379</v>
      </c>
    </row>
    <row r="1106" spans="2:20" x14ac:dyDescent="0.2">
      <c r="B1106" s="1" t="s">
        <v>4163</v>
      </c>
      <c r="C1106" s="1" t="s">
        <v>4005</v>
      </c>
      <c r="D1106" s="1" t="s">
        <v>4164</v>
      </c>
      <c r="E1106" s="1" t="s">
        <v>4007</v>
      </c>
      <c r="F1106" s="1" t="s">
        <v>4008</v>
      </c>
      <c r="G1106" s="15"/>
      <c r="H1106" s="18"/>
      <c r="I1106" s="20"/>
      <c r="J1106" s="1" t="s">
        <v>23</v>
      </c>
      <c r="L1106" s="1" t="s">
        <v>3947</v>
      </c>
      <c r="N1106" t="s">
        <v>13697</v>
      </c>
      <c r="Q1106" t="s">
        <v>13789</v>
      </c>
      <c r="R1106" t="s">
        <v>4005</v>
      </c>
      <c r="S1106" t="s">
        <v>14385</v>
      </c>
      <c r="T1106" t="s">
        <v>14379</v>
      </c>
    </row>
    <row r="1107" spans="2:20" x14ac:dyDescent="0.2">
      <c r="B1107" s="1" t="s">
        <v>4165</v>
      </c>
      <c r="C1107" s="1" t="s">
        <v>4005</v>
      </c>
      <c r="D1107" s="1" t="s">
        <v>4166</v>
      </c>
      <c r="E1107" s="1" t="s">
        <v>4007</v>
      </c>
      <c r="F1107" s="1" t="s">
        <v>4011</v>
      </c>
      <c r="G1107" s="15"/>
      <c r="H1107" s="18"/>
      <c r="I1107" s="20"/>
      <c r="J1107" s="1" t="s">
        <v>112</v>
      </c>
      <c r="L1107" s="1" t="s">
        <v>3947</v>
      </c>
      <c r="N1107" t="s">
        <v>13697</v>
      </c>
      <c r="Q1107" t="s">
        <v>13789</v>
      </c>
      <c r="R1107" t="s">
        <v>4005</v>
      </c>
      <c r="S1107" t="s">
        <v>14385</v>
      </c>
      <c r="T1107" t="s">
        <v>14379</v>
      </c>
    </row>
    <row r="1108" spans="2:20" x14ac:dyDescent="0.2">
      <c r="B1108" s="1" t="s">
        <v>4167</v>
      </c>
      <c r="C1108" s="1" t="s">
        <v>4005</v>
      </c>
      <c r="D1108" s="1" t="s">
        <v>4168</v>
      </c>
      <c r="E1108" s="1" t="s">
        <v>4007</v>
      </c>
      <c r="F1108" s="1" t="s">
        <v>4011</v>
      </c>
      <c r="G1108" s="15"/>
      <c r="H1108" s="18"/>
      <c r="I1108" s="20"/>
      <c r="J1108" s="1" t="s">
        <v>112</v>
      </c>
      <c r="L1108" s="1" t="s">
        <v>3947</v>
      </c>
      <c r="N1108" t="s">
        <v>13697</v>
      </c>
      <c r="Q1108" t="s">
        <v>13789</v>
      </c>
      <c r="R1108" t="s">
        <v>4005</v>
      </c>
      <c r="S1108" t="s">
        <v>14385</v>
      </c>
      <c r="T1108" t="s">
        <v>14379</v>
      </c>
    </row>
    <row r="1109" spans="2:20" x14ac:dyDescent="0.2">
      <c r="B1109" s="1" t="s">
        <v>4169</v>
      </c>
      <c r="C1109" s="1" t="s">
        <v>3943</v>
      </c>
      <c r="D1109" s="1" t="s">
        <v>4170</v>
      </c>
      <c r="E1109" s="1" t="s">
        <v>3945</v>
      </c>
      <c r="F1109" s="1" t="s">
        <v>3946</v>
      </c>
      <c r="G1109" s="15"/>
      <c r="H1109" s="18"/>
      <c r="I1109" s="20"/>
      <c r="J1109" s="1" t="s">
        <v>23</v>
      </c>
      <c r="L1109" s="1" t="s">
        <v>3947</v>
      </c>
      <c r="N1109" t="s">
        <v>13703</v>
      </c>
      <c r="Q1109" t="s">
        <v>13789</v>
      </c>
      <c r="R1109" t="s">
        <v>14309</v>
      </c>
      <c r="S1109" t="s">
        <v>14385</v>
      </c>
      <c r="T1109" t="s">
        <v>14379</v>
      </c>
    </row>
    <row r="1110" spans="2:20" x14ac:dyDescent="0.2">
      <c r="B1110" s="1" t="s">
        <v>4171</v>
      </c>
      <c r="C1110" s="1" t="s">
        <v>3943</v>
      </c>
      <c r="D1110" s="1" t="s">
        <v>4172</v>
      </c>
      <c r="F1110" s="1" t="s">
        <v>3946</v>
      </c>
      <c r="G1110" s="15"/>
      <c r="H1110" s="18"/>
      <c r="I1110" s="20"/>
      <c r="J1110" s="1" t="s">
        <v>23</v>
      </c>
      <c r="L1110" s="1" t="s">
        <v>3947</v>
      </c>
      <c r="N1110" t="s">
        <v>13703</v>
      </c>
      <c r="Q1110" t="s">
        <v>13789</v>
      </c>
      <c r="R1110" t="s">
        <v>14309</v>
      </c>
      <c r="S1110" t="s">
        <v>14378</v>
      </c>
      <c r="T1110" t="s">
        <v>14379</v>
      </c>
    </row>
    <row r="1111" spans="2:20" x14ac:dyDescent="0.2">
      <c r="B1111" s="1" t="s">
        <v>4173</v>
      </c>
      <c r="C1111" s="1" t="s">
        <v>3998</v>
      </c>
      <c r="D1111" s="1" t="s">
        <v>4174</v>
      </c>
      <c r="E1111" s="1" t="s">
        <v>3688</v>
      </c>
      <c r="F1111" s="1" t="s">
        <v>3571</v>
      </c>
      <c r="G1111" s="15"/>
      <c r="H1111" s="18"/>
      <c r="I1111" s="20"/>
      <c r="J1111" s="1" t="s">
        <v>23</v>
      </c>
      <c r="K1111" t="s">
        <v>13323</v>
      </c>
      <c r="L1111" s="1" t="s">
        <v>3947</v>
      </c>
      <c r="N1111" t="s">
        <v>13708</v>
      </c>
      <c r="Q1111" t="s">
        <v>13789</v>
      </c>
      <c r="R1111" t="s">
        <v>14306</v>
      </c>
      <c r="S1111" t="s">
        <v>14380</v>
      </c>
      <c r="T1111" t="s">
        <v>14377</v>
      </c>
    </row>
    <row r="1112" spans="2:20" x14ac:dyDescent="0.2">
      <c r="B1112" s="1" t="s">
        <v>4175</v>
      </c>
      <c r="C1112" s="1" t="s">
        <v>3998</v>
      </c>
      <c r="D1112" s="1" t="s">
        <v>4176</v>
      </c>
      <c r="E1112" s="1" t="s">
        <v>3688</v>
      </c>
      <c r="F1112" s="1" t="s">
        <v>3571</v>
      </c>
      <c r="G1112" s="15"/>
      <c r="H1112" s="18"/>
      <c r="I1112" s="20"/>
      <c r="J1112" s="1" t="s">
        <v>23</v>
      </c>
      <c r="K1112" t="s">
        <v>13323</v>
      </c>
      <c r="L1112" s="1" t="s">
        <v>3947</v>
      </c>
      <c r="N1112" t="s">
        <v>13708</v>
      </c>
      <c r="Q1112" t="s">
        <v>13789</v>
      </c>
      <c r="R1112" t="s">
        <v>14306</v>
      </c>
      <c r="S1112" t="s">
        <v>14380</v>
      </c>
      <c r="T1112" t="s">
        <v>14377</v>
      </c>
    </row>
    <row r="1113" spans="2:20" x14ac:dyDescent="0.2">
      <c r="B1113" s="1" t="s">
        <v>4177</v>
      </c>
      <c r="C1113" s="1" t="s">
        <v>3998</v>
      </c>
      <c r="D1113" s="1" t="s">
        <v>4178</v>
      </c>
      <c r="E1113" s="1" t="s">
        <v>3688</v>
      </c>
      <c r="F1113" s="1" t="s">
        <v>3571</v>
      </c>
      <c r="G1113" s="15"/>
      <c r="H1113" s="18"/>
      <c r="I1113" s="20"/>
      <c r="J1113" s="1" t="s">
        <v>23</v>
      </c>
      <c r="K1113" t="s">
        <v>13323</v>
      </c>
      <c r="L1113" s="1" t="s">
        <v>3947</v>
      </c>
      <c r="N1113" t="s">
        <v>13708</v>
      </c>
      <c r="Q1113" t="s">
        <v>13789</v>
      </c>
      <c r="R1113" t="s">
        <v>14306</v>
      </c>
      <c r="S1113" t="s">
        <v>14380</v>
      </c>
      <c r="T1113" t="s">
        <v>14377</v>
      </c>
    </row>
    <row r="1114" spans="2:20" x14ac:dyDescent="0.2">
      <c r="B1114" s="1" t="s">
        <v>4179</v>
      </c>
      <c r="C1114" s="1" t="s">
        <v>4180</v>
      </c>
      <c r="D1114" s="1" t="s">
        <v>4181</v>
      </c>
      <c r="E1114" s="1" t="s">
        <v>4007</v>
      </c>
      <c r="G1114" s="15"/>
      <c r="H1114" s="18"/>
      <c r="I1114" s="20"/>
      <c r="J1114" s="1" t="s">
        <v>296</v>
      </c>
      <c r="K1114" t="s">
        <v>13335</v>
      </c>
      <c r="L1114" s="1" t="s">
        <v>3947</v>
      </c>
      <c r="N1114" t="s">
        <v>13709</v>
      </c>
      <c r="Q1114" t="s">
        <v>13789</v>
      </c>
      <c r="R1114" t="s">
        <v>4005</v>
      </c>
      <c r="S1114" t="s">
        <v>14381</v>
      </c>
      <c r="T1114" t="s">
        <v>14382</v>
      </c>
    </row>
    <row r="1115" spans="2:20" x14ac:dyDescent="0.2">
      <c r="B1115" s="1" t="s">
        <v>4182</v>
      </c>
      <c r="C1115" s="1" t="s">
        <v>3998</v>
      </c>
      <c r="D1115" s="1" t="s">
        <v>4183</v>
      </c>
      <c r="E1115" s="1" t="s">
        <v>3688</v>
      </c>
      <c r="F1115" s="1" t="s">
        <v>3571</v>
      </c>
      <c r="G1115" s="15"/>
      <c r="H1115" s="18"/>
      <c r="I1115" s="20"/>
      <c r="J1115" s="1" t="s">
        <v>23</v>
      </c>
      <c r="K1115" t="s">
        <v>13323</v>
      </c>
      <c r="L1115" s="1" t="s">
        <v>3947</v>
      </c>
      <c r="N1115" t="s">
        <v>13708</v>
      </c>
      <c r="Q1115" t="s">
        <v>13789</v>
      </c>
      <c r="R1115" t="s">
        <v>14306</v>
      </c>
      <c r="S1115" t="s">
        <v>14380</v>
      </c>
      <c r="T1115" t="s">
        <v>14377</v>
      </c>
    </row>
    <row r="1116" spans="2:20" x14ac:dyDescent="0.2">
      <c r="B1116" s="1" t="s">
        <v>4184</v>
      </c>
      <c r="C1116" s="1" t="s">
        <v>3998</v>
      </c>
      <c r="D1116" s="1" t="s">
        <v>4185</v>
      </c>
      <c r="E1116" s="1" t="s">
        <v>3688</v>
      </c>
      <c r="F1116" s="1" t="s">
        <v>3571</v>
      </c>
      <c r="G1116" s="15"/>
      <c r="H1116" s="18"/>
      <c r="I1116" s="20"/>
      <c r="J1116" s="1" t="s">
        <v>23</v>
      </c>
      <c r="K1116" t="s">
        <v>13323</v>
      </c>
      <c r="L1116" s="1" t="s">
        <v>3947</v>
      </c>
      <c r="N1116" t="s">
        <v>13708</v>
      </c>
      <c r="Q1116" t="s">
        <v>13789</v>
      </c>
      <c r="R1116" t="s">
        <v>14306</v>
      </c>
      <c r="S1116" t="s">
        <v>14380</v>
      </c>
      <c r="T1116" t="s">
        <v>14377</v>
      </c>
    </row>
    <row r="1117" spans="2:20" x14ac:dyDescent="0.2">
      <c r="B1117" s="1" t="s">
        <v>4186</v>
      </c>
      <c r="C1117" s="1" t="s">
        <v>3998</v>
      </c>
      <c r="D1117" s="1" t="s">
        <v>4187</v>
      </c>
      <c r="E1117" s="1" t="s">
        <v>3688</v>
      </c>
      <c r="F1117" s="1" t="s">
        <v>3571</v>
      </c>
      <c r="G1117" s="15"/>
      <c r="H1117" s="18"/>
      <c r="I1117" s="20"/>
      <c r="J1117" s="1" t="s">
        <v>23</v>
      </c>
      <c r="K1117" t="s">
        <v>13323</v>
      </c>
      <c r="L1117" s="1" t="s">
        <v>3947</v>
      </c>
      <c r="N1117" t="s">
        <v>13708</v>
      </c>
      <c r="Q1117" t="s">
        <v>13789</v>
      </c>
      <c r="R1117" t="s">
        <v>14306</v>
      </c>
      <c r="S1117" t="s">
        <v>14380</v>
      </c>
      <c r="T1117" t="s">
        <v>14377</v>
      </c>
    </row>
    <row r="1118" spans="2:20" x14ac:dyDescent="0.2">
      <c r="B1118" s="1" t="s">
        <v>4188</v>
      </c>
      <c r="C1118" s="1" t="s">
        <v>3998</v>
      </c>
      <c r="D1118" s="1" t="s">
        <v>4189</v>
      </c>
      <c r="E1118" s="1" t="s">
        <v>3688</v>
      </c>
      <c r="F1118" s="1" t="s">
        <v>3571</v>
      </c>
      <c r="G1118" s="15"/>
      <c r="H1118" s="18"/>
      <c r="I1118" s="20"/>
      <c r="J1118" s="1" t="s">
        <v>23</v>
      </c>
      <c r="K1118" t="s">
        <v>13323</v>
      </c>
      <c r="L1118" s="1" t="s">
        <v>3947</v>
      </c>
      <c r="N1118" t="s">
        <v>13708</v>
      </c>
      <c r="Q1118" t="s">
        <v>13789</v>
      </c>
      <c r="R1118" t="s">
        <v>14306</v>
      </c>
      <c r="S1118" t="s">
        <v>14380</v>
      </c>
      <c r="T1118" t="s">
        <v>14377</v>
      </c>
    </row>
    <row r="1119" spans="2:20" x14ac:dyDescent="0.2">
      <c r="B1119" s="1" t="s">
        <v>4190</v>
      </c>
      <c r="C1119" s="1" t="s">
        <v>4191</v>
      </c>
      <c r="D1119" s="1" t="s">
        <v>4192</v>
      </c>
      <c r="E1119" s="1" t="s">
        <v>4007</v>
      </c>
      <c r="F1119" s="1" t="s">
        <v>4011</v>
      </c>
      <c r="G1119" s="15"/>
      <c r="H1119" s="18"/>
      <c r="I1119" s="20"/>
      <c r="J1119" s="1" t="s">
        <v>112</v>
      </c>
      <c r="K1119" t="s">
        <v>13336</v>
      </c>
      <c r="L1119" s="1" t="s">
        <v>3947</v>
      </c>
      <c r="Q1119" t="s">
        <v>13789</v>
      </c>
      <c r="R1119" t="s">
        <v>4005</v>
      </c>
      <c r="S1119" t="s">
        <v>14380</v>
      </c>
      <c r="T1119" t="s">
        <v>14379</v>
      </c>
    </row>
    <row r="1120" spans="2:20" x14ac:dyDescent="0.2">
      <c r="B1120" s="1" t="s">
        <v>4193</v>
      </c>
      <c r="C1120" s="1" t="s">
        <v>4194</v>
      </c>
      <c r="D1120" s="1" t="s">
        <v>4195</v>
      </c>
      <c r="E1120" s="1" t="s">
        <v>4196</v>
      </c>
      <c r="F1120" s="1" t="s">
        <v>4197</v>
      </c>
      <c r="G1120" s="15"/>
      <c r="H1120" s="18"/>
      <c r="I1120" s="20"/>
      <c r="J1120" s="1" t="s">
        <v>23</v>
      </c>
      <c r="L1120" s="1" t="s">
        <v>4198</v>
      </c>
      <c r="Q1120" t="s">
        <v>13789</v>
      </c>
      <c r="R1120" t="s">
        <v>4194</v>
      </c>
      <c r="S1120" t="s">
        <v>14380</v>
      </c>
      <c r="T1120" t="s">
        <v>14377</v>
      </c>
    </row>
    <row r="1121" spans="2:20" x14ac:dyDescent="0.2">
      <c r="B1121" s="1" t="s">
        <v>4199</v>
      </c>
      <c r="C1121" s="1" t="s">
        <v>4200</v>
      </c>
      <c r="D1121" s="1" t="s">
        <v>4201</v>
      </c>
      <c r="E1121" s="1" t="s">
        <v>4202</v>
      </c>
      <c r="F1121" s="1" t="s">
        <v>4203</v>
      </c>
      <c r="G1121" s="15"/>
      <c r="H1121" s="18"/>
      <c r="I1121" s="20"/>
      <c r="J1121" s="1" t="s">
        <v>23</v>
      </c>
      <c r="L1121" s="1" t="s">
        <v>4198</v>
      </c>
      <c r="Q1121" t="s">
        <v>13789</v>
      </c>
      <c r="R1121" t="s">
        <v>14311</v>
      </c>
      <c r="S1121" t="s">
        <v>14380</v>
      </c>
      <c r="T1121" t="s">
        <v>14377</v>
      </c>
    </row>
    <row r="1122" spans="2:20" x14ac:dyDescent="0.2">
      <c r="B1122" s="1" t="s">
        <v>4204</v>
      </c>
      <c r="C1122" s="1" t="s">
        <v>4200</v>
      </c>
      <c r="D1122" s="1" t="s">
        <v>4205</v>
      </c>
      <c r="E1122" s="1" t="s">
        <v>4202</v>
      </c>
      <c r="F1122" s="1" t="s">
        <v>4203</v>
      </c>
      <c r="G1122" s="15"/>
      <c r="H1122" s="18"/>
      <c r="I1122" s="20"/>
      <c r="J1122" s="1" t="s">
        <v>23</v>
      </c>
      <c r="L1122" s="1" t="s">
        <v>4198</v>
      </c>
      <c r="Q1122" t="s">
        <v>13789</v>
      </c>
      <c r="R1122" t="s">
        <v>14311</v>
      </c>
      <c r="S1122" t="s">
        <v>14380</v>
      </c>
      <c r="T1122" t="s">
        <v>14377</v>
      </c>
    </row>
    <row r="1123" spans="2:20" x14ac:dyDescent="0.2">
      <c r="B1123" s="1" t="s">
        <v>4206</v>
      </c>
      <c r="C1123" s="1" t="s">
        <v>4207</v>
      </c>
      <c r="D1123" s="1" t="s">
        <v>4208</v>
      </c>
      <c r="E1123" s="1" t="s">
        <v>4209</v>
      </c>
      <c r="F1123" s="1" t="s">
        <v>4210</v>
      </c>
      <c r="G1123" s="15"/>
      <c r="H1123" s="18"/>
      <c r="I1123" s="20"/>
      <c r="J1123" s="1" t="s">
        <v>23</v>
      </c>
      <c r="K1123" t="s">
        <v>12663</v>
      </c>
      <c r="L1123" s="1" t="s">
        <v>4198</v>
      </c>
      <c r="Q1123" t="s">
        <v>13789</v>
      </c>
      <c r="R1123" t="s">
        <v>14312</v>
      </c>
      <c r="S1123" t="s">
        <v>14380</v>
      </c>
      <c r="T1123" t="s">
        <v>14377</v>
      </c>
    </row>
    <row r="1124" spans="2:20" x14ac:dyDescent="0.2">
      <c r="B1124" s="1" t="s">
        <v>4211</v>
      </c>
      <c r="C1124" s="1" t="s">
        <v>4212</v>
      </c>
      <c r="D1124" s="1" t="s">
        <v>4213</v>
      </c>
      <c r="E1124" s="1" t="s">
        <v>4214</v>
      </c>
      <c r="F1124" s="1" t="s">
        <v>4215</v>
      </c>
      <c r="G1124" s="15"/>
      <c r="H1124" s="18"/>
      <c r="I1124" s="20"/>
      <c r="J1124" s="1" t="s">
        <v>23</v>
      </c>
      <c r="L1124" s="1" t="s">
        <v>4198</v>
      </c>
      <c r="Q1124" t="s">
        <v>13789</v>
      </c>
      <c r="R1124" t="s">
        <v>4212</v>
      </c>
      <c r="S1124" t="s">
        <v>14380</v>
      </c>
      <c r="T1124" t="s">
        <v>14377</v>
      </c>
    </row>
    <row r="1125" spans="2:20" x14ac:dyDescent="0.2">
      <c r="B1125" s="1" t="s">
        <v>4216</v>
      </c>
      <c r="C1125" s="1" t="s">
        <v>4217</v>
      </c>
      <c r="D1125" s="1" t="s">
        <v>4218</v>
      </c>
      <c r="E1125" s="1" t="s">
        <v>4219</v>
      </c>
      <c r="F1125" s="1" t="s">
        <v>4220</v>
      </c>
      <c r="G1125" s="15"/>
      <c r="H1125" s="18"/>
      <c r="I1125" s="20"/>
      <c r="J1125" s="1" t="s">
        <v>23</v>
      </c>
      <c r="K1125" t="s">
        <v>12825</v>
      </c>
      <c r="L1125" s="1" t="s">
        <v>4198</v>
      </c>
      <c r="N1125" t="s">
        <v>13710</v>
      </c>
      <c r="Q1125" t="s">
        <v>13789</v>
      </c>
      <c r="R1125" t="s">
        <v>14313</v>
      </c>
      <c r="S1125" t="s">
        <v>14380</v>
      </c>
      <c r="T1125" t="s">
        <v>14379</v>
      </c>
    </row>
    <row r="1126" spans="2:20" x14ac:dyDescent="0.2">
      <c r="B1126" s="1" t="s">
        <v>4221</v>
      </c>
      <c r="C1126" s="1" t="s">
        <v>4222</v>
      </c>
      <c r="D1126" s="1" t="s">
        <v>4223</v>
      </c>
      <c r="E1126" s="1" t="s">
        <v>4224</v>
      </c>
      <c r="F1126" s="1" t="s">
        <v>4225</v>
      </c>
      <c r="G1126" s="15"/>
      <c r="H1126" s="18"/>
      <c r="I1126" s="20"/>
      <c r="J1126" s="1" t="s">
        <v>23</v>
      </c>
      <c r="K1126" t="s">
        <v>13337</v>
      </c>
      <c r="L1126" s="1" t="s">
        <v>4198</v>
      </c>
      <c r="N1126" t="s">
        <v>13551</v>
      </c>
      <c r="Q1126" t="s">
        <v>13789</v>
      </c>
      <c r="R1126" t="s">
        <v>4222</v>
      </c>
      <c r="S1126" t="s">
        <v>14380</v>
      </c>
      <c r="T1126" t="s">
        <v>14379</v>
      </c>
    </row>
    <row r="1127" spans="2:20" x14ac:dyDescent="0.2">
      <c r="B1127" s="1" t="s">
        <v>4226</v>
      </c>
      <c r="C1127" s="1" t="s">
        <v>4227</v>
      </c>
      <c r="D1127" s="1" t="s">
        <v>4228</v>
      </c>
      <c r="E1127" s="1" t="s">
        <v>4229</v>
      </c>
      <c r="F1127" s="1" t="s">
        <v>4230</v>
      </c>
      <c r="G1127" s="15"/>
      <c r="H1127" s="18"/>
      <c r="I1127" s="20"/>
      <c r="J1127" s="1" t="s">
        <v>23</v>
      </c>
      <c r="K1127" t="s">
        <v>12668</v>
      </c>
      <c r="L1127" s="1" t="s">
        <v>4198</v>
      </c>
      <c r="N1127" t="s">
        <v>13490</v>
      </c>
      <c r="Q1127" t="s">
        <v>13789</v>
      </c>
      <c r="R1127" t="s">
        <v>4227</v>
      </c>
      <c r="S1127" t="s">
        <v>14375</v>
      </c>
      <c r="T1127" t="s">
        <v>14377</v>
      </c>
    </row>
    <row r="1128" spans="2:20" x14ac:dyDescent="0.2">
      <c r="B1128" s="1" t="s">
        <v>4231</v>
      </c>
      <c r="C1128" s="1" t="s">
        <v>4232</v>
      </c>
      <c r="D1128" s="1" t="s">
        <v>4233</v>
      </c>
      <c r="E1128" s="1" t="s">
        <v>4234</v>
      </c>
      <c r="F1128" s="1" t="s">
        <v>4235</v>
      </c>
      <c r="G1128" s="15"/>
      <c r="H1128" s="18"/>
      <c r="I1128" s="20"/>
      <c r="J1128" s="1" t="s">
        <v>23</v>
      </c>
      <c r="K1128" t="s">
        <v>13338</v>
      </c>
      <c r="L1128" s="1" t="s">
        <v>4198</v>
      </c>
      <c r="N1128" t="s">
        <v>13711</v>
      </c>
      <c r="Q1128" t="s">
        <v>13789</v>
      </c>
      <c r="R1128" t="s">
        <v>14314</v>
      </c>
      <c r="S1128" t="s">
        <v>14375</v>
      </c>
      <c r="T1128" t="s">
        <v>14377</v>
      </c>
    </row>
    <row r="1129" spans="2:20" x14ac:dyDescent="0.2">
      <c r="B1129" s="1" t="s">
        <v>4236</v>
      </c>
      <c r="C1129" s="1" t="s">
        <v>4237</v>
      </c>
      <c r="D1129" s="1" t="s">
        <v>4238</v>
      </c>
      <c r="E1129" s="1" t="s">
        <v>4239</v>
      </c>
      <c r="F1129" s="1" t="s">
        <v>4240</v>
      </c>
      <c r="G1129" s="15"/>
      <c r="H1129" s="18"/>
      <c r="I1129" s="20"/>
      <c r="J1129" s="1" t="s">
        <v>23</v>
      </c>
      <c r="K1129" t="s">
        <v>13339</v>
      </c>
      <c r="L1129" s="1" t="s">
        <v>4198</v>
      </c>
      <c r="Q1129" t="s">
        <v>13789</v>
      </c>
      <c r="R1129" t="s">
        <v>14315</v>
      </c>
      <c r="S1129" t="s">
        <v>14375</v>
      </c>
      <c r="T1129" t="s">
        <v>14377</v>
      </c>
    </row>
    <row r="1130" spans="2:20" x14ac:dyDescent="0.2">
      <c r="B1130" s="1" t="s">
        <v>4241</v>
      </c>
      <c r="C1130" s="1" t="s">
        <v>4242</v>
      </c>
      <c r="D1130" s="1" t="s">
        <v>4243</v>
      </c>
      <c r="E1130" s="1" t="s">
        <v>4244</v>
      </c>
      <c r="F1130" s="1" t="s">
        <v>4245</v>
      </c>
      <c r="G1130" s="15"/>
      <c r="H1130" s="18"/>
      <c r="I1130" s="20"/>
      <c r="J1130" s="1" t="s">
        <v>23</v>
      </c>
      <c r="K1130" t="s">
        <v>13340</v>
      </c>
      <c r="L1130" s="1" t="s">
        <v>4198</v>
      </c>
      <c r="Q1130" t="s">
        <v>13789</v>
      </c>
      <c r="R1130" t="s">
        <v>14316</v>
      </c>
      <c r="S1130" t="s">
        <v>14375</v>
      </c>
      <c r="T1130" t="s">
        <v>14377</v>
      </c>
    </row>
    <row r="1131" spans="2:20" x14ac:dyDescent="0.2">
      <c r="B1131" s="1" t="s">
        <v>4246</v>
      </c>
      <c r="C1131" s="1" t="s">
        <v>4247</v>
      </c>
      <c r="D1131" s="1" t="s">
        <v>4213</v>
      </c>
      <c r="E1131" s="1" t="s">
        <v>4248</v>
      </c>
      <c r="F1131" s="1" t="s">
        <v>4249</v>
      </c>
      <c r="G1131" s="15"/>
      <c r="H1131" s="18"/>
      <c r="I1131" s="20"/>
      <c r="J1131" s="1" t="s">
        <v>23</v>
      </c>
      <c r="K1131" t="s">
        <v>13341</v>
      </c>
      <c r="L1131" s="1" t="s">
        <v>4198</v>
      </c>
      <c r="N1131" t="s">
        <v>13712</v>
      </c>
      <c r="Q1131" t="s">
        <v>13789</v>
      </c>
      <c r="R1131" t="s">
        <v>14317</v>
      </c>
      <c r="S1131" t="s">
        <v>14375</v>
      </c>
      <c r="T1131" t="s">
        <v>14377</v>
      </c>
    </row>
    <row r="1132" spans="2:20" x14ac:dyDescent="0.2">
      <c r="B1132" s="1" t="s">
        <v>4250</v>
      </c>
      <c r="C1132" s="1" t="s">
        <v>4251</v>
      </c>
      <c r="D1132" s="1" t="s">
        <v>4252</v>
      </c>
      <c r="E1132" s="1" t="s">
        <v>4253</v>
      </c>
      <c r="F1132" s="1" t="s">
        <v>4254</v>
      </c>
      <c r="G1132" s="15"/>
      <c r="H1132" s="18"/>
      <c r="I1132" s="20"/>
      <c r="J1132" s="1" t="s">
        <v>23</v>
      </c>
      <c r="L1132" s="1" t="s">
        <v>4198</v>
      </c>
      <c r="Q1132" t="s">
        <v>13789</v>
      </c>
      <c r="R1132" t="s">
        <v>4251</v>
      </c>
      <c r="S1132" t="s">
        <v>14375</v>
      </c>
      <c r="T1132" t="s">
        <v>14377</v>
      </c>
    </row>
    <row r="1133" spans="2:20" x14ac:dyDescent="0.2">
      <c r="B1133" s="1" t="s">
        <v>4255</v>
      </c>
      <c r="C1133" s="1" t="s">
        <v>4256</v>
      </c>
      <c r="D1133" s="1" t="s">
        <v>4257</v>
      </c>
      <c r="E1133" s="1" t="s">
        <v>4258</v>
      </c>
      <c r="F1133" s="1" t="s">
        <v>4259</v>
      </c>
      <c r="G1133" s="15"/>
      <c r="H1133" s="18"/>
      <c r="I1133" s="20"/>
      <c r="J1133" s="1" t="s">
        <v>23</v>
      </c>
      <c r="K1133" t="s">
        <v>13342</v>
      </c>
      <c r="L1133" s="1" t="s">
        <v>4198</v>
      </c>
      <c r="Q1133" t="s">
        <v>13789</v>
      </c>
      <c r="R1133" t="s">
        <v>14318</v>
      </c>
      <c r="S1133" t="s">
        <v>14375</v>
      </c>
      <c r="T1133" t="s">
        <v>14377</v>
      </c>
    </row>
    <row r="1134" spans="2:20" x14ac:dyDescent="0.2">
      <c r="B1134" s="1" t="s">
        <v>4260</v>
      </c>
      <c r="C1134" s="1" t="s">
        <v>4261</v>
      </c>
      <c r="D1134" s="1" t="s">
        <v>4262</v>
      </c>
      <c r="E1134" s="1" t="s">
        <v>4263</v>
      </c>
      <c r="F1134" s="1" t="s">
        <v>4264</v>
      </c>
      <c r="G1134" s="15"/>
      <c r="H1134" s="18"/>
      <c r="I1134" s="20"/>
      <c r="J1134" s="1" t="s">
        <v>23</v>
      </c>
      <c r="L1134" s="1" t="s">
        <v>4198</v>
      </c>
      <c r="Q1134" t="s">
        <v>13789</v>
      </c>
      <c r="R1134" t="s">
        <v>4261</v>
      </c>
      <c r="S1134" t="s">
        <v>14380</v>
      </c>
      <c r="T1134" t="s">
        <v>14377</v>
      </c>
    </row>
    <row r="1135" spans="2:20" x14ac:dyDescent="0.2">
      <c r="B1135" s="1" t="s">
        <v>4265</v>
      </c>
      <c r="C1135" s="1" t="s">
        <v>4266</v>
      </c>
      <c r="D1135" s="1" t="s">
        <v>4267</v>
      </c>
      <c r="E1135" s="1" t="s">
        <v>4248</v>
      </c>
      <c r="F1135" s="1" t="s">
        <v>4268</v>
      </c>
      <c r="G1135" s="15"/>
      <c r="H1135" s="18"/>
      <c r="I1135" s="20"/>
      <c r="J1135" s="1" t="s">
        <v>23</v>
      </c>
      <c r="K1135" t="s">
        <v>13341</v>
      </c>
      <c r="L1135" s="1" t="s">
        <v>4198</v>
      </c>
      <c r="Q1135" t="s">
        <v>13789</v>
      </c>
      <c r="R1135" t="s">
        <v>14319</v>
      </c>
      <c r="S1135" t="s">
        <v>14380</v>
      </c>
      <c r="T1135" t="s">
        <v>14379</v>
      </c>
    </row>
    <row r="1136" spans="2:20" x14ac:dyDescent="0.2">
      <c r="B1136" s="1" t="s">
        <v>4269</v>
      </c>
      <c r="C1136" s="1" t="s">
        <v>4266</v>
      </c>
      <c r="D1136" s="1" t="s">
        <v>4270</v>
      </c>
      <c r="E1136" s="1" t="s">
        <v>4248</v>
      </c>
      <c r="F1136" s="1" t="s">
        <v>4268</v>
      </c>
      <c r="G1136" s="15"/>
      <c r="H1136" s="18"/>
      <c r="I1136" s="20"/>
      <c r="J1136" s="1" t="s">
        <v>23</v>
      </c>
      <c r="K1136" t="s">
        <v>13341</v>
      </c>
      <c r="L1136" s="1" t="s">
        <v>4198</v>
      </c>
      <c r="Q1136" t="s">
        <v>13789</v>
      </c>
      <c r="R1136" t="s">
        <v>14319</v>
      </c>
      <c r="S1136" t="s">
        <v>14380</v>
      </c>
      <c r="T1136" t="s">
        <v>14379</v>
      </c>
    </row>
    <row r="1137" spans="2:20" x14ac:dyDescent="0.2">
      <c r="B1137" s="1" t="s">
        <v>4271</v>
      </c>
      <c r="C1137" s="1" t="s">
        <v>3784</v>
      </c>
      <c r="D1137" s="1" t="s">
        <v>4272</v>
      </c>
      <c r="E1137" s="1" t="s">
        <v>3786</v>
      </c>
      <c r="F1137" s="1" t="s">
        <v>4273</v>
      </c>
      <c r="G1137" s="15"/>
      <c r="H1137" s="18"/>
      <c r="I1137" s="20"/>
      <c r="J1137" s="1" t="s">
        <v>23</v>
      </c>
      <c r="K1137" t="s">
        <v>13343</v>
      </c>
      <c r="L1137" s="1" t="s">
        <v>4274</v>
      </c>
      <c r="N1137" t="s">
        <v>13713</v>
      </c>
      <c r="Q1137" t="s">
        <v>13794</v>
      </c>
      <c r="R1137" t="s">
        <v>14307</v>
      </c>
      <c r="S1137" t="s">
        <v>14375</v>
      </c>
      <c r="T1137" t="s">
        <v>14379</v>
      </c>
    </row>
    <row r="1138" spans="2:20" x14ac:dyDescent="0.2">
      <c r="B1138" s="1" t="s">
        <v>4275</v>
      </c>
      <c r="C1138" s="1" t="s">
        <v>4276</v>
      </c>
      <c r="D1138" s="1" t="s">
        <v>4277</v>
      </c>
      <c r="E1138" s="1" t="s">
        <v>4278</v>
      </c>
      <c r="F1138" s="1" t="s">
        <v>4279</v>
      </c>
      <c r="G1138" s="15"/>
      <c r="H1138" s="18"/>
      <c r="I1138" s="20"/>
      <c r="J1138" s="1" t="s">
        <v>23</v>
      </c>
      <c r="K1138" t="s">
        <v>13344</v>
      </c>
      <c r="L1138" s="1" t="s">
        <v>4274</v>
      </c>
      <c r="Q1138" t="s">
        <v>13794</v>
      </c>
      <c r="R1138" t="s">
        <v>14320</v>
      </c>
      <c r="S1138" t="s">
        <v>14375</v>
      </c>
      <c r="T1138" t="s">
        <v>14377</v>
      </c>
    </row>
    <row r="1139" spans="2:20" x14ac:dyDescent="0.2">
      <c r="B1139" s="1" t="s">
        <v>4280</v>
      </c>
      <c r="C1139" s="1" t="s">
        <v>4281</v>
      </c>
      <c r="D1139" s="1" t="s">
        <v>4282</v>
      </c>
      <c r="E1139" s="1" t="s">
        <v>4283</v>
      </c>
      <c r="F1139" s="1" t="s">
        <v>4284</v>
      </c>
      <c r="G1139" s="15"/>
      <c r="H1139" s="18"/>
      <c r="I1139" s="20"/>
      <c r="J1139" s="1" t="s">
        <v>23</v>
      </c>
      <c r="K1139" t="s">
        <v>13345</v>
      </c>
      <c r="L1139" s="1" t="s">
        <v>4274</v>
      </c>
      <c r="Q1139" t="s">
        <v>13794</v>
      </c>
      <c r="R1139" t="s">
        <v>14321</v>
      </c>
      <c r="S1139" t="s">
        <v>14375</v>
      </c>
      <c r="T1139" t="s">
        <v>14377</v>
      </c>
    </row>
    <row r="1140" spans="2:20" x14ac:dyDescent="0.2">
      <c r="B1140" s="1" t="s">
        <v>4285</v>
      </c>
      <c r="C1140" s="1" t="s">
        <v>4286</v>
      </c>
      <c r="D1140" s="1" t="s">
        <v>4287</v>
      </c>
      <c r="E1140" s="1" t="s">
        <v>4288</v>
      </c>
      <c r="F1140" s="1" t="s">
        <v>4289</v>
      </c>
      <c r="G1140" s="15"/>
      <c r="H1140" s="18"/>
      <c r="I1140" s="20"/>
      <c r="J1140" s="1" t="s">
        <v>23</v>
      </c>
      <c r="K1140" t="s">
        <v>13346</v>
      </c>
      <c r="L1140" s="1" t="s">
        <v>4274</v>
      </c>
      <c r="Q1140" t="s">
        <v>13794</v>
      </c>
      <c r="R1140" t="s">
        <v>14322</v>
      </c>
      <c r="S1140" t="s">
        <v>14375</v>
      </c>
      <c r="T1140" t="s">
        <v>14377</v>
      </c>
    </row>
    <row r="1141" spans="2:20" x14ac:dyDescent="0.2">
      <c r="B1141" s="1" t="s">
        <v>4290</v>
      </c>
      <c r="C1141" s="1" t="s">
        <v>4291</v>
      </c>
      <c r="D1141" s="1" t="s">
        <v>4292</v>
      </c>
      <c r="E1141" s="1" t="s">
        <v>4293</v>
      </c>
      <c r="F1141" s="1" t="s">
        <v>4294</v>
      </c>
      <c r="G1141" s="15"/>
      <c r="H1141" s="18"/>
      <c r="I1141" s="20"/>
      <c r="J1141" s="1" t="s">
        <v>23</v>
      </c>
      <c r="K1141" t="s">
        <v>13347</v>
      </c>
      <c r="L1141" s="1" t="s">
        <v>4274</v>
      </c>
      <c r="Q1141" t="s">
        <v>13794</v>
      </c>
      <c r="R1141" t="s">
        <v>14323</v>
      </c>
      <c r="S1141" t="s">
        <v>14375</v>
      </c>
      <c r="T1141" t="s">
        <v>14377</v>
      </c>
    </row>
    <row r="1142" spans="2:20" x14ac:dyDescent="0.2">
      <c r="B1142" s="1" t="s">
        <v>4295</v>
      </c>
      <c r="C1142" s="1" t="s">
        <v>4296</v>
      </c>
      <c r="D1142" s="1" t="s">
        <v>4297</v>
      </c>
      <c r="E1142" s="1" t="s">
        <v>4298</v>
      </c>
      <c r="F1142" s="1" t="s">
        <v>4299</v>
      </c>
      <c r="G1142" s="15"/>
      <c r="H1142" s="18"/>
      <c r="I1142" s="20"/>
      <c r="J1142" s="1" t="s">
        <v>23</v>
      </c>
      <c r="K1142" t="s">
        <v>13348</v>
      </c>
      <c r="L1142" s="1" t="s">
        <v>4274</v>
      </c>
      <c r="Q1142" t="s">
        <v>13794</v>
      </c>
      <c r="R1142" t="s">
        <v>14324</v>
      </c>
      <c r="S1142" t="s">
        <v>14375</v>
      </c>
      <c r="T1142" t="s">
        <v>14377</v>
      </c>
    </row>
    <row r="1143" spans="2:20" x14ac:dyDescent="0.2">
      <c r="B1143" s="1" t="s">
        <v>4300</v>
      </c>
      <c r="C1143" s="1" t="s">
        <v>4301</v>
      </c>
      <c r="D1143" s="1" t="s">
        <v>4302</v>
      </c>
      <c r="E1143" s="1" t="s">
        <v>4303</v>
      </c>
      <c r="F1143" s="1" t="s">
        <v>4304</v>
      </c>
      <c r="G1143" s="15"/>
      <c r="H1143" s="18"/>
      <c r="I1143" s="20"/>
      <c r="J1143" s="1" t="s">
        <v>23</v>
      </c>
      <c r="K1143" t="s">
        <v>13349</v>
      </c>
      <c r="L1143" s="1" t="s">
        <v>4274</v>
      </c>
      <c r="Q1143" t="s">
        <v>13794</v>
      </c>
      <c r="R1143" t="s">
        <v>14325</v>
      </c>
      <c r="S1143" t="s">
        <v>14375</v>
      </c>
      <c r="T1143" t="s">
        <v>14377</v>
      </c>
    </row>
    <row r="1144" spans="2:20" x14ac:dyDescent="0.2">
      <c r="B1144" s="1" t="s">
        <v>4305</v>
      </c>
      <c r="C1144" s="1" t="s">
        <v>4306</v>
      </c>
      <c r="D1144" s="1" t="s">
        <v>4307</v>
      </c>
      <c r="E1144" s="1" t="s">
        <v>4308</v>
      </c>
      <c r="F1144" s="1" t="s">
        <v>4309</v>
      </c>
      <c r="G1144" s="15"/>
      <c r="H1144" s="18"/>
      <c r="I1144" s="20"/>
      <c r="J1144" s="1" t="s">
        <v>23</v>
      </c>
      <c r="K1144" t="s">
        <v>13350</v>
      </c>
      <c r="L1144" s="1" t="s">
        <v>4274</v>
      </c>
      <c r="Q1144" t="s">
        <v>13794</v>
      </c>
      <c r="R1144" t="s">
        <v>14326</v>
      </c>
      <c r="S1144" t="s">
        <v>14375</v>
      </c>
      <c r="T1144" t="s">
        <v>14377</v>
      </c>
    </row>
    <row r="1145" spans="2:20" x14ac:dyDescent="0.2">
      <c r="B1145" s="1" t="s">
        <v>4310</v>
      </c>
      <c r="C1145" s="1" t="s">
        <v>4311</v>
      </c>
      <c r="D1145" s="1" t="s">
        <v>4312</v>
      </c>
      <c r="E1145" s="1" t="s">
        <v>4313</v>
      </c>
      <c r="F1145" s="1" t="s">
        <v>4309</v>
      </c>
      <c r="G1145" s="15"/>
      <c r="H1145" s="18"/>
      <c r="I1145" s="20"/>
      <c r="J1145" s="1" t="s">
        <v>23</v>
      </c>
      <c r="K1145" t="s">
        <v>13351</v>
      </c>
      <c r="L1145" s="1" t="s">
        <v>4274</v>
      </c>
      <c r="Q1145" t="s">
        <v>13794</v>
      </c>
      <c r="R1145" t="s">
        <v>14327</v>
      </c>
      <c r="S1145" t="s">
        <v>14375</v>
      </c>
      <c r="T1145" t="s">
        <v>14377</v>
      </c>
    </row>
    <row r="1146" spans="2:20" x14ac:dyDescent="0.2">
      <c r="B1146" s="1" t="s">
        <v>4314</v>
      </c>
      <c r="C1146" s="1" t="s">
        <v>4315</v>
      </c>
      <c r="D1146" s="1" t="s">
        <v>4316</v>
      </c>
      <c r="E1146" s="1" t="s">
        <v>4317</v>
      </c>
      <c r="F1146" s="1" t="s">
        <v>4318</v>
      </c>
      <c r="G1146" s="15"/>
      <c r="H1146" s="18"/>
      <c r="I1146" s="20"/>
      <c r="J1146" s="1" t="s">
        <v>23</v>
      </c>
      <c r="K1146" t="s">
        <v>13352</v>
      </c>
      <c r="L1146" s="1" t="s">
        <v>4274</v>
      </c>
      <c r="Q1146" t="s">
        <v>13794</v>
      </c>
      <c r="R1146" t="s">
        <v>14328</v>
      </c>
      <c r="S1146" t="s">
        <v>14375</v>
      </c>
      <c r="T1146" t="s">
        <v>14377</v>
      </c>
    </row>
    <row r="1147" spans="2:20" x14ac:dyDescent="0.2">
      <c r="B1147" s="1" t="s">
        <v>4319</v>
      </c>
      <c r="C1147" s="1" t="s">
        <v>4320</v>
      </c>
      <c r="D1147" s="1" t="s">
        <v>4321</v>
      </c>
      <c r="E1147" s="1" t="s">
        <v>4322</v>
      </c>
      <c r="F1147" s="1" t="s">
        <v>4323</v>
      </c>
      <c r="G1147" s="15"/>
      <c r="H1147" s="18"/>
      <c r="I1147" s="20"/>
      <c r="J1147" s="1" t="s">
        <v>23</v>
      </c>
      <c r="K1147" t="s">
        <v>13353</v>
      </c>
      <c r="L1147" s="1" t="s">
        <v>4274</v>
      </c>
      <c r="N1147" t="s">
        <v>13714</v>
      </c>
      <c r="Q1147" t="s">
        <v>13794</v>
      </c>
      <c r="R1147" t="s">
        <v>14329</v>
      </c>
      <c r="S1147" t="s">
        <v>14381</v>
      </c>
      <c r="T1147" t="s">
        <v>14379</v>
      </c>
    </row>
    <row r="1148" spans="2:20" x14ac:dyDescent="0.2">
      <c r="B1148" s="1" t="s">
        <v>4324</v>
      </c>
      <c r="C1148" s="1" t="s">
        <v>4325</v>
      </c>
      <c r="D1148" s="1" t="s">
        <v>4326</v>
      </c>
      <c r="E1148" s="1" t="s">
        <v>4327</v>
      </c>
      <c r="F1148" s="1" t="s">
        <v>4328</v>
      </c>
      <c r="G1148" s="15"/>
      <c r="H1148" s="18"/>
      <c r="I1148" s="20"/>
      <c r="J1148" s="1" t="s">
        <v>23</v>
      </c>
      <c r="K1148" t="s">
        <v>13354</v>
      </c>
      <c r="L1148" s="1" t="s">
        <v>4329</v>
      </c>
      <c r="Q1148" t="s">
        <v>13787</v>
      </c>
      <c r="R1148" t="s">
        <v>14330</v>
      </c>
      <c r="S1148" t="s">
        <v>14375</v>
      </c>
      <c r="T1148" t="s">
        <v>14377</v>
      </c>
    </row>
    <row r="1149" spans="2:20" x14ac:dyDescent="0.2">
      <c r="B1149" s="1" t="s">
        <v>4330</v>
      </c>
      <c r="C1149" s="1" t="s">
        <v>4331</v>
      </c>
      <c r="D1149" s="1" t="s">
        <v>4332</v>
      </c>
      <c r="E1149" s="1" t="s">
        <v>4333</v>
      </c>
      <c r="F1149" s="1" t="s">
        <v>4334</v>
      </c>
      <c r="G1149" s="15"/>
      <c r="H1149" s="18"/>
      <c r="I1149" s="20"/>
      <c r="J1149" s="1" t="s">
        <v>23</v>
      </c>
      <c r="K1149" t="s">
        <v>13355</v>
      </c>
      <c r="L1149" s="1" t="s">
        <v>4329</v>
      </c>
      <c r="Q1149" t="s">
        <v>13787</v>
      </c>
      <c r="R1149" t="s">
        <v>14331</v>
      </c>
      <c r="S1149" t="s">
        <v>14375</v>
      </c>
      <c r="T1149" t="s">
        <v>14377</v>
      </c>
    </row>
    <row r="1150" spans="2:20" x14ac:dyDescent="0.2">
      <c r="B1150" s="1" t="s">
        <v>4335</v>
      </c>
      <c r="C1150" s="1" t="s">
        <v>4336</v>
      </c>
      <c r="D1150" s="1" t="s">
        <v>4337</v>
      </c>
      <c r="E1150" s="1" t="s">
        <v>4338</v>
      </c>
      <c r="F1150" s="1" t="s">
        <v>4339</v>
      </c>
      <c r="G1150" s="15"/>
      <c r="H1150" s="18"/>
      <c r="I1150" s="20"/>
      <c r="J1150" s="1" t="s">
        <v>23</v>
      </c>
      <c r="K1150" t="s">
        <v>13356</v>
      </c>
      <c r="L1150" s="1" t="s">
        <v>4329</v>
      </c>
      <c r="N1150" t="s">
        <v>13715</v>
      </c>
      <c r="Q1150" t="s">
        <v>13787</v>
      </c>
      <c r="R1150" t="s">
        <v>14332</v>
      </c>
      <c r="S1150" t="s">
        <v>14375</v>
      </c>
      <c r="T1150" t="s">
        <v>14377</v>
      </c>
    </row>
    <row r="1151" spans="2:20" x14ac:dyDescent="0.2">
      <c r="B1151" s="1" t="s">
        <v>4340</v>
      </c>
      <c r="C1151" s="1" t="s">
        <v>4341</v>
      </c>
      <c r="D1151" s="1" t="s">
        <v>4342</v>
      </c>
      <c r="E1151" s="1" t="s">
        <v>4343</v>
      </c>
      <c r="F1151" s="1" t="s">
        <v>4344</v>
      </c>
      <c r="G1151" s="15"/>
      <c r="H1151" s="18"/>
      <c r="I1151" s="20"/>
      <c r="J1151" s="1" t="s">
        <v>23</v>
      </c>
      <c r="K1151" t="s">
        <v>13357</v>
      </c>
      <c r="L1151" s="1" t="s">
        <v>4329</v>
      </c>
      <c r="Q1151" t="s">
        <v>13787</v>
      </c>
      <c r="R1151" t="s">
        <v>14333</v>
      </c>
      <c r="S1151" t="s">
        <v>14375</v>
      </c>
      <c r="T1151" t="s">
        <v>14377</v>
      </c>
    </row>
    <row r="1152" spans="2:20" x14ac:dyDescent="0.2">
      <c r="B1152" s="1" t="s">
        <v>4345</v>
      </c>
      <c r="C1152" s="1" t="s">
        <v>4346</v>
      </c>
      <c r="D1152" s="1" t="s">
        <v>4347</v>
      </c>
      <c r="E1152" s="1" t="s">
        <v>4348</v>
      </c>
      <c r="F1152" s="1" t="s">
        <v>4349</v>
      </c>
      <c r="G1152" s="15"/>
      <c r="H1152" s="18"/>
      <c r="I1152" s="20"/>
      <c r="J1152" s="1" t="s">
        <v>23</v>
      </c>
      <c r="K1152" t="s">
        <v>13358</v>
      </c>
      <c r="L1152" s="1" t="s">
        <v>4329</v>
      </c>
      <c r="Q1152" t="s">
        <v>13787</v>
      </c>
      <c r="R1152" t="s">
        <v>14334</v>
      </c>
      <c r="S1152" t="s">
        <v>14375</v>
      </c>
      <c r="T1152" t="s">
        <v>14377</v>
      </c>
    </row>
    <row r="1153" spans="2:20" x14ac:dyDescent="0.2">
      <c r="B1153" s="1" t="s">
        <v>4350</v>
      </c>
      <c r="C1153" s="1" t="s">
        <v>4351</v>
      </c>
      <c r="D1153" s="1" t="s">
        <v>4352</v>
      </c>
      <c r="E1153" s="1" t="s">
        <v>4353</v>
      </c>
      <c r="F1153" s="1" t="s">
        <v>4354</v>
      </c>
      <c r="G1153" s="15"/>
      <c r="H1153" s="18"/>
      <c r="I1153" s="20"/>
      <c r="J1153" s="1" t="s">
        <v>23</v>
      </c>
      <c r="K1153" t="s">
        <v>13359</v>
      </c>
      <c r="L1153" s="1" t="s">
        <v>4329</v>
      </c>
      <c r="Q1153" t="s">
        <v>13787</v>
      </c>
      <c r="R1153" t="s">
        <v>14335</v>
      </c>
      <c r="S1153" t="s">
        <v>14380</v>
      </c>
      <c r="T1153" t="s">
        <v>14377</v>
      </c>
    </row>
    <row r="1154" spans="2:20" x14ac:dyDescent="0.2">
      <c r="B1154" s="1" t="s">
        <v>4355</v>
      </c>
      <c r="C1154" s="1" t="s">
        <v>4356</v>
      </c>
      <c r="D1154" s="1" t="s">
        <v>4357</v>
      </c>
      <c r="E1154" s="1" t="s">
        <v>4358</v>
      </c>
      <c r="G1154" s="15"/>
      <c r="H1154" s="18"/>
      <c r="I1154" s="20"/>
      <c r="J1154" s="1" t="s">
        <v>23</v>
      </c>
      <c r="K1154" t="s">
        <v>13360</v>
      </c>
      <c r="L1154" s="1" t="s">
        <v>4329</v>
      </c>
      <c r="N1154" t="s">
        <v>13716</v>
      </c>
      <c r="Q1154" t="s">
        <v>13787</v>
      </c>
      <c r="R1154" t="s">
        <v>14336</v>
      </c>
      <c r="S1154" t="s">
        <v>14380</v>
      </c>
      <c r="T1154" t="s">
        <v>14382</v>
      </c>
    </row>
    <row r="1155" spans="2:20" x14ac:dyDescent="0.2">
      <c r="B1155" s="1" t="s">
        <v>4359</v>
      </c>
      <c r="C1155" s="1" t="s">
        <v>4360</v>
      </c>
      <c r="D1155" s="1" t="s">
        <v>4361</v>
      </c>
      <c r="E1155" s="1" t="s">
        <v>4362</v>
      </c>
      <c r="F1155" s="1" t="s">
        <v>4363</v>
      </c>
      <c r="G1155" s="15"/>
      <c r="H1155" s="18"/>
      <c r="I1155" s="20"/>
      <c r="J1155" s="1" t="s">
        <v>23</v>
      </c>
      <c r="K1155" t="s">
        <v>12765</v>
      </c>
      <c r="L1155" s="1" t="s">
        <v>4329</v>
      </c>
      <c r="N1155" t="s">
        <v>13717</v>
      </c>
      <c r="Q1155" t="s">
        <v>13787</v>
      </c>
      <c r="R1155" t="s">
        <v>4360</v>
      </c>
      <c r="S1155" t="s">
        <v>14380</v>
      </c>
      <c r="T1155" t="s">
        <v>14379</v>
      </c>
    </row>
    <row r="1156" spans="2:20" x14ac:dyDescent="0.2">
      <c r="B1156" s="1" t="s">
        <v>4364</v>
      </c>
      <c r="C1156" s="1" t="s">
        <v>4365</v>
      </c>
      <c r="D1156" s="1" t="s">
        <v>4366</v>
      </c>
      <c r="E1156" s="1" t="s">
        <v>4367</v>
      </c>
      <c r="F1156" s="1" t="s">
        <v>4368</v>
      </c>
      <c r="G1156" s="15"/>
      <c r="H1156" s="18"/>
      <c r="I1156" s="20"/>
      <c r="J1156" s="1" t="s">
        <v>23</v>
      </c>
      <c r="K1156" t="s">
        <v>13361</v>
      </c>
      <c r="L1156" s="1" t="s">
        <v>4329</v>
      </c>
      <c r="N1156" t="s">
        <v>13718</v>
      </c>
      <c r="Q1156" t="s">
        <v>13787</v>
      </c>
      <c r="R1156" t="s">
        <v>14337</v>
      </c>
      <c r="S1156" t="s">
        <v>14375</v>
      </c>
      <c r="T1156" t="s">
        <v>14379</v>
      </c>
    </row>
    <row r="1157" spans="2:20" x14ac:dyDescent="0.2">
      <c r="B1157" s="1" t="s">
        <v>4369</v>
      </c>
      <c r="C1157" s="1" t="s">
        <v>4370</v>
      </c>
      <c r="D1157" s="1" t="s">
        <v>4371</v>
      </c>
      <c r="E1157" s="1" t="s">
        <v>4372</v>
      </c>
      <c r="G1157" s="15"/>
      <c r="H1157" s="18"/>
      <c r="I1157" s="20"/>
      <c r="J1157" s="1" t="s">
        <v>23</v>
      </c>
      <c r="K1157" t="s">
        <v>13362</v>
      </c>
      <c r="L1157" s="1" t="s">
        <v>4329</v>
      </c>
      <c r="N1157" t="s">
        <v>13719</v>
      </c>
      <c r="Q1157" t="s">
        <v>13787</v>
      </c>
      <c r="R1157" t="s">
        <v>14338</v>
      </c>
      <c r="S1157" t="s">
        <v>14375</v>
      </c>
      <c r="T1157" t="s">
        <v>14382</v>
      </c>
    </row>
    <row r="1158" spans="2:20" x14ac:dyDescent="0.2">
      <c r="B1158" s="1" t="s">
        <v>4373</v>
      </c>
      <c r="C1158" s="1" t="s">
        <v>4374</v>
      </c>
      <c r="D1158" s="1" t="s">
        <v>4375</v>
      </c>
      <c r="E1158" s="1" t="s">
        <v>4376</v>
      </c>
      <c r="F1158" s="1" t="s">
        <v>4377</v>
      </c>
      <c r="G1158" s="15"/>
      <c r="H1158" s="18"/>
      <c r="I1158" s="20"/>
      <c r="J1158" s="1" t="s">
        <v>23</v>
      </c>
      <c r="K1158" t="s">
        <v>13363</v>
      </c>
      <c r="L1158" s="1" t="s">
        <v>4378</v>
      </c>
      <c r="N1158" t="s">
        <v>13720</v>
      </c>
      <c r="Q1158" t="s">
        <v>13787</v>
      </c>
      <c r="R1158" t="s">
        <v>14339</v>
      </c>
      <c r="S1158" t="s">
        <v>14375</v>
      </c>
      <c r="T1158" t="s">
        <v>14377</v>
      </c>
    </row>
    <row r="1159" spans="2:20" x14ac:dyDescent="0.2">
      <c r="B1159" s="1" t="s">
        <v>4379</v>
      </c>
      <c r="C1159" s="1" t="s">
        <v>4380</v>
      </c>
      <c r="D1159" s="1" t="s">
        <v>4381</v>
      </c>
      <c r="E1159" s="1" t="s">
        <v>4382</v>
      </c>
      <c r="F1159" s="1" t="s">
        <v>4383</v>
      </c>
      <c r="G1159" s="15"/>
      <c r="H1159" s="18"/>
      <c r="I1159" s="20"/>
      <c r="J1159" s="1" t="s">
        <v>23</v>
      </c>
      <c r="K1159" t="s">
        <v>13364</v>
      </c>
      <c r="L1159" s="1" t="s">
        <v>4378</v>
      </c>
      <c r="Q1159" t="s">
        <v>13787</v>
      </c>
      <c r="R1159" t="s">
        <v>14340</v>
      </c>
      <c r="S1159" t="s">
        <v>14375</v>
      </c>
      <c r="T1159" t="s">
        <v>14377</v>
      </c>
    </row>
    <row r="1160" spans="2:20" x14ac:dyDescent="0.2">
      <c r="B1160" s="1" t="s">
        <v>4384</v>
      </c>
      <c r="C1160" s="1" t="s">
        <v>4385</v>
      </c>
      <c r="D1160" s="1" t="s">
        <v>4386</v>
      </c>
      <c r="E1160" s="1" t="s">
        <v>4387</v>
      </c>
      <c r="F1160" s="1" t="s">
        <v>4388</v>
      </c>
      <c r="G1160" s="15"/>
      <c r="H1160" s="18"/>
      <c r="I1160" s="20"/>
      <c r="J1160" s="1" t="s">
        <v>23</v>
      </c>
      <c r="K1160" t="s">
        <v>13365</v>
      </c>
      <c r="L1160" s="1" t="s">
        <v>4378</v>
      </c>
      <c r="Q1160" t="s">
        <v>13787</v>
      </c>
      <c r="R1160" t="s">
        <v>14341</v>
      </c>
      <c r="S1160" t="s">
        <v>14375</v>
      </c>
      <c r="T1160" t="s">
        <v>14377</v>
      </c>
    </row>
    <row r="1161" spans="2:20" x14ac:dyDescent="0.2">
      <c r="B1161" s="1" t="s">
        <v>4389</v>
      </c>
      <c r="C1161" s="1" t="s">
        <v>4390</v>
      </c>
      <c r="D1161" s="1" t="s">
        <v>4391</v>
      </c>
      <c r="E1161" s="1" t="s">
        <v>4392</v>
      </c>
      <c r="F1161" s="1" t="s">
        <v>4393</v>
      </c>
      <c r="G1161" s="15"/>
      <c r="H1161" s="18"/>
      <c r="I1161" s="20"/>
      <c r="J1161" s="1" t="s">
        <v>23</v>
      </c>
      <c r="K1161" t="s">
        <v>13366</v>
      </c>
      <c r="L1161" s="1" t="s">
        <v>4378</v>
      </c>
      <c r="N1161" t="s">
        <v>13721</v>
      </c>
      <c r="Q1161" t="s">
        <v>13787</v>
      </c>
      <c r="R1161" t="s">
        <v>14342</v>
      </c>
      <c r="S1161" t="s">
        <v>14375</v>
      </c>
      <c r="T1161" t="s">
        <v>14377</v>
      </c>
    </row>
    <row r="1162" spans="2:20" x14ac:dyDescent="0.2">
      <c r="B1162" s="1" t="s">
        <v>4394</v>
      </c>
      <c r="C1162" s="1" t="s">
        <v>4395</v>
      </c>
      <c r="D1162" s="1" t="s">
        <v>4396</v>
      </c>
      <c r="E1162" s="1" t="s">
        <v>4397</v>
      </c>
      <c r="F1162" s="1" t="s">
        <v>4398</v>
      </c>
      <c r="G1162" s="15"/>
      <c r="H1162" s="18"/>
      <c r="I1162" s="20"/>
      <c r="J1162" s="1" t="s">
        <v>23</v>
      </c>
      <c r="K1162" t="s">
        <v>13367</v>
      </c>
      <c r="L1162" s="1" t="s">
        <v>4378</v>
      </c>
      <c r="N1162" t="s">
        <v>13722</v>
      </c>
      <c r="Q1162" t="s">
        <v>13787</v>
      </c>
      <c r="R1162" t="s">
        <v>14343</v>
      </c>
      <c r="S1162" t="s">
        <v>14375</v>
      </c>
      <c r="T1162" t="s">
        <v>14377</v>
      </c>
    </row>
    <row r="1163" spans="2:20" x14ac:dyDescent="0.2">
      <c r="B1163" s="1" t="s">
        <v>4399</v>
      </c>
      <c r="C1163" s="1" t="s">
        <v>4400</v>
      </c>
      <c r="D1163" s="1" t="s">
        <v>4401</v>
      </c>
      <c r="E1163" s="1" t="s">
        <v>4402</v>
      </c>
      <c r="F1163" s="1" t="s">
        <v>4403</v>
      </c>
      <c r="G1163" s="15"/>
      <c r="H1163" s="18"/>
      <c r="I1163" s="20"/>
      <c r="J1163" s="1" t="s">
        <v>23</v>
      </c>
      <c r="K1163" t="s">
        <v>13368</v>
      </c>
      <c r="L1163" s="1" t="s">
        <v>4378</v>
      </c>
      <c r="N1163" t="s">
        <v>13723</v>
      </c>
      <c r="Q1163" t="s">
        <v>13787</v>
      </c>
      <c r="R1163" t="s">
        <v>14344</v>
      </c>
      <c r="S1163" t="s">
        <v>14375</v>
      </c>
      <c r="T1163" t="s">
        <v>14379</v>
      </c>
    </row>
    <row r="1164" spans="2:20" x14ac:dyDescent="0.2">
      <c r="B1164" s="1" t="s">
        <v>4404</v>
      </c>
      <c r="C1164" s="1" t="s">
        <v>17</v>
      </c>
      <c r="D1164" s="1" t="s">
        <v>4405</v>
      </c>
      <c r="G1164" s="15"/>
      <c r="H1164" s="18"/>
      <c r="I1164" s="20"/>
      <c r="J1164" s="1" t="s">
        <v>23</v>
      </c>
      <c r="L1164" s="1" t="s">
        <v>4378</v>
      </c>
      <c r="Q1164" t="s">
        <v>13787</v>
      </c>
      <c r="R1164" t="s">
        <v>17</v>
      </c>
      <c r="S1164" t="s">
        <v>14375</v>
      </c>
      <c r="T1164" t="s">
        <v>14376</v>
      </c>
    </row>
    <row r="1165" spans="2:20" x14ac:dyDescent="0.2">
      <c r="B1165" s="1" t="s">
        <v>4406</v>
      </c>
      <c r="C1165" s="1" t="s">
        <v>4407</v>
      </c>
      <c r="D1165" s="1" t="s">
        <v>4408</v>
      </c>
      <c r="G1165" s="15"/>
      <c r="H1165" s="18"/>
      <c r="I1165" s="20"/>
      <c r="J1165" s="1" t="s">
        <v>112</v>
      </c>
      <c r="K1165" t="s">
        <v>13369</v>
      </c>
      <c r="L1165" s="1" t="s">
        <v>4409</v>
      </c>
      <c r="Q1165" t="s">
        <v>13795</v>
      </c>
      <c r="R1165" t="s">
        <v>14345</v>
      </c>
      <c r="S1165" t="s">
        <v>14381</v>
      </c>
      <c r="T1165" t="s">
        <v>14382</v>
      </c>
    </row>
    <row r="1166" spans="2:20" x14ac:dyDescent="0.2">
      <c r="B1166" s="1" t="s">
        <v>4410</v>
      </c>
      <c r="C1166" s="1" t="s">
        <v>4407</v>
      </c>
      <c r="D1166" s="1" t="s">
        <v>4411</v>
      </c>
      <c r="G1166" s="15"/>
      <c r="H1166" s="18"/>
      <c r="I1166" s="20"/>
      <c r="J1166" s="1" t="s">
        <v>112</v>
      </c>
      <c r="K1166" t="s">
        <v>13370</v>
      </c>
      <c r="L1166" s="1" t="s">
        <v>4409</v>
      </c>
      <c r="Q1166" t="s">
        <v>13795</v>
      </c>
      <c r="R1166" t="s">
        <v>14345</v>
      </c>
      <c r="S1166" t="s">
        <v>14380</v>
      </c>
      <c r="T1166" t="s">
        <v>14382</v>
      </c>
    </row>
    <row r="1167" spans="2:20" x14ac:dyDescent="0.2">
      <c r="B1167" s="1" t="s">
        <v>4412</v>
      </c>
      <c r="C1167" s="1" t="s">
        <v>4413</v>
      </c>
      <c r="D1167" s="1" t="s">
        <v>4414</v>
      </c>
      <c r="G1167" s="15"/>
      <c r="H1167" s="18"/>
      <c r="I1167" s="20"/>
      <c r="J1167" s="1" t="s">
        <v>112</v>
      </c>
      <c r="K1167" t="s">
        <v>13371</v>
      </c>
      <c r="L1167" s="1" t="s">
        <v>4409</v>
      </c>
      <c r="Q1167" t="s">
        <v>13795</v>
      </c>
      <c r="R1167" t="s">
        <v>14345</v>
      </c>
      <c r="S1167" t="s">
        <v>14381</v>
      </c>
      <c r="T1167" t="s">
        <v>14382</v>
      </c>
    </row>
    <row r="1168" spans="2:20" x14ac:dyDescent="0.2">
      <c r="B1168" s="1" t="s">
        <v>4415</v>
      </c>
      <c r="C1168" s="1" t="s">
        <v>4416</v>
      </c>
      <c r="D1168" s="1" t="s">
        <v>4417</v>
      </c>
      <c r="G1168" s="15"/>
      <c r="H1168" s="18"/>
      <c r="I1168" s="20"/>
      <c r="J1168" s="1" t="s">
        <v>112</v>
      </c>
      <c r="L1168" s="1" t="s">
        <v>4409</v>
      </c>
      <c r="N1168" t="s">
        <v>13724</v>
      </c>
      <c r="Q1168" t="s">
        <v>13795</v>
      </c>
      <c r="R1168" t="s">
        <v>14345</v>
      </c>
      <c r="S1168" t="s">
        <v>14378</v>
      </c>
      <c r="T1168" t="s">
        <v>14382</v>
      </c>
    </row>
    <row r="1169" spans="2:20" x14ac:dyDescent="0.2">
      <c r="B1169" s="1" t="s">
        <v>4418</v>
      </c>
      <c r="C1169" s="1" t="s">
        <v>4419</v>
      </c>
      <c r="D1169" s="1" t="s">
        <v>4420</v>
      </c>
      <c r="G1169" s="15"/>
      <c r="H1169" s="18"/>
      <c r="I1169" s="20"/>
      <c r="J1169" s="1" t="s">
        <v>112</v>
      </c>
      <c r="L1169" s="1" t="s">
        <v>4409</v>
      </c>
      <c r="Q1169" t="s">
        <v>13795</v>
      </c>
      <c r="R1169" t="s">
        <v>14345</v>
      </c>
      <c r="S1169" t="s">
        <v>14375</v>
      </c>
      <c r="T1169" t="s">
        <v>14382</v>
      </c>
    </row>
    <row r="1170" spans="2:20" x14ac:dyDescent="0.2">
      <c r="B1170" s="1" t="s">
        <v>4421</v>
      </c>
      <c r="C1170" s="1" t="s">
        <v>4422</v>
      </c>
      <c r="D1170" s="1" t="s">
        <v>4423</v>
      </c>
      <c r="G1170" s="15"/>
      <c r="H1170" s="18"/>
      <c r="I1170" s="20"/>
      <c r="J1170" s="1" t="s">
        <v>112</v>
      </c>
      <c r="L1170" s="1" t="s">
        <v>4409</v>
      </c>
      <c r="N1170" t="s">
        <v>13725</v>
      </c>
      <c r="Q1170" t="s">
        <v>13795</v>
      </c>
      <c r="R1170" t="s">
        <v>14345</v>
      </c>
      <c r="S1170" t="s">
        <v>14378</v>
      </c>
      <c r="T1170" t="s">
        <v>14376</v>
      </c>
    </row>
    <row r="1171" spans="2:20" x14ac:dyDescent="0.2">
      <c r="B1171" s="1" t="s">
        <v>4424</v>
      </c>
      <c r="C1171" s="1" t="s">
        <v>4425</v>
      </c>
      <c r="D1171" s="1" t="s">
        <v>4426</v>
      </c>
      <c r="G1171" s="15"/>
      <c r="H1171" s="18"/>
      <c r="I1171" s="20"/>
      <c r="J1171" s="1" t="s">
        <v>112</v>
      </c>
      <c r="K1171" t="s">
        <v>13372</v>
      </c>
      <c r="L1171" s="1" t="s">
        <v>4409</v>
      </c>
      <c r="Q1171" t="s">
        <v>13795</v>
      </c>
      <c r="R1171" t="s">
        <v>14345</v>
      </c>
      <c r="S1171" t="s">
        <v>14380</v>
      </c>
      <c r="T1171" t="s">
        <v>14382</v>
      </c>
    </row>
    <row r="1172" spans="2:20" x14ac:dyDescent="0.2">
      <c r="B1172" s="1" t="s">
        <v>4427</v>
      </c>
      <c r="C1172" s="1" t="s">
        <v>4428</v>
      </c>
      <c r="D1172" s="1" t="s">
        <v>4429</v>
      </c>
      <c r="G1172" s="15"/>
      <c r="H1172" s="18"/>
      <c r="I1172" s="20"/>
      <c r="J1172" s="1" t="s">
        <v>112</v>
      </c>
      <c r="L1172" s="1" t="s">
        <v>4409</v>
      </c>
      <c r="Q1172" t="s">
        <v>13795</v>
      </c>
      <c r="R1172" t="s">
        <v>14345</v>
      </c>
      <c r="S1172" t="s">
        <v>14375</v>
      </c>
      <c r="T1172" t="s">
        <v>14382</v>
      </c>
    </row>
    <row r="1173" spans="2:20" x14ac:dyDescent="0.2">
      <c r="B1173" s="1" t="s">
        <v>4430</v>
      </c>
      <c r="C1173" s="1" t="s">
        <v>4431</v>
      </c>
      <c r="D1173" s="1" t="s">
        <v>4432</v>
      </c>
      <c r="G1173" s="15"/>
      <c r="H1173" s="18"/>
      <c r="I1173" s="20"/>
      <c r="J1173" s="1" t="s">
        <v>112</v>
      </c>
      <c r="L1173" s="1" t="s">
        <v>4409</v>
      </c>
      <c r="N1173" t="s">
        <v>13726</v>
      </c>
      <c r="Q1173" t="s">
        <v>13795</v>
      </c>
      <c r="R1173" t="s">
        <v>14345</v>
      </c>
      <c r="S1173" t="s">
        <v>14378</v>
      </c>
      <c r="T1173" t="s">
        <v>14382</v>
      </c>
    </row>
    <row r="1174" spans="2:20" x14ac:dyDescent="0.2">
      <c r="B1174" s="1" t="s">
        <v>4433</v>
      </c>
      <c r="C1174" s="1" t="s">
        <v>4434</v>
      </c>
      <c r="D1174" s="1" t="s">
        <v>4435</v>
      </c>
      <c r="G1174" s="15"/>
      <c r="H1174" s="18"/>
      <c r="I1174" s="20"/>
      <c r="J1174" s="1" t="s">
        <v>112</v>
      </c>
      <c r="L1174" s="1" t="s">
        <v>4409</v>
      </c>
      <c r="Q1174" t="s">
        <v>13795</v>
      </c>
      <c r="R1174" t="s">
        <v>14345</v>
      </c>
      <c r="S1174" t="s">
        <v>14375</v>
      </c>
      <c r="T1174" t="s">
        <v>14382</v>
      </c>
    </row>
    <row r="1175" spans="2:20" x14ac:dyDescent="0.2">
      <c r="B1175" s="1" t="s">
        <v>4436</v>
      </c>
      <c r="C1175" s="1" t="s">
        <v>4437</v>
      </c>
      <c r="D1175" s="1" t="s">
        <v>4438</v>
      </c>
      <c r="G1175" s="15"/>
      <c r="H1175" s="18"/>
      <c r="I1175" s="20"/>
      <c r="J1175" s="1" t="s">
        <v>112</v>
      </c>
      <c r="L1175" s="1" t="s">
        <v>4409</v>
      </c>
      <c r="Q1175" t="s">
        <v>13795</v>
      </c>
      <c r="R1175" t="s">
        <v>14345</v>
      </c>
      <c r="S1175" t="s">
        <v>14375</v>
      </c>
      <c r="T1175" t="s">
        <v>14382</v>
      </c>
    </row>
    <row r="1176" spans="2:20" x14ac:dyDescent="0.2">
      <c r="B1176" s="1" t="s">
        <v>4439</v>
      </c>
      <c r="C1176" s="1" t="s">
        <v>4440</v>
      </c>
      <c r="D1176" s="1" t="s">
        <v>4441</v>
      </c>
      <c r="G1176" s="15"/>
      <c r="H1176" s="18"/>
      <c r="I1176" s="20"/>
      <c r="J1176" s="1" t="s">
        <v>112</v>
      </c>
      <c r="L1176" s="1" t="s">
        <v>4409</v>
      </c>
      <c r="Q1176" t="s">
        <v>13795</v>
      </c>
      <c r="R1176" t="s">
        <v>14345</v>
      </c>
      <c r="S1176" t="s">
        <v>14378</v>
      </c>
      <c r="T1176" t="s">
        <v>14382</v>
      </c>
    </row>
    <row r="1177" spans="2:20" x14ac:dyDescent="0.2">
      <c r="B1177" s="1" t="s">
        <v>4442</v>
      </c>
      <c r="C1177" s="1" t="s">
        <v>4443</v>
      </c>
      <c r="D1177" s="1" t="s">
        <v>4444</v>
      </c>
      <c r="G1177" s="15"/>
      <c r="H1177" s="18"/>
      <c r="I1177" s="20"/>
      <c r="J1177" s="1" t="s">
        <v>112</v>
      </c>
      <c r="L1177" s="1" t="s">
        <v>4409</v>
      </c>
      <c r="Q1177" t="s">
        <v>13795</v>
      </c>
      <c r="R1177" t="s">
        <v>14345</v>
      </c>
      <c r="S1177" t="s">
        <v>14378</v>
      </c>
      <c r="T1177" t="s">
        <v>14382</v>
      </c>
    </row>
    <row r="1178" spans="2:20" x14ac:dyDescent="0.2">
      <c r="B1178" s="1" t="s">
        <v>4445</v>
      </c>
      <c r="C1178" s="1" t="s">
        <v>4446</v>
      </c>
      <c r="D1178" s="1" t="s">
        <v>4447</v>
      </c>
      <c r="F1178" s="1" t="s">
        <v>4448</v>
      </c>
      <c r="G1178" s="15"/>
      <c r="H1178" s="18"/>
      <c r="I1178" s="20"/>
      <c r="J1178" s="1" t="s">
        <v>112</v>
      </c>
      <c r="K1178" t="s">
        <v>13373</v>
      </c>
      <c r="L1178" s="1" t="s">
        <v>4409</v>
      </c>
      <c r="Q1178" t="s">
        <v>13795</v>
      </c>
      <c r="R1178" t="s">
        <v>14346</v>
      </c>
      <c r="S1178" t="s">
        <v>14375</v>
      </c>
      <c r="T1178" t="s">
        <v>14377</v>
      </c>
    </row>
    <row r="1179" spans="2:20" x14ac:dyDescent="0.2">
      <c r="B1179" s="1" t="s">
        <v>4449</v>
      </c>
      <c r="C1179" s="1" t="s">
        <v>4450</v>
      </c>
      <c r="D1179" s="1" t="s">
        <v>4451</v>
      </c>
      <c r="F1179" s="1" t="s">
        <v>4452</v>
      </c>
      <c r="G1179" s="15"/>
      <c r="H1179" s="18"/>
      <c r="I1179" s="20"/>
      <c r="J1179" s="1" t="s">
        <v>112</v>
      </c>
      <c r="L1179" s="1" t="s">
        <v>4409</v>
      </c>
      <c r="N1179" t="s">
        <v>13727</v>
      </c>
      <c r="Q1179" t="s">
        <v>13795</v>
      </c>
      <c r="R1179" t="s">
        <v>14347</v>
      </c>
      <c r="S1179" t="s">
        <v>14375</v>
      </c>
      <c r="T1179" t="s">
        <v>14377</v>
      </c>
    </row>
    <row r="1180" spans="2:20" x14ac:dyDescent="0.2">
      <c r="B1180" s="1" t="s">
        <v>4453</v>
      </c>
      <c r="C1180" s="1" t="s">
        <v>4454</v>
      </c>
      <c r="D1180" s="1" t="s">
        <v>4455</v>
      </c>
      <c r="F1180" s="1" t="s">
        <v>4448</v>
      </c>
      <c r="G1180" s="15"/>
      <c r="H1180" s="18"/>
      <c r="I1180" s="20"/>
      <c r="J1180" s="1" t="s">
        <v>112</v>
      </c>
      <c r="K1180" t="s">
        <v>12668</v>
      </c>
      <c r="L1180" s="1" t="s">
        <v>4409</v>
      </c>
      <c r="N1180" t="s">
        <v>13697</v>
      </c>
      <c r="Q1180" t="s">
        <v>13795</v>
      </c>
      <c r="R1180" t="s">
        <v>14346</v>
      </c>
      <c r="S1180" t="s">
        <v>14385</v>
      </c>
      <c r="T1180" t="s">
        <v>14379</v>
      </c>
    </row>
    <row r="1181" spans="2:20" x14ac:dyDescent="0.2">
      <c r="B1181" s="1" t="s">
        <v>4456</v>
      </c>
      <c r="C1181" s="1" t="s">
        <v>4457</v>
      </c>
      <c r="D1181" s="1" t="s">
        <v>4458</v>
      </c>
      <c r="G1181" s="15"/>
      <c r="H1181" s="18"/>
      <c r="I1181" s="20"/>
      <c r="J1181" s="1" t="s">
        <v>112</v>
      </c>
      <c r="K1181" t="s">
        <v>13374</v>
      </c>
      <c r="L1181" s="1" t="s">
        <v>4409</v>
      </c>
      <c r="Q1181" t="s">
        <v>13795</v>
      </c>
      <c r="R1181" t="s">
        <v>14345</v>
      </c>
      <c r="S1181" t="s">
        <v>14380</v>
      </c>
      <c r="T1181" t="s">
        <v>14382</v>
      </c>
    </row>
    <row r="1182" spans="2:20" x14ac:dyDescent="0.2">
      <c r="B1182" s="1" t="s">
        <v>4459</v>
      </c>
      <c r="C1182" s="1" t="s">
        <v>4460</v>
      </c>
      <c r="D1182" s="1" t="s">
        <v>4461</v>
      </c>
      <c r="G1182" s="15"/>
      <c r="H1182" s="18"/>
      <c r="I1182" s="20"/>
      <c r="J1182" s="1" t="s">
        <v>112</v>
      </c>
      <c r="L1182" s="1" t="s">
        <v>4409</v>
      </c>
      <c r="Q1182" t="s">
        <v>13795</v>
      </c>
      <c r="R1182" t="s">
        <v>14345</v>
      </c>
      <c r="S1182" t="s">
        <v>14380</v>
      </c>
      <c r="T1182" t="s">
        <v>14382</v>
      </c>
    </row>
    <row r="1183" spans="2:20" x14ac:dyDescent="0.2">
      <c r="B1183" s="1" t="s">
        <v>4462</v>
      </c>
      <c r="C1183" s="1" t="s">
        <v>4463</v>
      </c>
      <c r="D1183" s="1" t="s">
        <v>4464</v>
      </c>
      <c r="F1183" s="1" t="s">
        <v>4465</v>
      </c>
      <c r="G1183" s="15"/>
      <c r="H1183" s="18"/>
      <c r="I1183" s="20"/>
      <c r="J1183" s="1" t="s">
        <v>112</v>
      </c>
      <c r="K1183" t="s">
        <v>12668</v>
      </c>
      <c r="L1183" s="1" t="s">
        <v>4409</v>
      </c>
      <c r="Q1183" t="s">
        <v>13795</v>
      </c>
      <c r="R1183" t="s">
        <v>14348</v>
      </c>
      <c r="S1183" t="s">
        <v>14375</v>
      </c>
      <c r="T1183" t="s">
        <v>14377</v>
      </c>
    </row>
    <row r="1184" spans="2:20" x14ac:dyDescent="0.2">
      <c r="B1184" s="1" t="s">
        <v>4466</v>
      </c>
      <c r="C1184" s="1" t="s">
        <v>4467</v>
      </c>
      <c r="D1184" s="1" t="s">
        <v>4468</v>
      </c>
      <c r="F1184" s="1" t="s">
        <v>4465</v>
      </c>
      <c r="G1184" s="15"/>
      <c r="H1184" s="18"/>
      <c r="I1184" s="20"/>
      <c r="J1184" s="1" t="s">
        <v>112</v>
      </c>
      <c r="K1184" t="s">
        <v>13325</v>
      </c>
      <c r="L1184" s="1" t="s">
        <v>4409</v>
      </c>
      <c r="Q1184" t="s">
        <v>13795</v>
      </c>
      <c r="R1184" t="s">
        <v>14348</v>
      </c>
      <c r="S1184" t="s">
        <v>14375</v>
      </c>
      <c r="T1184" t="s">
        <v>14377</v>
      </c>
    </row>
    <row r="1185" spans="2:20" x14ac:dyDescent="0.2">
      <c r="B1185" s="1" t="s">
        <v>4469</v>
      </c>
      <c r="C1185" s="1" t="s">
        <v>4470</v>
      </c>
      <c r="D1185" s="1" t="s">
        <v>4471</v>
      </c>
      <c r="G1185" s="15"/>
      <c r="H1185" s="18"/>
      <c r="I1185" s="20"/>
      <c r="J1185" s="1" t="s">
        <v>112</v>
      </c>
      <c r="K1185" t="s">
        <v>13375</v>
      </c>
      <c r="L1185" s="1" t="s">
        <v>4409</v>
      </c>
      <c r="N1185" t="s">
        <v>13728</v>
      </c>
      <c r="Q1185" t="s">
        <v>13795</v>
      </c>
      <c r="R1185" t="s">
        <v>14345</v>
      </c>
      <c r="S1185" t="s">
        <v>14381</v>
      </c>
      <c r="T1185" t="s">
        <v>14382</v>
      </c>
    </row>
    <row r="1186" spans="2:20" x14ac:dyDescent="0.2">
      <c r="B1186" s="1" t="s">
        <v>4472</v>
      </c>
      <c r="C1186" s="1" t="s">
        <v>4473</v>
      </c>
      <c r="D1186" s="1" t="s">
        <v>4474</v>
      </c>
      <c r="F1186" s="1" t="s">
        <v>4448</v>
      </c>
      <c r="G1186" s="15"/>
      <c r="H1186" s="18"/>
      <c r="I1186" s="20"/>
      <c r="J1186" s="1" t="s">
        <v>112</v>
      </c>
      <c r="K1186" t="s">
        <v>12668</v>
      </c>
      <c r="L1186" s="1" t="s">
        <v>4409</v>
      </c>
      <c r="N1186" t="s">
        <v>13697</v>
      </c>
      <c r="Q1186" t="s">
        <v>13795</v>
      </c>
      <c r="R1186" t="s">
        <v>14346</v>
      </c>
      <c r="S1186" t="s">
        <v>14385</v>
      </c>
      <c r="T1186" t="s">
        <v>14379</v>
      </c>
    </row>
    <row r="1187" spans="2:20" x14ac:dyDescent="0.2">
      <c r="B1187" s="1" t="s">
        <v>4475</v>
      </c>
      <c r="C1187" s="1" t="s">
        <v>4476</v>
      </c>
      <c r="D1187" s="1" t="s">
        <v>4477</v>
      </c>
      <c r="G1187" s="15"/>
      <c r="H1187" s="18"/>
      <c r="I1187" s="20"/>
      <c r="J1187" s="1" t="s">
        <v>112</v>
      </c>
      <c r="L1187" s="1" t="s">
        <v>4409</v>
      </c>
      <c r="Q1187" t="s">
        <v>13795</v>
      </c>
      <c r="R1187" t="s">
        <v>14345</v>
      </c>
      <c r="S1187" t="s">
        <v>14375</v>
      </c>
      <c r="T1187" t="s">
        <v>14382</v>
      </c>
    </row>
    <row r="1188" spans="2:20" x14ac:dyDescent="0.2">
      <c r="B1188" s="1" t="s">
        <v>4478</v>
      </c>
      <c r="C1188" s="1" t="s">
        <v>4479</v>
      </c>
      <c r="D1188" s="1" t="s">
        <v>4480</v>
      </c>
      <c r="G1188" s="15"/>
      <c r="H1188" s="18"/>
      <c r="I1188" s="20"/>
      <c r="J1188" s="1" t="s">
        <v>112</v>
      </c>
      <c r="L1188" s="1" t="s">
        <v>4409</v>
      </c>
      <c r="Q1188" t="s">
        <v>13795</v>
      </c>
      <c r="R1188" t="s">
        <v>14345</v>
      </c>
      <c r="S1188" t="s">
        <v>14375</v>
      </c>
      <c r="T1188" t="s">
        <v>14382</v>
      </c>
    </row>
    <row r="1189" spans="2:20" x14ac:dyDescent="0.2">
      <c r="B1189" s="1" t="s">
        <v>4481</v>
      </c>
      <c r="C1189" s="1" t="s">
        <v>4482</v>
      </c>
      <c r="D1189" s="1" t="s">
        <v>4483</v>
      </c>
      <c r="F1189" s="1" t="s">
        <v>4484</v>
      </c>
      <c r="G1189" s="15"/>
      <c r="H1189" s="18"/>
      <c r="I1189" s="20"/>
      <c r="J1189" s="1" t="s">
        <v>112</v>
      </c>
      <c r="K1189" t="s">
        <v>13376</v>
      </c>
      <c r="L1189" s="1" t="s">
        <v>4409</v>
      </c>
      <c r="N1189" t="s">
        <v>13729</v>
      </c>
      <c r="Q1189" t="s">
        <v>13795</v>
      </c>
      <c r="R1189" t="s">
        <v>14349</v>
      </c>
      <c r="S1189" t="s">
        <v>14381</v>
      </c>
      <c r="T1189" t="s">
        <v>14379</v>
      </c>
    </row>
    <row r="1190" spans="2:20" x14ac:dyDescent="0.2">
      <c r="B1190" s="1" t="s">
        <v>4485</v>
      </c>
      <c r="C1190" s="1" t="s">
        <v>4486</v>
      </c>
      <c r="D1190" s="1" t="s">
        <v>4487</v>
      </c>
      <c r="G1190" s="15"/>
      <c r="H1190" s="18"/>
      <c r="I1190" s="20"/>
      <c r="J1190" s="1" t="s">
        <v>112</v>
      </c>
      <c r="K1190" t="s">
        <v>13377</v>
      </c>
      <c r="L1190" s="1" t="s">
        <v>4409</v>
      </c>
      <c r="Q1190" t="s">
        <v>13795</v>
      </c>
      <c r="R1190" t="s">
        <v>14345</v>
      </c>
      <c r="S1190" t="s">
        <v>14380</v>
      </c>
      <c r="T1190" t="s">
        <v>14382</v>
      </c>
    </row>
    <row r="1191" spans="2:20" x14ac:dyDescent="0.2">
      <c r="B1191" s="1" t="s">
        <v>4488</v>
      </c>
      <c r="C1191" s="1" t="s">
        <v>4489</v>
      </c>
      <c r="D1191" s="1" t="s">
        <v>4490</v>
      </c>
      <c r="G1191" s="15"/>
      <c r="H1191" s="18"/>
      <c r="I1191" s="20"/>
      <c r="J1191" s="1" t="s">
        <v>112</v>
      </c>
      <c r="L1191" s="1" t="s">
        <v>4409</v>
      </c>
      <c r="Q1191" t="s">
        <v>13795</v>
      </c>
      <c r="R1191" t="s">
        <v>14345</v>
      </c>
      <c r="S1191" t="s">
        <v>14375</v>
      </c>
      <c r="T1191" t="s">
        <v>14382</v>
      </c>
    </row>
    <row r="1192" spans="2:20" x14ac:dyDescent="0.2">
      <c r="B1192" s="1" t="s">
        <v>4491</v>
      </c>
      <c r="C1192" s="1" t="s">
        <v>4492</v>
      </c>
      <c r="D1192" s="1" t="s">
        <v>4493</v>
      </c>
      <c r="G1192" s="15"/>
      <c r="H1192" s="18"/>
      <c r="I1192" s="20"/>
      <c r="J1192" s="1" t="s">
        <v>112</v>
      </c>
      <c r="K1192" t="s">
        <v>13378</v>
      </c>
      <c r="L1192" s="1" t="s">
        <v>4409</v>
      </c>
      <c r="Q1192" t="s">
        <v>13795</v>
      </c>
      <c r="R1192" t="s">
        <v>14345</v>
      </c>
      <c r="S1192" t="s">
        <v>14380</v>
      </c>
      <c r="T1192" t="s">
        <v>14382</v>
      </c>
    </row>
    <row r="1193" spans="2:20" x14ac:dyDescent="0.2">
      <c r="B1193" s="1" t="s">
        <v>4494</v>
      </c>
      <c r="C1193" s="1" t="s">
        <v>4495</v>
      </c>
      <c r="D1193" s="1" t="s">
        <v>4496</v>
      </c>
      <c r="G1193" s="15"/>
      <c r="H1193" s="18"/>
      <c r="I1193" s="20"/>
      <c r="J1193" s="1" t="s">
        <v>112</v>
      </c>
      <c r="L1193" s="1" t="s">
        <v>4409</v>
      </c>
      <c r="N1193" t="s">
        <v>13730</v>
      </c>
      <c r="Q1193" t="s">
        <v>13795</v>
      </c>
      <c r="R1193" t="s">
        <v>14345</v>
      </c>
      <c r="S1193" t="s">
        <v>14380</v>
      </c>
      <c r="T1193" t="s">
        <v>14382</v>
      </c>
    </row>
    <row r="1194" spans="2:20" x14ac:dyDescent="0.2">
      <c r="B1194" s="1" t="s">
        <v>4497</v>
      </c>
      <c r="C1194" s="1" t="s">
        <v>4498</v>
      </c>
      <c r="D1194" s="1" t="s">
        <v>4499</v>
      </c>
      <c r="G1194" s="15"/>
      <c r="H1194" s="18"/>
      <c r="I1194" s="20"/>
      <c r="J1194" s="1" t="s">
        <v>112</v>
      </c>
      <c r="K1194" t="s">
        <v>13379</v>
      </c>
      <c r="L1194" s="1" t="s">
        <v>4409</v>
      </c>
      <c r="Q1194" t="s">
        <v>13795</v>
      </c>
      <c r="R1194" t="s">
        <v>14345</v>
      </c>
      <c r="S1194" t="s">
        <v>14375</v>
      </c>
      <c r="T1194" t="s">
        <v>14382</v>
      </c>
    </row>
    <row r="1195" spans="2:20" x14ac:dyDescent="0.2">
      <c r="B1195" s="1" t="s">
        <v>4500</v>
      </c>
      <c r="C1195" s="1" t="s">
        <v>4501</v>
      </c>
      <c r="D1195" s="1" t="s">
        <v>4502</v>
      </c>
      <c r="G1195" s="15"/>
      <c r="H1195" s="18"/>
      <c r="I1195" s="20"/>
      <c r="J1195" s="1" t="s">
        <v>112</v>
      </c>
      <c r="K1195" t="s">
        <v>13380</v>
      </c>
      <c r="L1195" s="1" t="s">
        <v>4409</v>
      </c>
      <c r="Q1195" t="s">
        <v>13795</v>
      </c>
      <c r="R1195" t="s">
        <v>14345</v>
      </c>
      <c r="S1195" t="s">
        <v>14375</v>
      </c>
      <c r="T1195" t="s">
        <v>14382</v>
      </c>
    </row>
    <row r="1196" spans="2:20" x14ac:dyDescent="0.2">
      <c r="B1196" s="1" t="s">
        <v>4503</v>
      </c>
      <c r="C1196" s="1" t="s">
        <v>4504</v>
      </c>
      <c r="D1196" s="1" t="s">
        <v>4505</v>
      </c>
      <c r="F1196" s="1" t="s">
        <v>4448</v>
      </c>
      <c r="G1196" s="15"/>
      <c r="H1196" s="18"/>
      <c r="I1196" s="20"/>
      <c r="J1196" s="1" t="s">
        <v>112</v>
      </c>
      <c r="K1196" t="s">
        <v>12668</v>
      </c>
      <c r="L1196" s="1" t="s">
        <v>4409</v>
      </c>
      <c r="N1196" t="s">
        <v>13697</v>
      </c>
      <c r="Q1196" t="s">
        <v>13795</v>
      </c>
      <c r="R1196" t="s">
        <v>14346</v>
      </c>
      <c r="S1196" t="s">
        <v>14385</v>
      </c>
      <c r="T1196" t="s">
        <v>14379</v>
      </c>
    </row>
    <row r="1197" spans="2:20" x14ac:dyDescent="0.2">
      <c r="B1197" s="1" t="s">
        <v>4506</v>
      </c>
      <c r="C1197" s="1" t="s">
        <v>4507</v>
      </c>
      <c r="D1197" s="1" t="s">
        <v>4508</v>
      </c>
      <c r="F1197" s="1" t="s">
        <v>4448</v>
      </c>
      <c r="G1197" s="15"/>
      <c r="H1197" s="18"/>
      <c r="I1197" s="20"/>
      <c r="J1197" s="1" t="s">
        <v>112</v>
      </c>
      <c r="K1197" t="s">
        <v>12668</v>
      </c>
      <c r="L1197" s="1" t="s">
        <v>4409</v>
      </c>
      <c r="N1197" t="s">
        <v>13697</v>
      </c>
      <c r="Q1197" t="s">
        <v>13795</v>
      </c>
      <c r="R1197" t="s">
        <v>14346</v>
      </c>
      <c r="S1197" t="s">
        <v>14385</v>
      </c>
      <c r="T1197" t="s">
        <v>14379</v>
      </c>
    </row>
    <row r="1198" spans="2:20" x14ac:dyDescent="0.2">
      <c r="B1198" s="1" t="s">
        <v>4509</v>
      </c>
      <c r="C1198" s="1" t="s">
        <v>4510</v>
      </c>
      <c r="D1198" s="1" t="s">
        <v>4511</v>
      </c>
      <c r="F1198" s="1" t="s">
        <v>4448</v>
      </c>
      <c r="G1198" s="15"/>
      <c r="H1198" s="18"/>
      <c r="I1198" s="20"/>
      <c r="J1198" s="1" t="s">
        <v>112</v>
      </c>
      <c r="K1198" t="s">
        <v>12668</v>
      </c>
      <c r="L1198" s="1" t="s">
        <v>4409</v>
      </c>
      <c r="N1198" t="s">
        <v>13697</v>
      </c>
      <c r="Q1198" t="s">
        <v>13795</v>
      </c>
      <c r="R1198" t="s">
        <v>14346</v>
      </c>
      <c r="S1198" t="s">
        <v>14385</v>
      </c>
      <c r="T1198" t="s">
        <v>14379</v>
      </c>
    </row>
    <row r="1199" spans="2:20" x14ac:dyDescent="0.2">
      <c r="B1199" s="1" t="s">
        <v>4512</v>
      </c>
      <c r="C1199" s="1" t="s">
        <v>4513</v>
      </c>
      <c r="D1199" s="1" t="s">
        <v>4514</v>
      </c>
      <c r="F1199" s="1" t="s">
        <v>4448</v>
      </c>
      <c r="G1199" s="15"/>
      <c r="H1199" s="18"/>
      <c r="I1199" s="20"/>
      <c r="J1199" s="1" t="s">
        <v>112</v>
      </c>
      <c r="K1199" t="s">
        <v>12668</v>
      </c>
      <c r="L1199" s="1" t="s">
        <v>4409</v>
      </c>
      <c r="N1199" t="s">
        <v>13697</v>
      </c>
      <c r="Q1199" t="s">
        <v>13795</v>
      </c>
      <c r="R1199" t="s">
        <v>14346</v>
      </c>
      <c r="S1199" t="s">
        <v>14385</v>
      </c>
      <c r="T1199" t="s">
        <v>14379</v>
      </c>
    </row>
    <row r="1200" spans="2:20" x14ac:dyDescent="0.2">
      <c r="B1200" s="1" t="s">
        <v>4515</v>
      </c>
      <c r="C1200" s="1" t="s">
        <v>4516</v>
      </c>
      <c r="D1200" s="1" t="s">
        <v>4517</v>
      </c>
      <c r="G1200" s="15"/>
      <c r="H1200" s="18"/>
      <c r="I1200" s="20"/>
      <c r="J1200" s="1" t="s">
        <v>112</v>
      </c>
      <c r="K1200" t="s">
        <v>12668</v>
      </c>
      <c r="L1200" s="1" t="s">
        <v>4409</v>
      </c>
      <c r="Q1200" t="s">
        <v>13795</v>
      </c>
      <c r="R1200" t="s">
        <v>14345</v>
      </c>
      <c r="S1200" t="s">
        <v>14375</v>
      </c>
      <c r="T1200" t="s">
        <v>14382</v>
      </c>
    </row>
    <row r="1201" spans="2:20" x14ac:dyDescent="0.2">
      <c r="B1201" s="1" t="s">
        <v>4518</v>
      </c>
      <c r="C1201" s="1" t="s">
        <v>4519</v>
      </c>
      <c r="D1201" s="1" t="s">
        <v>4520</v>
      </c>
      <c r="G1201" s="15"/>
      <c r="H1201" s="18"/>
      <c r="I1201" s="20"/>
      <c r="J1201" s="1" t="s">
        <v>112</v>
      </c>
      <c r="K1201" t="s">
        <v>12668</v>
      </c>
      <c r="L1201" s="1" t="s">
        <v>4409</v>
      </c>
      <c r="Q1201" t="s">
        <v>13795</v>
      </c>
      <c r="R1201" t="s">
        <v>14345</v>
      </c>
      <c r="S1201" t="s">
        <v>14375</v>
      </c>
      <c r="T1201" t="s">
        <v>14382</v>
      </c>
    </row>
    <row r="1202" spans="2:20" x14ac:dyDescent="0.2">
      <c r="B1202" s="1" t="s">
        <v>4521</v>
      </c>
      <c r="C1202" s="1" t="s">
        <v>4522</v>
      </c>
      <c r="D1202" s="1" t="s">
        <v>4523</v>
      </c>
      <c r="G1202" s="15"/>
      <c r="H1202" s="18"/>
      <c r="I1202" s="20"/>
      <c r="J1202" s="1" t="s">
        <v>112</v>
      </c>
      <c r="K1202" t="s">
        <v>13381</v>
      </c>
      <c r="L1202" s="1" t="s">
        <v>4409</v>
      </c>
      <c r="Q1202" t="s">
        <v>13795</v>
      </c>
      <c r="R1202" t="s">
        <v>14345</v>
      </c>
      <c r="S1202" t="s">
        <v>14381</v>
      </c>
      <c r="T1202" t="s">
        <v>14382</v>
      </c>
    </row>
    <row r="1203" spans="2:20" x14ac:dyDescent="0.2">
      <c r="B1203" s="1" t="s">
        <v>4524</v>
      </c>
      <c r="C1203" s="1" t="s">
        <v>4525</v>
      </c>
      <c r="D1203" s="1" t="s">
        <v>4526</v>
      </c>
      <c r="G1203" s="15"/>
      <c r="H1203" s="18"/>
      <c r="I1203" s="20"/>
      <c r="J1203" s="1" t="s">
        <v>112</v>
      </c>
      <c r="L1203" s="1" t="s">
        <v>4409</v>
      </c>
      <c r="N1203" t="s">
        <v>13731</v>
      </c>
      <c r="Q1203" t="s">
        <v>13795</v>
      </c>
      <c r="R1203" t="s">
        <v>14345</v>
      </c>
      <c r="S1203" t="s">
        <v>14378</v>
      </c>
      <c r="T1203" t="s">
        <v>14382</v>
      </c>
    </row>
    <row r="1204" spans="2:20" x14ac:dyDescent="0.2">
      <c r="B1204" s="1" t="s">
        <v>4527</v>
      </c>
      <c r="C1204" s="1" t="s">
        <v>4528</v>
      </c>
      <c r="D1204" s="1" t="s">
        <v>4529</v>
      </c>
      <c r="G1204" s="15"/>
      <c r="H1204" s="18"/>
      <c r="I1204" s="20"/>
      <c r="J1204" s="1" t="s">
        <v>112</v>
      </c>
      <c r="L1204" s="1" t="s">
        <v>4409</v>
      </c>
      <c r="N1204" t="s">
        <v>13732</v>
      </c>
      <c r="Q1204" t="s">
        <v>13795</v>
      </c>
      <c r="R1204" t="s">
        <v>14345</v>
      </c>
      <c r="S1204" t="s">
        <v>14378</v>
      </c>
      <c r="T1204" t="s">
        <v>14382</v>
      </c>
    </row>
    <row r="1205" spans="2:20" x14ac:dyDescent="0.2">
      <c r="B1205" s="1" t="s">
        <v>4530</v>
      </c>
      <c r="C1205" s="1" t="s">
        <v>4531</v>
      </c>
      <c r="D1205" s="1" t="s">
        <v>4532</v>
      </c>
      <c r="G1205" s="15"/>
      <c r="H1205" s="18"/>
      <c r="I1205" s="20"/>
      <c r="J1205" s="1" t="s">
        <v>112</v>
      </c>
      <c r="K1205" t="s">
        <v>13382</v>
      </c>
      <c r="L1205" s="1" t="s">
        <v>4409</v>
      </c>
      <c r="Q1205" t="s">
        <v>13795</v>
      </c>
      <c r="R1205" t="s">
        <v>14345</v>
      </c>
      <c r="S1205" t="s">
        <v>14381</v>
      </c>
      <c r="T1205" t="s">
        <v>14382</v>
      </c>
    </row>
    <row r="1206" spans="2:20" x14ac:dyDescent="0.2">
      <c r="B1206" s="1" t="s">
        <v>4533</v>
      </c>
      <c r="C1206" s="1" t="s">
        <v>4534</v>
      </c>
      <c r="D1206" s="1" t="s">
        <v>4535</v>
      </c>
      <c r="F1206" s="1" t="s">
        <v>4448</v>
      </c>
      <c r="G1206" s="15"/>
      <c r="H1206" s="18"/>
      <c r="I1206" s="20"/>
      <c r="J1206" s="1" t="s">
        <v>112</v>
      </c>
      <c r="K1206" t="s">
        <v>12668</v>
      </c>
      <c r="L1206" s="1" t="s">
        <v>4409</v>
      </c>
      <c r="N1206" t="s">
        <v>13697</v>
      </c>
      <c r="Q1206" t="s">
        <v>13795</v>
      </c>
      <c r="R1206" t="s">
        <v>14346</v>
      </c>
      <c r="S1206" t="s">
        <v>14385</v>
      </c>
      <c r="T1206" t="s">
        <v>14379</v>
      </c>
    </row>
    <row r="1207" spans="2:20" x14ac:dyDescent="0.2">
      <c r="B1207" s="1" t="s">
        <v>4536</v>
      </c>
      <c r="C1207" s="1" t="s">
        <v>4537</v>
      </c>
      <c r="D1207" s="1" t="s">
        <v>4538</v>
      </c>
      <c r="G1207" s="15"/>
      <c r="H1207" s="18"/>
      <c r="I1207" s="20"/>
      <c r="J1207" s="1" t="s">
        <v>112</v>
      </c>
      <c r="K1207" t="s">
        <v>13383</v>
      </c>
      <c r="L1207" s="1" t="s">
        <v>4409</v>
      </c>
      <c r="Q1207" t="s">
        <v>13795</v>
      </c>
      <c r="R1207" t="s">
        <v>14345</v>
      </c>
      <c r="S1207" t="s">
        <v>14380</v>
      </c>
      <c r="T1207" t="s">
        <v>14382</v>
      </c>
    </row>
    <row r="1208" spans="2:20" x14ac:dyDescent="0.2">
      <c r="B1208" s="1" t="s">
        <v>4539</v>
      </c>
      <c r="C1208" s="1" t="s">
        <v>4540</v>
      </c>
      <c r="D1208" s="1" t="s">
        <v>4541</v>
      </c>
      <c r="G1208" s="15"/>
      <c r="H1208" s="18"/>
      <c r="I1208" s="20"/>
      <c r="J1208" s="1" t="s">
        <v>112</v>
      </c>
      <c r="L1208" s="1" t="s">
        <v>4409</v>
      </c>
      <c r="Q1208" t="s">
        <v>13795</v>
      </c>
      <c r="R1208" t="s">
        <v>14345</v>
      </c>
      <c r="S1208" t="s">
        <v>14378</v>
      </c>
      <c r="T1208" t="s">
        <v>14382</v>
      </c>
    </row>
    <row r="1209" spans="2:20" x14ac:dyDescent="0.2">
      <c r="B1209" s="1" t="s">
        <v>4542</v>
      </c>
      <c r="C1209" s="1" t="s">
        <v>4543</v>
      </c>
      <c r="D1209" s="1" t="s">
        <v>4544</v>
      </c>
      <c r="G1209" s="15"/>
      <c r="H1209" s="18"/>
      <c r="I1209" s="20"/>
      <c r="J1209" s="1" t="s">
        <v>112</v>
      </c>
      <c r="K1209" t="s">
        <v>12668</v>
      </c>
      <c r="L1209" s="1" t="s">
        <v>4409</v>
      </c>
      <c r="O1209" t="s">
        <v>13780</v>
      </c>
      <c r="Q1209" t="s">
        <v>13795</v>
      </c>
      <c r="R1209" t="s">
        <v>14345</v>
      </c>
      <c r="S1209" t="s">
        <v>14380</v>
      </c>
      <c r="T1209" t="s">
        <v>14382</v>
      </c>
    </row>
    <row r="1210" spans="2:20" x14ac:dyDescent="0.2">
      <c r="B1210" s="1" t="s">
        <v>4545</v>
      </c>
      <c r="C1210" s="1" t="s">
        <v>4546</v>
      </c>
      <c r="D1210" s="1" t="s">
        <v>4547</v>
      </c>
      <c r="G1210" s="15"/>
      <c r="H1210" s="18"/>
      <c r="I1210" s="20"/>
      <c r="J1210" s="1" t="s">
        <v>112</v>
      </c>
      <c r="K1210" t="s">
        <v>13384</v>
      </c>
      <c r="L1210" s="1" t="s">
        <v>4409</v>
      </c>
      <c r="Q1210" t="s">
        <v>13795</v>
      </c>
      <c r="R1210" t="s">
        <v>14345</v>
      </c>
      <c r="S1210" t="s">
        <v>14375</v>
      </c>
      <c r="T1210" t="s">
        <v>14382</v>
      </c>
    </row>
    <row r="1211" spans="2:20" x14ac:dyDescent="0.2">
      <c r="B1211" s="1" t="s">
        <v>4548</v>
      </c>
      <c r="C1211" s="1" t="s">
        <v>4549</v>
      </c>
      <c r="D1211" s="1" t="s">
        <v>4550</v>
      </c>
      <c r="G1211" s="15"/>
      <c r="H1211" s="18"/>
      <c r="I1211" s="20"/>
      <c r="J1211" s="1" t="s">
        <v>112</v>
      </c>
      <c r="L1211" s="1" t="s">
        <v>4409</v>
      </c>
      <c r="Q1211" t="s">
        <v>13795</v>
      </c>
      <c r="R1211" t="s">
        <v>14345</v>
      </c>
      <c r="S1211" t="s">
        <v>14375</v>
      </c>
      <c r="T1211" t="s">
        <v>14382</v>
      </c>
    </row>
    <row r="1212" spans="2:20" x14ac:dyDescent="0.2">
      <c r="B1212" s="1" t="s">
        <v>4551</v>
      </c>
      <c r="C1212" s="1" t="s">
        <v>4552</v>
      </c>
      <c r="D1212" s="1" t="s">
        <v>4553</v>
      </c>
      <c r="G1212" s="15"/>
      <c r="H1212" s="18"/>
      <c r="I1212" s="20"/>
      <c r="J1212" s="1" t="s">
        <v>112</v>
      </c>
      <c r="L1212" s="1" t="s">
        <v>4409</v>
      </c>
      <c r="N1212" t="s">
        <v>13732</v>
      </c>
      <c r="Q1212" t="s">
        <v>13795</v>
      </c>
      <c r="R1212" t="s">
        <v>14345</v>
      </c>
      <c r="S1212" t="s">
        <v>14378</v>
      </c>
      <c r="T1212" t="s">
        <v>14382</v>
      </c>
    </row>
    <row r="1213" spans="2:20" x14ac:dyDescent="0.2">
      <c r="B1213" s="1" t="s">
        <v>4554</v>
      </c>
      <c r="C1213" s="1" t="s">
        <v>4555</v>
      </c>
      <c r="D1213" s="1" t="s">
        <v>4556</v>
      </c>
      <c r="G1213" s="15"/>
      <c r="H1213" s="18"/>
      <c r="I1213" s="20"/>
      <c r="J1213" s="1" t="s">
        <v>112</v>
      </c>
      <c r="K1213" t="s">
        <v>13385</v>
      </c>
      <c r="L1213" s="1" t="s">
        <v>4409</v>
      </c>
      <c r="Q1213" t="s">
        <v>13795</v>
      </c>
      <c r="R1213" t="s">
        <v>14345</v>
      </c>
      <c r="S1213" t="s">
        <v>14381</v>
      </c>
      <c r="T1213" t="s">
        <v>14382</v>
      </c>
    </row>
    <row r="1214" spans="2:20" x14ac:dyDescent="0.2">
      <c r="B1214" s="1" t="s">
        <v>4557</v>
      </c>
      <c r="C1214" s="1" t="s">
        <v>4558</v>
      </c>
      <c r="D1214" s="1" t="s">
        <v>4559</v>
      </c>
      <c r="G1214" s="15"/>
      <c r="H1214" s="18"/>
      <c r="I1214" s="20"/>
      <c r="J1214" s="1" t="s">
        <v>112</v>
      </c>
      <c r="K1214" t="s">
        <v>13386</v>
      </c>
      <c r="L1214" s="1" t="s">
        <v>4409</v>
      </c>
      <c r="Q1214" t="s">
        <v>13795</v>
      </c>
      <c r="R1214" t="s">
        <v>14345</v>
      </c>
      <c r="S1214" t="s">
        <v>14380</v>
      </c>
      <c r="T1214" t="s">
        <v>14382</v>
      </c>
    </row>
    <row r="1215" spans="2:20" x14ac:dyDescent="0.2">
      <c r="B1215" s="1" t="s">
        <v>4560</v>
      </c>
      <c r="C1215" s="1" t="s">
        <v>4561</v>
      </c>
      <c r="D1215" s="1" t="s">
        <v>4562</v>
      </c>
      <c r="G1215" s="15"/>
      <c r="H1215" s="18"/>
      <c r="I1215" s="20"/>
      <c r="J1215" s="1" t="s">
        <v>112</v>
      </c>
      <c r="L1215" s="1" t="s">
        <v>4409</v>
      </c>
      <c r="N1215" t="s">
        <v>13732</v>
      </c>
      <c r="Q1215" t="s">
        <v>13795</v>
      </c>
      <c r="R1215" t="s">
        <v>14345</v>
      </c>
      <c r="S1215" t="s">
        <v>14378</v>
      </c>
      <c r="T1215" t="s">
        <v>14382</v>
      </c>
    </row>
    <row r="1216" spans="2:20" x14ac:dyDescent="0.2">
      <c r="B1216" s="1" t="s">
        <v>4563</v>
      </c>
      <c r="C1216" s="1" t="s">
        <v>4564</v>
      </c>
      <c r="D1216" s="1" t="s">
        <v>4565</v>
      </c>
      <c r="G1216" s="15"/>
      <c r="H1216" s="18"/>
      <c r="I1216" s="20"/>
      <c r="J1216" s="1" t="s">
        <v>112</v>
      </c>
      <c r="L1216" s="1" t="s">
        <v>4409</v>
      </c>
      <c r="N1216" t="s">
        <v>13732</v>
      </c>
      <c r="Q1216" t="s">
        <v>13795</v>
      </c>
      <c r="R1216" t="s">
        <v>14345</v>
      </c>
      <c r="S1216" t="s">
        <v>14378</v>
      </c>
      <c r="T1216" t="s">
        <v>14382</v>
      </c>
    </row>
    <row r="1217" spans="2:20" x14ac:dyDescent="0.2">
      <c r="B1217" s="1" t="s">
        <v>4566</v>
      </c>
      <c r="C1217" s="1" t="s">
        <v>4567</v>
      </c>
      <c r="D1217" s="1" t="s">
        <v>4568</v>
      </c>
      <c r="G1217" s="15"/>
      <c r="H1217" s="18"/>
      <c r="I1217" s="20"/>
      <c r="J1217" s="1" t="s">
        <v>112</v>
      </c>
      <c r="K1217" t="s">
        <v>13387</v>
      </c>
      <c r="L1217" s="1" t="s">
        <v>4409</v>
      </c>
      <c r="Q1217" t="s">
        <v>13795</v>
      </c>
      <c r="R1217" t="s">
        <v>14345</v>
      </c>
      <c r="S1217" t="s">
        <v>14380</v>
      </c>
      <c r="T1217" t="s">
        <v>14382</v>
      </c>
    </row>
    <row r="1218" spans="2:20" x14ac:dyDescent="0.2">
      <c r="B1218" s="1" t="s">
        <v>4569</v>
      </c>
      <c r="C1218" s="1" t="s">
        <v>4570</v>
      </c>
      <c r="D1218" s="1" t="s">
        <v>4571</v>
      </c>
      <c r="F1218" s="1" t="s">
        <v>4572</v>
      </c>
      <c r="G1218" s="15"/>
      <c r="H1218" s="18"/>
      <c r="I1218" s="20"/>
      <c r="J1218" s="1" t="s">
        <v>112</v>
      </c>
      <c r="K1218" t="s">
        <v>13330</v>
      </c>
      <c r="L1218" s="1" t="s">
        <v>4409</v>
      </c>
      <c r="Q1218" t="s">
        <v>13795</v>
      </c>
      <c r="R1218" t="s">
        <v>14350</v>
      </c>
      <c r="S1218" t="s">
        <v>14375</v>
      </c>
      <c r="T1218" t="s">
        <v>14377</v>
      </c>
    </row>
    <row r="1219" spans="2:20" x14ac:dyDescent="0.2">
      <c r="B1219" s="1" t="s">
        <v>4573</v>
      </c>
      <c r="C1219" s="1" t="s">
        <v>4574</v>
      </c>
      <c r="D1219" s="1" t="s">
        <v>4575</v>
      </c>
      <c r="F1219" s="1" t="s">
        <v>4448</v>
      </c>
      <c r="G1219" s="15"/>
      <c r="H1219" s="18"/>
      <c r="I1219" s="20"/>
      <c r="J1219" s="1" t="s">
        <v>112</v>
      </c>
      <c r="K1219" t="s">
        <v>12668</v>
      </c>
      <c r="L1219" s="1" t="s">
        <v>4409</v>
      </c>
      <c r="N1219" t="s">
        <v>13697</v>
      </c>
      <c r="Q1219" t="s">
        <v>13795</v>
      </c>
      <c r="R1219" t="s">
        <v>14346</v>
      </c>
      <c r="S1219" t="s">
        <v>14385</v>
      </c>
      <c r="T1219" t="s">
        <v>14379</v>
      </c>
    </row>
    <row r="1220" spans="2:20" x14ac:dyDescent="0.2">
      <c r="B1220" s="1" t="s">
        <v>4576</v>
      </c>
      <c r="C1220" s="1" t="s">
        <v>4577</v>
      </c>
      <c r="D1220" s="1" t="s">
        <v>4578</v>
      </c>
      <c r="G1220" s="15"/>
      <c r="H1220" s="18"/>
      <c r="I1220" s="20"/>
      <c r="J1220" s="1" t="s">
        <v>112</v>
      </c>
      <c r="L1220" s="1" t="s">
        <v>4409</v>
      </c>
      <c r="N1220" t="s">
        <v>13733</v>
      </c>
      <c r="Q1220" t="s">
        <v>13795</v>
      </c>
      <c r="R1220" t="s">
        <v>14345</v>
      </c>
      <c r="S1220" t="s">
        <v>14378</v>
      </c>
      <c r="T1220" t="s">
        <v>14382</v>
      </c>
    </row>
    <row r="1221" spans="2:20" x14ac:dyDescent="0.2">
      <c r="B1221" s="1" t="s">
        <v>4579</v>
      </c>
      <c r="C1221" s="1" t="s">
        <v>4580</v>
      </c>
      <c r="D1221" s="1" t="s">
        <v>4581</v>
      </c>
      <c r="F1221" s="1" t="s">
        <v>4448</v>
      </c>
      <c r="G1221" s="15"/>
      <c r="H1221" s="18"/>
      <c r="I1221" s="20"/>
      <c r="J1221" s="1" t="s">
        <v>112</v>
      </c>
      <c r="K1221" t="s">
        <v>12668</v>
      </c>
      <c r="L1221" s="1" t="s">
        <v>4409</v>
      </c>
      <c r="N1221" t="s">
        <v>13697</v>
      </c>
      <c r="Q1221" t="s">
        <v>13795</v>
      </c>
      <c r="R1221" t="s">
        <v>14346</v>
      </c>
      <c r="S1221" t="s">
        <v>14385</v>
      </c>
      <c r="T1221" t="s">
        <v>14379</v>
      </c>
    </row>
    <row r="1222" spans="2:20" x14ac:dyDescent="0.2">
      <c r="B1222" s="1" t="s">
        <v>4582</v>
      </c>
      <c r="C1222" s="1" t="s">
        <v>4583</v>
      </c>
      <c r="D1222" s="1" t="s">
        <v>4584</v>
      </c>
      <c r="G1222" s="15"/>
      <c r="H1222" s="18"/>
      <c r="I1222" s="20"/>
      <c r="J1222" s="1" t="s">
        <v>112</v>
      </c>
      <c r="K1222" t="s">
        <v>13371</v>
      </c>
      <c r="L1222" s="1" t="s">
        <v>4409</v>
      </c>
      <c r="Q1222" t="s">
        <v>13795</v>
      </c>
      <c r="R1222" t="s">
        <v>14345</v>
      </c>
      <c r="S1222" t="s">
        <v>14381</v>
      </c>
      <c r="T1222" t="s">
        <v>14382</v>
      </c>
    </row>
    <row r="1223" spans="2:20" x14ac:dyDescent="0.2">
      <c r="B1223" s="1" t="s">
        <v>4585</v>
      </c>
      <c r="C1223" s="1" t="s">
        <v>4586</v>
      </c>
      <c r="D1223" s="1" t="s">
        <v>4587</v>
      </c>
      <c r="G1223" s="15"/>
      <c r="H1223" s="18"/>
      <c r="I1223" s="20"/>
      <c r="J1223" s="1" t="s">
        <v>112</v>
      </c>
      <c r="L1223" s="1" t="s">
        <v>4409</v>
      </c>
      <c r="N1223" t="s">
        <v>13734</v>
      </c>
      <c r="Q1223" t="s">
        <v>13795</v>
      </c>
      <c r="R1223" t="s">
        <v>14345</v>
      </c>
      <c r="S1223" t="s">
        <v>14378</v>
      </c>
      <c r="T1223" t="s">
        <v>14382</v>
      </c>
    </row>
    <row r="1224" spans="2:20" x14ac:dyDescent="0.2">
      <c r="B1224" s="1" t="s">
        <v>4588</v>
      </c>
      <c r="C1224" s="1" t="s">
        <v>4589</v>
      </c>
      <c r="D1224" s="1" t="s">
        <v>4590</v>
      </c>
      <c r="F1224" s="1" t="s">
        <v>4448</v>
      </c>
      <c r="G1224" s="15"/>
      <c r="H1224" s="18"/>
      <c r="I1224" s="20"/>
      <c r="J1224" s="1" t="s">
        <v>112</v>
      </c>
      <c r="K1224" t="s">
        <v>12668</v>
      </c>
      <c r="L1224" s="1" t="s">
        <v>4409</v>
      </c>
      <c r="N1224" t="s">
        <v>13697</v>
      </c>
      <c r="Q1224" t="s">
        <v>13795</v>
      </c>
      <c r="R1224" t="s">
        <v>14346</v>
      </c>
      <c r="S1224" t="s">
        <v>14385</v>
      </c>
      <c r="T1224" t="s">
        <v>14379</v>
      </c>
    </row>
    <row r="1225" spans="2:20" x14ac:dyDescent="0.2">
      <c r="B1225" s="1" t="s">
        <v>4591</v>
      </c>
      <c r="C1225" s="1" t="s">
        <v>4592</v>
      </c>
      <c r="D1225" s="1" t="s">
        <v>4593</v>
      </c>
      <c r="G1225" s="15"/>
      <c r="H1225" s="18"/>
      <c r="I1225" s="20"/>
      <c r="J1225" s="1" t="s">
        <v>112</v>
      </c>
      <c r="K1225" t="s">
        <v>13388</v>
      </c>
      <c r="L1225" s="1" t="s">
        <v>4409</v>
      </c>
      <c r="Q1225" t="s">
        <v>13795</v>
      </c>
      <c r="R1225" t="s">
        <v>14345</v>
      </c>
      <c r="S1225" t="s">
        <v>14375</v>
      </c>
      <c r="T1225" t="s">
        <v>14382</v>
      </c>
    </row>
    <row r="1226" spans="2:20" x14ac:dyDescent="0.2">
      <c r="B1226" s="1" t="s">
        <v>4594</v>
      </c>
      <c r="C1226" s="1" t="s">
        <v>4595</v>
      </c>
      <c r="D1226" s="1" t="s">
        <v>4596</v>
      </c>
      <c r="G1226" s="15"/>
      <c r="H1226" s="18"/>
      <c r="I1226" s="20"/>
      <c r="J1226" s="1" t="s">
        <v>112</v>
      </c>
      <c r="K1226" t="s">
        <v>12668</v>
      </c>
      <c r="L1226" s="1" t="s">
        <v>4409</v>
      </c>
      <c r="Q1226" t="s">
        <v>13795</v>
      </c>
      <c r="R1226" t="s">
        <v>14345</v>
      </c>
      <c r="S1226" t="s">
        <v>14375</v>
      </c>
      <c r="T1226" t="s">
        <v>14382</v>
      </c>
    </row>
    <row r="1227" spans="2:20" x14ac:dyDescent="0.2">
      <c r="B1227" s="1" t="s">
        <v>4597</v>
      </c>
      <c r="C1227" s="1" t="s">
        <v>4598</v>
      </c>
      <c r="D1227" s="1" t="s">
        <v>4599</v>
      </c>
      <c r="F1227" s="1" t="s">
        <v>4600</v>
      </c>
      <c r="G1227" s="15"/>
      <c r="H1227" s="18"/>
      <c r="I1227" s="20"/>
      <c r="J1227" s="1" t="s">
        <v>112</v>
      </c>
      <c r="K1227" t="s">
        <v>12668</v>
      </c>
      <c r="L1227" s="1" t="s">
        <v>4409</v>
      </c>
      <c r="Q1227" t="s">
        <v>13795</v>
      </c>
      <c r="R1227" t="s">
        <v>14351</v>
      </c>
      <c r="S1227" t="s">
        <v>14375</v>
      </c>
      <c r="T1227" t="s">
        <v>14377</v>
      </c>
    </row>
    <row r="1228" spans="2:20" x14ac:dyDescent="0.2">
      <c r="B1228" s="1" t="s">
        <v>4601</v>
      </c>
      <c r="C1228" s="1" t="s">
        <v>4602</v>
      </c>
      <c r="D1228" s="1" t="s">
        <v>4603</v>
      </c>
      <c r="F1228" s="1" t="s">
        <v>4448</v>
      </c>
      <c r="G1228" s="15"/>
      <c r="H1228" s="18"/>
      <c r="I1228" s="20"/>
      <c r="J1228" s="1" t="s">
        <v>112</v>
      </c>
      <c r="K1228" t="s">
        <v>12668</v>
      </c>
      <c r="L1228" s="1" t="s">
        <v>4409</v>
      </c>
      <c r="N1228" t="s">
        <v>13697</v>
      </c>
      <c r="Q1228" t="s">
        <v>13795</v>
      </c>
      <c r="R1228" t="s">
        <v>14346</v>
      </c>
      <c r="S1228" t="s">
        <v>14385</v>
      </c>
      <c r="T1228" t="s">
        <v>14379</v>
      </c>
    </row>
    <row r="1229" spans="2:20" x14ac:dyDescent="0.2">
      <c r="B1229" s="1" t="s">
        <v>4604</v>
      </c>
      <c r="C1229" s="1" t="s">
        <v>4605</v>
      </c>
      <c r="D1229" s="1" t="s">
        <v>4606</v>
      </c>
      <c r="F1229" s="1" t="s">
        <v>4448</v>
      </c>
      <c r="G1229" s="15"/>
      <c r="H1229" s="18"/>
      <c r="I1229" s="20"/>
      <c r="J1229" s="1" t="s">
        <v>112</v>
      </c>
      <c r="K1229" t="s">
        <v>12668</v>
      </c>
      <c r="L1229" s="1" t="s">
        <v>4409</v>
      </c>
      <c r="N1229" t="s">
        <v>13697</v>
      </c>
      <c r="Q1229" t="s">
        <v>13795</v>
      </c>
      <c r="R1229" t="s">
        <v>14346</v>
      </c>
      <c r="S1229" t="s">
        <v>14385</v>
      </c>
      <c r="T1229" t="s">
        <v>14379</v>
      </c>
    </row>
    <row r="1230" spans="2:20" x14ac:dyDescent="0.2">
      <c r="B1230" s="1" t="s">
        <v>4607</v>
      </c>
      <c r="C1230" s="1" t="s">
        <v>4608</v>
      </c>
      <c r="D1230" s="1" t="s">
        <v>4609</v>
      </c>
      <c r="F1230" s="1" t="s">
        <v>4448</v>
      </c>
      <c r="G1230" s="15"/>
      <c r="H1230" s="18"/>
      <c r="I1230" s="20"/>
      <c r="J1230" s="1" t="s">
        <v>112</v>
      </c>
      <c r="K1230" t="s">
        <v>12668</v>
      </c>
      <c r="L1230" s="1" t="s">
        <v>4409</v>
      </c>
      <c r="N1230" t="s">
        <v>13697</v>
      </c>
      <c r="Q1230" t="s">
        <v>13795</v>
      </c>
      <c r="R1230" t="s">
        <v>14346</v>
      </c>
      <c r="S1230" t="s">
        <v>14385</v>
      </c>
      <c r="T1230" t="s">
        <v>14379</v>
      </c>
    </row>
    <row r="1231" spans="2:20" x14ac:dyDescent="0.2">
      <c r="B1231" s="1" t="s">
        <v>4610</v>
      </c>
      <c r="C1231" s="1" t="s">
        <v>4611</v>
      </c>
      <c r="D1231" s="1" t="s">
        <v>4612</v>
      </c>
      <c r="F1231" s="1" t="s">
        <v>4613</v>
      </c>
      <c r="G1231" s="15"/>
      <c r="H1231" s="18"/>
      <c r="I1231" s="20"/>
      <c r="J1231" s="1" t="s">
        <v>112</v>
      </c>
      <c r="K1231" t="s">
        <v>13389</v>
      </c>
      <c r="L1231" s="1" t="s">
        <v>4409</v>
      </c>
      <c r="Q1231" t="s">
        <v>13795</v>
      </c>
      <c r="R1231" t="s">
        <v>5145</v>
      </c>
      <c r="S1231" t="s">
        <v>14375</v>
      </c>
      <c r="T1231" t="s">
        <v>14377</v>
      </c>
    </row>
    <row r="1232" spans="2:20" x14ac:dyDescent="0.2">
      <c r="B1232" s="1" t="s">
        <v>4614</v>
      </c>
      <c r="C1232" s="1" t="s">
        <v>4615</v>
      </c>
      <c r="D1232" s="1" t="s">
        <v>4616</v>
      </c>
      <c r="F1232" s="1" t="s">
        <v>4572</v>
      </c>
      <c r="G1232" s="15"/>
      <c r="H1232" s="18"/>
      <c r="I1232" s="20"/>
      <c r="J1232" s="1" t="s">
        <v>112</v>
      </c>
      <c r="K1232" t="s">
        <v>13330</v>
      </c>
      <c r="L1232" s="1" t="s">
        <v>4409</v>
      </c>
      <c r="Q1232" t="s">
        <v>13795</v>
      </c>
      <c r="R1232" t="s">
        <v>14350</v>
      </c>
      <c r="S1232" t="s">
        <v>14375</v>
      </c>
      <c r="T1232" t="s">
        <v>14377</v>
      </c>
    </row>
    <row r="1233" spans="2:20" x14ac:dyDescent="0.2">
      <c r="B1233" s="1" t="s">
        <v>4617</v>
      </c>
      <c r="C1233" s="1" t="s">
        <v>4618</v>
      </c>
      <c r="D1233" s="1" t="s">
        <v>4619</v>
      </c>
      <c r="F1233" s="1" t="s">
        <v>4572</v>
      </c>
      <c r="G1233" s="15"/>
      <c r="H1233" s="18"/>
      <c r="I1233" s="20"/>
      <c r="J1233" s="1" t="s">
        <v>112</v>
      </c>
      <c r="K1233" t="s">
        <v>13330</v>
      </c>
      <c r="L1233" s="1" t="s">
        <v>4409</v>
      </c>
      <c r="Q1233" t="s">
        <v>13795</v>
      </c>
      <c r="R1233" t="s">
        <v>14350</v>
      </c>
      <c r="S1233" t="s">
        <v>14375</v>
      </c>
      <c r="T1233" t="s">
        <v>14377</v>
      </c>
    </row>
    <row r="1234" spans="2:20" x14ac:dyDescent="0.2">
      <c r="B1234" s="1" t="s">
        <v>4620</v>
      </c>
      <c r="C1234" s="1" t="s">
        <v>4621</v>
      </c>
      <c r="D1234" s="1" t="s">
        <v>4622</v>
      </c>
      <c r="G1234" s="15"/>
      <c r="H1234" s="18"/>
      <c r="I1234" s="20"/>
      <c r="J1234" s="1" t="s">
        <v>112</v>
      </c>
      <c r="L1234" s="1" t="s">
        <v>4409</v>
      </c>
      <c r="Q1234" t="s">
        <v>13795</v>
      </c>
      <c r="R1234" t="s">
        <v>14345</v>
      </c>
      <c r="S1234" t="s">
        <v>14375</v>
      </c>
      <c r="T1234" t="s">
        <v>14382</v>
      </c>
    </row>
    <row r="1235" spans="2:20" x14ac:dyDescent="0.2">
      <c r="B1235" s="1" t="s">
        <v>4623</v>
      </c>
      <c r="C1235" s="1" t="s">
        <v>4624</v>
      </c>
      <c r="D1235" s="1" t="s">
        <v>4625</v>
      </c>
      <c r="F1235" s="1" t="s">
        <v>4448</v>
      </c>
      <c r="G1235" s="15"/>
      <c r="H1235" s="18"/>
      <c r="I1235" s="20"/>
      <c r="J1235" s="1" t="s">
        <v>112</v>
      </c>
      <c r="K1235" t="s">
        <v>12668</v>
      </c>
      <c r="L1235" s="1" t="s">
        <v>4409</v>
      </c>
      <c r="N1235" t="s">
        <v>13735</v>
      </c>
      <c r="Q1235" t="s">
        <v>13795</v>
      </c>
      <c r="R1235" t="s">
        <v>14346</v>
      </c>
      <c r="S1235" t="s">
        <v>14385</v>
      </c>
      <c r="T1235" t="s">
        <v>14379</v>
      </c>
    </row>
    <row r="1236" spans="2:20" x14ac:dyDescent="0.2">
      <c r="B1236" s="1" t="s">
        <v>4626</v>
      </c>
      <c r="C1236" s="1" t="s">
        <v>4627</v>
      </c>
      <c r="D1236" s="1" t="s">
        <v>4628</v>
      </c>
      <c r="G1236" s="15"/>
      <c r="H1236" s="18"/>
      <c r="I1236" s="20"/>
      <c r="J1236" s="1" t="s">
        <v>112</v>
      </c>
      <c r="K1236" t="s">
        <v>13390</v>
      </c>
      <c r="L1236" s="1" t="s">
        <v>4409</v>
      </c>
      <c r="Q1236" t="s">
        <v>13795</v>
      </c>
      <c r="R1236" t="s">
        <v>14345</v>
      </c>
      <c r="S1236" t="s">
        <v>14375</v>
      </c>
      <c r="T1236" t="s">
        <v>14382</v>
      </c>
    </row>
    <row r="1237" spans="2:20" x14ac:dyDescent="0.2">
      <c r="B1237" s="1" t="s">
        <v>4629</v>
      </c>
      <c r="C1237" s="1" t="s">
        <v>4630</v>
      </c>
      <c r="D1237" s="1" t="s">
        <v>4631</v>
      </c>
      <c r="G1237" s="15"/>
      <c r="H1237" s="18"/>
      <c r="I1237" s="20"/>
      <c r="J1237" s="1" t="s">
        <v>112</v>
      </c>
      <c r="L1237" s="1" t="s">
        <v>4409</v>
      </c>
      <c r="O1237" t="s">
        <v>13780</v>
      </c>
      <c r="Q1237" t="s">
        <v>13795</v>
      </c>
      <c r="R1237" t="s">
        <v>14345</v>
      </c>
      <c r="S1237" t="s">
        <v>14375</v>
      </c>
      <c r="T1237" t="s">
        <v>14382</v>
      </c>
    </row>
    <row r="1238" spans="2:20" x14ac:dyDescent="0.2">
      <c r="B1238" s="1" t="s">
        <v>4632</v>
      </c>
      <c r="C1238" s="1" t="s">
        <v>4633</v>
      </c>
      <c r="D1238" s="1" t="s">
        <v>4634</v>
      </c>
      <c r="F1238" s="1" t="s">
        <v>4448</v>
      </c>
      <c r="G1238" s="15"/>
      <c r="H1238" s="18"/>
      <c r="I1238" s="20"/>
      <c r="J1238" s="1" t="s">
        <v>112</v>
      </c>
      <c r="K1238" t="s">
        <v>12668</v>
      </c>
      <c r="L1238" s="1" t="s">
        <v>4409</v>
      </c>
      <c r="N1238" t="s">
        <v>13697</v>
      </c>
      <c r="Q1238" t="s">
        <v>13795</v>
      </c>
      <c r="R1238" t="s">
        <v>14346</v>
      </c>
      <c r="S1238" t="s">
        <v>14385</v>
      </c>
      <c r="T1238" t="s">
        <v>14379</v>
      </c>
    </row>
    <row r="1239" spans="2:20" x14ac:dyDescent="0.2">
      <c r="B1239" s="1" t="s">
        <v>4635</v>
      </c>
      <c r="C1239" s="1" t="s">
        <v>4636</v>
      </c>
      <c r="D1239" s="1" t="s">
        <v>4637</v>
      </c>
      <c r="G1239" s="15"/>
      <c r="H1239" s="18"/>
      <c r="I1239" s="20"/>
      <c r="J1239" s="1" t="s">
        <v>112</v>
      </c>
      <c r="K1239" t="s">
        <v>13378</v>
      </c>
      <c r="L1239" s="1" t="s">
        <v>4409</v>
      </c>
      <c r="Q1239" t="s">
        <v>13795</v>
      </c>
      <c r="R1239" t="s">
        <v>14345</v>
      </c>
      <c r="S1239" t="s">
        <v>14380</v>
      </c>
      <c r="T1239" t="s">
        <v>14382</v>
      </c>
    </row>
    <row r="1240" spans="2:20" x14ac:dyDescent="0.2">
      <c r="B1240" s="1" t="s">
        <v>4638</v>
      </c>
      <c r="C1240" s="1" t="s">
        <v>4639</v>
      </c>
      <c r="D1240" s="1" t="s">
        <v>4640</v>
      </c>
      <c r="F1240" s="1" t="s">
        <v>4641</v>
      </c>
      <c r="G1240" s="15"/>
      <c r="H1240" s="18"/>
      <c r="I1240" s="20"/>
      <c r="J1240" s="1" t="s">
        <v>112</v>
      </c>
      <c r="K1240" t="s">
        <v>13325</v>
      </c>
      <c r="L1240" s="1" t="s">
        <v>4409</v>
      </c>
      <c r="Q1240" t="s">
        <v>13795</v>
      </c>
      <c r="R1240" t="s">
        <v>14352</v>
      </c>
      <c r="S1240" t="s">
        <v>14375</v>
      </c>
      <c r="T1240" t="s">
        <v>14377</v>
      </c>
    </row>
    <row r="1241" spans="2:20" x14ac:dyDescent="0.2">
      <c r="B1241" s="1" t="s">
        <v>4642</v>
      </c>
      <c r="C1241" s="1" t="s">
        <v>4643</v>
      </c>
      <c r="D1241" s="1" t="s">
        <v>4644</v>
      </c>
      <c r="G1241" s="15"/>
      <c r="H1241" s="18"/>
      <c r="I1241" s="20"/>
      <c r="J1241" s="1" t="s">
        <v>112</v>
      </c>
      <c r="L1241" s="1" t="s">
        <v>4409</v>
      </c>
      <c r="Q1241" t="s">
        <v>13795</v>
      </c>
      <c r="R1241" t="s">
        <v>14345</v>
      </c>
      <c r="S1241" t="s">
        <v>14375</v>
      </c>
      <c r="T1241" t="s">
        <v>14382</v>
      </c>
    </row>
    <row r="1242" spans="2:20" x14ac:dyDescent="0.2">
      <c r="B1242" s="1" t="s">
        <v>4645</v>
      </c>
      <c r="C1242" s="1" t="s">
        <v>4646</v>
      </c>
      <c r="D1242" s="1" t="s">
        <v>4647</v>
      </c>
      <c r="F1242" s="1" t="s">
        <v>4448</v>
      </c>
      <c r="G1242" s="15"/>
      <c r="H1242" s="18"/>
      <c r="I1242" s="20"/>
      <c r="J1242" s="1" t="s">
        <v>112</v>
      </c>
      <c r="K1242" t="s">
        <v>12668</v>
      </c>
      <c r="L1242" s="1" t="s">
        <v>4409</v>
      </c>
      <c r="N1242" t="s">
        <v>13697</v>
      </c>
      <c r="Q1242" t="s">
        <v>13795</v>
      </c>
      <c r="R1242" t="s">
        <v>14346</v>
      </c>
      <c r="S1242" t="s">
        <v>14385</v>
      </c>
      <c r="T1242" t="s">
        <v>14379</v>
      </c>
    </row>
    <row r="1243" spans="2:20" x14ac:dyDescent="0.2">
      <c r="B1243" s="1" t="s">
        <v>4648</v>
      </c>
      <c r="C1243" s="1" t="s">
        <v>4649</v>
      </c>
      <c r="D1243" s="1" t="s">
        <v>4650</v>
      </c>
      <c r="F1243" s="1" t="s">
        <v>4448</v>
      </c>
      <c r="G1243" s="15"/>
      <c r="H1243" s="18"/>
      <c r="I1243" s="20"/>
      <c r="J1243" s="1" t="s">
        <v>112</v>
      </c>
      <c r="K1243" t="s">
        <v>12668</v>
      </c>
      <c r="L1243" s="1" t="s">
        <v>4409</v>
      </c>
      <c r="N1243" t="s">
        <v>13697</v>
      </c>
      <c r="Q1243" t="s">
        <v>13795</v>
      </c>
      <c r="R1243" t="s">
        <v>14346</v>
      </c>
      <c r="S1243" t="s">
        <v>14385</v>
      </c>
      <c r="T1243" t="s">
        <v>14379</v>
      </c>
    </row>
    <row r="1244" spans="2:20" x14ac:dyDescent="0.2">
      <c r="B1244" s="1" t="s">
        <v>4651</v>
      </c>
      <c r="C1244" s="1" t="s">
        <v>4652</v>
      </c>
      <c r="D1244" s="1" t="s">
        <v>4653</v>
      </c>
      <c r="G1244" s="15"/>
      <c r="H1244" s="18"/>
      <c r="I1244" s="20"/>
      <c r="J1244" s="1" t="s">
        <v>112</v>
      </c>
      <c r="K1244" t="s">
        <v>13391</v>
      </c>
      <c r="L1244" s="1" t="s">
        <v>4654</v>
      </c>
      <c r="Q1244" t="s">
        <v>13795</v>
      </c>
      <c r="R1244" t="s">
        <v>14353</v>
      </c>
      <c r="S1244" t="s">
        <v>14380</v>
      </c>
      <c r="T1244" t="s">
        <v>14376</v>
      </c>
    </row>
    <row r="1245" spans="2:20" x14ac:dyDescent="0.2">
      <c r="B1245" s="1" t="s">
        <v>4655</v>
      </c>
      <c r="C1245" s="1" t="s">
        <v>4656</v>
      </c>
      <c r="D1245" s="1" t="s">
        <v>4657</v>
      </c>
      <c r="G1245" s="15"/>
      <c r="H1245" s="18"/>
      <c r="I1245" s="20"/>
      <c r="J1245" s="1" t="s">
        <v>112</v>
      </c>
      <c r="K1245" t="s">
        <v>13392</v>
      </c>
      <c r="L1245" s="1" t="s">
        <v>4654</v>
      </c>
      <c r="Q1245" t="s">
        <v>13795</v>
      </c>
      <c r="R1245" t="s">
        <v>14353</v>
      </c>
      <c r="S1245" t="s">
        <v>14380</v>
      </c>
      <c r="T1245" t="s">
        <v>14376</v>
      </c>
    </row>
    <row r="1246" spans="2:20" x14ac:dyDescent="0.2">
      <c r="B1246" s="1" t="s">
        <v>4658</v>
      </c>
      <c r="C1246" s="1" t="s">
        <v>4659</v>
      </c>
      <c r="D1246" s="1" t="s">
        <v>4660</v>
      </c>
      <c r="G1246" s="15"/>
      <c r="H1246" s="18"/>
      <c r="I1246" s="20"/>
      <c r="J1246" s="1" t="s">
        <v>112</v>
      </c>
      <c r="L1246" s="1" t="s">
        <v>4654</v>
      </c>
      <c r="N1246" t="s">
        <v>13736</v>
      </c>
      <c r="Q1246" t="s">
        <v>13795</v>
      </c>
      <c r="R1246" t="s">
        <v>14353</v>
      </c>
      <c r="S1246" t="s">
        <v>14378</v>
      </c>
      <c r="T1246" t="s">
        <v>14376</v>
      </c>
    </row>
    <row r="1247" spans="2:20" x14ac:dyDescent="0.2">
      <c r="B1247" s="1" t="s">
        <v>4661</v>
      </c>
      <c r="C1247" s="1" t="s">
        <v>4662</v>
      </c>
      <c r="D1247" s="1" t="s">
        <v>4663</v>
      </c>
      <c r="G1247" s="15"/>
      <c r="H1247" s="18"/>
      <c r="I1247" s="20"/>
      <c r="J1247" s="1" t="s">
        <v>112</v>
      </c>
      <c r="K1247" t="s">
        <v>13393</v>
      </c>
      <c r="L1247" s="1" t="s">
        <v>4654</v>
      </c>
      <c r="Q1247" t="s">
        <v>13795</v>
      </c>
      <c r="R1247" t="s">
        <v>14353</v>
      </c>
      <c r="S1247" t="s">
        <v>14380</v>
      </c>
      <c r="T1247" t="s">
        <v>14376</v>
      </c>
    </row>
    <row r="1248" spans="2:20" x14ac:dyDescent="0.2">
      <c r="B1248" s="1" t="s">
        <v>4664</v>
      </c>
      <c r="C1248" s="1" t="s">
        <v>4665</v>
      </c>
      <c r="D1248" s="1" t="s">
        <v>4666</v>
      </c>
      <c r="G1248" s="15"/>
      <c r="H1248" s="18"/>
      <c r="I1248" s="20"/>
      <c r="J1248" s="1" t="s">
        <v>112</v>
      </c>
      <c r="K1248" t="s">
        <v>13394</v>
      </c>
      <c r="L1248" s="1" t="s">
        <v>4654</v>
      </c>
      <c r="Q1248" t="s">
        <v>13795</v>
      </c>
      <c r="R1248" t="s">
        <v>14353</v>
      </c>
      <c r="S1248" t="s">
        <v>14380</v>
      </c>
      <c r="T1248" t="s">
        <v>14376</v>
      </c>
    </row>
    <row r="1249" spans="2:20" x14ac:dyDescent="0.2">
      <c r="B1249" s="1" t="s">
        <v>4667</v>
      </c>
      <c r="C1249" s="1" t="s">
        <v>4668</v>
      </c>
      <c r="D1249" s="1" t="s">
        <v>4669</v>
      </c>
      <c r="G1249" s="15"/>
      <c r="H1249" s="18"/>
      <c r="I1249" s="20"/>
      <c r="J1249" s="1" t="s">
        <v>112</v>
      </c>
      <c r="L1249" s="1" t="s">
        <v>4654</v>
      </c>
      <c r="Q1249" t="s">
        <v>13795</v>
      </c>
      <c r="R1249" t="s">
        <v>14353</v>
      </c>
      <c r="S1249" t="s">
        <v>14378</v>
      </c>
      <c r="T1249" t="s">
        <v>14376</v>
      </c>
    </row>
    <row r="1250" spans="2:20" x14ac:dyDescent="0.2">
      <c r="B1250" s="1" t="s">
        <v>4670</v>
      </c>
      <c r="C1250" s="1" t="s">
        <v>4671</v>
      </c>
      <c r="D1250" s="1" t="s">
        <v>4672</v>
      </c>
      <c r="G1250" s="15"/>
      <c r="H1250" s="18"/>
      <c r="I1250" s="20"/>
      <c r="J1250" s="1" t="s">
        <v>112</v>
      </c>
      <c r="L1250" s="1" t="s">
        <v>4654</v>
      </c>
      <c r="N1250" t="s">
        <v>13737</v>
      </c>
      <c r="Q1250" t="s">
        <v>13795</v>
      </c>
      <c r="R1250" t="s">
        <v>14353</v>
      </c>
      <c r="S1250" t="s">
        <v>14378</v>
      </c>
      <c r="T1250" t="s">
        <v>14376</v>
      </c>
    </row>
    <row r="1251" spans="2:20" x14ac:dyDescent="0.2">
      <c r="B1251" s="1" t="s">
        <v>4673</v>
      </c>
      <c r="C1251" s="1" t="s">
        <v>4674</v>
      </c>
      <c r="D1251" s="1" t="s">
        <v>4675</v>
      </c>
      <c r="G1251" s="15"/>
      <c r="H1251" s="18"/>
      <c r="I1251" s="20"/>
      <c r="J1251" s="1" t="s">
        <v>112</v>
      </c>
      <c r="K1251" t="s">
        <v>12668</v>
      </c>
      <c r="L1251" s="1" t="s">
        <v>4654</v>
      </c>
      <c r="Q1251" t="s">
        <v>13795</v>
      </c>
      <c r="R1251" t="s">
        <v>14353</v>
      </c>
      <c r="S1251" t="s">
        <v>14375</v>
      </c>
      <c r="T1251" t="s">
        <v>14376</v>
      </c>
    </row>
    <row r="1252" spans="2:20" x14ac:dyDescent="0.2">
      <c r="B1252" s="1" t="s">
        <v>4676</v>
      </c>
      <c r="C1252" s="1" t="s">
        <v>4677</v>
      </c>
      <c r="D1252" s="1" t="s">
        <v>4678</v>
      </c>
      <c r="G1252" s="15"/>
      <c r="H1252" s="18"/>
      <c r="I1252" s="20"/>
      <c r="J1252" s="1" t="s">
        <v>112</v>
      </c>
      <c r="K1252" t="s">
        <v>12668</v>
      </c>
      <c r="L1252" s="1" t="s">
        <v>4654</v>
      </c>
      <c r="Q1252" t="s">
        <v>13795</v>
      </c>
      <c r="R1252" t="s">
        <v>14353</v>
      </c>
      <c r="S1252" t="s">
        <v>14375</v>
      </c>
      <c r="T1252" t="s">
        <v>14376</v>
      </c>
    </row>
    <row r="1253" spans="2:20" x14ac:dyDescent="0.2">
      <c r="B1253" s="1" t="s">
        <v>4679</v>
      </c>
      <c r="C1253" s="1" t="s">
        <v>4680</v>
      </c>
      <c r="D1253" s="1" t="s">
        <v>4681</v>
      </c>
      <c r="G1253" s="15"/>
      <c r="H1253" s="18"/>
      <c r="I1253" s="20"/>
      <c r="J1253" s="1" t="s">
        <v>296</v>
      </c>
      <c r="L1253" s="1" t="s">
        <v>4682</v>
      </c>
      <c r="N1253" t="s">
        <v>13738</v>
      </c>
      <c r="Q1253" t="s">
        <v>13795</v>
      </c>
      <c r="R1253" t="s">
        <v>14345</v>
      </c>
      <c r="S1253" t="s">
        <v>14378</v>
      </c>
      <c r="T1253" t="s">
        <v>14382</v>
      </c>
    </row>
    <row r="1254" spans="2:20" x14ac:dyDescent="0.2">
      <c r="B1254" s="1" t="s">
        <v>4683</v>
      </c>
      <c r="C1254" s="1" t="s">
        <v>4684</v>
      </c>
      <c r="D1254" s="1" t="s">
        <v>4685</v>
      </c>
      <c r="G1254" s="15"/>
      <c r="H1254" s="18"/>
      <c r="I1254" s="20"/>
      <c r="J1254" s="1" t="s">
        <v>296</v>
      </c>
      <c r="K1254" t="s">
        <v>13395</v>
      </c>
      <c r="L1254" s="1" t="s">
        <v>4682</v>
      </c>
      <c r="N1254" t="s">
        <v>13739</v>
      </c>
      <c r="Q1254" t="s">
        <v>13795</v>
      </c>
      <c r="R1254" t="s">
        <v>14345</v>
      </c>
      <c r="S1254" t="s">
        <v>14381</v>
      </c>
      <c r="T1254" t="s">
        <v>14382</v>
      </c>
    </row>
    <row r="1255" spans="2:20" x14ac:dyDescent="0.2">
      <c r="B1255" s="1" t="s">
        <v>4686</v>
      </c>
      <c r="C1255" s="1" t="s">
        <v>4687</v>
      </c>
      <c r="D1255" s="1" t="s">
        <v>4688</v>
      </c>
      <c r="G1255" s="15"/>
      <c r="H1255" s="18"/>
      <c r="I1255" s="20"/>
      <c r="J1255" s="1" t="s">
        <v>296</v>
      </c>
      <c r="L1255" s="1" t="s">
        <v>4682</v>
      </c>
      <c r="N1255" t="s">
        <v>13740</v>
      </c>
      <c r="Q1255" t="s">
        <v>13795</v>
      </c>
      <c r="R1255" t="s">
        <v>14345</v>
      </c>
      <c r="S1255" t="s">
        <v>14378</v>
      </c>
      <c r="T1255" t="s">
        <v>14382</v>
      </c>
    </row>
    <row r="1256" spans="2:20" x14ac:dyDescent="0.2">
      <c r="B1256" s="1" t="s">
        <v>4689</v>
      </c>
      <c r="C1256" s="1" t="s">
        <v>4690</v>
      </c>
      <c r="D1256" s="1" t="s">
        <v>4691</v>
      </c>
      <c r="G1256" s="15"/>
      <c r="H1256" s="18"/>
      <c r="I1256" s="20"/>
      <c r="J1256" s="1" t="s">
        <v>296</v>
      </c>
      <c r="L1256" s="1" t="s">
        <v>4682</v>
      </c>
      <c r="N1256" t="s">
        <v>13741</v>
      </c>
      <c r="Q1256" t="s">
        <v>13795</v>
      </c>
      <c r="R1256" t="s">
        <v>14345</v>
      </c>
      <c r="S1256" t="s">
        <v>14378</v>
      </c>
      <c r="T1256" t="s">
        <v>14382</v>
      </c>
    </row>
    <row r="1257" spans="2:20" x14ac:dyDescent="0.2">
      <c r="B1257" s="1" t="s">
        <v>4692</v>
      </c>
      <c r="C1257" s="1" t="s">
        <v>4693</v>
      </c>
      <c r="D1257" s="1" t="s">
        <v>4694</v>
      </c>
      <c r="G1257" s="15"/>
      <c r="H1257" s="18"/>
      <c r="I1257" s="20"/>
      <c r="J1257" s="1" t="s">
        <v>296</v>
      </c>
      <c r="K1257" t="s">
        <v>13396</v>
      </c>
      <c r="L1257" s="1" t="s">
        <v>4682</v>
      </c>
      <c r="Q1257" t="s">
        <v>13795</v>
      </c>
      <c r="R1257" t="s">
        <v>14345</v>
      </c>
      <c r="S1257" t="s">
        <v>14381</v>
      </c>
      <c r="T1257" t="s">
        <v>14382</v>
      </c>
    </row>
    <row r="1258" spans="2:20" x14ac:dyDescent="0.2">
      <c r="B1258" s="1" t="s">
        <v>4695</v>
      </c>
      <c r="C1258" s="1" t="s">
        <v>4696</v>
      </c>
      <c r="D1258" s="1" t="s">
        <v>4697</v>
      </c>
      <c r="G1258" s="15"/>
      <c r="H1258" s="18"/>
      <c r="I1258" s="20"/>
      <c r="J1258" s="1" t="s">
        <v>296</v>
      </c>
      <c r="K1258" t="s">
        <v>13312</v>
      </c>
      <c r="L1258" s="1" t="s">
        <v>4682</v>
      </c>
      <c r="Q1258" t="s">
        <v>13795</v>
      </c>
      <c r="R1258" t="s">
        <v>14345</v>
      </c>
      <c r="S1258" t="s">
        <v>14381</v>
      </c>
      <c r="T1258" t="s">
        <v>14382</v>
      </c>
    </row>
    <row r="1259" spans="2:20" x14ac:dyDescent="0.2">
      <c r="B1259" s="1" t="s">
        <v>4698</v>
      </c>
      <c r="C1259" s="1" t="s">
        <v>4699</v>
      </c>
      <c r="D1259" s="1" t="s">
        <v>4700</v>
      </c>
      <c r="G1259" s="15"/>
      <c r="H1259" s="18"/>
      <c r="I1259" s="20"/>
      <c r="J1259" s="1" t="s">
        <v>296</v>
      </c>
      <c r="L1259" s="1" t="s">
        <v>4682</v>
      </c>
      <c r="N1259" t="s">
        <v>13742</v>
      </c>
      <c r="Q1259" t="s">
        <v>13795</v>
      </c>
      <c r="R1259" t="s">
        <v>14346</v>
      </c>
      <c r="S1259" t="s">
        <v>14378</v>
      </c>
      <c r="T1259" t="s">
        <v>14382</v>
      </c>
    </row>
    <row r="1260" spans="2:20" x14ac:dyDescent="0.2">
      <c r="B1260" s="1" t="s">
        <v>4701</v>
      </c>
      <c r="C1260" s="1" t="s">
        <v>4702</v>
      </c>
      <c r="D1260" s="1" t="s">
        <v>4703</v>
      </c>
      <c r="F1260" s="1" t="s">
        <v>4704</v>
      </c>
      <c r="G1260" s="15"/>
      <c r="H1260" s="18"/>
      <c r="I1260" s="20"/>
      <c r="J1260" s="1" t="s">
        <v>296</v>
      </c>
      <c r="K1260" t="s">
        <v>13325</v>
      </c>
      <c r="L1260" s="1" t="s">
        <v>4682</v>
      </c>
      <c r="Q1260" t="s">
        <v>13795</v>
      </c>
      <c r="R1260" t="s">
        <v>14354</v>
      </c>
      <c r="S1260" t="s">
        <v>14375</v>
      </c>
      <c r="T1260" t="s">
        <v>14377</v>
      </c>
    </row>
    <row r="1261" spans="2:20" x14ac:dyDescent="0.2">
      <c r="B1261" s="1" t="s">
        <v>4705</v>
      </c>
      <c r="C1261" s="1" t="s">
        <v>4706</v>
      </c>
      <c r="D1261" s="1" t="s">
        <v>4707</v>
      </c>
      <c r="G1261" s="15"/>
      <c r="H1261" s="18"/>
      <c r="I1261" s="20"/>
      <c r="J1261" s="1" t="s">
        <v>296</v>
      </c>
      <c r="K1261" t="s">
        <v>13397</v>
      </c>
      <c r="L1261" s="1" t="s">
        <v>4682</v>
      </c>
      <c r="N1261" t="s">
        <v>13743</v>
      </c>
      <c r="Q1261" t="s">
        <v>13795</v>
      </c>
      <c r="R1261" t="s">
        <v>14345</v>
      </c>
      <c r="S1261" t="s">
        <v>14381</v>
      </c>
      <c r="T1261" t="s">
        <v>14382</v>
      </c>
    </row>
    <row r="1262" spans="2:20" x14ac:dyDescent="0.2">
      <c r="B1262" s="1" t="s">
        <v>4708</v>
      </c>
      <c r="C1262" s="1" t="s">
        <v>4709</v>
      </c>
      <c r="D1262" s="1" t="s">
        <v>4710</v>
      </c>
      <c r="G1262" s="15"/>
      <c r="H1262" s="18"/>
      <c r="I1262" s="20"/>
      <c r="J1262" s="1" t="s">
        <v>296</v>
      </c>
      <c r="L1262" s="1" t="s">
        <v>4682</v>
      </c>
      <c r="N1262" t="s">
        <v>13744</v>
      </c>
      <c r="Q1262" t="s">
        <v>13796</v>
      </c>
      <c r="R1262" t="s">
        <v>1198</v>
      </c>
      <c r="S1262" t="s">
        <v>14383</v>
      </c>
      <c r="T1262" t="s">
        <v>14376</v>
      </c>
    </row>
    <row r="1263" spans="2:20" x14ac:dyDescent="0.2">
      <c r="B1263" s="1" t="s">
        <v>4711</v>
      </c>
      <c r="C1263" s="1" t="s">
        <v>4712</v>
      </c>
      <c r="D1263" s="1" t="s">
        <v>4713</v>
      </c>
      <c r="F1263" s="1" t="s">
        <v>4714</v>
      </c>
      <c r="G1263" s="15"/>
      <c r="H1263" s="18"/>
      <c r="I1263" s="20"/>
      <c r="J1263" s="1" t="s">
        <v>296</v>
      </c>
      <c r="L1263" s="1" t="s">
        <v>4682</v>
      </c>
      <c r="N1263" t="s">
        <v>13745</v>
      </c>
      <c r="Q1263" t="s">
        <v>13795</v>
      </c>
      <c r="R1263" t="s">
        <v>14355</v>
      </c>
      <c r="S1263" t="s">
        <v>14385</v>
      </c>
      <c r="T1263" t="s">
        <v>14379</v>
      </c>
    </row>
    <row r="1264" spans="2:20" x14ac:dyDescent="0.2">
      <c r="B1264" s="1" t="s">
        <v>4715</v>
      </c>
      <c r="C1264" s="1" t="s">
        <v>4716</v>
      </c>
      <c r="D1264" s="1" t="s">
        <v>4717</v>
      </c>
      <c r="G1264" s="15"/>
      <c r="H1264" s="18"/>
      <c r="I1264" s="20"/>
      <c r="J1264" s="1" t="s">
        <v>296</v>
      </c>
      <c r="L1264" s="1" t="s">
        <v>4682</v>
      </c>
      <c r="N1264" t="s">
        <v>13746</v>
      </c>
      <c r="Q1264" t="s">
        <v>13795</v>
      </c>
      <c r="R1264" t="s">
        <v>14345</v>
      </c>
      <c r="S1264" t="s">
        <v>14378</v>
      </c>
      <c r="T1264" t="s">
        <v>14382</v>
      </c>
    </row>
    <row r="1265" spans="2:20" x14ac:dyDescent="0.2">
      <c r="B1265" s="1" t="s">
        <v>4718</v>
      </c>
      <c r="C1265" s="1" t="s">
        <v>4719</v>
      </c>
      <c r="D1265" s="1" t="s">
        <v>4720</v>
      </c>
      <c r="G1265" s="15"/>
      <c r="H1265" s="18"/>
      <c r="I1265" s="20"/>
      <c r="J1265" s="1" t="s">
        <v>296</v>
      </c>
      <c r="L1265" s="1" t="s">
        <v>4682</v>
      </c>
      <c r="N1265" t="s">
        <v>13747</v>
      </c>
      <c r="Q1265" t="s">
        <v>13795</v>
      </c>
      <c r="R1265" t="s">
        <v>14345</v>
      </c>
      <c r="S1265" t="s">
        <v>14378</v>
      </c>
      <c r="T1265" t="s">
        <v>14382</v>
      </c>
    </row>
    <row r="1266" spans="2:20" x14ac:dyDescent="0.2">
      <c r="B1266" s="1" t="s">
        <v>4721</v>
      </c>
      <c r="C1266" s="1" t="s">
        <v>4722</v>
      </c>
      <c r="D1266" s="1" t="s">
        <v>4723</v>
      </c>
      <c r="F1266" s="1" t="s">
        <v>4714</v>
      </c>
      <c r="G1266" s="15"/>
      <c r="H1266" s="18"/>
      <c r="I1266" s="20"/>
      <c r="J1266" s="1" t="s">
        <v>296</v>
      </c>
      <c r="L1266" s="1" t="s">
        <v>4682</v>
      </c>
      <c r="N1266" t="s">
        <v>13745</v>
      </c>
      <c r="Q1266" t="s">
        <v>13795</v>
      </c>
      <c r="R1266" t="s">
        <v>14355</v>
      </c>
      <c r="S1266" t="s">
        <v>14385</v>
      </c>
      <c r="T1266" t="s">
        <v>14379</v>
      </c>
    </row>
    <row r="1267" spans="2:20" x14ac:dyDescent="0.2">
      <c r="B1267" s="1" t="s">
        <v>4724</v>
      </c>
      <c r="C1267" s="1" t="s">
        <v>4725</v>
      </c>
      <c r="D1267" s="1" t="s">
        <v>4726</v>
      </c>
      <c r="F1267" s="1" t="s">
        <v>4714</v>
      </c>
      <c r="G1267" s="15"/>
      <c r="H1267" s="18"/>
      <c r="I1267" s="20"/>
      <c r="J1267" s="1" t="s">
        <v>296</v>
      </c>
      <c r="L1267" s="1" t="s">
        <v>4682</v>
      </c>
      <c r="N1267" t="s">
        <v>13745</v>
      </c>
      <c r="Q1267" t="s">
        <v>13795</v>
      </c>
      <c r="R1267" t="s">
        <v>14355</v>
      </c>
      <c r="S1267" t="s">
        <v>14385</v>
      </c>
      <c r="T1267" t="s">
        <v>14379</v>
      </c>
    </row>
    <row r="1268" spans="2:20" x14ac:dyDescent="0.2">
      <c r="B1268" s="1" t="s">
        <v>4727</v>
      </c>
      <c r="C1268" s="1" t="s">
        <v>4728</v>
      </c>
      <c r="D1268" s="1" t="s">
        <v>4729</v>
      </c>
      <c r="F1268" s="1" t="s">
        <v>4714</v>
      </c>
      <c r="G1268" s="15"/>
      <c r="H1268" s="18"/>
      <c r="I1268" s="20"/>
      <c r="J1268" s="1" t="s">
        <v>296</v>
      </c>
      <c r="L1268" s="1" t="s">
        <v>4682</v>
      </c>
      <c r="N1268" t="s">
        <v>13745</v>
      </c>
      <c r="Q1268" t="s">
        <v>13795</v>
      </c>
      <c r="R1268" t="s">
        <v>14355</v>
      </c>
      <c r="S1268" t="s">
        <v>14385</v>
      </c>
      <c r="T1268" t="s">
        <v>14379</v>
      </c>
    </row>
    <row r="1269" spans="2:20" x14ac:dyDescent="0.2">
      <c r="B1269" s="1" t="s">
        <v>4730</v>
      </c>
      <c r="C1269" s="1" t="s">
        <v>4731</v>
      </c>
      <c r="D1269" s="1" t="s">
        <v>4732</v>
      </c>
      <c r="G1269" s="15"/>
      <c r="H1269" s="18"/>
      <c r="I1269" s="20"/>
      <c r="J1269" s="1" t="s">
        <v>296</v>
      </c>
      <c r="L1269" s="1" t="s">
        <v>4682</v>
      </c>
      <c r="Q1269" t="s">
        <v>13795</v>
      </c>
      <c r="R1269" t="s">
        <v>14345</v>
      </c>
      <c r="S1269" t="s">
        <v>14378</v>
      </c>
      <c r="T1269" t="s">
        <v>14382</v>
      </c>
    </row>
    <row r="1270" spans="2:20" x14ac:dyDescent="0.2">
      <c r="B1270" s="1" t="s">
        <v>4733</v>
      </c>
      <c r="C1270" s="1" t="s">
        <v>4734</v>
      </c>
      <c r="D1270" s="1" t="s">
        <v>4735</v>
      </c>
      <c r="F1270" s="1" t="s">
        <v>4714</v>
      </c>
      <c r="G1270" s="15"/>
      <c r="H1270" s="18"/>
      <c r="I1270" s="20"/>
      <c r="J1270" s="1" t="s">
        <v>296</v>
      </c>
      <c r="L1270" s="1" t="s">
        <v>4682</v>
      </c>
      <c r="N1270" t="s">
        <v>13745</v>
      </c>
      <c r="Q1270" t="s">
        <v>13795</v>
      </c>
      <c r="R1270" t="s">
        <v>14355</v>
      </c>
      <c r="S1270" t="s">
        <v>14385</v>
      </c>
      <c r="T1270" t="s">
        <v>14379</v>
      </c>
    </row>
    <row r="1271" spans="2:20" x14ac:dyDescent="0.2">
      <c r="B1271" s="1" t="s">
        <v>4736</v>
      </c>
      <c r="C1271" s="1" t="s">
        <v>4737</v>
      </c>
      <c r="D1271" s="1" t="s">
        <v>4738</v>
      </c>
      <c r="G1271" s="15"/>
      <c r="H1271" s="18"/>
      <c r="I1271" s="20"/>
      <c r="J1271" s="1" t="s">
        <v>296</v>
      </c>
      <c r="K1271" t="s">
        <v>12668</v>
      </c>
      <c r="L1271" s="1" t="s">
        <v>4682</v>
      </c>
      <c r="Q1271" t="s">
        <v>13795</v>
      </c>
      <c r="R1271" t="s">
        <v>14345</v>
      </c>
      <c r="S1271" t="s">
        <v>14375</v>
      </c>
      <c r="T1271" t="s">
        <v>14382</v>
      </c>
    </row>
    <row r="1272" spans="2:20" x14ac:dyDescent="0.2">
      <c r="B1272" s="1" t="s">
        <v>4739</v>
      </c>
      <c r="C1272" s="1" t="s">
        <v>4740</v>
      </c>
      <c r="D1272" s="1" t="s">
        <v>4741</v>
      </c>
      <c r="G1272" s="15"/>
      <c r="H1272" s="18"/>
      <c r="I1272" s="20"/>
      <c r="J1272" s="1" t="s">
        <v>296</v>
      </c>
      <c r="K1272" t="s">
        <v>13398</v>
      </c>
      <c r="L1272" s="1" t="s">
        <v>4682</v>
      </c>
      <c r="Q1272" t="s">
        <v>13795</v>
      </c>
      <c r="R1272" t="s">
        <v>14345</v>
      </c>
      <c r="S1272" t="s">
        <v>14381</v>
      </c>
      <c r="T1272" t="s">
        <v>14382</v>
      </c>
    </row>
    <row r="1273" spans="2:20" x14ac:dyDescent="0.2">
      <c r="B1273" s="1" t="s">
        <v>4742</v>
      </c>
      <c r="C1273" s="1" t="s">
        <v>4743</v>
      </c>
      <c r="D1273" s="1" t="s">
        <v>4744</v>
      </c>
      <c r="G1273" s="15"/>
      <c r="H1273" s="18"/>
      <c r="I1273" s="20"/>
      <c r="J1273" s="1" t="s">
        <v>296</v>
      </c>
      <c r="K1273" t="s">
        <v>13399</v>
      </c>
      <c r="L1273" s="1" t="s">
        <v>4682</v>
      </c>
      <c r="Q1273" t="s">
        <v>13795</v>
      </c>
      <c r="R1273" t="s">
        <v>14345</v>
      </c>
      <c r="S1273" t="s">
        <v>14381</v>
      </c>
      <c r="T1273" t="s">
        <v>14382</v>
      </c>
    </row>
    <row r="1274" spans="2:20" x14ac:dyDescent="0.2">
      <c r="B1274" s="1" t="s">
        <v>4745</v>
      </c>
      <c r="C1274" s="1" t="s">
        <v>4746</v>
      </c>
      <c r="D1274" s="1" t="s">
        <v>4747</v>
      </c>
      <c r="G1274" s="15"/>
      <c r="H1274" s="18"/>
      <c r="I1274" s="20"/>
      <c r="J1274" s="1" t="s">
        <v>296</v>
      </c>
      <c r="L1274" s="1" t="s">
        <v>4682</v>
      </c>
      <c r="N1274" t="s">
        <v>13746</v>
      </c>
      <c r="Q1274" t="s">
        <v>13795</v>
      </c>
      <c r="R1274" t="s">
        <v>14345</v>
      </c>
      <c r="S1274" t="s">
        <v>14378</v>
      </c>
      <c r="T1274" t="s">
        <v>14382</v>
      </c>
    </row>
    <row r="1275" spans="2:20" x14ac:dyDescent="0.2">
      <c r="B1275" s="1" t="s">
        <v>4748</v>
      </c>
      <c r="C1275" s="1" t="s">
        <v>4749</v>
      </c>
      <c r="D1275" s="1" t="s">
        <v>4750</v>
      </c>
      <c r="F1275" s="1" t="s">
        <v>4714</v>
      </c>
      <c r="G1275" s="15"/>
      <c r="H1275" s="18"/>
      <c r="I1275" s="20"/>
      <c r="J1275" s="1" t="s">
        <v>296</v>
      </c>
      <c r="L1275" s="1" t="s">
        <v>4682</v>
      </c>
      <c r="N1275" t="s">
        <v>13745</v>
      </c>
      <c r="Q1275" t="s">
        <v>13795</v>
      </c>
      <c r="R1275" t="s">
        <v>14355</v>
      </c>
      <c r="S1275" t="s">
        <v>14385</v>
      </c>
      <c r="T1275" t="s">
        <v>14379</v>
      </c>
    </row>
    <row r="1276" spans="2:20" x14ac:dyDescent="0.2">
      <c r="B1276" s="1" t="s">
        <v>4751</v>
      </c>
      <c r="C1276" s="1" t="s">
        <v>4752</v>
      </c>
      <c r="D1276" s="1" t="s">
        <v>4753</v>
      </c>
      <c r="G1276" s="15"/>
      <c r="H1276" s="18"/>
      <c r="I1276" s="20"/>
      <c r="J1276" s="1" t="s">
        <v>296</v>
      </c>
      <c r="K1276" t="s">
        <v>13400</v>
      </c>
      <c r="L1276" s="1" t="s">
        <v>4682</v>
      </c>
      <c r="Q1276" t="s">
        <v>13795</v>
      </c>
      <c r="R1276" t="s">
        <v>14345</v>
      </c>
      <c r="S1276" t="s">
        <v>14381</v>
      </c>
      <c r="T1276" t="s">
        <v>14382</v>
      </c>
    </row>
    <row r="1277" spans="2:20" x14ac:dyDescent="0.2">
      <c r="B1277" s="1" t="s">
        <v>4754</v>
      </c>
      <c r="C1277" s="1" t="s">
        <v>4755</v>
      </c>
      <c r="D1277" s="1" t="s">
        <v>4756</v>
      </c>
      <c r="F1277" s="1" t="s">
        <v>4757</v>
      </c>
      <c r="G1277" s="15"/>
      <c r="H1277" s="18"/>
      <c r="I1277" s="20"/>
      <c r="J1277" s="1" t="s">
        <v>296</v>
      </c>
      <c r="K1277" t="s">
        <v>12668</v>
      </c>
      <c r="L1277" s="1" t="s">
        <v>4682</v>
      </c>
      <c r="Q1277" t="s">
        <v>13795</v>
      </c>
      <c r="R1277" t="s">
        <v>14356</v>
      </c>
      <c r="S1277" t="s">
        <v>14375</v>
      </c>
      <c r="T1277" t="s">
        <v>14377</v>
      </c>
    </row>
    <row r="1278" spans="2:20" x14ac:dyDescent="0.2">
      <c r="B1278" s="1" t="s">
        <v>4758</v>
      </c>
      <c r="C1278" s="1" t="s">
        <v>4759</v>
      </c>
      <c r="D1278" s="1" t="s">
        <v>4760</v>
      </c>
      <c r="F1278" s="1" t="s">
        <v>4714</v>
      </c>
      <c r="G1278" s="15"/>
      <c r="H1278" s="18"/>
      <c r="I1278" s="20"/>
      <c r="J1278" s="1" t="s">
        <v>296</v>
      </c>
      <c r="L1278" s="1" t="s">
        <v>4682</v>
      </c>
      <c r="N1278" t="s">
        <v>13745</v>
      </c>
      <c r="Q1278" t="s">
        <v>13795</v>
      </c>
      <c r="R1278" t="s">
        <v>14355</v>
      </c>
      <c r="S1278" t="s">
        <v>14385</v>
      </c>
      <c r="T1278" t="s">
        <v>14379</v>
      </c>
    </row>
    <row r="1279" spans="2:20" x14ac:dyDescent="0.2">
      <c r="B1279" s="1" t="s">
        <v>4761</v>
      </c>
      <c r="C1279" s="1" t="s">
        <v>4762</v>
      </c>
      <c r="D1279" s="1" t="s">
        <v>4763</v>
      </c>
      <c r="F1279" s="1" t="s">
        <v>4714</v>
      </c>
      <c r="G1279" s="15"/>
      <c r="H1279" s="18"/>
      <c r="I1279" s="20"/>
      <c r="J1279" s="1" t="s">
        <v>296</v>
      </c>
      <c r="L1279" s="1" t="s">
        <v>4682</v>
      </c>
      <c r="N1279" t="s">
        <v>13745</v>
      </c>
      <c r="Q1279" t="s">
        <v>13795</v>
      </c>
      <c r="R1279" t="s">
        <v>14355</v>
      </c>
      <c r="S1279" t="s">
        <v>14385</v>
      </c>
      <c r="T1279" t="s">
        <v>14379</v>
      </c>
    </row>
    <row r="1280" spans="2:20" x14ac:dyDescent="0.2">
      <c r="B1280" s="1" t="s">
        <v>4764</v>
      </c>
      <c r="C1280" s="1" t="s">
        <v>4765</v>
      </c>
      <c r="D1280" s="1" t="s">
        <v>4766</v>
      </c>
      <c r="G1280" s="15"/>
      <c r="H1280" s="18"/>
      <c r="I1280" s="20"/>
      <c r="J1280" s="1" t="s">
        <v>296</v>
      </c>
      <c r="L1280" s="1" t="s">
        <v>4682</v>
      </c>
      <c r="Q1280" t="s">
        <v>13795</v>
      </c>
      <c r="R1280" t="s">
        <v>14345</v>
      </c>
      <c r="S1280" t="s">
        <v>14378</v>
      </c>
      <c r="T1280" t="s">
        <v>14382</v>
      </c>
    </row>
    <row r="1281" spans="2:20" x14ac:dyDescent="0.2">
      <c r="B1281" s="1" t="s">
        <v>4767</v>
      </c>
      <c r="C1281" s="1" t="s">
        <v>4768</v>
      </c>
      <c r="D1281" s="1" t="s">
        <v>4769</v>
      </c>
      <c r="F1281" s="1" t="s">
        <v>4714</v>
      </c>
      <c r="G1281" s="15"/>
      <c r="H1281" s="18"/>
      <c r="I1281" s="20"/>
      <c r="J1281" s="1" t="s">
        <v>296</v>
      </c>
      <c r="L1281" s="1" t="s">
        <v>4682</v>
      </c>
      <c r="N1281" t="s">
        <v>13745</v>
      </c>
      <c r="Q1281" t="s">
        <v>13795</v>
      </c>
      <c r="R1281" t="s">
        <v>14355</v>
      </c>
      <c r="S1281" t="s">
        <v>14385</v>
      </c>
      <c r="T1281" t="s">
        <v>14379</v>
      </c>
    </row>
    <row r="1282" spans="2:20" x14ac:dyDescent="0.2">
      <c r="B1282" s="1" t="s">
        <v>4770</v>
      </c>
      <c r="C1282" s="1" t="s">
        <v>4771</v>
      </c>
      <c r="D1282" s="1" t="s">
        <v>4772</v>
      </c>
      <c r="G1282" s="15"/>
      <c r="H1282" s="18"/>
      <c r="I1282" s="20"/>
      <c r="J1282" s="1" t="s">
        <v>296</v>
      </c>
      <c r="K1282" t="s">
        <v>13401</v>
      </c>
      <c r="L1282" s="1" t="s">
        <v>4682</v>
      </c>
      <c r="Q1282" t="s">
        <v>13795</v>
      </c>
      <c r="R1282" t="s">
        <v>14345</v>
      </c>
      <c r="S1282" t="s">
        <v>14381</v>
      </c>
      <c r="T1282" t="s">
        <v>14382</v>
      </c>
    </row>
    <row r="1283" spans="2:20" x14ac:dyDescent="0.2">
      <c r="B1283" s="1" t="s">
        <v>4773</v>
      </c>
      <c r="C1283" s="1" t="s">
        <v>4774</v>
      </c>
      <c r="D1283" s="1" t="s">
        <v>4775</v>
      </c>
      <c r="F1283" s="1" t="s">
        <v>4714</v>
      </c>
      <c r="G1283" s="15"/>
      <c r="H1283" s="18"/>
      <c r="I1283" s="20"/>
      <c r="J1283" s="1" t="s">
        <v>296</v>
      </c>
      <c r="L1283" s="1" t="s">
        <v>4682</v>
      </c>
      <c r="N1283" t="s">
        <v>13745</v>
      </c>
      <c r="Q1283" t="s">
        <v>13795</v>
      </c>
      <c r="R1283" t="s">
        <v>14355</v>
      </c>
      <c r="S1283" t="s">
        <v>14385</v>
      </c>
      <c r="T1283" t="s">
        <v>14379</v>
      </c>
    </row>
    <row r="1284" spans="2:20" x14ac:dyDescent="0.2">
      <c r="B1284" s="1" t="s">
        <v>4776</v>
      </c>
      <c r="C1284" s="1" t="s">
        <v>4777</v>
      </c>
      <c r="D1284" s="1" t="s">
        <v>4778</v>
      </c>
      <c r="G1284" s="15"/>
      <c r="H1284" s="18"/>
      <c r="I1284" s="20"/>
      <c r="J1284" s="1" t="s">
        <v>296</v>
      </c>
      <c r="L1284" s="1" t="s">
        <v>4682</v>
      </c>
      <c r="Q1284" t="s">
        <v>13795</v>
      </c>
      <c r="R1284" t="s">
        <v>14345</v>
      </c>
      <c r="S1284" t="s">
        <v>14378</v>
      </c>
      <c r="T1284" t="s">
        <v>14382</v>
      </c>
    </row>
    <row r="1285" spans="2:20" x14ac:dyDescent="0.2">
      <c r="B1285" s="1" t="s">
        <v>4779</v>
      </c>
      <c r="C1285" s="1" t="s">
        <v>4780</v>
      </c>
      <c r="D1285" s="1" t="s">
        <v>4781</v>
      </c>
      <c r="G1285" s="15"/>
      <c r="H1285" s="18"/>
      <c r="I1285" s="20"/>
      <c r="J1285" s="1" t="s">
        <v>296</v>
      </c>
      <c r="K1285" t="s">
        <v>13402</v>
      </c>
      <c r="L1285" s="1" t="s">
        <v>4682</v>
      </c>
      <c r="N1285" t="s">
        <v>13748</v>
      </c>
      <c r="Q1285" t="s">
        <v>13795</v>
      </c>
      <c r="R1285" t="s">
        <v>14345</v>
      </c>
      <c r="S1285" t="s">
        <v>14378</v>
      </c>
      <c r="T1285" t="s">
        <v>14382</v>
      </c>
    </row>
    <row r="1286" spans="2:20" x14ac:dyDescent="0.2">
      <c r="B1286" s="1" t="s">
        <v>4782</v>
      </c>
      <c r="C1286" s="1" t="s">
        <v>4783</v>
      </c>
      <c r="D1286" s="1" t="s">
        <v>4784</v>
      </c>
      <c r="F1286" s="1" t="s">
        <v>4714</v>
      </c>
      <c r="G1286" s="15"/>
      <c r="H1286" s="18"/>
      <c r="I1286" s="20"/>
      <c r="J1286" s="1" t="s">
        <v>296</v>
      </c>
      <c r="L1286" s="1" t="s">
        <v>4682</v>
      </c>
      <c r="N1286" t="s">
        <v>13745</v>
      </c>
      <c r="Q1286" t="s">
        <v>13795</v>
      </c>
      <c r="R1286" t="s">
        <v>14355</v>
      </c>
      <c r="S1286" t="s">
        <v>14385</v>
      </c>
      <c r="T1286" t="s">
        <v>14379</v>
      </c>
    </row>
    <row r="1287" spans="2:20" x14ac:dyDescent="0.2">
      <c r="B1287" s="1" t="s">
        <v>4785</v>
      </c>
      <c r="C1287" s="1" t="s">
        <v>4786</v>
      </c>
      <c r="D1287" s="1" t="s">
        <v>4787</v>
      </c>
      <c r="G1287" s="15"/>
      <c r="H1287" s="18"/>
      <c r="I1287" s="20"/>
      <c r="J1287" s="1" t="s">
        <v>296</v>
      </c>
      <c r="K1287" t="s">
        <v>12668</v>
      </c>
      <c r="L1287" s="1" t="s">
        <v>4682</v>
      </c>
      <c r="Q1287" t="s">
        <v>13795</v>
      </c>
      <c r="R1287" t="s">
        <v>14345</v>
      </c>
      <c r="S1287" t="s">
        <v>14375</v>
      </c>
      <c r="T1287" t="s">
        <v>14382</v>
      </c>
    </row>
    <row r="1288" spans="2:20" x14ac:dyDescent="0.2">
      <c r="B1288" s="1" t="s">
        <v>4788</v>
      </c>
      <c r="C1288" s="1" t="s">
        <v>4789</v>
      </c>
      <c r="D1288" s="1" t="s">
        <v>4790</v>
      </c>
      <c r="F1288" s="1" t="s">
        <v>4714</v>
      </c>
      <c r="G1288" s="15"/>
      <c r="H1288" s="18"/>
      <c r="I1288" s="20"/>
      <c r="J1288" s="1" t="s">
        <v>296</v>
      </c>
      <c r="L1288" s="1" t="s">
        <v>4682</v>
      </c>
      <c r="N1288" t="s">
        <v>13745</v>
      </c>
      <c r="Q1288" t="s">
        <v>13795</v>
      </c>
      <c r="R1288" t="s">
        <v>14355</v>
      </c>
      <c r="S1288" t="s">
        <v>14385</v>
      </c>
      <c r="T1288" t="s">
        <v>14379</v>
      </c>
    </row>
    <row r="1289" spans="2:20" x14ac:dyDescent="0.2">
      <c r="B1289" s="1" t="s">
        <v>4791</v>
      </c>
      <c r="C1289" s="1" t="s">
        <v>4792</v>
      </c>
      <c r="D1289" s="1" t="s">
        <v>4793</v>
      </c>
      <c r="F1289" s="1" t="s">
        <v>4794</v>
      </c>
      <c r="G1289" s="15"/>
      <c r="H1289" s="18"/>
      <c r="I1289" s="20"/>
      <c r="J1289" s="1" t="s">
        <v>296</v>
      </c>
      <c r="L1289" s="1" t="s">
        <v>4682</v>
      </c>
      <c r="Q1289" t="s">
        <v>13795</v>
      </c>
      <c r="R1289" t="s">
        <v>14357</v>
      </c>
      <c r="S1289" t="s">
        <v>14375</v>
      </c>
      <c r="T1289" t="s">
        <v>14377</v>
      </c>
    </row>
    <row r="1290" spans="2:20" x14ac:dyDescent="0.2">
      <c r="B1290" s="1" t="s">
        <v>4795</v>
      </c>
      <c r="C1290" s="1" t="s">
        <v>4796</v>
      </c>
      <c r="D1290" s="1" t="s">
        <v>4797</v>
      </c>
      <c r="G1290" s="15"/>
      <c r="H1290" s="18"/>
      <c r="I1290" s="20"/>
      <c r="J1290" s="1" t="s">
        <v>296</v>
      </c>
      <c r="L1290" s="1" t="s">
        <v>4682</v>
      </c>
      <c r="N1290" t="s">
        <v>13738</v>
      </c>
      <c r="Q1290" t="s">
        <v>13795</v>
      </c>
      <c r="R1290" t="s">
        <v>14345</v>
      </c>
      <c r="S1290" t="s">
        <v>14378</v>
      </c>
      <c r="T1290" t="s">
        <v>14382</v>
      </c>
    </row>
    <row r="1291" spans="2:20" x14ac:dyDescent="0.2">
      <c r="B1291" s="1" t="s">
        <v>4798</v>
      </c>
      <c r="C1291" s="1" t="s">
        <v>4799</v>
      </c>
      <c r="D1291" s="1" t="s">
        <v>4800</v>
      </c>
      <c r="G1291" s="15"/>
      <c r="H1291" s="18"/>
      <c r="I1291" s="20"/>
      <c r="J1291" s="1" t="s">
        <v>296</v>
      </c>
      <c r="L1291" s="1" t="s">
        <v>4801</v>
      </c>
      <c r="N1291" t="s">
        <v>13749</v>
      </c>
      <c r="O1291" t="s">
        <v>13775</v>
      </c>
      <c r="Q1291" t="s">
        <v>13795</v>
      </c>
      <c r="R1291" t="s">
        <v>14353</v>
      </c>
      <c r="S1291" t="s">
        <v>14381</v>
      </c>
      <c r="T1291" t="s">
        <v>14376</v>
      </c>
    </row>
    <row r="1292" spans="2:20" x14ac:dyDescent="0.2">
      <c r="B1292" s="1" t="s">
        <v>4802</v>
      </c>
      <c r="C1292" s="1" t="s">
        <v>4803</v>
      </c>
      <c r="D1292" s="1" t="s">
        <v>4804</v>
      </c>
      <c r="G1292" s="15"/>
      <c r="H1292" s="18"/>
      <c r="I1292" s="20"/>
      <c r="J1292" s="1" t="s">
        <v>296</v>
      </c>
      <c r="L1292" s="1" t="s">
        <v>4801</v>
      </c>
      <c r="N1292" t="s">
        <v>13750</v>
      </c>
      <c r="O1292" t="s">
        <v>13775</v>
      </c>
      <c r="Q1292" t="s">
        <v>13795</v>
      </c>
      <c r="R1292" t="s">
        <v>14353</v>
      </c>
      <c r="S1292" t="s">
        <v>14381</v>
      </c>
      <c r="T1292" t="s">
        <v>14376</v>
      </c>
    </row>
    <row r="1293" spans="2:20" x14ac:dyDescent="0.2">
      <c r="B1293" s="1" t="s">
        <v>4805</v>
      </c>
      <c r="C1293" s="1" t="s">
        <v>4806</v>
      </c>
      <c r="D1293" s="1" t="s">
        <v>4807</v>
      </c>
      <c r="G1293" s="15"/>
      <c r="H1293" s="18"/>
      <c r="I1293" s="20"/>
      <c r="J1293" s="1" t="s">
        <v>296</v>
      </c>
      <c r="K1293" t="s">
        <v>12668</v>
      </c>
      <c r="L1293" s="1" t="s">
        <v>4801</v>
      </c>
      <c r="Q1293" t="s">
        <v>13795</v>
      </c>
      <c r="R1293" t="s">
        <v>14353</v>
      </c>
      <c r="S1293" t="s">
        <v>14375</v>
      </c>
      <c r="T1293" t="s">
        <v>14376</v>
      </c>
    </row>
    <row r="1294" spans="2:20" x14ac:dyDescent="0.2">
      <c r="B1294" s="1" t="s">
        <v>4808</v>
      </c>
      <c r="C1294" s="1" t="s">
        <v>4809</v>
      </c>
      <c r="D1294" s="1" t="s">
        <v>4810</v>
      </c>
      <c r="G1294" s="15"/>
      <c r="H1294" s="18"/>
      <c r="I1294" s="20"/>
      <c r="J1294" s="1" t="s">
        <v>296</v>
      </c>
      <c r="L1294" s="1" t="s">
        <v>4801</v>
      </c>
      <c r="N1294" t="s">
        <v>13751</v>
      </c>
      <c r="Q1294" t="s">
        <v>13795</v>
      </c>
      <c r="R1294" t="s">
        <v>14353</v>
      </c>
      <c r="S1294" t="s">
        <v>14385</v>
      </c>
      <c r="T1294" t="s">
        <v>14376</v>
      </c>
    </row>
    <row r="1295" spans="2:20" x14ac:dyDescent="0.2">
      <c r="B1295" s="1" t="s">
        <v>4811</v>
      </c>
      <c r="C1295" s="1" t="s">
        <v>4812</v>
      </c>
      <c r="D1295" s="1" t="s">
        <v>4813</v>
      </c>
      <c r="G1295" s="15"/>
      <c r="H1295" s="18"/>
      <c r="I1295" s="20"/>
      <c r="J1295" s="1" t="s">
        <v>296</v>
      </c>
      <c r="L1295" s="1" t="s">
        <v>4801</v>
      </c>
      <c r="Q1295" t="s">
        <v>13795</v>
      </c>
      <c r="R1295" t="s">
        <v>14353</v>
      </c>
      <c r="S1295" t="s">
        <v>14378</v>
      </c>
      <c r="T1295" t="s">
        <v>14376</v>
      </c>
    </row>
    <row r="1296" spans="2:20" x14ac:dyDescent="0.2">
      <c r="B1296" s="1" t="s">
        <v>4814</v>
      </c>
      <c r="C1296" s="1" t="s">
        <v>4815</v>
      </c>
      <c r="D1296" s="1" t="s">
        <v>4816</v>
      </c>
      <c r="G1296" s="15"/>
      <c r="H1296" s="18"/>
      <c r="I1296" s="20"/>
      <c r="J1296" s="1" t="s">
        <v>296</v>
      </c>
      <c r="L1296" s="1" t="s">
        <v>4801</v>
      </c>
      <c r="N1296" t="s">
        <v>13751</v>
      </c>
      <c r="Q1296" t="s">
        <v>13795</v>
      </c>
      <c r="R1296" t="s">
        <v>14353</v>
      </c>
      <c r="S1296" t="s">
        <v>14385</v>
      </c>
      <c r="T1296" t="s">
        <v>14376</v>
      </c>
    </row>
    <row r="1297" spans="2:20" x14ac:dyDescent="0.2">
      <c r="B1297" s="1" t="s">
        <v>4817</v>
      </c>
      <c r="C1297" s="1" t="s">
        <v>4818</v>
      </c>
      <c r="D1297" s="1" t="s">
        <v>4819</v>
      </c>
      <c r="G1297" s="15"/>
      <c r="H1297" s="18"/>
      <c r="I1297" s="20"/>
      <c r="J1297" s="1" t="s">
        <v>296</v>
      </c>
      <c r="L1297" s="1" t="s">
        <v>4801</v>
      </c>
      <c r="N1297" t="s">
        <v>13751</v>
      </c>
      <c r="Q1297" t="s">
        <v>13795</v>
      </c>
      <c r="R1297" t="s">
        <v>14353</v>
      </c>
      <c r="S1297" t="s">
        <v>14385</v>
      </c>
      <c r="T1297" t="s">
        <v>14376</v>
      </c>
    </row>
    <row r="1298" spans="2:20" x14ac:dyDescent="0.2">
      <c r="B1298" s="1" t="s">
        <v>4820</v>
      </c>
      <c r="C1298" s="1" t="s">
        <v>4821</v>
      </c>
      <c r="D1298" s="1" t="s">
        <v>4822</v>
      </c>
      <c r="G1298" s="15"/>
      <c r="H1298" s="18"/>
      <c r="I1298" s="20"/>
      <c r="J1298" s="1" t="s">
        <v>296</v>
      </c>
      <c r="L1298" s="1" t="s">
        <v>4801</v>
      </c>
      <c r="N1298" t="s">
        <v>13751</v>
      </c>
      <c r="Q1298" t="s">
        <v>13795</v>
      </c>
      <c r="R1298" t="s">
        <v>14353</v>
      </c>
      <c r="S1298" t="s">
        <v>14385</v>
      </c>
      <c r="T1298" t="s">
        <v>14376</v>
      </c>
    </row>
    <row r="1299" spans="2:20" x14ac:dyDescent="0.2">
      <c r="B1299" s="1" t="s">
        <v>4823</v>
      </c>
      <c r="C1299" s="1" t="s">
        <v>4824</v>
      </c>
      <c r="D1299" s="1" t="s">
        <v>4825</v>
      </c>
      <c r="G1299" s="15"/>
      <c r="H1299" s="18"/>
      <c r="I1299" s="20"/>
      <c r="J1299" s="1" t="s">
        <v>296</v>
      </c>
      <c r="L1299" s="1" t="s">
        <v>4801</v>
      </c>
      <c r="N1299" t="s">
        <v>13751</v>
      </c>
      <c r="Q1299" t="s">
        <v>13795</v>
      </c>
      <c r="R1299" t="s">
        <v>14353</v>
      </c>
      <c r="S1299" t="s">
        <v>14385</v>
      </c>
      <c r="T1299" t="s">
        <v>14376</v>
      </c>
    </row>
    <row r="1300" spans="2:20" x14ac:dyDescent="0.2">
      <c r="B1300" s="1" t="s">
        <v>4826</v>
      </c>
      <c r="C1300" s="1" t="s">
        <v>4827</v>
      </c>
      <c r="D1300" s="1" t="s">
        <v>4828</v>
      </c>
      <c r="G1300" s="15"/>
      <c r="H1300" s="18"/>
      <c r="I1300" s="20"/>
      <c r="J1300" s="1" t="s">
        <v>296</v>
      </c>
      <c r="K1300" t="s">
        <v>12668</v>
      </c>
      <c r="L1300" s="1" t="s">
        <v>4801</v>
      </c>
      <c r="Q1300" t="s">
        <v>13795</v>
      </c>
      <c r="R1300" t="s">
        <v>14353</v>
      </c>
      <c r="S1300" t="s">
        <v>14375</v>
      </c>
      <c r="T1300" t="s">
        <v>14376</v>
      </c>
    </row>
    <row r="1301" spans="2:20" x14ac:dyDescent="0.2">
      <c r="B1301" s="1" t="s">
        <v>4829</v>
      </c>
      <c r="C1301" s="1" t="s">
        <v>4830</v>
      </c>
      <c r="D1301" s="1" t="s">
        <v>4831</v>
      </c>
      <c r="G1301" s="15"/>
      <c r="H1301" s="18"/>
      <c r="I1301" s="20"/>
      <c r="J1301" s="1" t="s">
        <v>296</v>
      </c>
      <c r="L1301" s="1" t="s">
        <v>4801</v>
      </c>
      <c r="N1301" t="s">
        <v>13751</v>
      </c>
      <c r="Q1301" t="s">
        <v>13795</v>
      </c>
      <c r="R1301" t="s">
        <v>14353</v>
      </c>
      <c r="S1301" t="s">
        <v>14385</v>
      </c>
      <c r="T1301" t="s">
        <v>14376</v>
      </c>
    </row>
    <row r="1302" spans="2:20" x14ac:dyDescent="0.2">
      <c r="B1302" s="1" t="s">
        <v>4832</v>
      </c>
      <c r="C1302" s="1" t="s">
        <v>4833</v>
      </c>
      <c r="D1302" s="1" t="s">
        <v>4834</v>
      </c>
      <c r="G1302" s="15"/>
      <c r="H1302" s="18"/>
      <c r="I1302" s="20"/>
      <c r="J1302" s="1" t="s">
        <v>296</v>
      </c>
      <c r="L1302" s="1" t="s">
        <v>4801</v>
      </c>
      <c r="N1302" t="s">
        <v>13751</v>
      </c>
      <c r="Q1302" t="s">
        <v>13795</v>
      </c>
      <c r="R1302" t="s">
        <v>14353</v>
      </c>
      <c r="S1302" t="s">
        <v>14385</v>
      </c>
      <c r="T1302" t="s">
        <v>14376</v>
      </c>
    </row>
    <row r="1303" spans="2:20" x14ac:dyDescent="0.2">
      <c r="B1303" s="1" t="s">
        <v>4835</v>
      </c>
      <c r="C1303" s="1" t="s">
        <v>4836</v>
      </c>
      <c r="D1303" s="1" t="s">
        <v>4837</v>
      </c>
      <c r="G1303" s="15"/>
      <c r="H1303" s="18"/>
      <c r="I1303" s="20"/>
      <c r="J1303" s="1" t="s">
        <v>296</v>
      </c>
      <c r="L1303" s="1" t="s">
        <v>4801</v>
      </c>
      <c r="N1303" t="s">
        <v>13751</v>
      </c>
      <c r="Q1303" t="s">
        <v>13795</v>
      </c>
      <c r="R1303" t="s">
        <v>14353</v>
      </c>
      <c r="S1303" t="s">
        <v>14385</v>
      </c>
      <c r="T1303" t="s">
        <v>14376</v>
      </c>
    </row>
    <row r="1304" spans="2:20" x14ac:dyDescent="0.2">
      <c r="B1304" s="1" t="s">
        <v>4838</v>
      </c>
      <c r="C1304" s="1" t="s">
        <v>4839</v>
      </c>
      <c r="D1304" s="1" t="s">
        <v>4840</v>
      </c>
      <c r="G1304" s="15"/>
      <c r="H1304" s="18"/>
      <c r="I1304" s="20"/>
      <c r="J1304" s="1" t="s">
        <v>296</v>
      </c>
      <c r="K1304" t="s">
        <v>12668</v>
      </c>
      <c r="L1304" s="1" t="s">
        <v>4801</v>
      </c>
      <c r="Q1304" t="s">
        <v>13795</v>
      </c>
      <c r="R1304" t="s">
        <v>14353</v>
      </c>
      <c r="S1304" t="s">
        <v>14381</v>
      </c>
      <c r="T1304" t="s">
        <v>14376</v>
      </c>
    </row>
    <row r="1305" spans="2:20" x14ac:dyDescent="0.2">
      <c r="B1305" s="1" t="s">
        <v>4841</v>
      </c>
      <c r="C1305" s="1" t="s">
        <v>4842</v>
      </c>
      <c r="D1305" s="1" t="s">
        <v>4843</v>
      </c>
      <c r="G1305" s="15"/>
      <c r="H1305" s="18"/>
      <c r="I1305" s="20"/>
      <c r="J1305" s="1" t="s">
        <v>296</v>
      </c>
      <c r="K1305" t="s">
        <v>13403</v>
      </c>
      <c r="L1305" s="1" t="s">
        <v>4801</v>
      </c>
      <c r="Q1305" t="s">
        <v>13795</v>
      </c>
      <c r="R1305" t="s">
        <v>14353</v>
      </c>
      <c r="S1305" t="s">
        <v>14381</v>
      </c>
      <c r="T1305" t="s">
        <v>14376</v>
      </c>
    </row>
    <row r="1306" spans="2:20" x14ac:dyDescent="0.2">
      <c r="B1306" s="1" t="s">
        <v>4844</v>
      </c>
      <c r="C1306" s="1" t="s">
        <v>4845</v>
      </c>
      <c r="D1306" s="1" t="s">
        <v>4846</v>
      </c>
      <c r="G1306" s="15"/>
      <c r="H1306" s="18"/>
      <c r="I1306" s="20"/>
      <c r="J1306" s="1" t="s">
        <v>296</v>
      </c>
      <c r="L1306" s="1" t="s">
        <v>4801</v>
      </c>
      <c r="N1306" t="s">
        <v>13751</v>
      </c>
      <c r="Q1306" t="s">
        <v>13795</v>
      </c>
      <c r="R1306" t="s">
        <v>14353</v>
      </c>
      <c r="S1306" t="s">
        <v>14385</v>
      </c>
      <c r="T1306" t="s">
        <v>14376</v>
      </c>
    </row>
    <row r="1307" spans="2:20" x14ac:dyDescent="0.2">
      <c r="B1307" s="1" t="s">
        <v>4847</v>
      </c>
      <c r="C1307" s="1" t="s">
        <v>4848</v>
      </c>
      <c r="D1307" s="1" t="s">
        <v>4849</v>
      </c>
      <c r="G1307" s="15"/>
      <c r="H1307" s="18"/>
      <c r="I1307" s="20"/>
      <c r="J1307" s="1" t="s">
        <v>19</v>
      </c>
      <c r="L1307" s="1" t="s">
        <v>4850</v>
      </c>
      <c r="Q1307" t="s">
        <v>13795</v>
      </c>
      <c r="R1307" t="s">
        <v>14345</v>
      </c>
      <c r="S1307" t="s">
        <v>14378</v>
      </c>
      <c r="T1307" t="s">
        <v>14382</v>
      </c>
    </row>
    <row r="1308" spans="2:20" x14ac:dyDescent="0.2">
      <c r="B1308" s="1" t="s">
        <v>4851</v>
      </c>
      <c r="C1308" s="1" t="s">
        <v>4852</v>
      </c>
      <c r="D1308" s="1" t="s">
        <v>4853</v>
      </c>
      <c r="G1308" s="15"/>
      <c r="H1308" s="18"/>
      <c r="I1308" s="20"/>
      <c r="J1308" s="1" t="s">
        <v>19</v>
      </c>
      <c r="L1308" s="1" t="s">
        <v>4850</v>
      </c>
      <c r="Q1308" t="s">
        <v>13795</v>
      </c>
      <c r="R1308" t="s">
        <v>14345</v>
      </c>
      <c r="S1308" t="s">
        <v>14378</v>
      </c>
      <c r="T1308" t="s">
        <v>14382</v>
      </c>
    </row>
    <row r="1309" spans="2:20" x14ac:dyDescent="0.2">
      <c r="B1309" s="1" t="s">
        <v>4854</v>
      </c>
      <c r="C1309" s="1" t="s">
        <v>4855</v>
      </c>
      <c r="D1309" s="1" t="s">
        <v>4856</v>
      </c>
      <c r="G1309" s="15"/>
      <c r="H1309" s="18"/>
      <c r="I1309" s="20"/>
      <c r="J1309" s="1" t="s">
        <v>19</v>
      </c>
      <c r="K1309" t="s">
        <v>13404</v>
      </c>
      <c r="L1309" s="1" t="s">
        <v>4850</v>
      </c>
      <c r="Q1309" t="s">
        <v>13795</v>
      </c>
      <c r="R1309" t="s">
        <v>14345</v>
      </c>
      <c r="S1309" t="s">
        <v>14380</v>
      </c>
      <c r="T1309" t="s">
        <v>14382</v>
      </c>
    </row>
    <row r="1310" spans="2:20" x14ac:dyDescent="0.2">
      <c r="B1310" s="1" t="s">
        <v>4857</v>
      </c>
      <c r="C1310" s="1" t="s">
        <v>4858</v>
      </c>
      <c r="D1310" s="1" t="s">
        <v>4859</v>
      </c>
      <c r="G1310" s="15"/>
      <c r="H1310" s="18"/>
      <c r="I1310" s="20"/>
      <c r="J1310" s="1" t="s">
        <v>19</v>
      </c>
      <c r="K1310" t="s">
        <v>13405</v>
      </c>
      <c r="L1310" s="1" t="s">
        <v>4850</v>
      </c>
      <c r="Q1310" t="s">
        <v>13795</v>
      </c>
      <c r="R1310" t="s">
        <v>14345</v>
      </c>
      <c r="S1310" t="s">
        <v>14381</v>
      </c>
      <c r="T1310" t="s">
        <v>14382</v>
      </c>
    </row>
    <row r="1311" spans="2:20" x14ac:dyDescent="0.2">
      <c r="B1311" s="1" t="s">
        <v>4860</v>
      </c>
      <c r="C1311" s="1" t="s">
        <v>4861</v>
      </c>
      <c r="D1311" s="1" t="s">
        <v>4862</v>
      </c>
      <c r="G1311" s="15"/>
      <c r="H1311" s="18"/>
      <c r="I1311" s="20"/>
      <c r="J1311" s="1" t="s">
        <v>19</v>
      </c>
      <c r="L1311" s="1" t="s">
        <v>4850</v>
      </c>
      <c r="Q1311" t="s">
        <v>13795</v>
      </c>
      <c r="R1311" t="s">
        <v>14345</v>
      </c>
      <c r="S1311" t="s">
        <v>14378</v>
      </c>
      <c r="T1311" t="s">
        <v>14382</v>
      </c>
    </row>
    <row r="1312" spans="2:20" x14ac:dyDescent="0.2">
      <c r="B1312" s="1" t="s">
        <v>4863</v>
      </c>
      <c r="C1312" s="1" t="s">
        <v>4864</v>
      </c>
      <c r="D1312" s="1" t="s">
        <v>4865</v>
      </c>
      <c r="G1312" s="15"/>
      <c r="H1312" s="18"/>
      <c r="I1312" s="20"/>
      <c r="J1312" s="1" t="s">
        <v>19</v>
      </c>
      <c r="K1312" t="s">
        <v>13406</v>
      </c>
      <c r="L1312" s="1" t="s">
        <v>4850</v>
      </c>
      <c r="Q1312" t="s">
        <v>13795</v>
      </c>
      <c r="R1312" t="s">
        <v>14345</v>
      </c>
      <c r="S1312" t="s">
        <v>14381</v>
      </c>
      <c r="T1312" t="s">
        <v>14382</v>
      </c>
    </row>
    <row r="1313" spans="2:20" x14ac:dyDescent="0.2">
      <c r="B1313" s="1" t="s">
        <v>4866</v>
      </c>
      <c r="C1313" s="1" t="s">
        <v>4867</v>
      </c>
      <c r="D1313" s="1" t="s">
        <v>4868</v>
      </c>
      <c r="G1313" s="15"/>
      <c r="H1313" s="18"/>
      <c r="I1313" s="20"/>
      <c r="J1313" s="1" t="s">
        <v>19</v>
      </c>
      <c r="K1313" t="s">
        <v>13407</v>
      </c>
      <c r="L1313" s="1" t="s">
        <v>4850</v>
      </c>
      <c r="Q1313" t="s">
        <v>13795</v>
      </c>
      <c r="R1313" t="s">
        <v>14345</v>
      </c>
      <c r="S1313" t="s">
        <v>14381</v>
      </c>
      <c r="T1313" t="s">
        <v>14382</v>
      </c>
    </row>
    <row r="1314" spans="2:20" x14ac:dyDescent="0.2">
      <c r="B1314" s="1" t="s">
        <v>4869</v>
      </c>
      <c r="C1314" s="1" t="s">
        <v>4870</v>
      </c>
      <c r="D1314" s="1" t="s">
        <v>4871</v>
      </c>
      <c r="G1314" s="15"/>
      <c r="H1314" s="18"/>
      <c r="I1314" s="20"/>
      <c r="J1314" s="1" t="s">
        <v>19</v>
      </c>
      <c r="K1314" t="s">
        <v>13408</v>
      </c>
      <c r="L1314" s="1" t="s">
        <v>4850</v>
      </c>
      <c r="Q1314" t="s">
        <v>13795</v>
      </c>
      <c r="R1314" t="s">
        <v>14345</v>
      </c>
      <c r="S1314" t="s">
        <v>14381</v>
      </c>
      <c r="T1314" t="s">
        <v>14382</v>
      </c>
    </row>
    <row r="1315" spans="2:20" x14ac:dyDescent="0.2">
      <c r="B1315" s="1" t="s">
        <v>4872</v>
      </c>
      <c r="C1315" s="1" t="s">
        <v>4873</v>
      </c>
      <c r="D1315" s="1" t="s">
        <v>4874</v>
      </c>
      <c r="F1315" s="1" t="s">
        <v>4875</v>
      </c>
      <c r="G1315" s="15"/>
      <c r="H1315" s="18"/>
      <c r="I1315" s="20"/>
      <c r="J1315" s="1" t="s">
        <v>19</v>
      </c>
      <c r="K1315" t="s">
        <v>13409</v>
      </c>
      <c r="L1315" s="1" t="s">
        <v>4850</v>
      </c>
      <c r="Q1315" t="s">
        <v>13795</v>
      </c>
      <c r="R1315" t="s">
        <v>14358</v>
      </c>
      <c r="S1315" t="s">
        <v>14375</v>
      </c>
      <c r="T1315" t="s">
        <v>14377</v>
      </c>
    </row>
    <row r="1316" spans="2:20" x14ac:dyDescent="0.2">
      <c r="B1316" s="1" t="s">
        <v>4876</v>
      </c>
      <c r="C1316" s="1" t="s">
        <v>4877</v>
      </c>
      <c r="D1316" s="1" t="s">
        <v>4878</v>
      </c>
      <c r="F1316" s="1" t="s">
        <v>4879</v>
      </c>
      <c r="G1316" s="15"/>
      <c r="H1316" s="18"/>
      <c r="I1316" s="20"/>
      <c r="J1316" s="1" t="s">
        <v>19</v>
      </c>
      <c r="K1316" t="s">
        <v>13410</v>
      </c>
      <c r="L1316" s="1" t="s">
        <v>4850</v>
      </c>
      <c r="N1316" t="s">
        <v>13752</v>
      </c>
      <c r="Q1316" t="s">
        <v>13795</v>
      </c>
      <c r="R1316" t="s">
        <v>14359</v>
      </c>
      <c r="S1316" t="s">
        <v>14380</v>
      </c>
      <c r="T1316" t="s">
        <v>14379</v>
      </c>
    </row>
    <row r="1317" spans="2:20" x14ac:dyDescent="0.2">
      <c r="B1317" s="1" t="s">
        <v>4880</v>
      </c>
      <c r="C1317" s="1" t="s">
        <v>4881</v>
      </c>
      <c r="D1317" s="1" t="s">
        <v>4882</v>
      </c>
      <c r="F1317" s="1" t="s">
        <v>4883</v>
      </c>
      <c r="G1317" s="15"/>
      <c r="H1317" s="18"/>
      <c r="I1317" s="20"/>
      <c r="J1317" s="1" t="s">
        <v>19</v>
      </c>
      <c r="K1317" t="s">
        <v>12825</v>
      </c>
      <c r="L1317" s="1" t="s">
        <v>4850</v>
      </c>
      <c r="Q1317" t="s">
        <v>13795</v>
      </c>
      <c r="R1317" t="s">
        <v>14360</v>
      </c>
      <c r="S1317" t="s">
        <v>14375</v>
      </c>
      <c r="T1317" t="s">
        <v>14377</v>
      </c>
    </row>
    <row r="1318" spans="2:20" x14ac:dyDescent="0.2">
      <c r="B1318" s="1" t="s">
        <v>4884</v>
      </c>
      <c r="C1318" s="1" t="s">
        <v>4885</v>
      </c>
      <c r="D1318" s="1" t="s">
        <v>4886</v>
      </c>
      <c r="F1318" s="1" t="s">
        <v>4887</v>
      </c>
      <c r="G1318" s="15"/>
      <c r="H1318" s="18"/>
      <c r="I1318" s="20"/>
      <c r="J1318" s="1" t="s">
        <v>19</v>
      </c>
      <c r="K1318" t="s">
        <v>13405</v>
      </c>
      <c r="L1318" s="1" t="s">
        <v>4850</v>
      </c>
      <c r="Q1318" t="s">
        <v>13795</v>
      </c>
      <c r="R1318" t="s">
        <v>14361</v>
      </c>
      <c r="S1318" t="s">
        <v>14375</v>
      </c>
      <c r="T1318" t="s">
        <v>14377</v>
      </c>
    </row>
    <row r="1319" spans="2:20" x14ac:dyDescent="0.2">
      <c r="B1319" s="1" t="s">
        <v>4888</v>
      </c>
      <c r="C1319" s="1" t="s">
        <v>4889</v>
      </c>
      <c r="D1319" s="1" t="s">
        <v>4890</v>
      </c>
      <c r="G1319" s="15"/>
      <c r="H1319" s="18"/>
      <c r="I1319" s="20"/>
      <c r="J1319" s="1" t="s">
        <v>19</v>
      </c>
      <c r="K1319" t="s">
        <v>13411</v>
      </c>
      <c r="L1319" s="1" t="s">
        <v>4850</v>
      </c>
      <c r="Q1319" t="s">
        <v>13795</v>
      </c>
      <c r="R1319" t="s">
        <v>14345</v>
      </c>
      <c r="S1319" t="s">
        <v>14380</v>
      </c>
      <c r="T1319" t="s">
        <v>14382</v>
      </c>
    </row>
    <row r="1320" spans="2:20" x14ac:dyDescent="0.2">
      <c r="B1320" s="1" t="s">
        <v>4891</v>
      </c>
      <c r="C1320" s="1" t="s">
        <v>4892</v>
      </c>
      <c r="D1320" s="1" t="s">
        <v>4893</v>
      </c>
      <c r="G1320" s="15"/>
      <c r="H1320" s="18"/>
      <c r="I1320" s="20"/>
      <c r="J1320" s="1" t="s">
        <v>19</v>
      </c>
      <c r="L1320" s="1" t="s">
        <v>4850</v>
      </c>
      <c r="N1320" t="s">
        <v>13753</v>
      </c>
      <c r="O1320" t="s">
        <v>13775</v>
      </c>
      <c r="Q1320" t="s">
        <v>13795</v>
      </c>
      <c r="R1320" t="s">
        <v>1198</v>
      </c>
      <c r="S1320" t="s">
        <v>14378</v>
      </c>
      <c r="T1320" t="s">
        <v>14376</v>
      </c>
    </row>
    <row r="1321" spans="2:20" x14ac:dyDescent="0.2">
      <c r="B1321" s="1" t="s">
        <v>4894</v>
      </c>
      <c r="C1321" s="1" t="s">
        <v>4892</v>
      </c>
      <c r="D1321" s="1" t="s">
        <v>4895</v>
      </c>
      <c r="G1321" s="15"/>
      <c r="H1321" s="18"/>
      <c r="I1321" s="20"/>
      <c r="J1321" s="1" t="s">
        <v>19</v>
      </c>
      <c r="L1321" s="1" t="s">
        <v>4850</v>
      </c>
      <c r="N1321" t="s">
        <v>13753</v>
      </c>
      <c r="O1321" t="s">
        <v>13775</v>
      </c>
      <c r="Q1321" t="s">
        <v>13795</v>
      </c>
      <c r="R1321" t="s">
        <v>1198</v>
      </c>
      <c r="S1321" t="s">
        <v>14378</v>
      </c>
      <c r="T1321" t="s">
        <v>14376</v>
      </c>
    </row>
    <row r="1322" spans="2:20" x14ac:dyDescent="0.2">
      <c r="B1322" s="1" t="s">
        <v>4896</v>
      </c>
      <c r="C1322" s="1" t="s">
        <v>4897</v>
      </c>
      <c r="D1322" s="1" t="s">
        <v>4898</v>
      </c>
      <c r="G1322" s="15"/>
      <c r="H1322" s="18"/>
      <c r="I1322" s="20"/>
      <c r="J1322" s="1" t="s">
        <v>19</v>
      </c>
      <c r="K1322" t="s">
        <v>13412</v>
      </c>
      <c r="L1322" s="1" t="s">
        <v>4850</v>
      </c>
      <c r="Q1322" t="s">
        <v>13795</v>
      </c>
      <c r="R1322" t="s">
        <v>14345</v>
      </c>
      <c r="S1322" t="s">
        <v>14380</v>
      </c>
      <c r="T1322" t="s">
        <v>14382</v>
      </c>
    </row>
    <row r="1323" spans="2:20" x14ac:dyDescent="0.2">
      <c r="B1323" s="1" t="s">
        <v>4899</v>
      </c>
      <c r="C1323" s="1" t="s">
        <v>4900</v>
      </c>
      <c r="D1323" s="1" t="s">
        <v>4901</v>
      </c>
      <c r="F1323" s="1" t="s">
        <v>4883</v>
      </c>
      <c r="G1323" s="15"/>
      <c r="H1323" s="18"/>
      <c r="I1323" s="20"/>
      <c r="J1323" s="1" t="s">
        <v>19</v>
      </c>
      <c r="K1323" t="s">
        <v>12825</v>
      </c>
      <c r="L1323" s="1" t="s">
        <v>4850</v>
      </c>
      <c r="Q1323" t="s">
        <v>13795</v>
      </c>
      <c r="R1323" t="s">
        <v>14360</v>
      </c>
      <c r="S1323" t="s">
        <v>14375</v>
      </c>
      <c r="T1323" t="s">
        <v>14377</v>
      </c>
    </row>
    <row r="1324" spans="2:20" x14ac:dyDescent="0.2">
      <c r="B1324" s="1" t="s">
        <v>4902</v>
      </c>
      <c r="C1324" s="1" t="s">
        <v>4903</v>
      </c>
      <c r="D1324" s="1" t="s">
        <v>4904</v>
      </c>
      <c r="G1324" s="15"/>
      <c r="H1324" s="18"/>
      <c r="I1324" s="20"/>
      <c r="J1324" s="1" t="s">
        <v>19</v>
      </c>
      <c r="K1324" t="s">
        <v>13413</v>
      </c>
      <c r="L1324" s="1" t="s">
        <v>4850</v>
      </c>
      <c r="Q1324" t="s">
        <v>13795</v>
      </c>
      <c r="R1324" t="s">
        <v>14345</v>
      </c>
      <c r="S1324" t="s">
        <v>14381</v>
      </c>
      <c r="T1324" t="s">
        <v>14382</v>
      </c>
    </row>
    <row r="1325" spans="2:20" x14ac:dyDescent="0.2">
      <c r="B1325" s="1" t="s">
        <v>4905</v>
      </c>
      <c r="C1325" s="1" t="s">
        <v>4906</v>
      </c>
      <c r="D1325" s="1" t="s">
        <v>4907</v>
      </c>
      <c r="F1325" s="1" t="s">
        <v>4908</v>
      </c>
      <c r="G1325" s="15"/>
      <c r="H1325" s="18"/>
      <c r="I1325" s="20"/>
      <c r="J1325" s="1" t="s">
        <v>19</v>
      </c>
      <c r="L1325" s="1" t="s">
        <v>4850</v>
      </c>
      <c r="N1325" t="s">
        <v>13754</v>
      </c>
      <c r="Q1325" t="s">
        <v>13795</v>
      </c>
      <c r="R1325" t="s">
        <v>14362</v>
      </c>
      <c r="S1325" t="s">
        <v>14375</v>
      </c>
      <c r="T1325" t="s">
        <v>14379</v>
      </c>
    </row>
    <row r="1326" spans="2:20" x14ac:dyDescent="0.2">
      <c r="B1326" s="1" t="s">
        <v>4909</v>
      </c>
      <c r="C1326" s="1" t="s">
        <v>4910</v>
      </c>
      <c r="D1326" s="1" t="s">
        <v>4911</v>
      </c>
      <c r="G1326" s="15"/>
      <c r="H1326" s="18"/>
      <c r="I1326" s="20"/>
      <c r="J1326" s="1" t="s">
        <v>19</v>
      </c>
      <c r="L1326" s="1" t="s">
        <v>4850</v>
      </c>
      <c r="Q1326" t="s">
        <v>13795</v>
      </c>
      <c r="R1326" t="s">
        <v>14345</v>
      </c>
      <c r="S1326" t="s">
        <v>14378</v>
      </c>
      <c r="T1326" t="s">
        <v>14382</v>
      </c>
    </row>
    <row r="1327" spans="2:20" x14ac:dyDescent="0.2">
      <c r="B1327" s="1" t="s">
        <v>4912</v>
      </c>
      <c r="C1327" s="1" t="s">
        <v>4913</v>
      </c>
      <c r="D1327" s="1" t="s">
        <v>4914</v>
      </c>
      <c r="F1327" s="1" t="s">
        <v>4915</v>
      </c>
      <c r="G1327" s="15"/>
      <c r="H1327" s="18"/>
      <c r="I1327" s="20"/>
      <c r="J1327" s="1" t="s">
        <v>19</v>
      </c>
      <c r="K1327" t="s">
        <v>13414</v>
      </c>
      <c r="L1327" s="1" t="s">
        <v>4850</v>
      </c>
      <c r="Q1327" t="s">
        <v>13795</v>
      </c>
      <c r="R1327" t="s">
        <v>14345</v>
      </c>
      <c r="S1327" t="s">
        <v>14375</v>
      </c>
      <c r="T1327" t="s">
        <v>14377</v>
      </c>
    </row>
    <row r="1328" spans="2:20" x14ac:dyDescent="0.2">
      <c r="B1328" s="1" t="s">
        <v>4916</v>
      </c>
      <c r="C1328" s="1" t="s">
        <v>4917</v>
      </c>
      <c r="D1328" s="1" t="s">
        <v>4918</v>
      </c>
      <c r="G1328" s="15"/>
      <c r="H1328" s="18"/>
      <c r="I1328" s="20"/>
      <c r="J1328" s="1" t="s">
        <v>19</v>
      </c>
      <c r="K1328" t="s">
        <v>13415</v>
      </c>
      <c r="L1328" s="1" t="s">
        <v>4850</v>
      </c>
      <c r="Q1328" t="s">
        <v>13795</v>
      </c>
      <c r="R1328" t="s">
        <v>14345</v>
      </c>
      <c r="S1328" t="s">
        <v>14380</v>
      </c>
      <c r="T1328" t="s">
        <v>14382</v>
      </c>
    </row>
    <row r="1329" spans="2:20" x14ac:dyDescent="0.2">
      <c r="B1329" s="1" t="s">
        <v>4919</v>
      </c>
      <c r="C1329" s="1" t="s">
        <v>4920</v>
      </c>
      <c r="D1329" s="1" t="s">
        <v>4921</v>
      </c>
      <c r="G1329" s="15"/>
      <c r="H1329" s="18"/>
      <c r="I1329" s="20"/>
      <c r="J1329" s="1" t="s">
        <v>19</v>
      </c>
      <c r="L1329" s="1" t="s">
        <v>4850</v>
      </c>
      <c r="Q1329" t="s">
        <v>13795</v>
      </c>
      <c r="R1329" t="s">
        <v>14345</v>
      </c>
      <c r="S1329" t="s">
        <v>14378</v>
      </c>
      <c r="T1329" t="s">
        <v>14382</v>
      </c>
    </row>
    <row r="1330" spans="2:20" x14ac:dyDescent="0.2">
      <c r="B1330" s="1" t="s">
        <v>4922</v>
      </c>
      <c r="C1330" s="1" t="s">
        <v>4923</v>
      </c>
      <c r="D1330" s="1" t="s">
        <v>4924</v>
      </c>
      <c r="F1330" s="1" t="s">
        <v>4875</v>
      </c>
      <c r="G1330" s="15"/>
      <c r="H1330" s="18"/>
      <c r="I1330" s="20"/>
      <c r="J1330" s="1" t="s">
        <v>19</v>
      </c>
      <c r="K1330" t="s">
        <v>13416</v>
      </c>
      <c r="L1330" s="1" t="s">
        <v>4850</v>
      </c>
      <c r="Q1330" t="s">
        <v>13795</v>
      </c>
      <c r="R1330" t="s">
        <v>14358</v>
      </c>
      <c r="S1330" t="s">
        <v>14375</v>
      </c>
      <c r="T1330" t="s">
        <v>14377</v>
      </c>
    </row>
    <row r="1331" spans="2:20" x14ac:dyDescent="0.2">
      <c r="B1331" s="1" t="s">
        <v>4925</v>
      </c>
      <c r="C1331" s="1" t="s">
        <v>4926</v>
      </c>
      <c r="D1331" s="1" t="s">
        <v>4927</v>
      </c>
      <c r="G1331" s="15"/>
      <c r="H1331" s="18"/>
      <c r="I1331" s="20"/>
      <c r="J1331" s="1" t="s">
        <v>19</v>
      </c>
      <c r="K1331" t="s">
        <v>13417</v>
      </c>
      <c r="L1331" s="1" t="s">
        <v>4850</v>
      </c>
      <c r="Q1331" t="s">
        <v>13795</v>
      </c>
      <c r="R1331" t="s">
        <v>14345</v>
      </c>
      <c r="S1331" t="s">
        <v>14381</v>
      </c>
      <c r="T1331" t="s">
        <v>14382</v>
      </c>
    </row>
    <row r="1332" spans="2:20" x14ac:dyDescent="0.2">
      <c r="B1332" s="1" t="s">
        <v>4928</v>
      </c>
      <c r="C1332" s="1" t="s">
        <v>4929</v>
      </c>
      <c r="D1332" s="1" t="s">
        <v>4930</v>
      </c>
      <c r="G1332" s="15"/>
      <c r="H1332" s="18"/>
      <c r="I1332" s="20"/>
      <c r="J1332" s="1" t="s">
        <v>19</v>
      </c>
      <c r="K1332" t="s">
        <v>13418</v>
      </c>
      <c r="L1332" s="1" t="s">
        <v>4850</v>
      </c>
      <c r="Q1332" t="s">
        <v>13795</v>
      </c>
      <c r="R1332" t="s">
        <v>14345</v>
      </c>
      <c r="S1332" t="s">
        <v>14380</v>
      </c>
      <c r="T1332" t="s">
        <v>14382</v>
      </c>
    </row>
    <row r="1333" spans="2:20" x14ac:dyDescent="0.2">
      <c r="B1333" s="1" t="s">
        <v>4931</v>
      </c>
      <c r="C1333" s="1" t="s">
        <v>4932</v>
      </c>
      <c r="D1333" s="1" t="s">
        <v>4933</v>
      </c>
      <c r="F1333" s="1" t="s">
        <v>4883</v>
      </c>
      <c r="G1333" s="15"/>
      <c r="H1333" s="18"/>
      <c r="I1333" s="20"/>
      <c r="J1333" s="1" t="s">
        <v>19</v>
      </c>
      <c r="K1333" t="s">
        <v>13419</v>
      </c>
      <c r="L1333" s="1" t="s">
        <v>4850</v>
      </c>
      <c r="Q1333" t="s">
        <v>13795</v>
      </c>
      <c r="R1333" t="s">
        <v>14360</v>
      </c>
      <c r="S1333" t="s">
        <v>14375</v>
      </c>
      <c r="T1333" t="s">
        <v>14377</v>
      </c>
    </row>
    <row r="1334" spans="2:20" x14ac:dyDescent="0.2">
      <c r="B1334" s="1" t="s">
        <v>4934</v>
      </c>
      <c r="C1334" s="1" t="s">
        <v>4935</v>
      </c>
      <c r="D1334" s="1" t="s">
        <v>4936</v>
      </c>
      <c r="F1334" s="1" t="s">
        <v>4883</v>
      </c>
      <c r="G1334" s="15"/>
      <c r="H1334" s="18"/>
      <c r="I1334" s="20"/>
      <c r="J1334" s="1" t="s">
        <v>19</v>
      </c>
      <c r="K1334" t="s">
        <v>13420</v>
      </c>
      <c r="L1334" s="1" t="s">
        <v>4850</v>
      </c>
      <c r="Q1334" t="s">
        <v>13795</v>
      </c>
      <c r="R1334" t="s">
        <v>14360</v>
      </c>
      <c r="S1334" t="s">
        <v>14375</v>
      </c>
      <c r="T1334" t="s">
        <v>14377</v>
      </c>
    </row>
    <row r="1335" spans="2:20" x14ac:dyDescent="0.2">
      <c r="B1335" s="1" t="s">
        <v>4937</v>
      </c>
      <c r="C1335" s="1" t="s">
        <v>4938</v>
      </c>
      <c r="D1335" s="1" t="s">
        <v>4939</v>
      </c>
      <c r="G1335" s="15"/>
      <c r="H1335" s="18"/>
      <c r="I1335" s="20"/>
      <c r="J1335" s="1" t="s">
        <v>19</v>
      </c>
      <c r="K1335" t="s">
        <v>13421</v>
      </c>
      <c r="L1335" s="1" t="s">
        <v>4850</v>
      </c>
      <c r="Q1335" t="s">
        <v>13795</v>
      </c>
      <c r="R1335" t="s">
        <v>14345</v>
      </c>
      <c r="S1335" t="s">
        <v>14380</v>
      </c>
      <c r="T1335" t="s">
        <v>14382</v>
      </c>
    </row>
    <row r="1336" spans="2:20" x14ac:dyDescent="0.2">
      <c r="B1336" s="1" t="s">
        <v>4940</v>
      </c>
      <c r="C1336" s="1" t="s">
        <v>4941</v>
      </c>
      <c r="D1336" s="1" t="s">
        <v>4942</v>
      </c>
      <c r="G1336" s="15"/>
      <c r="H1336" s="18"/>
      <c r="I1336" s="20"/>
      <c r="J1336" s="1" t="s">
        <v>19</v>
      </c>
      <c r="K1336" t="s">
        <v>13422</v>
      </c>
      <c r="L1336" s="1" t="s">
        <v>4850</v>
      </c>
      <c r="Q1336" t="s">
        <v>13795</v>
      </c>
      <c r="R1336" t="s">
        <v>14345</v>
      </c>
      <c r="S1336" t="s">
        <v>14381</v>
      </c>
      <c r="T1336" t="s">
        <v>14382</v>
      </c>
    </row>
    <row r="1337" spans="2:20" x14ac:dyDescent="0.2">
      <c r="B1337" s="1" t="s">
        <v>4943</v>
      </c>
      <c r="C1337" s="1" t="s">
        <v>4944</v>
      </c>
      <c r="D1337" s="1" t="s">
        <v>4945</v>
      </c>
      <c r="F1337" s="1" t="s">
        <v>4883</v>
      </c>
      <c r="G1337" s="15"/>
      <c r="H1337" s="18"/>
      <c r="I1337" s="20"/>
      <c r="J1337" s="1" t="s">
        <v>19</v>
      </c>
      <c r="K1337" t="s">
        <v>12825</v>
      </c>
      <c r="L1337" s="1" t="s">
        <v>4850</v>
      </c>
      <c r="Q1337" t="s">
        <v>13795</v>
      </c>
      <c r="R1337" t="s">
        <v>14360</v>
      </c>
      <c r="S1337" t="s">
        <v>14375</v>
      </c>
      <c r="T1337" t="s">
        <v>14377</v>
      </c>
    </row>
    <row r="1338" spans="2:20" x14ac:dyDescent="0.2">
      <c r="B1338" s="1" t="s">
        <v>4946</v>
      </c>
      <c r="C1338" s="1" t="s">
        <v>4944</v>
      </c>
      <c r="D1338" s="1" t="s">
        <v>4947</v>
      </c>
      <c r="G1338" s="15"/>
      <c r="H1338" s="18"/>
      <c r="I1338" s="20"/>
      <c r="J1338" s="1" t="s">
        <v>19</v>
      </c>
      <c r="K1338" t="s">
        <v>13423</v>
      </c>
      <c r="L1338" s="1" t="s">
        <v>4850</v>
      </c>
      <c r="Q1338" t="s">
        <v>13795</v>
      </c>
      <c r="R1338" t="s">
        <v>14345</v>
      </c>
      <c r="S1338" t="s">
        <v>14375</v>
      </c>
      <c r="T1338" t="s">
        <v>14382</v>
      </c>
    </row>
    <row r="1339" spans="2:20" x14ac:dyDescent="0.2">
      <c r="B1339" s="1" t="s">
        <v>4948</v>
      </c>
      <c r="C1339" s="1" t="s">
        <v>4949</v>
      </c>
      <c r="D1339" s="1" t="s">
        <v>4950</v>
      </c>
      <c r="G1339" s="15"/>
      <c r="H1339" s="18"/>
      <c r="I1339" s="20"/>
      <c r="J1339" s="1" t="s">
        <v>19</v>
      </c>
      <c r="K1339" t="s">
        <v>13424</v>
      </c>
      <c r="L1339" s="1" t="s">
        <v>4850</v>
      </c>
      <c r="O1339" t="s">
        <v>13781</v>
      </c>
      <c r="Q1339" t="s">
        <v>13795</v>
      </c>
      <c r="R1339" t="s">
        <v>14345</v>
      </c>
      <c r="S1339" t="s">
        <v>14375</v>
      </c>
      <c r="T1339" t="s">
        <v>14382</v>
      </c>
    </row>
    <row r="1340" spans="2:20" x14ac:dyDescent="0.2">
      <c r="B1340" s="1" t="s">
        <v>4951</v>
      </c>
      <c r="C1340" s="1" t="s">
        <v>4952</v>
      </c>
      <c r="D1340" s="1" t="s">
        <v>4953</v>
      </c>
      <c r="G1340" s="15"/>
      <c r="H1340" s="18"/>
      <c r="I1340" s="20"/>
      <c r="J1340" s="1" t="s">
        <v>19</v>
      </c>
      <c r="K1340" t="s">
        <v>13425</v>
      </c>
      <c r="L1340" s="1" t="s">
        <v>4850</v>
      </c>
      <c r="Q1340" t="s">
        <v>13795</v>
      </c>
      <c r="R1340" t="s">
        <v>14345</v>
      </c>
      <c r="S1340" t="s">
        <v>14381</v>
      </c>
      <c r="T1340" t="s">
        <v>14382</v>
      </c>
    </row>
    <row r="1341" spans="2:20" x14ac:dyDescent="0.2">
      <c r="B1341" s="1" t="s">
        <v>4954</v>
      </c>
      <c r="C1341" s="1" t="s">
        <v>4955</v>
      </c>
      <c r="D1341" s="1" t="s">
        <v>4956</v>
      </c>
      <c r="G1341" s="15"/>
      <c r="H1341" s="18"/>
      <c r="I1341" s="20"/>
      <c r="J1341" s="1" t="s">
        <v>19</v>
      </c>
      <c r="K1341" t="s">
        <v>13426</v>
      </c>
      <c r="L1341" s="1" t="s">
        <v>4850</v>
      </c>
      <c r="Q1341" t="s">
        <v>13795</v>
      </c>
      <c r="R1341" t="s">
        <v>14345</v>
      </c>
      <c r="S1341" t="s">
        <v>14380</v>
      </c>
      <c r="T1341" t="s">
        <v>14382</v>
      </c>
    </row>
    <row r="1342" spans="2:20" x14ac:dyDescent="0.2">
      <c r="B1342" s="1" t="s">
        <v>4957</v>
      </c>
      <c r="C1342" s="1" t="s">
        <v>4958</v>
      </c>
      <c r="D1342" s="1" t="s">
        <v>4959</v>
      </c>
      <c r="F1342" s="1" t="s">
        <v>4960</v>
      </c>
      <c r="G1342" s="15"/>
      <c r="H1342" s="18"/>
      <c r="I1342" s="20"/>
      <c r="J1342" s="1" t="s">
        <v>19</v>
      </c>
      <c r="K1342" t="s">
        <v>13427</v>
      </c>
      <c r="L1342" s="1" t="s">
        <v>4850</v>
      </c>
      <c r="Q1342" t="s">
        <v>13795</v>
      </c>
      <c r="R1342" t="s">
        <v>14363</v>
      </c>
      <c r="S1342" t="s">
        <v>14375</v>
      </c>
      <c r="T1342" t="s">
        <v>14377</v>
      </c>
    </row>
    <row r="1343" spans="2:20" x14ac:dyDescent="0.2">
      <c r="B1343" s="1" t="s">
        <v>4961</v>
      </c>
      <c r="C1343" s="1" t="s">
        <v>4962</v>
      </c>
      <c r="D1343" s="1" t="s">
        <v>4963</v>
      </c>
      <c r="G1343" s="15"/>
      <c r="H1343" s="18"/>
      <c r="I1343" s="20"/>
      <c r="J1343" s="1" t="s">
        <v>19</v>
      </c>
      <c r="K1343" t="s">
        <v>13428</v>
      </c>
      <c r="L1343" s="1" t="s">
        <v>4850</v>
      </c>
      <c r="Q1343" t="s">
        <v>13795</v>
      </c>
      <c r="R1343" t="s">
        <v>14345</v>
      </c>
      <c r="S1343" t="s">
        <v>14380</v>
      </c>
      <c r="T1343" t="s">
        <v>14382</v>
      </c>
    </row>
    <row r="1344" spans="2:20" x14ac:dyDescent="0.2">
      <c r="B1344" s="1" t="s">
        <v>4964</v>
      </c>
      <c r="C1344" s="1" t="s">
        <v>4965</v>
      </c>
      <c r="D1344" s="1" t="s">
        <v>4966</v>
      </c>
      <c r="G1344" s="15"/>
      <c r="H1344" s="18"/>
      <c r="I1344" s="20"/>
      <c r="J1344" s="1" t="s">
        <v>19</v>
      </c>
      <c r="K1344" t="s">
        <v>13429</v>
      </c>
      <c r="L1344" s="1" t="s">
        <v>4850</v>
      </c>
      <c r="Q1344" t="s">
        <v>13795</v>
      </c>
      <c r="R1344" t="s">
        <v>14345</v>
      </c>
      <c r="S1344" t="s">
        <v>14381</v>
      </c>
      <c r="T1344" t="s">
        <v>14382</v>
      </c>
    </row>
    <row r="1345" spans="2:20" x14ac:dyDescent="0.2">
      <c r="B1345" s="1" t="s">
        <v>4967</v>
      </c>
      <c r="C1345" s="1" t="s">
        <v>4968</v>
      </c>
      <c r="D1345" s="1" t="s">
        <v>4969</v>
      </c>
      <c r="G1345" s="15"/>
      <c r="H1345" s="18"/>
      <c r="I1345" s="20"/>
      <c r="J1345" s="1" t="s">
        <v>19</v>
      </c>
      <c r="K1345" t="s">
        <v>13430</v>
      </c>
      <c r="L1345" s="1" t="s">
        <v>4850</v>
      </c>
      <c r="Q1345" t="s">
        <v>13795</v>
      </c>
      <c r="R1345" t="s">
        <v>14345</v>
      </c>
      <c r="S1345" t="s">
        <v>14380</v>
      </c>
      <c r="T1345" t="s">
        <v>14382</v>
      </c>
    </row>
    <row r="1346" spans="2:20" x14ac:dyDescent="0.2">
      <c r="B1346" s="1" t="s">
        <v>4970</v>
      </c>
      <c r="C1346" s="1" t="s">
        <v>4971</v>
      </c>
      <c r="D1346" s="1" t="s">
        <v>4972</v>
      </c>
      <c r="F1346" s="1" t="s">
        <v>4973</v>
      </c>
      <c r="G1346" s="15"/>
      <c r="H1346" s="18"/>
      <c r="I1346" s="20"/>
      <c r="J1346" s="1" t="s">
        <v>19</v>
      </c>
      <c r="K1346" t="s">
        <v>13431</v>
      </c>
      <c r="L1346" s="1" t="s">
        <v>4850</v>
      </c>
      <c r="N1346" t="s">
        <v>13755</v>
      </c>
      <c r="Q1346" t="s">
        <v>13795</v>
      </c>
      <c r="R1346" t="s">
        <v>14364</v>
      </c>
      <c r="S1346" t="s">
        <v>14375</v>
      </c>
      <c r="T1346" t="s">
        <v>14377</v>
      </c>
    </row>
    <row r="1347" spans="2:20" x14ac:dyDescent="0.2">
      <c r="B1347" s="1" t="s">
        <v>4974</v>
      </c>
      <c r="C1347" s="1" t="s">
        <v>4975</v>
      </c>
      <c r="D1347" s="1" t="s">
        <v>4976</v>
      </c>
      <c r="G1347" s="15"/>
      <c r="H1347" s="18"/>
      <c r="I1347" s="20"/>
      <c r="J1347" s="1" t="s">
        <v>19</v>
      </c>
      <c r="K1347" t="s">
        <v>13432</v>
      </c>
      <c r="L1347" s="1" t="s">
        <v>4850</v>
      </c>
      <c r="Q1347" t="s">
        <v>13795</v>
      </c>
      <c r="R1347" t="s">
        <v>14345</v>
      </c>
      <c r="S1347" t="s">
        <v>14381</v>
      </c>
      <c r="T1347" t="s">
        <v>14382</v>
      </c>
    </row>
    <row r="1348" spans="2:20" x14ac:dyDescent="0.2">
      <c r="B1348" s="1" t="s">
        <v>4977</v>
      </c>
      <c r="C1348" s="1" t="s">
        <v>4978</v>
      </c>
      <c r="D1348" s="1" t="s">
        <v>4979</v>
      </c>
      <c r="G1348" s="15"/>
      <c r="H1348" s="18"/>
      <c r="I1348" s="20"/>
      <c r="J1348" s="1" t="s">
        <v>19</v>
      </c>
      <c r="K1348" t="s">
        <v>13433</v>
      </c>
      <c r="L1348" s="1" t="s">
        <v>4850</v>
      </c>
      <c r="Q1348" t="s">
        <v>13795</v>
      </c>
      <c r="R1348" t="s">
        <v>14345</v>
      </c>
      <c r="S1348" t="s">
        <v>14381</v>
      </c>
      <c r="T1348" t="s">
        <v>14382</v>
      </c>
    </row>
    <row r="1349" spans="2:20" x14ac:dyDescent="0.2">
      <c r="B1349" s="1" t="s">
        <v>4980</v>
      </c>
      <c r="C1349" s="1" t="s">
        <v>4981</v>
      </c>
      <c r="D1349" s="1" t="s">
        <v>4982</v>
      </c>
      <c r="G1349" s="15"/>
      <c r="H1349" s="18"/>
      <c r="I1349" s="20"/>
      <c r="J1349" s="1" t="s">
        <v>19</v>
      </c>
      <c r="K1349" t="s">
        <v>12668</v>
      </c>
      <c r="L1349" s="1" t="s">
        <v>4850</v>
      </c>
      <c r="Q1349" t="s">
        <v>13795</v>
      </c>
      <c r="R1349" t="s">
        <v>1198</v>
      </c>
      <c r="S1349" t="s">
        <v>14381</v>
      </c>
      <c r="T1349" t="s">
        <v>14376</v>
      </c>
    </row>
    <row r="1350" spans="2:20" x14ac:dyDescent="0.2">
      <c r="B1350" s="1" t="s">
        <v>4983</v>
      </c>
      <c r="C1350" s="1" t="s">
        <v>4984</v>
      </c>
      <c r="D1350" s="1" t="s">
        <v>4985</v>
      </c>
      <c r="F1350" s="1" t="s">
        <v>4875</v>
      </c>
      <c r="G1350" s="15"/>
      <c r="H1350" s="18"/>
      <c r="I1350" s="20"/>
      <c r="J1350" s="1" t="s">
        <v>19</v>
      </c>
      <c r="K1350" t="s">
        <v>13416</v>
      </c>
      <c r="L1350" s="1" t="s">
        <v>4850</v>
      </c>
      <c r="Q1350" t="s">
        <v>13795</v>
      </c>
      <c r="R1350" t="s">
        <v>14358</v>
      </c>
      <c r="S1350" t="s">
        <v>14375</v>
      </c>
      <c r="T1350" t="s">
        <v>14377</v>
      </c>
    </row>
    <row r="1351" spans="2:20" x14ac:dyDescent="0.2">
      <c r="B1351" s="1" t="s">
        <v>4986</v>
      </c>
      <c r="C1351" s="1" t="s">
        <v>4987</v>
      </c>
      <c r="D1351" s="1" t="s">
        <v>4988</v>
      </c>
      <c r="G1351" s="15"/>
      <c r="H1351" s="18"/>
      <c r="I1351" s="20"/>
      <c r="J1351" s="1" t="s">
        <v>19</v>
      </c>
      <c r="K1351" t="s">
        <v>13434</v>
      </c>
      <c r="L1351" s="1" t="s">
        <v>4850</v>
      </c>
      <c r="Q1351" t="s">
        <v>13795</v>
      </c>
      <c r="R1351" t="s">
        <v>14345</v>
      </c>
      <c r="S1351" t="s">
        <v>14375</v>
      </c>
      <c r="T1351" t="s">
        <v>14382</v>
      </c>
    </row>
    <row r="1352" spans="2:20" x14ac:dyDescent="0.2">
      <c r="B1352" s="1" t="s">
        <v>4989</v>
      </c>
      <c r="C1352" s="1" t="s">
        <v>4990</v>
      </c>
      <c r="D1352" s="1" t="s">
        <v>4991</v>
      </c>
      <c r="G1352" s="15"/>
      <c r="H1352" s="18"/>
      <c r="I1352" s="20"/>
      <c r="J1352" s="1" t="s">
        <v>19</v>
      </c>
      <c r="K1352" t="s">
        <v>13435</v>
      </c>
      <c r="L1352" s="1" t="s">
        <v>4850</v>
      </c>
      <c r="Q1352" t="s">
        <v>13795</v>
      </c>
      <c r="R1352" t="s">
        <v>14345</v>
      </c>
      <c r="S1352" t="s">
        <v>14381</v>
      </c>
      <c r="T1352" t="s">
        <v>14382</v>
      </c>
    </row>
    <row r="1353" spans="2:20" x14ac:dyDescent="0.2">
      <c r="B1353" s="1" t="s">
        <v>4992</v>
      </c>
      <c r="C1353" s="1" t="s">
        <v>4993</v>
      </c>
      <c r="D1353" s="1" t="s">
        <v>4994</v>
      </c>
      <c r="G1353" s="15"/>
      <c r="H1353" s="18"/>
      <c r="I1353" s="20"/>
      <c r="J1353" s="1" t="s">
        <v>19</v>
      </c>
      <c r="K1353" t="s">
        <v>13436</v>
      </c>
      <c r="L1353" s="1" t="s">
        <v>4850</v>
      </c>
      <c r="Q1353" t="s">
        <v>13795</v>
      </c>
      <c r="R1353" t="s">
        <v>14345</v>
      </c>
      <c r="S1353" t="s">
        <v>14380</v>
      </c>
      <c r="T1353" t="s">
        <v>14382</v>
      </c>
    </row>
    <row r="1354" spans="2:20" x14ac:dyDescent="0.2">
      <c r="B1354" s="1" t="s">
        <v>4995</v>
      </c>
      <c r="C1354" s="1" t="s">
        <v>4996</v>
      </c>
      <c r="D1354" s="1" t="s">
        <v>4997</v>
      </c>
      <c r="G1354" s="15"/>
      <c r="H1354" s="18"/>
      <c r="I1354" s="20"/>
      <c r="J1354" s="1" t="s">
        <v>19</v>
      </c>
      <c r="K1354" t="s">
        <v>13426</v>
      </c>
      <c r="L1354" s="1" t="s">
        <v>4850</v>
      </c>
      <c r="Q1354" t="s">
        <v>13795</v>
      </c>
      <c r="R1354" t="s">
        <v>14345</v>
      </c>
      <c r="S1354" t="s">
        <v>14380</v>
      </c>
      <c r="T1354" t="s">
        <v>14382</v>
      </c>
    </row>
    <row r="1355" spans="2:20" x14ac:dyDescent="0.2">
      <c r="B1355" s="1" t="s">
        <v>4998</v>
      </c>
      <c r="C1355" s="1" t="s">
        <v>4999</v>
      </c>
      <c r="D1355" s="1" t="s">
        <v>5000</v>
      </c>
      <c r="G1355" s="15"/>
      <c r="H1355" s="18"/>
      <c r="I1355" s="20"/>
      <c r="J1355" s="1" t="s">
        <v>19</v>
      </c>
      <c r="K1355" t="s">
        <v>13437</v>
      </c>
      <c r="L1355" s="1" t="s">
        <v>4850</v>
      </c>
      <c r="Q1355" t="s">
        <v>13795</v>
      </c>
      <c r="R1355" t="s">
        <v>14345</v>
      </c>
      <c r="S1355" t="s">
        <v>14381</v>
      </c>
      <c r="T1355" t="s">
        <v>14382</v>
      </c>
    </row>
    <row r="1356" spans="2:20" x14ac:dyDescent="0.2">
      <c r="B1356" s="1" t="s">
        <v>5001</v>
      </c>
      <c r="C1356" s="1" t="s">
        <v>5002</v>
      </c>
      <c r="D1356" s="1" t="s">
        <v>5003</v>
      </c>
      <c r="G1356" s="15"/>
      <c r="H1356" s="18"/>
      <c r="I1356" s="20"/>
      <c r="J1356" s="1" t="s">
        <v>19</v>
      </c>
      <c r="K1356" t="s">
        <v>13438</v>
      </c>
      <c r="L1356" s="1" t="s">
        <v>4850</v>
      </c>
      <c r="Q1356" t="s">
        <v>13795</v>
      </c>
      <c r="R1356" t="s">
        <v>14345</v>
      </c>
      <c r="S1356" t="s">
        <v>14381</v>
      </c>
      <c r="T1356" t="s">
        <v>14382</v>
      </c>
    </row>
    <row r="1357" spans="2:20" x14ac:dyDescent="0.2">
      <c r="B1357" s="1" t="s">
        <v>5004</v>
      </c>
      <c r="C1357" s="1" t="s">
        <v>5005</v>
      </c>
      <c r="D1357" s="1" t="s">
        <v>5006</v>
      </c>
      <c r="F1357" s="1" t="s">
        <v>4973</v>
      </c>
      <c r="G1357" s="15"/>
      <c r="H1357" s="18"/>
      <c r="I1357" s="20"/>
      <c r="J1357" s="1" t="s">
        <v>19</v>
      </c>
      <c r="L1357" s="1" t="s">
        <v>4850</v>
      </c>
      <c r="N1357" t="s">
        <v>13755</v>
      </c>
      <c r="Q1357" t="s">
        <v>13795</v>
      </c>
      <c r="R1357" t="s">
        <v>14364</v>
      </c>
      <c r="S1357" t="s">
        <v>14375</v>
      </c>
      <c r="T1357" t="s">
        <v>14377</v>
      </c>
    </row>
    <row r="1358" spans="2:20" x14ac:dyDescent="0.2">
      <c r="B1358" s="1" t="s">
        <v>5007</v>
      </c>
      <c r="C1358" s="1" t="s">
        <v>5008</v>
      </c>
      <c r="D1358" s="1" t="s">
        <v>5009</v>
      </c>
      <c r="G1358" s="15"/>
      <c r="H1358" s="18"/>
      <c r="I1358" s="20"/>
      <c r="J1358" s="1" t="s">
        <v>19</v>
      </c>
      <c r="L1358" s="1" t="s">
        <v>4850</v>
      </c>
      <c r="Q1358" t="s">
        <v>13795</v>
      </c>
      <c r="R1358" t="s">
        <v>14345</v>
      </c>
      <c r="S1358" t="s">
        <v>14375</v>
      </c>
      <c r="T1358" t="s">
        <v>14382</v>
      </c>
    </row>
    <row r="1359" spans="2:20" x14ac:dyDescent="0.2">
      <c r="B1359" s="1" t="s">
        <v>5010</v>
      </c>
      <c r="C1359" s="1" t="s">
        <v>5011</v>
      </c>
      <c r="D1359" s="1" t="s">
        <v>5012</v>
      </c>
      <c r="G1359" s="15"/>
      <c r="H1359" s="18"/>
      <c r="I1359" s="20"/>
      <c r="J1359" s="1" t="s">
        <v>19</v>
      </c>
      <c r="K1359" t="s">
        <v>12668</v>
      </c>
      <c r="L1359" s="1" t="s">
        <v>4850</v>
      </c>
      <c r="Q1359" t="s">
        <v>13795</v>
      </c>
      <c r="R1359" t="s">
        <v>14345</v>
      </c>
      <c r="S1359" t="s">
        <v>14380</v>
      </c>
      <c r="T1359" t="s">
        <v>14382</v>
      </c>
    </row>
    <row r="1360" spans="2:20" x14ac:dyDescent="0.2">
      <c r="B1360" s="1" t="s">
        <v>5013</v>
      </c>
      <c r="C1360" s="1" t="s">
        <v>5014</v>
      </c>
      <c r="D1360" s="1" t="s">
        <v>5015</v>
      </c>
      <c r="F1360" s="1" t="s">
        <v>5016</v>
      </c>
      <c r="G1360" s="15"/>
      <c r="H1360" s="18"/>
      <c r="I1360" s="20"/>
      <c r="J1360" s="1" t="s">
        <v>19</v>
      </c>
      <c r="K1360" t="s">
        <v>13439</v>
      </c>
      <c r="L1360" s="1" t="s">
        <v>4850</v>
      </c>
      <c r="N1360" t="s">
        <v>13755</v>
      </c>
      <c r="Q1360" t="s">
        <v>13795</v>
      </c>
      <c r="R1360" t="s">
        <v>14365</v>
      </c>
      <c r="S1360" t="s">
        <v>14375</v>
      </c>
      <c r="T1360" t="s">
        <v>14377</v>
      </c>
    </row>
    <row r="1361" spans="2:20" x14ac:dyDescent="0.2">
      <c r="B1361" s="1" t="s">
        <v>5017</v>
      </c>
      <c r="C1361" s="1" t="s">
        <v>5018</v>
      </c>
      <c r="D1361" s="1" t="s">
        <v>5019</v>
      </c>
      <c r="F1361" s="1" t="s">
        <v>4973</v>
      </c>
      <c r="G1361" s="15"/>
      <c r="H1361" s="18"/>
      <c r="I1361" s="20"/>
      <c r="J1361" s="1" t="s">
        <v>19</v>
      </c>
      <c r="K1361" t="s">
        <v>13440</v>
      </c>
      <c r="L1361" s="1" t="s">
        <v>4850</v>
      </c>
      <c r="N1361" t="s">
        <v>13755</v>
      </c>
      <c r="Q1361" t="s">
        <v>13795</v>
      </c>
      <c r="R1361" t="s">
        <v>14364</v>
      </c>
      <c r="S1361" t="s">
        <v>14375</v>
      </c>
      <c r="T1361" t="s">
        <v>14377</v>
      </c>
    </row>
    <row r="1362" spans="2:20" x14ac:dyDescent="0.2">
      <c r="B1362" s="1" t="s">
        <v>5020</v>
      </c>
      <c r="C1362" s="1" t="s">
        <v>5021</v>
      </c>
      <c r="D1362" s="1" t="s">
        <v>5022</v>
      </c>
      <c r="F1362" s="1" t="s">
        <v>5023</v>
      </c>
      <c r="G1362" s="15"/>
      <c r="H1362" s="18"/>
      <c r="I1362" s="20"/>
      <c r="J1362" s="1" t="s">
        <v>19</v>
      </c>
      <c r="K1362" t="s">
        <v>13441</v>
      </c>
      <c r="L1362" s="1" t="s">
        <v>4850</v>
      </c>
      <c r="N1362" t="s">
        <v>13755</v>
      </c>
      <c r="Q1362" t="s">
        <v>13795</v>
      </c>
      <c r="R1362" t="s">
        <v>14366</v>
      </c>
      <c r="S1362" t="s">
        <v>14375</v>
      </c>
      <c r="T1362" t="s">
        <v>14377</v>
      </c>
    </row>
    <row r="1363" spans="2:20" x14ac:dyDescent="0.2">
      <c r="B1363" s="1" t="s">
        <v>5024</v>
      </c>
      <c r="C1363" s="1" t="s">
        <v>5025</v>
      </c>
      <c r="D1363" s="1" t="s">
        <v>5026</v>
      </c>
      <c r="G1363" s="15"/>
      <c r="H1363" s="18"/>
      <c r="I1363" s="20"/>
      <c r="J1363" s="1" t="s">
        <v>19</v>
      </c>
      <c r="K1363" t="s">
        <v>13442</v>
      </c>
      <c r="L1363" s="1" t="s">
        <v>4850</v>
      </c>
      <c r="Q1363" t="s">
        <v>13795</v>
      </c>
      <c r="R1363" t="s">
        <v>14345</v>
      </c>
      <c r="S1363" t="s">
        <v>14381</v>
      </c>
      <c r="T1363" t="s">
        <v>14382</v>
      </c>
    </row>
    <row r="1364" spans="2:20" x14ac:dyDescent="0.2">
      <c r="B1364" s="1" t="s">
        <v>5027</v>
      </c>
      <c r="C1364" s="1" t="s">
        <v>5028</v>
      </c>
      <c r="D1364" s="1" t="s">
        <v>5029</v>
      </c>
      <c r="F1364" s="1" t="s">
        <v>4973</v>
      </c>
      <c r="G1364" s="15"/>
      <c r="H1364" s="18"/>
      <c r="I1364" s="20"/>
      <c r="J1364" s="1" t="s">
        <v>19</v>
      </c>
      <c r="K1364" t="s">
        <v>13443</v>
      </c>
      <c r="L1364" s="1" t="s">
        <v>4850</v>
      </c>
      <c r="N1364" t="s">
        <v>13755</v>
      </c>
      <c r="Q1364" t="s">
        <v>13795</v>
      </c>
      <c r="R1364" t="s">
        <v>14364</v>
      </c>
      <c r="S1364" t="s">
        <v>14375</v>
      </c>
      <c r="T1364" t="s">
        <v>14377</v>
      </c>
    </row>
    <row r="1365" spans="2:20" x14ac:dyDescent="0.2">
      <c r="B1365" s="1" t="s">
        <v>5030</v>
      </c>
      <c r="C1365" s="1" t="s">
        <v>5031</v>
      </c>
      <c r="D1365" s="1" t="s">
        <v>5032</v>
      </c>
      <c r="G1365" s="15"/>
      <c r="H1365" s="18"/>
      <c r="I1365" s="20"/>
      <c r="J1365" s="1" t="s">
        <v>19</v>
      </c>
      <c r="K1365" t="s">
        <v>13442</v>
      </c>
      <c r="L1365" s="1" t="s">
        <v>4850</v>
      </c>
      <c r="Q1365" t="s">
        <v>13795</v>
      </c>
      <c r="R1365" t="s">
        <v>14345</v>
      </c>
      <c r="S1365" t="s">
        <v>14381</v>
      </c>
      <c r="T1365" t="s">
        <v>14382</v>
      </c>
    </row>
    <row r="1366" spans="2:20" x14ac:dyDescent="0.2">
      <c r="B1366" s="1" t="s">
        <v>5033</v>
      </c>
      <c r="C1366" s="1" t="s">
        <v>5034</v>
      </c>
      <c r="D1366" s="1" t="s">
        <v>5035</v>
      </c>
      <c r="G1366" s="15"/>
      <c r="H1366" s="18"/>
      <c r="I1366" s="20"/>
      <c r="J1366" s="1" t="s">
        <v>19</v>
      </c>
      <c r="L1366" s="1" t="s">
        <v>4850</v>
      </c>
      <c r="Q1366" t="s">
        <v>13795</v>
      </c>
      <c r="R1366" t="s">
        <v>14345</v>
      </c>
      <c r="S1366" t="s">
        <v>14378</v>
      </c>
      <c r="T1366" t="s">
        <v>14382</v>
      </c>
    </row>
    <row r="1367" spans="2:20" x14ac:dyDescent="0.2">
      <c r="B1367" s="1" t="s">
        <v>5036</v>
      </c>
      <c r="C1367" s="1" t="s">
        <v>5037</v>
      </c>
      <c r="D1367" s="1" t="s">
        <v>5038</v>
      </c>
      <c r="F1367" s="1" t="s">
        <v>5023</v>
      </c>
      <c r="G1367" s="15"/>
      <c r="H1367" s="18"/>
      <c r="I1367" s="20"/>
      <c r="J1367" s="1" t="s">
        <v>19</v>
      </c>
      <c r="K1367" t="s">
        <v>13444</v>
      </c>
      <c r="L1367" s="1" t="s">
        <v>4850</v>
      </c>
      <c r="N1367" t="s">
        <v>13755</v>
      </c>
      <c r="Q1367" t="s">
        <v>13795</v>
      </c>
      <c r="R1367" t="s">
        <v>14366</v>
      </c>
      <c r="S1367" t="s">
        <v>14375</v>
      </c>
      <c r="T1367" t="s">
        <v>14377</v>
      </c>
    </row>
    <row r="1368" spans="2:20" x14ac:dyDescent="0.2">
      <c r="B1368" s="1" t="s">
        <v>5039</v>
      </c>
      <c r="C1368" s="1" t="s">
        <v>5040</v>
      </c>
      <c r="D1368" s="1" t="s">
        <v>5041</v>
      </c>
      <c r="F1368" s="1" t="s">
        <v>4973</v>
      </c>
      <c r="G1368" s="15"/>
      <c r="H1368" s="18"/>
      <c r="I1368" s="20"/>
      <c r="J1368" s="1" t="s">
        <v>19</v>
      </c>
      <c r="K1368" t="s">
        <v>13445</v>
      </c>
      <c r="L1368" s="1" t="s">
        <v>4850</v>
      </c>
      <c r="N1368" t="s">
        <v>13755</v>
      </c>
      <c r="Q1368" t="s">
        <v>13795</v>
      </c>
      <c r="R1368" t="s">
        <v>14364</v>
      </c>
      <c r="S1368" t="s">
        <v>14375</v>
      </c>
      <c r="T1368" t="s">
        <v>14377</v>
      </c>
    </row>
    <row r="1369" spans="2:20" x14ac:dyDescent="0.2">
      <c r="B1369" s="1" t="s">
        <v>5042</v>
      </c>
      <c r="C1369" s="1" t="s">
        <v>5043</v>
      </c>
      <c r="D1369" s="1" t="s">
        <v>5044</v>
      </c>
      <c r="F1369" s="1" t="s">
        <v>4973</v>
      </c>
      <c r="G1369" s="15"/>
      <c r="H1369" s="18"/>
      <c r="I1369" s="20"/>
      <c r="J1369" s="1" t="s">
        <v>19</v>
      </c>
      <c r="K1369" t="s">
        <v>13443</v>
      </c>
      <c r="L1369" s="1" t="s">
        <v>4850</v>
      </c>
      <c r="N1369" t="s">
        <v>13755</v>
      </c>
      <c r="Q1369" t="s">
        <v>13795</v>
      </c>
      <c r="R1369" t="s">
        <v>14364</v>
      </c>
      <c r="S1369" t="s">
        <v>14375</v>
      </c>
      <c r="T1369" t="s">
        <v>14377</v>
      </c>
    </row>
    <row r="1370" spans="2:20" x14ac:dyDescent="0.2">
      <c r="B1370" s="1" t="s">
        <v>5045</v>
      </c>
      <c r="C1370" s="1" t="s">
        <v>5046</v>
      </c>
      <c r="D1370" s="1" t="s">
        <v>5047</v>
      </c>
      <c r="G1370" s="15"/>
      <c r="H1370" s="18"/>
      <c r="I1370" s="20"/>
      <c r="J1370" s="1" t="s">
        <v>19</v>
      </c>
      <c r="L1370" s="1" t="s">
        <v>4850</v>
      </c>
      <c r="N1370" t="s">
        <v>13756</v>
      </c>
      <c r="Q1370" t="s">
        <v>13795</v>
      </c>
      <c r="R1370" t="s">
        <v>14345</v>
      </c>
      <c r="S1370" t="s">
        <v>14378</v>
      </c>
      <c r="T1370" t="s">
        <v>14382</v>
      </c>
    </row>
    <row r="1371" spans="2:20" x14ac:dyDescent="0.2">
      <c r="B1371" s="1" t="s">
        <v>5048</v>
      </c>
      <c r="C1371" s="1" t="s">
        <v>5049</v>
      </c>
      <c r="D1371" s="1" t="s">
        <v>5050</v>
      </c>
      <c r="G1371" s="15"/>
      <c r="H1371" s="18"/>
      <c r="I1371" s="20"/>
      <c r="J1371" s="1" t="s">
        <v>19</v>
      </c>
      <c r="L1371" s="1" t="s">
        <v>4850</v>
      </c>
      <c r="Q1371" t="s">
        <v>13795</v>
      </c>
      <c r="R1371" t="s">
        <v>14345</v>
      </c>
      <c r="S1371" t="s">
        <v>14378</v>
      </c>
      <c r="T1371" t="s">
        <v>14382</v>
      </c>
    </row>
    <row r="1372" spans="2:20" x14ac:dyDescent="0.2">
      <c r="B1372" s="1" t="s">
        <v>5051</v>
      </c>
      <c r="C1372" s="1" t="s">
        <v>5052</v>
      </c>
      <c r="D1372" s="1" t="s">
        <v>5053</v>
      </c>
      <c r="F1372" s="1" t="s">
        <v>4973</v>
      </c>
      <c r="G1372" s="15"/>
      <c r="H1372" s="18"/>
      <c r="I1372" s="20"/>
      <c r="J1372" s="1" t="s">
        <v>19</v>
      </c>
      <c r="K1372" t="s">
        <v>13446</v>
      </c>
      <c r="L1372" s="1" t="s">
        <v>4850</v>
      </c>
      <c r="N1372" t="s">
        <v>13755</v>
      </c>
      <c r="Q1372" t="s">
        <v>13795</v>
      </c>
      <c r="R1372" t="s">
        <v>14364</v>
      </c>
      <c r="S1372" t="s">
        <v>14375</v>
      </c>
      <c r="T1372" t="s">
        <v>14377</v>
      </c>
    </row>
    <row r="1373" spans="2:20" x14ac:dyDescent="0.2">
      <c r="B1373" s="1" t="s">
        <v>5054</v>
      </c>
      <c r="C1373" s="1" t="s">
        <v>5055</v>
      </c>
      <c r="D1373" s="1" t="s">
        <v>5056</v>
      </c>
      <c r="F1373" s="1" t="s">
        <v>4973</v>
      </c>
      <c r="G1373" s="15"/>
      <c r="H1373" s="18"/>
      <c r="I1373" s="20"/>
      <c r="J1373" s="1" t="s">
        <v>19</v>
      </c>
      <c r="K1373" t="s">
        <v>13447</v>
      </c>
      <c r="L1373" s="1" t="s">
        <v>4850</v>
      </c>
      <c r="N1373" t="s">
        <v>13755</v>
      </c>
      <c r="Q1373" t="s">
        <v>13795</v>
      </c>
      <c r="R1373" t="s">
        <v>14364</v>
      </c>
      <c r="S1373" t="s">
        <v>14375</v>
      </c>
      <c r="T1373" t="s">
        <v>14377</v>
      </c>
    </row>
    <row r="1374" spans="2:20" x14ac:dyDescent="0.2">
      <c r="B1374" s="1" t="s">
        <v>5057</v>
      </c>
      <c r="C1374" s="1" t="s">
        <v>5058</v>
      </c>
      <c r="D1374" s="1" t="s">
        <v>5059</v>
      </c>
      <c r="F1374" s="1" t="s">
        <v>5060</v>
      </c>
      <c r="G1374" s="15"/>
      <c r="H1374" s="18"/>
      <c r="I1374" s="20"/>
      <c r="J1374" s="1" t="s">
        <v>19</v>
      </c>
      <c r="K1374" t="s">
        <v>13448</v>
      </c>
      <c r="L1374" s="1" t="s">
        <v>4850</v>
      </c>
      <c r="N1374" t="s">
        <v>13755</v>
      </c>
      <c r="Q1374" t="s">
        <v>13795</v>
      </c>
      <c r="R1374" t="s">
        <v>14367</v>
      </c>
      <c r="S1374" t="s">
        <v>14375</v>
      </c>
      <c r="T1374" t="s">
        <v>14377</v>
      </c>
    </row>
    <row r="1375" spans="2:20" x14ac:dyDescent="0.2">
      <c r="B1375" s="1" t="s">
        <v>5061</v>
      </c>
      <c r="C1375" s="1" t="s">
        <v>5062</v>
      </c>
      <c r="D1375" s="1" t="s">
        <v>5063</v>
      </c>
      <c r="F1375" s="1" t="s">
        <v>5064</v>
      </c>
      <c r="G1375" s="15"/>
      <c r="H1375" s="18"/>
      <c r="I1375" s="20"/>
      <c r="J1375" s="1" t="s">
        <v>19</v>
      </c>
      <c r="K1375" t="s">
        <v>13449</v>
      </c>
      <c r="L1375" s="1" t="s">
        <v>4850</v>
      </c>
      <c r="N1375" t="s">
        <v>13755</v>
      </c>
      <c r="Q1375" t="s">
        <v>13795</v>
      </c>
      <c r="R1375" t="s">
        <v>14368</v>
      </c>
      <c r="S1375" t="s">
        <v>14375</v>
      </c>
      <c r="T1375" t="s">
        <v>14377</v>
      </c>
    </row>
    <row r="1376" spans="2:20" x14ac:dyDescent="0.2">
      <c r="B1376" s="1" t="s">
        <v>5065</v>
      </c>
      <c r="C1376" s="1" t="s">
        <v>5066</v>
      </c>
      <c r="D1376" s="1" t="s">
        <v>5067</v>
      </c>
      <c r="G1376" s="15"/>
      <c r="H1376" s="18"/>
      <c r="I1376" s="20"/>
      <c r="J1376" s="1" t="s">
        <v>19</v>
      </c>
      <c r="K1376" t="s">
        <v>13450</v>
      </c>
      <c r="L1376" s="1" t="s">
        <v>4850</v>
      </c>
      <c r="Q1376" t="s">
        <v>13795</v>
      </c>
      <c r="R1376" t="s">
        <v>14345</v>
      </c>
      <c r="S1376" t="s">
        <v>14380</v>
      </c>
      <c r="T1376" t="s">
        <v>14382</v>
      </c>
    </row>
    <row r="1377" spans="2:20" x14ac:dyDescent="0.2">
      <c r="B1377" s="1" t="s">
        <v>5068</v>
      </c>
      <c r="C1377" s="1" t="s">
        <v>5069</v>
      </c>
      <c r="D1377" s="1" t="s">
        <v>5070</v>
      </c>
      <c r="F1377" s="1" t="s">
        <v>4973</v>
      </c>
      <c r="G1377" s="15"/>
      <c r="H1377" s="18"/>
      <c r="I1377" s="20"/>
      <c r="J1377" s="1" t="s">
        <v>19</v>
      </c>
      <c r="K1377" t="s">
        <v>13447</v>
      </c>
      <c r="L1377" s="1" t="s">
        <v>4850</v>
      </c>
      <c r="N1377" t="s">
        <v>13755</v>
      </c>
      <c r="Q1377" t="s">
        <v>13795</v>
      </c>
      <c r="R1377" t="s">
        <v>14364</v>
      </c>
      <c r="S1377" t="s">
        <v>14375</v>
      </c>
      <c r="T1377" t="s">
        <v>14377</v>
      </c>
    </row>
    <row r="1378" spans="2:20" x14ac:dyDescent="0.2">
      <c r="B1378" s="1" t="s">
        <v>5071</v>
      </c>
      <c r="C1378" s="1" t="s">
        <v>5072</v>
      </c>
      <c r="D1378" s="1" t="s">
        <v>5073</v>
      </c>
      <c r="F1378" s="1" t="s">
        <v>4973</v>
      </c>
      <c r="G1378" s="15"/>
      <c r="H1378" s="18"/>
      <c r="I1378" s="20"/>
      <c r="J1378" s="1" t="s">
        <v>19</v>
      </c>
      <c r="K1378" t="s">
        <v>13451</v>
      </c>
      <c r="L1378" s="1" t="s">
        <v>4850</v>
      </c>
      <c r="N1378" t="s">
        <v>13755</v>
      </c>
      <c r="Q1378" t="s">
        <v>13795</v>
      </c>
      <c r="R1378" t="s">
        <v>14364</v>
      </c>
      <c r="S1378" t="s">
        <v>14375</v>
      </c>
      <c r="T1378" t="s">
        <v>14377</v>
      </c>
    </row>
    <row r="1379" spans="2:20" x14ac:dyDescent="0.2">
      <c r="B1379" s="1" t="s">
        <v>5074</v>
      </c>
      <c r="C1379" s="1" t="s">
        <v>5075</v>
      </c>
      <c r="D1379" s="1" t="s">
        <v>5076</v>
      </c>
      <c r="G1379" s="15"/>
      <c r="H1379" s="18"/>
      <c r="I1379" s="20"/>
      <c r="J1379" s="1" t="s">
        <v>19</v>
      </c>
      <c r="L1379" s="1" t="s">
        <v>4850</v>
      </c>
      <c r="Q1379" t="s">
        <v>13795</v>
      </c>
      <c r="R1379" t="s">
        <v>14345</v>
      </c>
      <c r="S1379" t="s">
        <v>14378</v>
      </c>
      <c r="T1379" t="s">
        <v>14382</v>
      </c>
    </row>
    <row r="1380" spans="2:20" x14ac:dyDescent="0.2">
      <c r="B1380" s="1" t="s">
        <v>5077</v>
      </c>
      <c r="C1380" s="1" t="s">
        <v>5078</v>
      </c>
      <c r="D1380" s="1" t="s">
        <v>5079</v>
      </c>
      <c r="F1380" s="1" t="s">
        <v>4973</v>
      </c>
      <c r="G1380" s="15"/>
      <c r="H1380" s="18"/>
      <c r="I1380" s="20"/>
      <c r="J1380" s="1" t="s">
        <v>19</v>
      </c>
      <c r="K1380" t="s">
        <v>13444</v>
      </c>
      <c r="L1380" s="1" t="s">
        <v>4850</v>
      </c>
      <c r="N1380" t="s">
        <v>13755</v>
      </c>
      <c r="Q1380" t="s">
        <v>13795</v>
      </c>
      <c r="R1380" t="s">
        <v>14364</v>
      </c>
      <c r="S1380" t="s">
        <v>14375</v>
      </c>
      <c r="T1380" t="s">
        <v>14377</v>
      </c>
    </row>
    <row r="1381" spans="2:20" x14ac:dyDescent="0.2">
      <c r="B1381" s="1" t="s">
        <v>5080</v>
      </c>
      <c r="C1381" s="1" t="s">
        <v>5081</v>
      </c>
      <c r="D1381" s="1" t="s">
        <v>5082</v>
      </c>
      <c r="G1381" s="15"/>
      <c r="H1381" s="18"/>
      <c r="I1381" s="20"/>
      <c r="J1381" s="1" t="s">
        <v>19</v>
      </c>
      <c r="L1381" s="1" t="s">
        <v>4850</v>
      </c>
      <c r="Q1381" t="s">
        <v>13795</v>
      </c>
      <c r="R1381" t="s">
        <v>14345</v>
      </c>
      <c r="S1381" t="s">
        <v>14375</v>
      </c>
      <c r="T1381" t="s">
        <v>14382</v>
      </c>
    </row>
    <row r="1382" spans="2:20" x14ac:dyDescent="0.2">
      <c r="B1382" s="1" t="s">
        <v>5083</v>
      </c>
      <c r="C1382" s="1" t="s">
        <v>5084</v>
      </c>
      <c r="D1382" s="1" t="s">
        <v>5085</v>
      </c>
      <c r="F1382" s="1" t="s">
        <v>4973</v>
      </c>
      <c r="G1382" s="15"/>
      <c r="H1382" s="18"/>
      <c r="I1382" s="20"/>
      <c r="J1382" s="1" t="s">
        <v>19</v>
      </c>
      <c r="K1382" t="s">
        <v>13452</v>
      </c>
      <c r="L1382" s="1" t="s">
        <v>4850</v>
      </c>
      <c r="N1382" t="s">
        <v>13755</v>
      </c>
      <c r="Q1382" t="s">
        <v>13795</v>
      </c>
      <c r="R1382" t="s">
        <v>14364</v>
      </c>
      <c r="S1382" t="s">
        <v>14375</v>
      </c>
      <c r="T1382" t="s">
        <v>14377</v>
      </c>
    </row>
    <row r="1383" spans="2:20" x14ac:dyDescent="0.2">
      <c r="B1383" s="1" t="s">
        <v>5086</v>
      </c>
      <c r="C1383" s="1" t="s">
        <v>5087</v>
      </c>
      <c r="D1383" s="1" t="s">
        <v>5088</v>
      </c>
      <c r="F1383" s="1" t="s">
        <v>5089</v>
      </c>
      <c r="G1383" s="15"/>
      <c r="H1383" s="18"/>
      <c r="I1383" s="20"/>
      <c r="J1383" s="1" t="s">
        <v>19</v>
      </c>
      <c r="K1383" t="s">
        <v>13444</v>
      </c>
      <c r="L1383" s="1" t="s">
        <v>4850</v>
      </c>
      <c r="N1383" t="s">
        <v>13755</v>
      </c>
      <c r="Q1383" t="s">
        <v>13795</v>
      </c>
      <c r="R1383" t="s">
        <v>14369</v>
      </c>
      <c r="S1383" t="s">
        <v>14375</v>
      </c>
      <c r="T1383" t="s">
        <v>14377</v>
      </c>
    </row>
    <row r="1384" spans="2:20" x14ac:dyDescent="0.2">
      <c r="B1384" s="1" t="s">
        <v>5090</v>
      </c>
      <c r="C1384" s="1" t="s">
        <v>5091</v>
      </c>
      <c r="D1384" s="1" t="s">
        <v>5092</v>
      </c>
      <c r="F1384" s="1" t="s">
        <v>4973</v>
      </c>
      <c r="G1384" s="15"/>
      <c r="H1384" s="18"/>
      <c r="I1384" s="20"/>
      <c r="J1384" s="1" t="s">
        <v>19</v>
      </c>
      <c r="K1384" t="s">
        <v>13453</v>
      </c>
      <c r="L1384" s="1" t="s">
        <v>4850</v>
      </c>
      <c r="N1384" t="s">
        <v>13755</v>
      </c>
      <c r="Q1384" t="s">
        <v>13795</v>
      </c>
      <c r="R1384" t="s">
        <v>14364</v>
      </c>
      <c r="S1384" t="s">
        <v>14375</v>
      </c>
      <c r="T1384" t="s">
        <v>14377</v>
      </c>
    </row>
    <row r="1385" spans="2:20" x14ac:dyDescent="0.2">
      <c r="B1385" s="1" t="s">
        <v>5093</v>
      </c>
      <c r="C1385" s="1" t="s">
        <v>5094</v>
      </c>
      <c r="D1385" s="1" t="s">
        <v>5095</v>
      </c>
      <c r="F1385" s="1" t="s">
        <v>4973</v>
      </c>
      <c r="G1385" s="15"/>
      <c r="H1385" s="18"/>
      <c r="I1385" s="20"/>
      <c r="J1385" s="1" t="s">
        <v>19</v>
      </c>
      <c r="K1385" t="s">
        <v>13454</v>
      </c>
      <c r="L1385" s="1" t="s">
        <v>4850</v>
      </c>
      <c r="N1385" t="s">
        <v>13755</v>
      </c>
      <c r="Q1385" t="s">
        <v>13795</v>
      </c>
      <c r="R1385" t="s">
        <v>14364</v>
      </c>
      <c r="S1385" t="s">
        <v>14375</v>
      </c>
      <c r="T1385" t="s">
        <v>14377</v>
      </c>
    </row>
    <row r="1386" spans="2:20" x14ac:dyDescent="0.2">
      <c r="B1386" s="1" t="s">
        <v>5096</v>
      </c>
      <c r="C1386" s="1" t="s">
        <v>5097</v>
      </c>
      <c r="D1386" s="1" t="s">
        <v>5098</v>
      </c>
      <c r="G1386" s="15"/>
      <c r="H1386" s="18"/>
      <c r="I1386" s="20"/>
      <c r="J1386" s="1" t="s">
        <v>19</v>
      </c>
      <c r="K1386" t="s">
        <v>13455</v>
      </c>
      <c r="L1386" s="1" t="s">
        <v>4850</v>
      </c>
      <c r="Q1386" t="s">
        <v>13795</v>
      </c>
      <c r="R1386" t="s">
        <v>14345</v>
      </c>
      <c r="S1386" t="s">
        <v>14380</v>
      </c>
      <c r="T1386" t="s">
        <v>14382</v>
      </c>
    </row>
    <row r="1387" spans="2:20" x14ac:dyDescent="0.2">
      <c r="B1387" s="1" t="s">
        <v>5099</v>
      </c>
      <c r="C1387" s="1" t="s">
        <v>5100</v>
      </c>
      <c r="D1387" s="1" t="s">
        <v>5101</v>
      </c>
      <c r="F1387" s="1" t="s">
        <v>5102</v>
      </c>
      <c r="G1387" s="15"/>
      <c r="H1387" s="18"/>
      <c r="I1387" s="20"/>
      <c r="J1387" s="1" t="s">
        <v>19</v>
      </c>
      <c r="K1387" t="s">
        <v>13456</v>
      </c>
      <c r="L1387" s="1" t="s">
        <v>4850</v>
      </c>
      <c r="Q1387" t="s">
        <v>13795</v>
      </c>
      <c r="R1387" t="s">
        <v>14370</v>
      </c>
      <c r="S1387" t="s">
        <v>14375</v>
      </c>
      <c r="T1387" t="s">
        <v>14377</v>
      </c>
    </row>
    <row r="1388" spans="2:20" x14ac:dyDescent="0.2">
      <c r="B1388" s="1" t="s">
        <v>5103</v>
      </c>
      <c r="C1388" s="1" t="s">
        <v>5104</v>
      </c>
      <c r="D1388" s="1" t="s">
        <v>5105</v>
      </c>
      <c r="G1388" s="15"/>
      <c r="H1388" s="18"/>
      <c r="I1388" s="20"/>
      <c r="J1388" s="1" t="s">
        <v>19</v>
      </c>
      <c r="L1388" s="1" t="s">
        <v>4850</v>
      </c>
      <c r="Q1388" t="s">
        <v>13795</v>
      </c>
      <c r="R1388" t="s">
        <v>14345</v>
      </c>
      <c r="S1388" t="s">
        <v>14378</v>
      </c>
      <c r="T1388" t="s">
        <v>14382</v>
      </c>
    </row>
    <row r="1389" spans="2:20" x14ac:dyDescent="0.2">
      <c r="B1389" s="1" t="s">
        <v>5106</v>
      </c>
      <c r="C1389" s="1" t="s">
        <v>5107</v>
      </c>
      <c r="D1389" s="1" t="s">
        <v>5108</v>
      </c>
      <c r="G1389" s="15"/>
      <c r="H1389" s="18"/>
      <c r="I1389" s="20"/>
      <c r="J1389" s="1" t="s">
        <v>19</v>
      </c>
      <c r="K1389" t="s">
        <v>13457</v>
      </c>
      <c r="L1389" s="1" t="s">
        <v>4850</v>
      </c>
      <c r="Q1389" t="s">
        <v>13795</v>
      </c>
      <c r="R1389" t="s">
        <v>14345</v>
      </c>
      <c r="S1389" t="s">
        <v>14375</v>
      </c>
      <c r="T1389" t="s">
        <v>14382</v>
      </c>
    </row>
    <row r="1390" spans="2:20" x14ac:dyDescent="0.2">
      <c r="B1390" s="1" t="s">
        <v>5109</v>
      </c>
      <c r="C1390" s="1" t="s">
        <v>5110</v>
      </c>
      <c r="D1390" s="1" t="s">
        <v>5111</v>
      </c>
      <c r="G1390" s="15"/>
      <c r="H1390" s="18"/>
      <c r="I1390" s="20"/>
      <c r="J1390" s="1" t="s">
        <v>19</v>
      </c>
      <c r="K1390" t="s">
        <v>13458</v>
      </c>
      <c r="L1390" s="1" t="s">
        <v>4850</v>
      </c>
      <c r="Q1390" t="s">
        <v>13795</v>
      </c>
      <c r="R1390" t="s">
        <v>14345</v>
      </c>
      <c r="S1390" t="s">
        <v>14380</v>
      </c>
      <c r="T1390" t="s">
        <v>14382</v>
      </c>
    </row>
    <row r="1391" spans="2:20" x14ac:dyDescent="0.2">
      <c r="B1391" s="1" t="s">
        <v>5112</v>
      </c>
      <c r="C1391" s="1" t="s">
        <v>5113</v>
      </c>
      <c r="D1391" s="1" t="s">
        <v>5114</v>
      </c>
      <c r="G1391" s="15"/>
      <c r="H1391" s="18"/>
      <c r="I1391" s="20"/>
      <c r="J1391" s="1" t="s">
        <v>19</v>
      </c>
      <c r="K1391" t="s">
        <v>12668</v>
      </c>
      <c r="L1391" s="1" t="s">
        <v>4850</v>
      </c>
      <c r="Q1391" t="s">
        <v>13795</v>
      </c>
      <c r="R1391" t="s">
        <v>14345</v>
      </c>
      <c r="S1391" t="s">
        <v>14381</v>
      </c>
      <c r="T1391" t="s">
        <v>14382</v>
      </c>
    </row>
    <row r="1392" spans="2:20" x14ac:dyDescent="0.2">
      <c r="B1392" s="1" t="s">
        <v>5115</v>
      </c>
      <c r="C1392" s="1" t="s">
        <v>5116</v>
      </c>
      <c r="D1392" s="1" t="s">
        <v>5117</v>
      </c>
      <c r="F1392" s="1" t="s">
        <v>5118</v>
      </c>
      <c r="G1392" s="15"/>
      <c r="H1392" s="18"/>
      <c r="I1392" s="20"/>
      <c r="J1392" s="1" t="s">
        <v>19</v>
      </c>
      <c r="K1392" t="s">
        <v>12969</v>
      </c>
      <c r="L1392" s="1" t="s">
        <v>4850</v>
      </c>
      <c r="Q1392" t="s">
        <v>13795</v>
      </c>
      <c r="R1392" t="s">
        <v>14371</v>
      </c>
      <c r="S1392" t="s">
        <v>14375</v>
      </c>
      <c r="T1392" t="s">
        <v>14377</v>
      </c>
    </row>
    <row r="1393" spans="2:20" x14ac:dyDescent="0.2">
      <c r="B1393" s="1" t="s">
        <v>5119</v>
      </c>
      <c r="C1393" s="1" t="s">
        <v>5120</v>
      </c>
      <c r="D1393" s="1" t="s">
        <v>5121</v>
      </c>
      <c r="G1393" s="15"/>
      <c r="H1393" s="18"/>
      <c r="I1393" s="20"/>
      <c r="J1393" s="1" t="s">
        <v>19</v>
      </c>
      <c r="L1393" s="1" t="s">
        <v>4850</v>
      </c>
      <c r="Q1393" t="s">
        <v>13795</v>
      </c>
      <c r="R1393" t="s">
        <v>14345</v>
      </c>
      <c r="S1393" t="s">
        <v>14375</v>
      </c>
      <c r="T1393" t="s">
        <v>14382</v>
      </c>
    </row>
    <row r="1394" spans="2:20" x14ac:dyDescent="0.2">
      <c r="B1394" s="1" t="s">
        <v>5122</v>
      </c>
      <c r="C1394" s="1" t="s">
        <v>5123</v>
      </c>
      <c r="D1394" s="1" t="s">
        <v>5124</v>
      </c>
      <c r="G1394" s="15"/>
      <c r="H1394" s="18"/>
      <c r="I1394" s="20"/>
      <c r="J1394" s="1" t="s">
        <v>19</v>
      </c>
      <c r="K1394" t="s">
        <v>12969</v>
      </c>
      <c r="L1394" s="1" t="s">
        <v>4850</v>
      </c>
      <c r="Q1394" t="s">
        <v>13795</v>
      </c>
      <c r="R1394" t="s">
        <v>14345</v>
      </c>
      <c r="S1394" t="s">
        <v>14380</v>
      </c>
      <c r="T1394" t="s">
        <v>14382</v>
      </c>
    </row>
    <row r="1395" spans="2:20" x14ac:dyDescent="0.2">
      <c r="B1395" s="1" t="s">
        <v>5125</v>
      </c>
      <c r="C1395" s="1" t="s">
        <v>5126</v>
      </c>
      <c r="D1395" s="1" t="s">
        <v>5127</v>
      </c>
      <c r="F1395" s="1" t="s">
        <v>5128</v>
      </c>
      <c r="G1395" s="15"/>
      <c r="H1395" s="18"/>
      <c r="I1395" s="20"/>
      <c r="J1395" s="1" t="s">
        <v>19</v>
      </c>
      <c r="K1395" t="s">
        <v>13459</v>
      </c>
      <c r="L1395" s="1" t="s">
        <v>4850</v>
      </c>
      <c r="Q1395" t="s">
        <v>13795</v>
      </c>
      <c r="R1395" t="s">
        <v>14372</v>
      </c>
      <c r="S1395" t="s">
        <v>14375</v>
      </c>
      <c r="T1395" t="s">
        <v>14377</v>
      </c>
    </row>
    <row r="1396" spans="2:20" x14ac:dyDescent="0.2">
      <c r="B1396" s="1" t="s">
        <v>5129</v>
      </c>
      <c r="C1396" s="1" t="s">
        <v>5130</v>
      </c>
      <c r="D1396" s="1" t="s">
        <v>5131</v>
      </c>
      <c r="G1396" s="15"/>
      <c r="H1396" s="18"/>
      <c r="I1396" s="20"/>
      <c r="J1396" s="1" t="s">
        <v>19</v>
      </c>
      <c r="K1396" t="s">
        <v>13460</v>
      </c>
      <c r="L1396" s="1" t="s">
        <v>4850</v>
      </c>
      <c r="Q1396" t="s">
        <v>13795</v>
      </c>
      <c r="R1396" t="s">
        <v>14345</v>
      </c>
      <c r="S1396" t="s">
        <v>14381</v>
      </c>
      <c r="T1396" t="s">
        <v>14382</v>
      </c>
    </row>
    <row r="1397" spans="2:20" x14ac:dyDescent="0.2">
      <c r="B1397" s="1" t="s">
        <v>5132</v>
      </c>
      <c r="C1397" s="1" t="s">
        <v>5133</v>
      </c>
      <c r="D1397" s="1" t="s">
        <v>5134</v>
      </c>
      <c r="G1397" s="15"/>
      <c r="H1397" s="18"/>
      <c r="I1397" s="20"/>
      <c r="J1397" s="1" t="s">
        <v>19</v>
      </c>
      <c r="K1397" t="s">
        <v>13461</v>
      </c>
      <c r="L1397" s="1" t="s">
        <v>4850</v>
      </c>
      <c r="Q1397" t="s">
        <v>13795</v>
      </c>
      <c r="R1397" t="s">
        <v>14345</v>
      </c>
      <c r="S1397" t="s">
        <v>14380</v>
      </c>
      <c r="T1397" t="s">
        <v>14382</v>
      </c>
    </row>
    <row r="1398" spans="2:20" x14ac:dyDescent="0.2">
      <c r="B1398" s="1" t="s">
        <v>5135</v>
      </c>
      <c r="C1398" s="1" t="s">
        <v>5136</v>
      </c>
      <c r="D1398" s="1" t="s">
        <v>5137</v>
      </c>
      <c r="G1398" s="15"/>
      <c r="H1398" s="18"/>
      <c r="I1398" s="20"/>
      <c r="J1398" s="1" t="s">
        <v>19</v>
      </c>
      <c r="K1398" t="s">
        <v>13426</v>
      </c>
      <c r="L1398" s="1" t="s">
        <v>4850</v>
      </c>
      <c r="Q1398" t="s">
        <v>13795</v>
      </c>
      <c r="R1398" t="s">
        <v>14345</v>
      </c>
      <c r="S1398" t="s">
        <v>14380</v>
      </c>
      <c r="T1398" t="s">
        <v>14382</v>
      </c>
    </row>
    <row r="1399" spans="2:20" x14ac:dyDescent="0.2">
      <c r="B1399" s="1" t="s">
        <v>5138</v>
      </c>
      <c r="C1399" s="1" t="s">
        <v>5139</v>
      </c>
      <c r="D1399" s="1" t="s">
        <v>5140</v>
      </c>
      <c r="G1399" s="15"/>
      <c r="H1399" s="18"/>
      <c r="I1399" s="20"/>
      <c r="J1399" s="1" t="s">
        <v>19</v>
      </c>
      <c r="K1399" t="s">
        <v>13462</v>
      </c>
      <c r="L1399" s="1" t="s">
        <v>4850</v>
      </c>
      <c r="Q1399" t="s">
        <v>13795</v>
      </c>
      <c r="R1399" t="s">
        <v>14345</v>
      </c>
      <c r="S1399" t="s">
        <v>14380</v>
      </c>
      <c r="T1399" t="s">
        <v>14382</v>
      </c>
    </row>
    <row r="1400" spans="2:20" x14ac:dyDescent="0.2">
      <c r="B1400" s="1" t="s">
        <v>5141</v>
      </c>
      <c r="C1400" s="1" t="s">
        <v>5142</v>
      </c>
      <c r="D1400" s="1" t="s">
        <v>5143</v>
      </c>
      <c r="G1400" s="15"/>
      <c r="H1400" s="18"/>
      <c r="I1400" s="20"/>
      <c r="J1400" s="1" t="s">
        <v>19</v>
      </c>
      <c r="K1400" t="s">
        <v>13463</v>
      </c>
      <c r="L1400" s="1" t="s">
        <v>4850</v>
      </c>
      <c r="Q1400" t="s">
        <v>13795</v>
      </c>
      <c r="R1400" t="s">
        <v>14345</v>
      </c>
      <c r="S1400" t="s">
        <v>14381</v>
      </c>
      <c r="T1400" t="s">
        <v>14382</v>
      </c>
    </row>
    <row r="1401" spans="2:20" x14ac:dyDescent="0.2">
      <c r="B1401" s="1" t="s">
        <v>5144</v>
      </c>
      <c r="C1401" s="1" t="s">
        <v>5145</v>
      </c>
      <c r="D1401" s="1" t="s">
        <v>5146</v>
      </c>
      <c r="G1401" s="15"/>
      <c r="H1401" s="18"/>
      <c r="I1401" s="20"/>
      <c r="J1401" s="1" t="s">
        <v>19</v>
      </c>
      <c r="K1401" t="s">
        <v>12969</v>
      </c>
      <c r="L1401" s="1" t="s">
        <v>4850</v>
      </c>
      <c r="Q1401" t="s">
        <v>13795</v>
      </c>
      <c r="R1401" t="s">
        <v>14345</v>
      </c>
      <c r="S1401" t="s">
        <v>14380</v>
      </c>
      <c r="T1401" t="s">
        <v>14382</v>
      </c>
    </row>
    <row r="1402" spans="2:20" x14ac:dyDescent="0.2">
      <c r="B1402" s="1" t="s">
        <v>5147</v>
      </c>
      <c r="C1402" s="1" t="s">
        <v>5148</v>
      </c>
      <c r="D1402" s="1" t="s">
        <v>5149</v>
      </c>
      <c r="G1402" s="15"/>
      <c r="H1402" s="18"/>
      <c r="I1402" s="20"/>
      <c r="J1402" s="1" t="s">
        <v>19</v>
      </c>
      <c r="K1402" t="s">
        <v>13464</v>
      </c>
      <c r="L1402" s="1" t="s">
        <v>4850</v>
      </c>
      <c r="N1402" t="s">
        <v>13757</v>
      </c>
      <c r="Q1402" t="s">
        <v>13795</v>
      </c>
      <c r="R1402" t="s">
        <v>14345</v>
      </c>
      <c r="S1402" t="s">
        <v>14381</v>
      </c>
      <c r="T1402" t="s">
        <v>14382</v>
      </c>
    </row>
    <row r="1403" spans="2:20" x14ac:dyDescent="0.2">
      <c r="B1403" s="1" t="s">
        <v>5150</v>
      </c>
      <c r="C1403" s="1" t="s">
        <v>5151</v>
      </c>
      <c r="D1403" s="1" t="s">
        <v>5152</v>
      </c>
      <c r="G1403" s="15"/>
      <c r="H1403" s="18"/>
      <c r="I1403" s="20"/>
      <c r="J1403" s="1" t="s">
        <v>19</v>
      </c>
      <c r="L1403" s="1" t="s">
        <v>4850</v>
      </c>
      <c r="Q1403" t="s">
        <v>13795</v>
      </c>
      <c r="R1403" t="s">
        <v>14345</v>
      </c>
      <c r="S1403" t="s">
        <v>14380</v>
      </c>
      <c r="T1403" t="s">
        <v>14382</v>
      </c>
    </row>
    <row r="1404" spans="2:20" x14ac:dyDescent="0.2">
      <c r="B1404" s="1" t="s">
        <v>5153</v>
      </c>
      <c r="C1404" s="1" t="s">
        <v>5154</v>
      </c>
      <c r="D1404" s="1" t="s">
        <v>5155</v>
      </c>
      <c r="G1404" s="15"/>
      <c r="H1404" s="18"/>
      <c r="I1404" s="20"/>
      <c r="J1404" s="1" t="s">
        <v>19</v>
      </c>
      <c r="K1404" t="s">
        <v>13465</v>
      </c>
      <c r="L1404" s="1" t="s">
        <v>4850</v>
      </c>
      <c r="Q1404" t="s">
        <v>13795</v>
      </c>
      <c r="R1404" t="s">
        <v>14345</v>
      </c>
      <c r="S1404" t="s">
        <v>14380</v>
      </c>
      <c r="T1404" t="s">
        <v>14382</v>
      </c>
    </row>
    <row r="1405" spans="2:20" x14ac:dyDescent="0.2">
      <c r="B1405" s="1" t="s">
        <v>5156</v>
      </c>
      <c r="C1405" s="1" t="s">
        <v>5157</v>
      </c>
      <c r="D1405" s="1" t="s">
        <v>5158</v>
      </c>
      <c r="G1405" s="15"/>
      <c r="H1405" s="18"/>
      <c r="I1405" s="20"/>
      <c r="J1405" s="1" t="s">
        <v>19</v>
      </c>
      <c r="K1405" t="s">
        <v>13466</v>
      </c>
      <c r="L1405" s="1" t="s">
        <v>4850</v>
      </c>
      <c r="Q1405" t="s">
        <v>13795</v>
      </c>
      <c r="R1405" t="s">
        <v>14345</v>
      </c>
      <c r="S1405" t="s">
        <v>14380</v>
      </c>
      <c r="T1405" t="s">
        <v>14382</v>
      </c>
    </row>
    <row r="1406" spans="2:20" x14ac:dyDescent="0.2">
      <c r="B1406" s="1" t="s">
        <v>5159</v>
      </c>
      <c r="C1406" s="1" t="s">
        <v>5160</v>
      </c>
      <c r="D1406" s="1" t="s">
        <v>5161</v>
      </c>
      <c r="G1406" s="15"/>
      <c r="H1406" s="18"/>
      <c r="I1406" s="20"/>
      <c r="J1406" s="1" t="s">
        <v>19</v>
      </c>
      <c r="K1406" t="s">
        <v>13467</v>
      </c>
      <c r="L1406" s="1" t="s">
        <v>4850</v>
      </c>
      <c r="Q1406" t="s">
        <v>13795</v>
      </c>
      <c r="R1406" t="s">
        <v>14345</v>
      </c>
      <c r="S1406" t="s">
        <v>14375</v>
      </c>
      <c r="T1406" t="s">
        <v>14382</v>
      </c>
    </row>
    <row r="1407" spans="2:20" x14ac:dyDescent="0.2">
      <c r="B1407" s="1" t="s">
        <v>5162</v>
      </c>
      <c r="C1407" s="1" t="s">
        <v>5163</v>
      </c>
      <c r="D1407" s="1" t="s">
        <v>5164</v>
      </c>
      <c r="G1407" s="15"/>
      <c r="H1407" s="18"/>
      <c r="I1407" s="20"/>
      <c r="J1407" s="1" t="s">
        <v>19</v>
      </c>
      <c r="K1407" t="s">
        <v>13468</v>
      </c>
      <c r="L1407" s="1" t="s">
        <v>4850</v>
      </c>
      <c r="Q1407" t="s">
        <v>13795</v>
      </c>
      <c r="R1407" t="s">
        <v>14345</v>
      </c>
      <c r="S1407" t="s">
        <v>14381</v>
      </c>
      <c r="T1407" t="s">
        <v>14382</v>
      </c>
    </row>
    <row r="1408" spans="2:20" x14ac:dyDescent="0.2">
      <c r="B1408" s="1" t="s">
        <v>5165</v>
      </c>
      <c r="C1408" s="1" t="s">
        <v>5166</v>
      </c>
      <c r="D1408" s="1" t="s">
        <v>5167</v>
      </c>
      <c r="G1408" s="15"/>
      <c r="H1408" s="18"/>
      <c r="I1408" s="20"/>
      <c r="J1408" s="1" t="s">
        <v>19</v>
      </c>
      <c r="K1408" t="s">
        <v>13469</v>
      </c>
      <c r="L1408" s="1" t="s">
        <v>4850</v>
      </c>
      <c r="Q1408" t="s">
        <v>13795</v>
      </c>
      <c r="R1408" t="s">
        <v>14345</v>
      </c>
      <c r="S1408" t="s">
        <v>14380</v>
      </c>
      <c r="T1408" t="s">
        <v>14382</v>
      </c>
    </row>
    <row r="1409" spans="2:20" x14ac:dyDescent="0.2">
      <c r="B1409" s="1" t="s">
        <v>5168</v>
      </c>
      <c r="C1409" s="1" t="s">
        <v>5169</v>
      </c>
      <c r="D1409" s="1" t="s">
        <v>5170</v>
      </c>
      <c r="F1409" s="1" t="s">
        <v>5171</v>
      </c>
      <c r="G1409" s="15"/>
      <c r="H1409" s="18"/>
      <c r="I1409" s="20"/>
      <c r="J1409" s="1" t="s">
        <v>19</v>
      </c>
      <c r="K1409" t="s">
        <v>13470</v>
      </c>
      <c r="L1409" s="1" t="s">
        <v>4850</v>
      </c>
      <c r="Q1409" t="s">
        <v>13795</v>
      </c>
      <c r="R1409" t="s">
        <v>5169</v>
      </c>
      <c r="S1409" t="s">
        <v>14375</v>
      </c>
      <c r="T1409" t="s">
        <v>14377</v>
      </c>
    </row>
    <row r="1410" spans="2:20" x14ac:dyDescent="0.2">
      <c r="B1410" s="1" t="s">
        <v>5172</v>
      </c>
      <c r="C1410" s="1" t="s">
        <v>5173</v>
      </c>
      <c r="D1410" s="1" t="s">
        <v>5174</v>
      </c>
      <c r="G1410" s="15"/>
      <c r="H1410" s="18"/>
      <c r="I1410" s="20"/>
      <c r="J1410" s="1" t="s">
        <v>19</v>
      </c>
      <c r="L1410" s="1" t="s">
        <v>4850</v>
      </c>
      <c r="N1410" t="s">
        <v>13758</v>
      </c>
      <c r="Q1410" t="s">
        <v>13795</v>
      </c>
      <c r="R1410" t="s">
        <v>14345</v>
      </c>
      <c r="S1410" t="s">
        <v>14378</v>
      </c>
      <c r="T1410" t="s">
        <v>14382</v>
      </c>
    </row>
    <row r="1411" spans="2:20" x14ac:dyDescent="0.2">
      <c r="B1411" s="1" t="s">
        <v>5175</v>
      </c>
      <c r="C1411" s="1" t="s">
        <v>5176</v>
      </c>
      <c r="D1411" s="1" t="s">
        <v>5177</v>
      </c>
      <c r="F1411" s="1" t="s">
        <v>4908</v>
      </c>
      <c r="G1411" s="15"/>
      <c r="H1411" s="18"/>
      <c r="I1411" s="20"/>
      <c r="J1411" s="1" t="s">
        <v>19</v>
      </c>
      <c r="K1411" t="s">
        <v>13471</v>
      </c>
      <c r="L1411" s="1" t="s">
        <v>4850</v>
      </c>
      <c r="Q1411" t="s">
        <v>13795</v>
      </c>
      <c r="R1411" t="s">
        <v>14362</v>
      </c>
      <c r="S1411" t="s">
        <v>14380</v>
      </c>
      <c r="T1411" t="s">
        <v>14379</v>
      </c>
    </row>
    <row r="1412" spans="2:20" x14ac:dyDescent="0.2">
      <c r="B1412" s="1" t="s">
        <v>5178</v>
      </c>
      <c r="C1412" s="1" t="s">
        <v>5179</v>
      </c>
      <c r="D1412" s="1" t="s">
        <v>5180</v>
      </c>
      <c r="F1412" s="1" t="s">
        <v>4879</v>
      </c>
      <c r="G1412" s="15"/>
      <c r="H1412" s="18"/>
      <c r="I1412" s="20"/>
      <c r="J1412" s="1" t="s">
        <v>19</v>
      </c>
      <c r="K1412" t="s">
        <v>13409</v>
      </c>
      <c r="L1412" s="1" t="s">
        <v>4850</v>
      </c>
      <c r="N1412" t="s">
        <v>13752</v>
      </c>
      <c r="Q1412" t="s">
        <v>13795</v>
      </c>
      <c r="R1412" t="s">
        <v>14359</v>
      </c>
      <c r="S1412" t="s">
        <v>14375</v>
      </c>
      <c r="T1412" t="s">
        <v>14377</v>
      </c>
    </row>
    <row r="1413" spans="2:20" x14ac:dyDescent="0.2">
      <c r="B1413" s="1" t="s">
        <v>5181</v>
      </c>
      <c r="C1413" s="1" t="s">
        <v>5182</v>
      </c>
      <c r="D1413" s="1" t="s">
        <v>5183</v>
      </c>
      <c r="G1413" s="15"/>
      <c r="H1413" s="18"/>
      <c r="I1413" s="20"/>
      <c r="J1413" s="1" t="s">
        <v>19</v>
      </c>
      <c r="K1413" t="s">
        <v>13472</v>
      </c>
      <c r="L1413" s="1" t="s">
        <v>4850</v>
      </c>
      <c r="Q1413" t="s">
        <v>13795</v>
      </c>
      <c r="R1413" t="s">
        <v>14345</v>
      </c>
      <c r="S1413" t="s">
        <v>14380</v>
      </c>
      <c r="T1413" t="s">
        <v>14382</v>
      </c>
    </row>
    <row r="1414" spans="2:20" x14ac:dyDescent="0.2">
      <c r="B1414" s="1" t="s">
        <v>5184</v>
      </c>
      <c r="C1414" s="1" t="s">
        <v>5185</v>
      </c>
      <c r="D1414" s="1" t="s">
        <v>5186</v>
      </c>
      <c r="F1414" s="1" t="s">
        <v>4879</v>
      </c>
      <c r="G1414" s="15"/>
      <c r="H1414" s="18"/>
      <c r="I1414" s="20"/>
      <c r="J1414" s="1" t="s">
        <v>19</v>
      </c>
      <c r="K1414" t="s">
        <v>13473</v>
      </c>
      <c r="L1414" s="1" t="s">
        <v>4850</v>
      </c>
      <c r="N1414" t="s">
        <v>13752</v>
      </c>
      <c r="Q1414" t="s">
        <v>13795</v>
      </c>
      <c r="R1414" t="s">
        <v>14359</v>
      </c>
      <c r="S1414" t="s">
        <v>14380</v>
      </c>
      <c r="T1414" t="s">
        <v>14379</v>
      </c>
    </row>
    <row r="1415" spans="2:20" x14ac:dyDescent="0.2">
      <c r="B1415" s="1" t="s">
        <v>5187</v>
      </c>
      <c r="C1415" s="1" t="s">
        <v>5188</v>
      </c>
      <c r="D1415" s="1" t="s">
        <v>5189</v>
      </c>
      <c r="G1415" s="15"/>
      <c r="H1415" s="18"/>
      <c r="I1415" s="20"/>
      <c r="J1415" s="1" t="s">
        <v>19</v>
      </c>
      <c r="K1415" t="s">
        <v>13474</v>
      </c>
      <c r="L1415" s="1" t="s">
        <v>4850</v>
      </c>
      <c r="Q1415" t="s">
        <v>13795</v>
      </c>
      <c r="R1415" t="s">
        <v>14345</v>
      </c>
      <c r="S1415" t="s">
        <v>14381</v>
      </c>
      <c r="T1415" t="s">
        <v>14382</v>
      </c>
    </row>
    <row r="1416" spans="2:20" x14ac:dyDescent="0.2">
      <c r="B1416" s="1" t="s">
        <v>5190</v>
      </c>
      <c r="C1416" s="1" t="s">
        <v>5191</v>
      </c>
      <c r="D1416" s="1" t="s">
        <v>5192</v>
      </c>
      <c r="G1416" s="15"/>
      <c r="H1416" s="18"/>
      <c r="I1416" s="20"/>
      <c r="J1416" s="1" t="s">
        <v>19</v>
      </c>
      <c r="K1416" t="s">
        <v>13475</v>
      </c>
      <c r="L1416" s="1" t="s">
        <v>4850</v>
      </c>
      <c r="Q1416" t="s">
        <v>13795</v>
      </c>
      <c r="R1416" t="s">
        <v>14345</v>
      </c>
      <c r="S1416" t="s">
        <v>14380</v>
      </c>
      <c r="T1416" t="s">
        <v>14382</v>
      </c>
    </row>
    <row r="1417" spans="2:20" x14ac:dyDescent="0.2">
      <c r="B1417" s="1" t="s">
        <v>5193</v>
      </c>
      <c r="C1417" s="1" t="s">
        <v>5194</v>
      </c>
      <c r="D1417" s="1" t="s">
        <v>5195</v>
      </c>
      <c r="G1417" s="15"/>
      <c r="H1417" s="18"/>
      <c r="I1417" s="20"/>
      <c r="J1417" s="1" t="s">
        <v>19</v>
      </c>
      <c r="K1417" t="s">
        <v>13476</v>
      </c>
      <c r="L1417" s="1" t="s">
        <v>4850</v>
      </c>
      <c r="Q1417" t="s">
        <v>13795</v>
      </c>
      <c r="R1417" t="s">
        <v>14345</v>
      </c>
      <c r="S1417" t="s">
        <v>14381</v>
      </c>
      <c r="T1417" t="s">
        <v>14382</v>
      </c>
    </row>
    <row r="1418" spans="2:20" x14ac:dyDescent="0.2">
      <c r="B1418" s="1" t="s">
        <v>5196</v>
      </c>
      <c r="C1418" s="1" t="s">
        <v>5197</v>
      </c>
      <c r="D1418" s="1" t="s">
        <v>5198</v>
      </c>
      <c r="G1418" s="15"/>
      <c r="H1418" s="18"/>
      <c r="I1418" s="20"/>
      <c r="J1418" s="1" t="s">
        <v>19</v>
      </c>
      <c r="K1418" t="s">
        <v>13477</v>
      </c>
      <c r="L1418" s="1" t="s">
        <v>4850</v>
      </c>
      <c r="Q1418" t="s">
        <v>13795</v>
      </c>
      <c r="R1418" t="s">
        <v>14345</v>
      </c>
      <c r="S1418" t="s">
        <v>14380</v>
      </c>
      <c r="T1418" t="s">
        <v>14382</v>
      </c>
    </row>
    <row r="1419" spans="2:20" x14ac:dyDescent="0.2">
      <c r="B1419" s="1" t="s">
        <v>5199</v>
      </c>
      <c r="C1419" s="1" t="s">
        <v>5200</v>
      </c>
      <c r="D1419" s="1" t="s">
        <v>5201</v>
      </c>
      <c r="G1419" s="15"/>
      <c r="H1419" s="18"/>
      <c r="I1419" s="20"/>
      <c r="J1419" s="1" t="s">
        <v>19</v>
      </c>
      <c r="K1419" t="s">
        <v>13478</v>
      </c>
      <c r="L1419" s="1" t="s">
        <v>4850</v>
      </c>
      <c r="Q1419" t="s">
        <v>13795</v>
      </c>
      <c r="R1419" t="s">
        <v>14345</v>
      </c>
      <c r="S1419" t="s">
        <v>14381</v>
      </c>
      <c r="T1419" t="s">
        <v>14376</v>
      </c>
    </row>
    <row r="1420" spans="2:20" x14ac:dyDescent="0.2">
      <c r="B1420" s="1" t="s">
        <v>5202</v>
      </c>
      <c r="C1420" s="1" t="s">
        <v>5203</v>
      </c>
      <c r="D1420" s="1" t="s">
        <v>5204</v>
      </c>
      <c r="G1420" s="15"/>
      <c r="H1420" s="18"/>
      <c r="I1420" s="20"/>
      <c r="J1420" s="1" t="s">
        <v>19</v>
      </c>
      <c r="L1420" s="1" t="s">
        <v>4850</v>
      </c>
      <c r="O1420" t="s">
        <v>13782</v>
      </c>
      <c r="Q1420" t="s">
        <v>13795</v>
      </c>
      <c r="R1420" t="s">
        <v>14345</v>
      </c>
      <c r="S1420" t="s">
        <v>14381</v>
      </c>
      <c r="T1420" t="s">
        <v>14376</v>
      </c>
    </row>
    <row r="1421" spans="2:20" x14ac:dyDescent="0.2">
      <c r="B1421" s="1" t="s">
        <v>5205</v>
      </c>
      <c r="C1421" s="1" t="s">
        <v>5206</v>
      </c>
      <c r="D1421" s="1" t="s">
        <v>5207</v>
      </c>
      <c r="G1421" s="15"/>
      <c r="H1421" s="18"/>
      <c r="I1421" s="20"/>
      <c r="J1421" s="1" t="s">
        <v>19</v>
      </c>
      <c r="L1421" s="1" t="s">
        <v>5208</v>
      </c>
      <c r="Q1421" t="s">
        <v>13795</v>
      </c>
      <c r="R1421" t="s">
        <v>14353</v>
      </c>
      <c r="S1421" t="s">
        <v>14378</v>
      </c>
      <c r="T1421" t="s">
        <v>14376</v>
      </c>
    </row>
    <row r="1422" spans="2:20" x14ac:dyDescent="0.2">
      <c r="B1422" s="1" t="s">
        <v>5209</v>
      </c>
      <c r="C1422" s="1" t="s">
        <v>5210</v>
      </c>
      <c r="D1422" s="1" t="s">
        <v>5211</v>
      </c>
      <c r="G1422" s="15"/>
      <c r="H1422" s="18"/>
      <c r="I1422" s="20"/>
      <c r="J1422" s="1" t="s">
        <v>19</v>
      </c>
      <c r="K1422" t="s">
        <v>13479</v>
      </c>
      <c r="L1422" s="1" t="s">
        <v>5208</v>
      </c>
      <c r="Q1422" t="s">
        <v>13795</v>
      </c>
      <c r="R1422" t="s">
        <v>14353</v>
      </c>
      <c r="S1422" t="s">
        <v>14380</v>
      </c>
      <c r="T1422" t="s">
        <v>14376</v>
      </c>
    </row>
    <row r="1423" spans="2:20" x14ac:dyDescent="0.2">
      <c r="B1423" s="1" t="s">
        <v>5212</v>
      </c>
      <c r="C1423" s="1" t="s">
        <v>5213</v>
      </c>
      <c r="D1423" s="1" t="s">
        <v>5214</v>
      </c>
      <c r="G1423" s="15"/>
      <c r="H1423" s="18"/>
      <c r="I1423" s="20"/>
      <c r="J1423" s="1" t="s">
        <v>19</v>
      </c>
      <c r="L1423" s="1" t="s">
        <v>5208</v>
      </c>
      <c r="N1423" t="s">
        <v>13759</v>
      </c>
      <c r="Q1423" t="s">
        <v>13795</v>
      </c>
      <c r="R1423" t="s">
        <v>14345</v>
      </c>
      <c r="S1423" t="s">
        <v>14378</v>
      </c>
      <c r="T1423" t="s">
        <v>14376</v>
      </c>
    </row>
    <row r="1424" spans="2:20" x14ac:dyDescent="0.2">
      <c r="B1424" s="1" t="s">
        <v>5215</v>
      </c>
      <c r="C1424" s="1" t="s">
        <v>5216</v>
      </c>
      <c r="D1424" s="1" t="s">
        <v>5217</v>
      </c>
      <c r="G1424" s="15"/>
      <c r="H1424" s="18"/>
      <c r="I1424" s="20"/>
      <c r="J1424" s="1" t="s">
        <v>19</v>
      </c>
      <c r="K1424" t="s">
        <v>13474</v>
      </c>
      <c r="L1424" s="1" t="s">
        <v>5208</v>
      </c>
      <c r="Q1424" t="s">
        <v>13795</v>
      </c>
      <c r="R1424" t="s">
        <v>14353</v>
      </c>
      <c r="S1424" t="s">
        <v>14380</v>
      </c>
      <c r="T1424" t="s">
        <v>14376</v>
      </c>
    </row>
    <row r="1425" spans="2:20" x14ac:dyDescent="0.2">
      <c r="B1425" s="1" t="s">
        <v>5218</v>
      </c>
      <c r="C1425" s="1" t="s">
        <v>5219</v>
      </c>
      <c r="D1425" s="1" t="s">
        <v>5220</v>
      </c>
      <c r="G1425" s="15"/>
      <c r="H1425" s="18"/>
      <c r="I1425" s="20"/>
      <c r="J1425" s="1" t="s">
        <v>19</v>
      </c>
      <c r="K1425" t="s">
        <v>12668</v>
      </c>
      <c r="L1425" s="1" t="s">
        <v>5208</v>
      </c>
      <c r="Q1425" t="s">
        <v>13795</v>
      </c>
      <c r="R1425" t="s">
        <v>14353</v>
      </c>
      <c r="S1425" t="s">
        <v>14380</v>
      </c>
      <c r="T1425" t="s">
        <v>14376</v>
      </c>
    </row>
    <row r="1426" spans="2:20" x14ac:dyDescent="0.2">
      <c r="B1426" s="1" t="s">
        <v>5221</v>
      </c>
      <c r="C1426" s="1" t="s">
        <v>5222</v>
      </c>
      <c r="D1426" s="1" t="s">
        <v>5223</v>
      </c>
      <c r="G1426" s="15"/>
      <c r="H1426" s="18"/>
      <c r="I1426" s="20"/>
      <c r="J1426" s="1" t="s">
        <v>19</v>
      </c>
      <c r="K1426" t="s">
        <v>13474</v>
      </c>
      <c r="L1426" s="1" t="s">
        <v>5208</v>
      </c>
      <c r="Q1426" t="s">
        <v>13795</v>
      </c>
      <c r="R1426" t="s">
        <v>14353</v>
      </c>
      <c r="S1426" t="s">
        <v>14380</v>
      </c>
      <c r="T1426" t="s">
        <v>14376</v>
      </c>
    </row>
    <row r="1427" spans="2:20" x14ac:dyDescent="0.2">
      <c r="B1427" s="1" t="s">
        <v>5224</v>
      </c>
      <c r="C1427" s="1" t="s">
        <v>5225</v>
      </c>
      <c r="D1427" s="1" t="s">
        <v>5226</v>
      </c>
      <c r="G1427" s="15"/>
      <c r="H1427" s="18"/>
      <c r="I1427" s="20"/>
      <c r="J1427" s="1" t="s">
        <v>19</v>
      </c>
      <c r="K1427" t="s">
        <v>13480</v>
      </c>
      <c r="L1427" s="1" t="s">
        <v>5208</v>
      </c>
      <c r="Q1427" t="s">
        <v>13795</v>
      </c>
      <c r="R1427" t="s">
        <v>14353</v>
      </c>
      <c r="S1427" t="s">
        <v>14380</v>
      </c>
      <c r="T1427" t="s">
        <v>14376</v>
      </c>
    </row>
    <row r="1428" spans="2:20" x14ac:dyDescent="0.2">
      <c r="B1428" s="1" t="s">
        <v>5227</v>
      </c>
      <c r="C1428" s="1" t="s">
        <v>5228</v>
      </c>
      <c r="D1428" s="1" t="s">
        <v>5229</v>
      </c>
      <c r="G1428" s="15"/>
      <c r="H1428" s="18"/>
      <c r="I1428" s="20"/>
      <c r="J1428" s="1" t="s">
        <v>19</v>
      </c>
      <c r="K1428" t="s">
        <v>13426</v>
      </c>
      <c r="L1428" s="1" t="s">
        <v>5208</v>
      </c>
      <c r="Q1428" t="s">
        <v>13795</v>
      </c>
      <c r="R1428" t="s">
        <v>14353</v>
      </c>
      <c r="S1428" t="s">
        <v>14380</v>
      </c>
      <c r="T1428" t="s">
        <v>14376</v>
      </c>
    </row>
    <row r="1429" spans="2:20" x14ac:dyDescent="0.2">
      <c r="B1429" s="1" t="s">
        <v>5230</v>
      </c>
      <c r="C1429" s="1" t="s">
        <v>5231</v>
      </c>
      <c r="D1429" s="1" t="s">
        <v>5232</v>
      </c>
      <c r="G1429" s="15"/>
      <c r="H1429" s="18"/>
      <c r="I1429" s="20"/>
      <c r="J1429" s="1" t="s">
        <v>19</v>
      </c>
      <c r="L1429" s="1" t="s">
        <v>5208</v>
      </c>
      <c r="Q1429" t="s">
        <v>13795</v>
      </c>
      <c r="R1429" t="s">
        <v>14353</v>
      </c>
      <c r="S1429" t="s">
        <v>14378</v>
      </c>
      <c r="T1429" t="s">
        <v>14376</v>
      </c>
    </row>
    <row r="1430" spans="2:20" x14ac:dyDescent="0.2">
      <c r="B1430" s="1" t="s">
        <v>5233</v>
      </c>
      <c r="C1430" s="1" t="s">
        <v>5234</v>
      </c>
      <c r="D1430" s="1" t="s">
        <v>5235</v>
      </c>
      <c r="G1430" s="15"/>
      <c r="H1430" s="18"/>
      <c r="I1430" s="20"/>
      <c r="J1430" s="1" t="s">
        <v>19</v>
      </c>
      <c r="K1430" t="s">
        <v>13481</v>
      </c>
      <c r="L1430" s="1" t="s">
        <v>5208</v>
      </c>
      <c r="Q1430" t="s">
        <v>13795</v>
      </c>
      <c r="R1430" t="s">
        <v>14353</v>
      </c>
      <c r="S1430" t="s">
        <v>14380</v>
      </c>
      <c r="T1430" t="s">
        <v>14376</v>
      </c>
    </row>
    <row r="1431" spans="2:20" x14ac:dyDescent="0.2">
      <c r="B1431" s="1" t="s">
        <v>5236</v>
      </c>
      <c r="C1431" s="1" t="s">
        <v>5237</v>
      </c>
      <c r="D1431" s="1" t="s">
        <v>5238</v>
      </c>
      <c r="G1431" s="15"/>
      <c r="H1431" s="18"/>
      <c r="I1431" s="20"/>
      <c r="J1431" s="1" t="s">
        <v>19</v>
      </c>
      <c r="K1431" t="s">
        <v>13474</v>
      </c>
      <c r="L1431" s="1" t="s">
        <v>5208</v>
      </c>
      <c r="Q1431" t="s">
        <v>13795</v>
      </c>
      <c r="R1431" t="s">
        <v>14353</v>
      </c>
      <c r="S1431" t="s">
        <v>14381</v>
      </c>
      <c r="T1431" t="s">
        <v>14376</v>
      </c>
    </row>
    <row r="1432" spans="2:20" x14ac:dyDescent="0.2">
      <c r="B1432" s="1" t="s">
        <v>5239</v>
      </c>
      <c r="C1432" s="1" t="s">
        <v>5240</v>
      </c>
      <c r="D1432" s="1" t="s">
        <v>5241</v>
      </c>
      <c r="G1432" s="15"/>
      <c r="H1432" s="18"/>
      <c r="I1432" s="20"/>
      <c r="J1432" s="1" t="s">
        <v>19</v>
      </c>
      <c r="K1432" t="s">
        <v>13482</v>
      </c>
      <c r="L1432" s="1" t="s">
        <v>5208</v>
      </c>
      <c r="Q1432" t="s">
        <v>13795</v>
      </c>
      <c r="R1432" t="s">
        <v>14353</v>
      </c>
      <c r="S1432" t="s">
        <v>14380</v>
      </c>
      <c r="T1432" t="s">
        <v>14376</v>
      </c>
    </row>
    <row r="1433" spans="2:20" x14ac:dyDescent="0.2">
      <c r="B1433" s="1" t="s">
        <v>5242</v>
      </c>
      <c r="C1433" s="1" t="s">
        <v>5243</v>
      </c>
      <c r="D1433" s="1" t="s">
        <v>5244</v>
      </c>
      <c r="G1433" s="15"/>
      <c r="H1433" s="18"/>
      <c r="I1433" s="20"/>
      <c r="J1433" s="1" t="s">
        <v>19</v>
      </c>
      <c r="K1433" t="s">
        <v>13481</v>
      </c>
      <c r="L1433" s="1" t="s">
        <v>5208</v>
      </c>
      <c r="Q1433" t="s">
        <v>13795</v>
      </c>
      <c r="R1433" t="s">
        <v>14353</v>
      </c>
      <c r="S1433" t="s">
        <v>14380</v>
      </c>
      <c r="T1433" t="s">
        <v>14376</v>
      </c>
    </row>
    <row r="1434" spans="2:20" x14ac:dyDescent="0.2">
      <c r="B1434" s="1" t="s">
        <v>5245</v>
      </c>
      <c r="C1434" s="1" t="s">
        <v>5246</v>
      </c>
      <c r="D1434" s="1" t="s">
        <v>5247</v>
      </c>
      <c r="G1434" s="15"/>
      <c r="H1434" s="18"/>
      <c r="I1434" s="20"/>
      <c r="J1434" s="1" t="s">
        <v>19</v>
      </c>
      <c r="K1434" t="s">
        <v>13474</v>
      </c>
      <c r="L1434" s="1" t="s">
        <v>5208</v>
      </c>
      <c r="Q1434" t="s">
        <v>13795</v>
      </c>
      <c r="R1434" t="s">
        <v>14353</v>
      </c>
      <c r="S1434" t="s">
        <v>14380</v>
      </c>
      <c r="T1434" t="s">
        <v>14376</v>
      </c>
    </row>
    <row r="1435" spans="2:20" x14ac:dyDescent="0.2">
      <c r="B1435" s="1" t="s">
        <v>5248</v>
      </c>
      <c r="C1435" s="1" t="s">
        <v>5249</v>
      </c>
      <c r="D1435" s="1" t="s">
        <v>5250</v>
      </c>
      <c r="G1435" s="15"/>
      <c r="H1435" s="18"/>
      <c r="I1435" s="20"/>
      <c r="J1435" s="1" t="s">
        <v>19</v>
      </c>
      <c r="L1435" s="1" t="s">
        <v>5208</v>
      </c>
      <c r="Q1435" t="s">
        <v>13795</v>
      </c>
      <c r="R1435" t="s">
        <v>14353</v>
      </c>
      <c r="S1435" t="s">
        <v>14380</v>
      </c>
      <c r="T1435" t="s">
        <v>14376</v>
      </c>
    </row>
    <row r="1436" spans="2:20" x14ac:dyDescent="0.2">
      <c r="B1436" s="1" t="s">
        <v>5251</v>
      </c>
      <c r="C1436" s="1" t="s">
        <v>5252</v>
      </c>
      <c r="D1436" s="1" t="s">
        <v>5253</v>
      </c>
      <c r="G1436" s="15"/>
      <c r="H1436" s="18"/>
      <c r="I1436" s="20"/>
      <c r="J1436" s="1" t="s">
        <v>19</v>
      </c>
      <c r="K1436" t="s">
        <v>13474</v>
      </c>
      <c r="L1436" s="1" t="s">
        <v>5208</v>
      </c>
      <c r="Q1436" t="s">
        <v>13795</v>
      </c>
      <c r="R1436" t="s">
        <v>14353</v>
      </c>
      <c r="S1436" t="s">
        <v>14380</v>
      </c>
      <c r="T1436" t="s">
        <v>14376</v>
      </c>
    </row>
    <row r="1437" spans="2:20" x14ac:dyDescent="0.2">
      <c r="B1437" s="1" t="s">
        <v>5254</v>
      </c>
      <c r="C1437" s="1" t="s">
        <v>5255</v>
      </c>
      <c r="D1437" s="1" t="s">
        <v>5256</v>
      </c>
      <c r="G1437" s="15"/>
      <c r="H1437" s="18"/>
      <c r="I1437" s="20"/>
      <c r="J1437" s="1" t="s">
        <v>19</v>
      </c>
      <c r="K1437" t="s">
        <v>13483</v>
      </c>
      <c r="L1437" s="1" t="s">
        <v>5208</v>
      </c>
      <c r="Q1437" t="s">
        <v>13795</v>
      </c>
      <c r="R1437" t="s">
        <v>14353</v>
      </c>
      <c r="S1437" t="s">
        <v>14380</v>
      </c>
      <c r="T1437" t="s">
        <v>14376</v>
      </c>
    </row>
    <row r="1438" spans="2:20" x14ac:dyDescent="0.2">
      <c r="B1438" s="1" t="s">
        <v>5257</v>
      </c>
      <c r="C1438" s="1" t="s">
        <v>5258</v>
      </c>
      <c r="D1438" s="1" t="s">
        <v>5259</v>
      </c>
      <c r="G1438" s="15"/>
      <c r="H1438" s="18"/>
      <c r="I1438" s="20"/>
      <c r="J1438" s="1" t="s">
        <v>19</v>
      </c>
      <c r="K1438" t="s">
        <v>13481</v>
      </c>
      <c r="L1438" s="1" t="s">
        <v>5208</v>
      </c>
      <c r="Q1438" t="s">
        <v>13795</v>
      </c>
      <c r="R1438" t="s">
        <v>14353</v>
      </c>
      <c r="S1438" t="s">
        <v>14380</v>
      </c>
      <c r="T1438" t="s">
        <v>14376</v>
      </c>
    </row>
    <row r="1439" spans="2:20" x14ac:dyDescent="0.2">
      <c r="B1439" s="1" t="s">
        <v>5260</v>
      </c>
      <c r="C1439" s="1" t="s">
        <v>5261</v>
      </c>
      <c r="D1439" s="1" t="s">
        <v>5262</v>
      </c>
      <c r="G1439" s="15"/>
      <c r="H1439" s="18"/>
      <c r="I1439" s="20"/>
      <c r="J1439" s="1" t="s">
        <v>19</v>
      </c>
      <c r="K1439" t="s">
        <v>13389</v>
      </c>
      <c r="L1439" s="1" t="s">
        <v>5208</v>
      </c>
      <c r="O1439" t="s">
        <v>13783</v>
      </c>
      <c r="Q1439" t="s">
        <v>13795</v>
      </c>
      <c r="R1439" t="s">
        <v>14353</v>
      </c>
      <c r="S1439" t="s">
        <v>14380</v>
      </c>
      <c r="T1439" t="s">
        <v>14376</v>
      </c>
    </row>
    <row r="1440" spans="2:20" x14ac:dyDescent="0.2">
      <c r="B1440" s="1" t="s">
        <v>5263</v>
      </c>
      <c r="C1440" s="1" t="s">
        <v>5264</v>
      </c>
      <c r="D1440" s="1" t="s">
        <v>5265</v>
      </c>
      <c r="G1440" s="15"/>
      <c r="H1440" s="18"/>
      <c r="I1440" s="20"/>
      <c r="J1440" s="1" t="s">
        <v>19</v>
      </c>
      <c r="K1440" t="s">
        <v>13474</v>
      </c>
      <c r="L1440" s="1" t="s">
        <v>5208</v>
      </c>
      <c r="Q1440" t="s">
        <v>13795</v>
      </c>
      <c r="R1440" t="s">
        <v>14353</v>
      </c>
      <c r="S1440" t="s">
        <v>14380</v>
      </c>
      <c r="T1440" t="s">
        <v>14376</v>
      </c>
    </row>
    <row r="1441" spans="2:20" x14ac:dyDescent="0.2">
      <c r="B1441" s="1" t="s">
        <v>5266</v>
      </c>
      <c r="C1441" s="1" t="s">
        <v>5267</v>
      </c>
      <c r="D1441" s="1" t="s">
        <v>5268</v>
      </c>
      <c r="G1441" s="15"/>
      <c r="H1441" s="18"/>
      <c r="I1441" s="20"/>
      <c r="J1441" s="1" t="s">
        <v>19</v>
      </c>
      <c r="K1441" t="s">
        <v>13474</v>
      </c>
      <c r="L1441" s="1" t="s">
        <v>5208</v>
      </c>
      <c r="Q1441" t="s">
        <v>13795</v>
      </c>
      <c r="R1441" t="s">
        <v>14353</v>
      </c>
      <c r="S1441" t="s">
        <v>14381</v>
      </c>
      <c r="T1441" t="s">
        <v>14376</v>
      </c>
    </row>
    <row r="1442" spans="2:20" x14ac:dyDescent="0.2">
      <c r="B1442" s="1" t="s">
        <v>5269</v>
      </c>
      <c r="C1442" s="1" t="s">
        <v>5270</v>
      </c>
      <c r="D1442" s="1" t="s">
        <v>5271</v>
      </c>
      <c r="G1442" s="15"/>
      <c r="H1442" s="18"/>
      <c r="I1442" s="20"/>
      <c r="J1442" s="1" t="s">
        <v>19</v>
      </c>
      <c r="K1442" t="s">
        <v>13484</v>
      </c>
      <c r="L1442" s="1" t="s">
        <v>5208</v>
      </c>
      <c r="Q1442" t="s">
        <v>13795</v>
      </c>
      <c r="R1442" t="s">
        <v>14353</v>
      </c>
      <c r="S1442" t="s">
        <v>14380</v>
      </c>
      <c r="T1442" t="s">
        <v>14376</v>
      </c>
    </row>
    <row r="1443" spans="2:20" x14ac:dyDescent="0.2">
      <c r="B1443" s="1" t="s">
        <v>5272</v>
      </c>
      <c r="C1443" s="1" t="s">
        <v>5273</v>
      </c>
      <c r="D1443" s="1" t="s">
        <v>5274</v>
      </c>
      <c r="G1443" s="15"/>
      <c r="H1443" s="18"/>
      <c r="I1443" s="20"/>
      <c r="J1443" s="1" t="s">
        <v>19</v>
      </c>
      <c r="K1443" t="s">
        <v>13481</v>
      </c>
      <c r="L1443" s="1" t="s">
        <v>5208</v>
      </c>
      <c r="Q1443" t="s">
        <v>13795</v>
      </c>
      <c r="R1443" t="s">
        <v>14353</v>
      </c>
      <c r="S1443" t="s">
        <v>14380</v>
      </c>
      <c r="T1443" t="s">
        <v>14376</v>
      </c>
    </row>
    <row r="1444" spans="2:20" x14ac:dyDescent="0.2">
      <c r="B1444" s="1" t="s">
        <v>5275</v>
      </c>
      <c r="C1444" s="1" t="s">
        <v>5276</v>
      </c>
      <c r="D1444" s="1" t="s">
        <v>5277</v>
      </c>
      <c r="G1444" s="15"/>
      <c r="H1444" s="18"/>
      <c r="I1444" s="20"/>
      <c r="J1444" s="1" t="s">
        <v>19</v>
      </c>
      <c r="K1444" t="s">
        <v>13485</v>
      </c>
      <c r="L1444" s="1" t="s">
        <v>5208</v>
      </c>
      <c r="Q1444" t="s">
        <v>13795</v>
      </c>
      <c r="R1444" t="s">
        <v>14353</v>
      </c>
      <c r="S1444" t="s">
        <v>14380</v>
      </c>
      <c r="T1444" t="s">
        <v>14376</v>
      </c>
    </row>
    <row r="1445" spans="2:20" x14ac:dyDescent="0.2">
      <c r="B1445" s="1" t="s">
        <v>5278</v>
      </c>
      <c r="C1445" s="1" t="s">
        <v>5279</v>
      </c>
      <c r="D1445" s="1" t="s">
        <v>5280</v>
      </c>
      <c r="G1445" s="15"/>
      <c r="H1445" s="18"/>
      <c r="I1445" s="20"/>
      <c r="J1445" s="1" t="s">
        <v>19</v>
      </c>
      <c r="K1445" t="s">
        <v>13486</v>
      </c>
      <c r="L1445" s="1" t="s">
        <v>5208</v>
      </c>
      <c r="Q1445" t="s">
        <v>13795</v>
      </c>
      <c r="R1445" t="s">
        <v>14353</v>
      </c>
      <c r="S1445" t="s">
        <v>14380</v>
      </c>
      <c r="T1445" t="s">
        <v>14376</v>
      </c>
    </row>
    <row r="1446" spans="2:20" x14ac:dyDescent="0.2">
      <c r="B1446" s="1" t="s">
        <v>5281</v>
      </c>
      <c r="C1446" s="1" t="s">
        <v>5282</v>
      </c>
      <c r="D1446" s="1" t="s">
        <v>5283</v>
      </c>
      <c r="G1446" s="15"/>
      <c r="H1446" s="18"/>
      <c r="I1446" s="20"/>
      <c r="J1446" s="1" t="s">
        <v>19</v>
      </c>
      <c r="K1446" t="s">
        <v>13474</v>
      </c>
      <c r="L1446" s="1" t="s">
        <v>5208</v>
      </c>
      <c r="Q1446" t="s">
        <v>13795</v>
      </c>
      <c r="R1446" t="s">
        <v>14353</v>
      </c>
      <c r="S1446" t="s">
        <v>14380</v>
      </c>
      <c r="T1446" t="s">
        <v>14376</v>
      </c>
    </row>
    <row r="1447" spans="2:20" x14ac:dyDescent="0.2">
      <c r="B1447" s="1" t="s">
        <v>5284</v>
      </c>
      <c r="C1447" s="1" t="s">
        <v>5285</v>
      </c>
      <c r="D1447" s="1" t="s">
        <v>5286</v>
      </c>
      <c r="G1447" s="15"/>
      <c r="H1447" s="18"/>
      <c r="I1447" s="20"/>
      <c r="J1447" s="1" t="s">
        <v>19</v>
      </c>
      <c r="K1447" t="s">
        <v>13481</v>
      </c>
      <c r="L1447" s="1" t="s">
        <v>5208</v>
      </c>
      <c r="Q1447" t="s">
        <v>13795</v>
      </c>
      <c r="R1447" t="s">
        <v>14353</v>
      </c>
      <c r="S1447" t="s">
        <v>14380</v>
      </c>
      <c r="T1447" t="s">
        <v>14376</v>
      </c>
    </row>
    <row r="1448" spans="2:20" x14ac:dyDescent="0.2">
      <c r="B1448" s="1" t="s">
        <v>5287</v>
      </c>
      <c r="C1448" s="1" t="s">
        <v>5288</v>
      </c>
      <c r="D1448" s="1" t="s">
        <v>5289</v>
      </c>
      <c r="G1448" s="15"/>
      <c r="H1448" s="18"/>
      <c r="I1448" s="20"/>
      <c r="J1448" s="1" t="s">
        <v>19</v>
      </c>
      <c r="K1448" t="s">
        <v>13485</v>
      </c>
      <c r="L1448" s="1" t="s">
        <v>5208</v>
      </c>
      <c r="Q1448" t="s">
        <v>13795</v>
      </c>
      <c r="R1448" t="s">
        <v>14353</v>
      </c>
      <c r="S1448" t="s">
        <v>14380</v>
      </c>
      <c r="T1448" t="s">
        <v>14376</v>
      </c>
    </row>
    <row r="1449" spans="2:20" x14ac:dyDescent="0.2">
      <c r="B1449" s="1" t="s">
        <v>5290</v>
      </c>
      <c r="C1449" s="1" t="s">
        <v>5291</v>
      </c>
      <c r="D1449" s="1" t="s">
        <v>5292</v>
      </c>
      <c r="G1449" s="15"/>
      <c r="H1449" s="18"/>
      <c r="I1449" s="20"/>
      <c r="J1449" s="1" t="s">
        <v>19</v>
      </c>
      <c r="K1449" t="s">
        <v>13487</v>
      </c>
      <c r="L1449" s="1" t="s">
        <v>5208</v>
      </c>
      <c r="Q1449" t="s">
        <v>13795</v>
      </c>
      <c r="R1449" t="s">
        <v>14353</v>
      </c>
      <c r="S1449" t="s">
        <v>14381</v>
      </c>
      <c r="T1449" t="s">
        <v>14376</v>
      </c>
    </row>
    <row r="1450" spans="2:20" x14ac:dyDescent="0.2">
      <c r="B1450" s="1" t="s">
        <v>5293</v>
      </c>
      <c r="C1450" s="1" t="s">
        <v>5294</v>
      </c>
      <c r="D1450" s="1" t="s">
        <v>5295</v>
      </c>
      <c r="G1450" s="15"/>
      <c r="H1450" s="18"/>
      <c r="I1450" s="20"/>
      <c r="J1450" s="1" t="s">
        <v>19</v>
      </c>
      <c r="K1450" t="s">
        <v>13488</v>
      </c>
      <c r="L1450" s="1" t="s">
        <v>5208</v>
      </c>
      <c r="Q1450" t="s">
        <v>13795</v>
      </c>
      <c r="R1450" t="s">
        <v>14353</v>
      </c>
      <c r="S1450" t="s">
        <v>14380</v>
      </c>
      <c r="T1450" t="s">
        <v>14376</v>
      </c>
    </row>
    <row r="1451" spans="2:20" x14ac:dyDescent="0.2">
      <c r="B1451" s="1" t="s">
        <v>5296</v>
      </c>
      <c r="C1451" s="1" t="s">
        <v>5297</v>
      </c>
      <c r="D1451" s="1" t="s">
        <v>5298</v>
      </c>
      <c r="G1451" s="15"/>
      <c r="H1451" s="18"/>
      <c r="I1451" s="20"/>
      <c r="J1451" s="1" t="s">
        <v>19</v>
      </c>
      <c r="K1451" t="s">
        <v>13481</v>
      </c>
      <c r="L1451" s="1" t="s">
        <v>5208</v>
      </c>
      <c r="Q1451" t="s">
        <v>13795</v>
      </c>
      <c r="R1451" t="s">
        <v>14353</v>
      </c>
      <c r="S1451" t="s">
        <v>14380</v>
      </c>
      <c r="T1451" t="s">
        <v>14376</v>
      </c>
    </row>
    <row r="1452" spans="2:20" x14ac:dyDescent="0.2">
      <c r="B1452" s="1" t="s">
        <v>5299</v>
      </c>
      <c r="C1452" s="1" t="s">
        <v>5300</v>
      </c>
      <c r="D1452" s="1" t="s">
        <v>5301</v>
      </c>
      <c r="G1452" s="15"/>
      <c r="H1452" s="18"/>
      <c r="I1452" s="20"/>
      <c r="J1452" s="1" t="s">
        <v>19</v>
      </c>
      <c r="L1452" s="1" t="s">
        <v>5208</v>
      </c>
      <c r="N1452" t="s">
        <v>13760</v>
      </c>
      <c r="Q1452" t="s">
        <v>13795</v>
      </c>
      <c r="R1452" t="s">
        <v>14353</v>
      </c>
      <c r="S1452" t="s">
        <v>14383</v>
      </c>
      <c r="T1452" t="s">
        <v>14376</v>
      </c>
    </row>
    <row r="1453" spans="2:20" x14ac:dyDescent="0.2">
      <c r="B1453" s="1" t="s">
        <v>5302</v>
      </c>
      <c r="C1453" s="1" t="s">
        <v>5303</v>
      </c>
      <c r="D1453" s="1" t="s">
        <v>5304</v>
      </c>
      <c r="G1453" s="15"/>
      <c r="H1453" s="18"/>
      <c r="I1453" s="20"/>
      <c r="J1453" s="1" t="s">
        <v>19</v>
      </c>
      <c r="L1453" s="1" t="s">
        <v>5208</v>
      </c>
      <c r="N1453" t="s">
        <v>13761</v>
      </c>
      <c r="O1453" t="s">
        <v>13775</v>
      </c>
      <c r="Q1453" t="s">
        <v>13795</v>
      </c>
      <c r="R1453" t="s">
        <v>14353</v>
      </c>
      <c r="S1453" t="s">
        <v>14383</v>
      </c>
      <c r="T1453" t="s">
        <v>14376</v>
      </c>
    </row>
    <row r="1454" spans="2:20" x14ac:dyDescent="0.2">
      <c r="B1454" s="1" t="s">
        <v>5305</v>
      </c>
      <c r="C1454" s="1" t="s">
        <v>5306</v>
      </c>
      <c r="D1454" s="1" t="s">
        <v>5307</v>
      </c>
      <c r="G1454" s="15"/>
      <c r="H1454" s="18"/>
      <c r="I1454" s="20"/>
      <c r="J1454" s="1" t="s">
        <v>112</v>
      </c>
      <c r="L1454" s="1" t="s">
        <v>5308</v>
      </c>
      <c r="Q1454" t="s">
        <v>13796</v>
      </c>
      <c r="R1454" t="s">
        <v>1198</v>
      </c>
      <c r="S1454" t="s">
        <v>14383</v>
      </c>
      <c r="T1454" t="s">
        <v>14376</v>
      </c>
    </row>
    <row r="1455" spans="2:20" x14ac:dyDescent="0.2">
      <c r="B1455" s="1" t="s">
        <v>5309</v>
      </c>
      <c r="C1455" s="1" t="s">
        <v>5310</v>
      </c>
      <c r="D1455" s="1" t="s">
        <v>5311</v>
      </c>
      <c r="G1455" s="15"/>
      <c r="H1455" s="18"/>
      <c r="I1455" s="20"/>
      <c r="J1455" s="1" t="s">
        <v>23</v>
      </c>
      <c r="L1455" s="1" t="s">
        <v>5308</v>
      </c>
      <c r="N1455" t="s">
        <v>13762</v>
      </c>
      <c r="Q1455" t="s">
        <v>13796</v>
      </c>
      <c r="R1455" t="s">
        <v>1198</v>
      </c>
      <c r="S1455" t="s">
        <v>14383</v>
      </c>
      <c r="T1455" t="s">
        <v>14376</v>
      </c>
    </row>
    <row r="1456" spans="2:20" x14ac:dyDescent="0.2">
      <c r="B1456" s="1" t="s">
        <v>5312</v>
      </c>
      <c r="C1456" s="1" t="s">
        <v>5313</v>
      </c>
      <c r="D1456" s="1" t="s">
        <v>5314</v>
      </c>
      <c r="G1456" s="15"/>
      <c r="H1456" s="18"/>
      <c r="I1456" s="20"/>
      <c r="J1456" s="1" t="s">
        <v>23</v>
      </c>
      <c r="L1456" s="1" t="s">
        <v>5308</v>
      </c>
      <c r="N1456" t="s">
        <v>13762</v>
      </c>
      <c r="Q1456" t="s">
        <v>13796</v>
      </c>
      <c r="R1456" t="s">
        <v>1198</v>
      </c>
      <c r="S1456" t="s">
        <v>14383</v>
      </c>
      <c r="T1456" t="s">
        <v>14376</v>
      </c>
    </row>
    <row r="1457" spans="2:20" x14ac:dyDescent="0.2">
      <c r="B1457" s="1" t="s">
        <v>5315</v>
      </c>
      <c r="C1457" s="1" t="s">
        <v>5316</v>
      </c>
      <c r="D1457" s="1" t="s">
        <v>5317</v>
      </c>
      <c r="G1457" s="15"/>
      <c r="H1457" s="18"/>
      <c r="I1457" s="20"/>
      <c r="J1457" s="1" t="s">
        <v>23</v>
      </c>
      <c r="K1457" t="s">
        <v>12668</v>
      </c>
      <c r="L1457" s="1" t="s">
        <v>5308</v>
      </c>
      <c r="N1457" t="s">
        <v>13762</v>
      </c>
      <c r="Q1457" t="s">
        <v>13796</v>
      </c>
      <c r="R1457" t="s">
        <v>1198</v>
      </c>
      <c r="S1457" t="s">
        <v>14383</v>
      </c>
      <c r="T1457" t="s">
        <v>14376</v>
      </c>
    </row>
    <row r="1458" spans="2:20" x14ac:dyDescent="0.2">
      <c r="B1458" s="1" t="s">
        <v>5318</v>
      </c>
      <c r="C1458" s="1" t="s">
        <v>5319</v>
      </c>
      <c r="D1458" s="1" t="s">
        <v>5320</v>
      </c>
      <c r="G1458" s="15"/>
      <c r="H1458" s="18"/>
      <c r="I1458" s="20"/>
      <c r="J1458" s="1" t="s">
        <v>23</v>
      </c>
      <c r="K1458" t="s">
        <v>12668</v>
      </c>
      <c r="L1458" s="1" t="s">
        <v>5308</v>
      </c>
      <c r="N1458" t="s">
        <v>13762</v>
      </c>
      <c r="Q1458" t="s">
        <v>13796</v>
      </c>
      <c r="R1458" t="s">
        <v>1198</v>
      </c>
      <c r="S1458" t="s">
        <v>14383</v>
      </c>
      <c r="T1458" t="s">
        <v>14376</v>
      </c>
    </row>
    <row r="1459" spans="2:20" x14ac:dyDescent="0.2">
      <c r="B1459" s="1" t="s">
        <v>5321</v>
      </c>
      <c r="C1459" s="1" t="s">
        <v>5322</v>
      </c>
      <c r="D1459" s="1" t="s">
        <v>5323</v>
      </c>
      <c r="G1459" s="15"/>
      <c r="H1459" s="18"/>
      <c r="I1459" s="20"/>
      <c r="J1459" s="1" t="s">
        <v>23</v>
      </c>
      <c r="L1459" s="1" t="s">
        <v>5308</v>
      </c>
      <c r="N1459" t="s">
        <v>13762</v>
      </c>
      <c r="Q1459" t="s">
        <v>13796</v>
      </c>
      <c r="R1459" t="s">
        <v>1198</v>
      </c>
      <c r="S1459" t="s">
        <v>14383</v>
      </c>
      <c r="T1459" t="s">
        <v>14376</v>
      </c>
    </row>
    <row r="1460" spans="2:20" x14ac:dyDescent="0.2">
      <c r="B1460" s="1" t="s">
        <v>5324</v>
      </c>
      <c r="C1460" s="1" t="s">
        <v>5325</v>
      </c>
      <c r="D1460" s="1" t="s">
        <v>5326</v>
      </c>
      <c r="G1460" s="15"/>
      <c r="H1460" s="18"/>
      <c r="I1460" s="20"/>
      <c r="J1460" s="1" t="s">
        <v>23</v>
      </c>
      <c r="L1460" s="1" t="s">
        <v>5308</v>
      </c>
      <c r="N1460" t="s">
        <v>13762</v>
      </c>
      <c r="Q1460" t="s">
        <v>13796</v>
      </c>
      <c r="R1460" t="s">
        <v>1198</v>
      </c>
      <c r="S1460" t="s">
        <v>14383</v>
      </c>
      <c r="T1460" t="s">
        <v>14376</v>
      </c>
    </row>
    <row r="1461" spans="2:20" x14ac:dyDescent="0.2">
      <c r="B1461" s="1" t="s">
        <v>5327</v>
      </c>
      <c r="C1461" s="1" t="s">
        <v>5328</v>
      </c>
      <c r="D1461" s="1" t="s">
        <v>5329</v>
      </c>
      <c r="G1461" s="15"/>
      <c r="H1461" s="18"/>
      <c r="I1461" s="20"/>
      <c r="J1461" s="1" t="s">
        <v>23</v>
      </c>
      <c r="L1461" s="1" t="s">
        <v>5308</v>
      </c>
      <c r="N1461" t="s">
        <v>13762</v>
      </c>
      <c r="Q1461" t="s">
        <v>13796</v>
      </c>
      <c r="R1461" t="s">
        <v>1198</v>
      </c>
      <c r="S1461" t="s">
        <v>14383</v>
      </c>
      <c r="T1461" t="s">
        <v>14376</v>
      </c>
    </row>
    <row r="1462" spans="2:20" x14ac:dyDescent="0.2">
      <c r="B1462" s="1" t="s">
        <v>5330</v>
      </c>
      <c r="C1462" s="1" t="s">
        <v>5331</v>
      </c>
      <c r="D1462" s="1" t="s">
        <v>5332</v>
      </c>
      <c r="G1462" s="15"/>
      <c r="H1462" s="18"/>
      <c r="I1462" s="20"/>
      <c r="J1462" s="1" t="s">
        <v>23</v>
      </c>
      <c r="L1462" s="1" t="s">
        <v>5308</v>
      </c>
      <c r="N1462" t="s">
        <v>13762</v>
      </c>
      <c r="Q1462" t="s">
        <v>13796</v>
      </c>
      <c r="R1462" t="s">
        <v>1198</v>
      </c>
      <c r="S1462" t="s">
        <v>14383</v>
      </c>
      <c r="T1462" t="s">
        <v>14376</v>
      </c>
    </row>
    <row r="1463" spans="2:20" x14ac:dyDescent="0.2">
      <c r="B1463" s="1" t="s">
        <v>5333</v>
      </c>
      <c r="C1463" s="1" t="s">
        <v>5334</v>
      </c>
      <c r="D1463" s="1" t="s">
        <v>5335</v>
      </c>
      <c r="G1463" s="15"/>
      <c r="H1463" s="18"/>
      <c r="I1463" s="20"/>
      <c r="J1463" s="1" t="s">
        <v>23</v>
      </c>
      <c r="L1463" s="1" t="s">
        <v>5308</v>
      </c>
      <c r="N1463" t="s">
        <v>13762</v>
      </c>
      <c r="Q1463" t="s">
        <v>13796</v>
      </c>
      <c r="R1463" t="s">
        <v>1198</v>
      </c>
      <c r="S1463" t="s">
        <v>14383</v>
      </c>
      <c r="T1463" t="s">
        <v>14376</v>
      </c>
    </row>
    <row r="1464" spans="2:20" x14ac:dyDescent="0.2">
      <c r="B1464" s="1" t="s">
        <v>5336</v>
      </c>
      <c r="C1464" s="1" t="s">
        <v>5337</v>
      </c>
      <c r="D1464" s="1" t="s">
        <v>5338</v>
      </c>
      <c r="G1464" s="15"/>
      <c r="H1464" s="18"/>
      <c r="I1464" s="20"/>
      <c r="J1464" s="1" t="s">
        <v>23</v>
      </c>
      <c r="L1464" s="1" t="s">
        <v>5308</v>
      </c>
      <c r="N1464" t="s">
        <v>13763</v>
      </c>
      <c r="O1464" t="s">
        <v>13775</v>
      </c>
      <c r="Q1464" t="s">
        <v>13796</v>
      </c>
      <c r="R1464" t="s">
        <v>1198</v>
      </c>
      <c r="S1464" t="s">
        <v>14383</v>
      </c>
      <c r="T1464" t="s">
        <v>14376</v>
      </c>
    </row>
    <row r="1465" spans="2:20" x14ac:dyDescent="0.2">
      <c r="B1465" s="1" t="s">
        <v>5339</v>
      </c>
      <c r="C1465" s="1" t="s">
        <v>5340</v>
      </c>
      <c r="D1465" s="1" t="s">
        <v>5341</v>
      </c>
      <c r="G1465" s="15"/>
      <c r="H1465" s="18"/>
      <c r="I1465" s="20"/>
      <c r="J1465" s="1" t="s">
        <v>23</v>
      </c>
      <c r="L1465" s="1" t="s">
        <v>5308</v>
      </c>
      <c r="N1465" t="s">
        <v>13764</v>
      </c>
      <c r="Q1465" t="s">
        <v>13796</v>
      </c>
      <c r="R1465" t="s">
        <v>1198</v>
      </c>
      <c r="S1465" t="s">
        <v>14383</v>
      </c>
      <c r="T1465" t="s">
        <v>14376</v>
      </c>
    </row>
    <row r="1466" spans="2:20" x14ac:dyDescent="0.2">
      <c r="B1466" s="1" t="s">
        <v>5342</v>
      </c>
      <c r="C1466" s="1" t="s">
        <v>5343</v>
      </c>
      <c r="D1466" s="1" t="s">
        <v>5344</v>
      </c>
      <c r="G1466" s="15"/>
      <c r="H1466" s="18"/>
      <c r="I1466" s="20"/>
      <c r="J1466" s="1" t="s">
        <v>23</v>
      </c>
      <c r="L1466" s="1" t="s">
        <v>5308</v>
      </c>
      <c r="N1466" t="s">
        <v>13765</v>
      </c>
      <c r="Q1466" t="s">
        <v>13796</v>
      </c>
      <c r="R1466" t="s">
        <v>1198</v>
      </c>
      <c r="S1466" t="s">
        <v>14383</v>
      </c>
      <c r="T1466" t="s">
        <v>14376</v>
      </c>
    </row>
    <row r="1467" spans="2:20" x14ac:dyDescent="0.2">
      <c r="B1467" s="1" t="s">
        <v>5345</v>
      </c>
      <c r="C1467" s="1" t="s">
        <v>5346</v>
      </c>
      <c r="D1467" s="1" t="s">
        <v>5347</v>
      </c>
      <c r="G1467" s="15">
        <v>1</v>
      </c>
      <c r="H1467" s="18">
        <v>1</v>
      </c>
      <c r="I1467" s="20"/>
      <c r="J1467" s="1" t="s">
        <v>23</v>
      </c>
      <c r="L1467" s="1" t="s">
        <v>5308</v>
      </c>
      <c r="N1467" t="s">
        <v>13766</v>
      </c>
      <c r="Q1467" t="s">
        <v>13796</v>
      </c>
      <c r="R1467" t="s">
        <v>1198</v>
      </c>
      <c r="S1467" t="s">
        <v>14383</v>
      </c>
      <c r="T1467" t="s">
        <v>14376</v>
      </c>
    </row>
    <row r="1468" spans="2:20" x14ac:dyDescent="0.2">
      <c r="B1468" s="1" t="s">
        <v>5348</v>
      </c>
      <c r="C1468" s="1" t="s">
        <v>5349</v>
      </c>
      <c r="D1468" s="1" t="s">
        <v>5350</v>
      </c>
      <c r="G1468" s="15"/>
      <c r="H1468" s="18"/>
      <c r="I1468" s="20"/>
      <c r="J1468" s="1" t="s">
        <v>296</v>
      </c>
      <c r="L1468" s="1" t="s">
        <v>5351</v>
      </c>
      <c r="N1468" t="s">
        <v>13767</v>
      </c>
      <c r="Q1468" t="s">
        <v>13796</v>
      </c>
      <c r="R1468" t="s">
        <v>1198</v>
      </c>
      <c r="S1468" t="s">
        <v>14383</v>
      </c>
      <c r="T1468" t="s">
        <v>14376</v>
      </c>
    </row>
    <row r="1469" spans="2:20" x14ac:dyDescent="0.2">
      <c r="B1469" s="1" t="s">
        <v>5352</v>
      </c>
      <c r="C1469" s="1" t="s">
        <v>5353</v>
      </c>
      <c r="D1469" s="1" t="s">
        <v>5354</v>
      </c>
      <c r="G1469" s="15"/>
      <c r="H1469" s="18"/>
      <c r="I1469" s="20"/>
      <c r="J1469" s="1" t="s">
        <v>19</v>
      </c>
      <c r="L1469" s="1" t="s">
        <v>5351</v>
      </c>
      <c r="N1469" t="s">
        <v>13744</v>
      </c>
      <c r="Q1469" t="s">
        <v>13796</v>
      </c>
      <c r="R1469" t="s">
        <v>1198</v>
      </c>
      <c r="S1469" t="s">
        <v>14383</v>
      </c>
      <c r="T1469" t="s">
        <v>14376</v>
      </c>
    </row>
    <row r="1470" spans="2:20" x14ac:dyDescent="0.2">
      <c r="B1470" s="1" t="s">
        <v>5355</v>
      </c>
      <c r="C1470" s="1" t="s">
        <v>5356</v>
      </c>
      <c r="D1470" s="1" t="s">
        <v>5357</v>
      </c>
      <c r="G1470" s="15">
        <v>0</v>
      </c>
      <c r="H1470" s="18">
        <v>0</v>
      </c>
      <c r="I1470" s="20"/>
      <c r="J1470" s="1" t="s">
        <v>23</v>
      </c>
      <c r="L1470" s="1" t="s">
        <v>5351</v>
      </c>
      <c r="N1470" t="s">
        <v>13768</v>
      </c>
      <c r="Q1470" t="s">
        <v>13796</v>
      </c>
      <c r="R1470" t="s">
        <v>1198</v>
      </c>
      <c r="S1470" t="s">
        <v>14383</v>
      </c>
      <c r="T1470" t="s">
        <v>14376</v>
      </c>
    </row>
    <row r="1471" spans="2:20" x14ac:dyDescent="0.2">
      <c r="B1471" s="1" t="s">
        <v>5358</v>
      </c>
      <c r="C1471" s="1" t="s">
        <v>5359</v>
      </c>
      <c r="D1471" s="1" t="s">
        <v>5360</v>
      </c>
      <c r="G1471" s="15">
        <v>0</v>
      </c>
      <c r="H1471" s="18">
        <v>0</v>
      </c>
      <c r="I1471" s="20"/>
      <c r="J1471" s="1" t="s">
        <v>23</v>
      </c>
      <c r="L1471" s="1" t="s">
        <v>5351</v>
      </c>
      <c r="N1471" t="s">
        <v>13769</v>
      </c>
      <c r="Q1471" t="s">
        <v>13796</v>
      </c>
      <c r="R1471" t="s">
        <v>1198</v>
      </c>
      <c r="S1471" t="s">
        <v>14383</v>
      </c>
      <c r="T1471" t="s">
        <v>14376</v>
      </c>
    </row>
    <row r="1472" spans="2:20" x14ac:dyDescent="0.2">
      <c r="B1472" s="1" t="s">
        <v>5361</v>
      </c>
      <c r="C1472" s="1" t="s">
        <v>5362</v>
      </c>
      <c r="D1472" s="1" t="s">
        <v>5363</v>
      </c>
      <c r="G1472" s="15">
        <v>0</v>
      </c>
      <c r="H1472" s="18">
        <v>0</v>
      </c>
      <c r="I1472" s="20"/>
      <c r="J1472" s="1" t="s">
        <v>23</v>
      </c>
      <c r="L1472" s="1" t="s">
        <v>5351</v>
      </c>
      <c r="N1472" t="s">
        <v>13770</v>
      </c>
      <c r="Q1472" t="s">
        <v>13796</v>
      </c>
      <c r="R1472" t="s">
        <v>1198</v>
      </c>
      <c r="S1472" t="s">
        <v>14383</v>
      </c>
      <c r="T1472" t="s">
        <v>14376</v>
      </c>
    </row>
    <row r="1473" spans="1:20" x14ac:dyDescent="0.2">
      <c r="A1473" t="s">
        <v>0</v>
      </c>
      <c r="B1473" s="9"/>
      <c r="C1473" s="9"/>
      <c r="D1473" s="9"/>
      <c r="G1473" s="15"/>
      <c r="H1473" s="18"/>
      <c r="I1473" s="20"/>
      <c r="J1473" s="9"/>
      <c r="L1473" s="9"/>
    </row>
    <row r="1474" spans="1:20" x14ac:dyDescent="0.2">
      <c r="A1474" s="12" t="s">
        <v>0</v>
      </c>
      <c r="B1474" s="11" t="s">
        <v>12648</v>
      </c>
      <c r="C1474" s="9"/>
      <c r="D1474" s="9"/>
      <c r="G1474" s="15"/>
      <c r="H1474" s="18"/>
      <c r="I1474" s="20"/>
      <c r="J1474" s="9"/>
      <c r="L1474" s="9"/>
    </row>
    <row r="1475" spans="1:20" x14ac:dyDescent="0.2">
      <c r="B1475" s="1" t="s">
        <v>5364</v>
      </c>
      <c r="C1475" s="1" t="s">
        <v>5365</v>
      </c>
      <c r="D1475" s="1" t="s">
        <v>5366</v>
      </c>
      <c r="G1475" s="15"/>
      <c r="H1475" s="18"/>
      <c r="I1475" s="20"/>
      <c r="J1475" s="1" t="s">
        <v>5367</v>
      </c>
      <c r="L1475" s="1" t="s">
        <v>5368</v>
      </c>
      <c r="Q1475" t="s">
        <v>13796</v>
      </c>
      <c r="R1475" t="s">
        <v>1198</v>
      </c>
      <c r="S1475" t="s">
        <v>14383</v>
      </c>
      <c r="T1475" t="s">
        <v>14376</v>
      </c>
    </row>
    <row r="1476" spans="1:20" x14ac:dyDescent="0.2">
      <c r="B1476" s="1" t="s">
        <v>5369</v>
      </c>
      <c r="C1476" s="1" t="s">
        <v>5370</v>
      </c>
      <c r="D1476" s="1" t="s">
        <v>5371</v>
      </c>
      <c r="G1476" s="15"/>
      <c r="H1476" s="18"/>
      <c r="I1476" s="20"/>
      <c r="J1476" s="1" t="s">
        <v>5367</v>
      </c>
      <c r="L1476" s="1" t="s">
        <v>5372</v>
      </c>
      <c r="Q1476" t="s">
        <v>13796</v>
      </c>
      <c r="R1476" t="s">
        <v>1198</v>
      </c>
      <c r="S1476" t="s">
        <v>14383</v>
      </c>
    </row>
    <row r="1477" spans="1:20" x14ac:dyDescent="0.2">
      <c r="B1477" s="1" t="s">
        <v>5373</v>
      </c>
      <c r="C1477" s="1" t="s">
        <v>5374</v>
      </c>
      <c r="D1477" s="1" t="s">
        <v>5375</v>
      </c>
      <c r="G1477" s="15"/>
      <c r="H1477" s="18"/>
      <c r="I1477" s="20"/>
      <c r="J1477" s="1" t="s">
        <v>5367</v>
      </c>
      <c r="L1477" s="1" t="s">
        <v>5368</v>
      </c>
      <c r="Q1477" t="s">
        <v>13796</v>
      </c>
      <c r="R1477" t="s">
        <v>1198</v>
      </c>
      <c r="S1477" t="s">
        <v>14383</v>
      </c>
      <c r="T1477" t="s">
        <v>14376</v>
      </c>
    </row>
    <row r="1478" spans="1:20" x14ac:dyDescent="0.2">
      <c r="B1478" s="1" t="s">
        <v>5376</v>
      </c>
      <c r="C1478" s="1" t="s">
        <v>5377</v>
      </c>
      <c r="D1478" s="1" t="s">
        <v>5378</v>
      </c>
      <c r="G1478" s="15"/>
      <c r="H1478" s="18"/>
      <c r="I1478" s="20"/>
      <c r="J1478" s="1" t="s">
        <v>5367</v>
      </c>
      <c r="L1478" s="1" t="s">
        <v>5368</v>
      </c>
      <c r="Q1478" t="s">
        <v>13796</v>
      </c>
      <c r="R1478" t="s">
        <v>1198</v>
      </c>
      <c r="S1478" t="s">
        <v>14383</v>
      </c>
      <c r="T1478" t="s">
        <v>14376</v>
      </c>
    </row>
    <row r="1479" spans="1:20" x14ac:dyDescent="0.2">
      <c r="B1479" s="1" t="s">
        <v>5379</v>
      </c>
      <c r="C1479" s="1" t="s">
        <v>5380</v>
      </c>
      <c r="D1479" s="1" t="s">
        <v>5381</v>
      </c>
      <c r="G1479" s="15"/>
      <c r="H1479" s="18"/>
      <c r="I1479" s="20"/>
      <c r="J1479" s="1" t="s">
        <v>5367</v>
      </c>
      <c r="L1479" s="1" t="s">
        <v>5368</v>
      </c>
      <c r="Q1479" t="s">
        <v>13796</v>
      </c>
      <c r="R1479" t="s">
        <v>1198</v>
      </c>
      <c r="S1479" t="s">
        <v>14383</v>
      </c>
      <c r="T1479" t="s">
        <v>14376</v>
      </c>
    </row>
    <row r="1480" spans="1:20" x14ac:dyDescent="0.2">
      <c r="B1480" s="1" t="s">
        <v>5382</v>
      </c>
      <c r="C1480" s="1" t="s">
        <v>5383</v>
      </c>
      <c r="D1480" s="1" t="s">
        <v>5384</v>
      </c>
      <c r="G1480" s="15"/>
      <c r="H1480" s="18"/>
      <c r="I1480" s="20"/>
      <c r="J1480" s="1" t="s">
        <v>5367</v>
      </c>
      <c r="L1480" s="1" t="s">
        <v>5368</v>
      </c>
      <c r="Q1480" t="s">
        <v>13796</v>
      </c>
      <c r="R1480" t="s">
        <v>1198</v>
      </c>
      <c r="S1480" t="s">
        <v>14383</v>
      </c>
      <c r="T1480" t="s">
        <v>14376</v>
      </c>
    </row>
    <row r="1481" spans="1:20" x14ac:dyDescent="0.2">
      <c r="B1481" s="1" t="s">
        <v>5385</v>
      </c>
      <c r="C1481" s="1" t="s">
        <v>5386</v>
      </c>
      <c r="D1481" s="1" t="s">
        <v>5387</v>
      </c>
      <c r="G1481" s="15"/>
      <c r="H1481" s="18"/>
      <c r="I1481" s="20"/>
      <c r="J1481" s="1" t="s">
        <v>5367</v>
      </c>
      <c r="L1481" s="1" t="s">
        <v>5372</v>
      </c>
      <c r="N1481" t="s">
        <v>13771</v>
      </c>
      <c r="Q1481" t="s">
        <v>13796</v>
      </c>
      <c r="R1481" t="s">
        <v>1198</v>
      </c>
      <c r="S1481" t="s">
        <v>14383</v>
      </c>
    </row>
    <row r="1482" spans="1:20" x14ac:dyDescent="0.2">
      <c r="B1482" s="1" t="s">
        <v>5388</v>
      </c>
      <c r="C1482" s="1" t="s">
        <v>5389</v>
      </c>
      <c r="D1482" s="1" t="s">
        <v>5390</v>
      </c>
      <c r="G1482" s="15"/>
      <c r="H1482" s="18"/>
      <c r="I1482" s="20"/>
      <c r="J1482" s="1" t="s">
        <v>5367</v>
      </c>
      <c r="L1482" s="1" t="s">
        <v>5372</v>
      </c>
      <c r="N1482" t="s">
        <v>13744</v>
      </c>
      <c r="Q1482" t="s">
        <v>13796</v>
      </c>
      <c r="R1482" t="s">
        <v>1198</v>
      </c>
      <c r="S1482" t="s">
        <v>14383</v>
      </c>
      <c r="T1482" t="s">
        <v>14376</v>
      </c>
    </row>
    <row r="1483" spans="1:20" x14ac:dyDescent="0.2">
      <c r="B1483" s="1" t="s">
        <v>5391</v>
      </c>
      <c r="C1483" s="1" t="s">
        <v>5392</v>
      </c>
      <c r="D1483" s="1" t="s">
        <v>5393</v>
      </c>
      <c r="G1483" s="15"/>
      <c r="H1483" s="18"/>
      <c r="I1483" s="20"/>
      <c r="J1483" s="1" t="s">
        <v>5367</v>
      </c>
      <c r="L1483" s="1" t="s">
        <v>5372</v>
      </c>
      <c r="Q1483" t="s">
        <v>13796</v>
      </c>
      <c r="R1483" t="s">
        <v>1198</v>
      </c>
      <c r="S1483" t="s">
        <v>14383</v>
      </c>
    </row>
    <row r="1484" spans="1:20" x14ac:dyDescent="0.2">
      <c r="B1484" s="1" t="s">
        <v>5394</v>
      </c>
      <c r="C1484" s="1" t="s">
        <v>5395</v>
      </c>
      <c r="D1484" s="1" t="s">
        <v>5396</v>
      </c>
      <c r="G1484" s="15"/>
      <c r="H1484" s="18"/>
      <c r="I1484" s="20"/>
      <c r="J1484" s="1" t="s">
        <v>5367</v>
      </c>
      <c r="L1484" s="1" t="s">
        <v>5368</v>
      </c>
      <c r="Q1484" t="s">
        <v>13796</v>
      </c>
      <c r="R1484" t="s">
        <v>1198</v>
      </c>
      <c r="S1484" t="s">
        <v>14383</v>
      </c>
      <c r="T1484" t="s">
        <v>14376</v>
      </c>
    </row>
    <row r="1485" spans="1:20" x14ac:dyDescent="0.2">
      <c r="B1485" s="1" t="s">
        <v>5397</v>
      </c>
      <c r="C1485" s="1" t="s">
        <v>5398</v>
      </c>
      <c r="D1485" s="1" t="s">
        <v>5399</v>
      </c>
      <c r="G1485" s="15"/>
      <c r="H1485" s="18"/>
      <c r="I1485" s="20"/>
      <c r="J1485" s="1" t="s">
        <v>5367</v>
      </c>
      <c r="L1485" s="1" t="s">
        <v>5368</v>
      </c>
      <c r="Q1485" t="s">
        <v>13796</v>
      </c>
      <c r="R1485" t="s">
        <v>1198</v>
      </c>
      <c r="S1485" t="s">
        <v>14383</v>
      </c>
      <c r="T1485" t="s">
        <v>14376</v>
      </c>
    </row>
    <row r="1486" spans="1:20" x14ac:dyDescent="0.2">
      <c r="B1486" s="1" t="s">
        <v>5400</v>
      </c>
      <c r="C1486" s="1" t="s">
        <v>5401</v>
      </c>
      <c r="D1486" s="1" t="s">
        <v>5402</v>
      </c>
      <c r="G1486" s="15"/>
      <c r="H1486" s="18"/>
      <c r="I1486" s="20"/>
      <c r="J1486" s="1" t="s">
        <v>5367</v>
      </c>
      <c r="L1486" s="1" t="s">
        <v>5368</v>
      </c>
      <c r="Q1486" t="s">
        <v>13796</v>
      </c>
      <c r="R1486" t="s">
        <v>1198</v>
      </c>
      <c r="S1486" t="s">
        <v>14383</v>
      </c>
      <c r="T1486" t="s">
        <v>14376</v>
      </c>
    </row>
    <row r="1487" spans="1:20" x14ac:dyDescent="0.2">
      <c r="B1487" s="1" t="s">
        <v>5403</v>
      </c>
      <c r="C1487" s="1" t="s">
        <v>5404</v>
      </c>
      <c r="D1487" s="1" t="s">
        <v>5405</v>
      </c>
      <c r="G1487" s="15"/>
      <c r="H1487" s="18"/>
      <c r="I1487" s="20"/>
      <c r="J1487" s="1" t="s">
        <v>5367</v>
      </c>
      <c r="L1487" s="1" t="s">
        <v>5368</v>
      </c>
      <c r="Q1487" t="s">
        <v>13796</v>
      </c>
      <c r="R1487" t="s">
        <v>1198</v>
      </c>
      <c r="S1487" t="s">
        <v>14383</v>
      </c>
      <c r="T1487" t="s">
        <v>14376</v>
      </c>
    </row>
    <row r="1488" spans="1:20" x14ac:dyDescent="0.2">
      <c r="B1488" s="1" t="s">
        <v>5406</v>
      </c>
      <c r="C1488" s="1" t="s">
        <v>5407</v>
      </c>
      <c r="D1488" s="1" t="s">
        <v>5408</v>
      </c>
      <c r="G1488" s="15"/>
      <c r="H1488" s="18"/>
      <c r="I1488" s="20"/>
      <c r="J1488" s="1" t="s">
        <v>5367</v>
      </c>
      <c r="L1488" s="1" t="s">
        <v>5368</v>
      </c>
      <c r="Q1488" t="s">
        <v>13796</v>
      </c>
      <c r="R1488" t="s">
        <v>1198</v>
      </c>
      <c r="S1488" t="s">
        <v>14383</v>
      </c>
      <c r="T1488" t="s">
        <v>14376</v>
      </c>
    </row>
    <row r="1489" spans="1:20" x14ac:dyDescent="0.2">
      <c r="B1489" s="1" t="s">
        <v>5409</v>
      </c>
      <c r="C1489" s="1" t="s">
        <v>5410</v>
      </c>
      <c r="D1489" s="1" t="s">
        <v>5411</v>
      </c>
      <c r="G1489" s="15"/>
      <c r="H1489" s="18"/>
      <c r="I1489" s="20"/>
      <c r="J1489" s="1" t="s">
        <v>5367</v>
      </c>
      <c r="L1489" s="1" t="s">
        <v>5372</v>
      </c>
      <c r="N1489" t="s">
        <v>13772</v>
      </c>
      <c r="Q1489" t="s">
        <v>13796</v>
      </c>
      <c r="R1489" t="s">
        <v>1198</v>
      </c>
      <c r="S1489" t="s">
        <v>14383</v>
      </c>
    </row>
    <row r="1490" spans="1:20" x14ac:dyDescent="0.2">
      <c r="B1490" s="1" t="s">
        <v>5412</v>
      </c>
      <c r="C1490" s="1" t="s">
        <v>5413</v>
      </c>
      <c r="D1490" s="1" t="s">
        <v>5414</v>
      </c>
      <c r="G1490" s="15"/>
      <c r="H1490" s="18"/>
      <c r="I1490" s="20"/>
      <c r="J1490" s="1" t="s">
        <v>5367</v>
      </c>
      <c r="L1490" s="1" t="s">
        <v>5368</v>
      </c>
      <c r="Q1490" t="s">
        <v>13796</v>
      </c>
      <c r="R1490" t="s">
        <v>1198</v>
      </c>
      <c r="S1490" t="s">
        <v>14383</v>
      </c>
      <c r="T1490" t="s">
        <v>14376</v>
      </c>
    </row>
    <row r="1491" spans="1:20" x14ac:dyDescent="0.2">
      <c r="B1491" s="1" t="s">
        <v>5415</v>
      </c>
      <c r="C1491" s="1" t="s">
        <v>5416</v>
      </c>
      <c r="D1491" s="1" t="s">
        <v>5417</v>
      </c>
      <c r="G1491" s="15"/>
      <c r="H1491" s="18"/>
      <c r="I1491" s="20"/>
      <c r="J1491" s="1" t="s">
        <v>5367</v>
      </c>
      <c r="L1491" s="1" t="s">
        <v>5368</v>
      </c>
      <c r="Q1491" t="s">
        <v>13796</v>
      </c>
      <c r="R1491" t="s">
        <v>1198</v>
      </c>
      <c r="S1491" t="s">
        <v>14383</v>
      </c>
      <c r="T1491" t="s">
        <v>14376</v>
      </c>
    </row>
    <row r="1492" spans="1:20" x14ac:dyDescent="0.2">
      <c r="B1492" s="1" t="s">
        <v>5418</v>
      </c>
      <c r="C1492" s="1" t="s">
        <v>5419</v>
      </c>
      <c r="D1492" s="1" t="s">
        <v>5420</v>
      </c>
      <c r="G1492" s="15"/>
      <c r="H1492" s="18"/>
      <c r="I1492" s="20"/>
      <c r="J1492" s="1" t="s">
        <v>5367</v>
      </c>
      <c r="L1492" s="1" t="s">
        <v>5368</v>
      </c>
      <c r="Q1492" t="s">
        <v>13796</v>
      </c>
      <c r="R1492" t="s">
        <v>1198</v>
      </c>
      <c r="S1492" t="s">
        <v>14383</v>
      </c>
      <c r="T1492" t="s">
        <v>14376</v>
      </c>
    </row>
    <row r="1493" spans="1:20" x14ac:dyDescent="0.2">
      <c r="B1493" s="1" t="s">
        <v>5421</v>
      </c>
      <c r="C1493" s="1" t="s">
        <v>5422</v>
      </c>
      <c r="D1493" s="1" t="s">
        <v>5423</v>
      </c>
      <c r="G1493" s="15"/>
      <c r="H1493" s="18"/>
      <c r="I1493" s="20"/>
      <c r="J1493" s="1" t="s">
        <v>5367</v>
      </c>
      <c r="L1493" s="1" t="s">
        <v>5368</v>
      </c>
      <c r="Q1493" t="s">
        <v>13796</v>
      </c>
      <c r="R1493" t="s">
        <v>1198</v>
      </c>
      <c r="S1493" t="s">
        <v>14383</v>
      </c>
      <c r="T1493" t="s">
        <v>14376</v>
      </c>
    </row>
    <row r="1494" spans="1:20" x14ac:dyDescent="0.2">
      <c r="B1494" s="1" t="s">
        <v>5424</v>
      </c>
      <c r="C1494" s="1" t="s">
        <v>5425</v>
      </c>
      <c r="D1494" s="1" t="s">
        <v>5426</v>
      </c>
      <c r="G1494" s="15"/>
      <c r="H1494" s="18"/>
      <c r="I1494" s="20"/>
      <c r="J1494" s="1" t="s">
        <v>5367</v>
      </c>
      <c r="L1494" s="1" t="s">
        <v>5368</v>
      </c>
      <c r="Q1494" t="s">
        <v>13796</v>
      </c>
      <c r="R1494" t="s">
        <v>1198</v>
      </c>
      <c r="S1494" t="s">
        <v>14383</v>
      </c>
      <c r="T1494" t="s">
        <v>14376</v>
      </c>
    </row>
    <row r="1495" spans="1:20" x14ac:dyDescent="0.2">
      <c r="B1495" s="1" t="s">
        <v>5427</v>
      </c>
      <c r="C1495" s="1" t="s">
        <v>5428</v>
      </c>
      <c r="D1495" s="1" t="s">
        <v>5429</v>
      </c>
      <c r="G1495" s="15"/>
      <c r="H1495" s="18"/>
      <c r="I1495" s="20"/>
      <c r="J1495" s="1" t="s">
        <v>5367</v>
      </c>
      <c r="L1495" s="1" t="s">
        <v>5368</v>
      </c>
      <c r="Q1495" t="s">
        <v>13796</v>
      </c>
      <c r="R1495" t="s">
        <v>1198</v>
      </c>
      <c r="S1495" t="s">
        <v>14383</v>
      </c>
      <c r="T1495" t="s">
        <v>14376</v>
      </c>
    </row>
    <row r="1496" spans="1:20" x14ac:dyDescent="0.2">
      <c r="B1496" s="1" t="s">
        <v>5430</v>
      </c>
      <c r="C1496" s="1" t="s">
        <v>5431</v>
      </c>
      <c r="D1496" s="1" t="s">
        <v>5432</v>
      </c>
      <c r="G1496" s="15"/>
      <c r="H1496" s="18"/>
      <c r="I1496" s="20"/>
      <c r="J1496" s="1" t="s">
        <v>5367</v>
      </c>
      <c r="L1496" s="1" t="s">
        <v>5368</v>
      </c>
      <c r="Q1496" t="s">
        <v>13796</v>
      </c>
      <c r="R1496" t="s">
        <v>1198</v>
      </c>
      <c r="S1496" t="s">
        <v>14383</v>
      </c>
      <c r="T1496" t="s">
        <v>14376</v>
      </c>
    </row>
    <row r="1497" spans="1:20" x14ac:dyDescent="0.2">
      <c r="B1497" s="1" t="s">
        <v>5433</v>
      </c>
      <c r="C1497" s="1" t="s">
        <v>5434</v>
      </c>
      <c r="D1497" s="1" t="s">
        <v>5435</v>
      </c>
      <c r="G1497" s="15"/>
      <c r="H1497" s="18"/>
      <c r="I1497" s="20"/>
      <c r="J1497" s="1" t="s">
        <v>5367</v>
      </c>
      <c r="L1497" s="1" t="s">
        <v>5368</v>
      </c>
      <c r="Q1497" t="s">
        <v>13796</v>
      </c>
      <c r="R1497" t="s">
        <v>1198</v>
      </c>
      <c r="S1497" t="s">
        <v>14383</v>
      </c>
      <c r="T1497" t="s">
        <v>14376</v>
      </c>
    </row>
    <row r="1498" spans="1:20" x14ac:dyDescent="0.2">
      <c r="B1498" s="1" t="s">
        <v>5436</v>
      </c>
      <c r="C1498" s="1" t="s">
        <v>5437</v>
      </c>
      <c r="D1498" s="1" t="s">
        <v>5438</v>
      </c>
      <c r="G1498" s="15"/>
      <c r="H1498" s="18"/>
      <c r="I1498" s="20"/>
      <c r="J1498" s="1" t="s">
        <v>5367</v>
      </c>
      <c r="L1498" s="1" t="s">
        <v>5368</v>
      </c>
      <c r="Q1498" t="s">
        <v>13796</v>
      </c>
      <c r="R1498" t="s">
        <v>1198</v>
      </c>
      <c r="S1498" t="s">
        <v>14383</v>
      </c>
      <c r="T1498" t="s">
        <v>14376</v>
      </c>
    </row>
    <row r="1499" spans="1:20" x14ac:dyDescent="0.2">
      <c r="B1499" s="1" t="s">
        <v>5439</v>
      </c>
      <c r="C1499" s="1" t="s">
        <v>5440</v>
      </c>
      <c r="D1499" s="1" t="s">
        <v>5441</v>
      </c>
      <c r="G1499" s="15"/>
      <c r="H1499" s="18"/>
      <c r="I1499" s="20"/>
      <c r="J1499" s="1" t="s">
        <v>5367</v>
      </c>
      <c r="L1499" s="1" t="s">
        <v>5368</v>
      </c>
      <c r="Q1499" t="s">
        <v>13796</v>
      </c>
      <c r="R1499" t="s">
        <v>1198</v>
      </c>
      <c r="S1499" t="s">
        <v>14383</v>
      </c>
      <c r="T1499" t="s">
        <v>14376</v>
      </c>
    </row>
    <row r="1500" spans="1:20" x14ac:dyDescent="0.2">
      <c r="B1500" s="1" t="s">
        <v>5442</v>
      </c>
      <c r="C1500" s="1" t="s">
        <v>5443</v>
      </c>
      <c r="D1500" s="1" t="s">
        <v>5444</v>
      </c>
      <c r="G1500" s="15"/>
      <c r="H1500" s="18"/>
      <c r="I1500" s="20"/>
      <c r="J1500" s="1" t="s">
        <v>5367</v>
      </c>
      <c r="L1500" s="1" t="s">
        <v>5368</v>
      </c>
      <c r="Q1500" t="s">
        <v>13796</v>
      </c>
      <c r="R1500" t="s">
        <v>1198</v>
      </c>
      <c r="S1500" t="s">
        <v>14383</v>
      </c>
      <c r="T1500" t="s">
        <v>14376</v>
      </c>
    </row>
    <row r="1501" spans="1:20" x14ac:dyDescent="0.2">
      <c r="A1501" t="s">
        <v>0</v>
      </c>
      <c r="B1501" s="9"/>
      <c r="C1501" s="9"/>
      <c r="D1501" s="9"/>
      <c r="G1501" s="15"/>
      <c r="H1501" s="18"/>
      <c r="I1501" s="20"/>
      <c r="J1501" s="9"/>
      <c r="L1501" s="9"/>
    </row>
    <row r="1502" spans="1:20" x14ac:dyDescent="0.2">
      <c r="A1502" s="12" t="s">
        <v>0</v>
      </c>
      <c r="B1502" s="11" t="s">
        <v>12649</v>
      </c>
      <c r="C1502" s="9"/>
      <c r="D1502" s="9"/>
      <c r="G1502" s="15"/>
      <c r="H1502" s="18"/>
      <c r="I1502" s="20"/>
      <c r="J1502" s="9"/>
      <c r="L1502" s="9"/>
    </row>
    <row r="1503" spans="1:20" x14ac:dyDescent="0.2">
      <c r="A1503" s="14" t="s">
        <v>0</v>
      </c>
      <c r="B1503" s="13" t="s">
        <v>12650</v>
      </c>
      <c r="C1503" s="9"/>
      <c r="D1503" s="9"/>
      <c r="G1503" s="15"/>
      <c r="H1503" s="18"/>
      <c r="I1503" s="20"/>
      <c r="J1503" s="9"/>
      <c r="L1503" s="9"/>
    </row>
    <row r="1504" spans="1:20" x14ac:dyDescent="0.2">
      <c r="B1504" s="1" t="s">
        <v>5445</v>
      </c>
      <c r="C1504" s="1" t="s">
        <v>5446</v>
      </c>
      <c r="D1504" s="1" t="s">
        <v>5447</v>
      </c>
      <c r="G1504" s="15"/>
      <c r="H1504" s="18">
        <v>0</v>
      </c>
      <c r="I1504" s="20"/>
      <c r="J1504" s="1" t="s">
        <v>5367</v>
      </c>
      <c r="L1504" s="1" t="s">
        <v>5368</v>
      </c>
      <c r="Q1504" t="s">
        <v>13796</v>
      </c>
      <c r="R1504" t="s">
        <v>1198</v>
      </c>
      <c r="S1504" t="s">
        <v>14383</v>
      </c>
      <c r="T1504" t="s">
        <v>14376</v>
      </c>
    </row>
    <row r="1505" spans="2:20" x14ac:dyDescent="0.2">
      <c r="B1505" s="1" t="s">
        <v>5448</v>
      </c>
      <c r="C1505" s="1" t="s">
        <v>5449</v>
      </c>
      <c r="D1505" s="1" t="s">
        <v>5450</v>
      </c>
      <c r="G1505" s="15"/>
      <c r="H1505" s="18">
        <v>0</v>
      </c>
      <c r="I1505" s="20"/>
      <c r="J1505" s="1" t="s">
        <v>5367</v>
      </c>
      <c r="L1505" s="1" t="s">
        <v>5368</v>
      </c>
      <c r="Q1505" t="s">
        <v>13796</v>
      </c>
      <c r="R1505" t="s">
        <v>1198</v>
      </c>
      <c r="S1505" t="s">
        <v>14383</v>
      </c>
      <c r="T1505" t="s">
        <v>14376</v>
      </c>
    </row>
    <row r="1506" spans="2:20" x14ac:dyDescent="0.2">
      <c r="B1506" s="1" t="s">
        <v>5451</v>
      </c>
      <c r="C1506" s="1" t="s">
        <v>5452</v>
      </c>
      <c r="D1506" s="1" t="s">
        <v>5453</v>
      </c>
      <c r="G1506" s="15"/>
      <c r="H1506" s="18">
        <v>0</v>
      </c>
      <c r="I1506" s="20"/>
      <c r="J1506" s="1" t="s">
        <v>5367</v>
      </c>
      <c r="L1506" s="1" t="s">
        <v>5368</v>
      </c>
      <c r="Q1506" t="s">
        <v>13796</v>
      </c>
      <c r="R1506" t="s">
        <v>1198</v>
      </c>
      <c r="S1506" t="s">
        <v>14383</v>
      </c>
      <c r="T1506" t="s">
        <v>14376</v>
      </c>
    </row>
    <row r="1507" spans="2:20" x14ac:dyDescent="0.2">
      <c r="B1507" s="1" t="s">
        <v>5454</v>
      </c>
      <c r="C1507" s="1" t="s">
        <v>5455</v>
      </c>
      <c r="D1507" s="1" t="s">
        <v>5456</v>
      </c>
      <c r="G1507" s="15"/>
      <c r="H1507" s="18">
        <v>0</v>
      </c>
      <c r="I1507" s="20"/>
      <c r="J1507" s="1" t="s">
        <v>5367</v>
      </c>
      <c r="L1507" s="1" t="s">
        <v>5368</v>
      </c>
      <c r="Q1507" t="s">
        <v>13796</v>
      </c>
      <c r="R1507" t="s">
        <v>1198</v>
      </c>
      <c r="S1507" t="s">
        <v>14383</v>
      </c>
      <c r="T1507" t="s">
        <v>14376</v>
      </c>
    </row>
    <row r="1508" spans="2:20" x14ac:dyDescent="0.2">
      <c r="B1508" s="1" t="s">
        <v>5457</v>
      </c>
      <c r="C1508" s="1" t="s">
        <v>5458</v>
      </c>
      <c r="D1508" s="1" t="s">
        <v>5459</v>
      </c>
      <c r="G1508" s="15"/>
      <c r="H1508" s="18">
        <v>0</v>
      </c>
      <c r="I1508" s="20"/>
      <c r="J1508" s="1" t="s">
        <v>5367</v>
      </c>
      <c r="L1508" s="1" t="s">
        <v>5368</v>
      </c>
      <c r="Q1508" t="s">
        <v>13796</v>
      </c>
      <c r="R1508" t="s">
        <v>1198</v>
      </c>
      <c r="S1508" t="s">
        <v>14383</v>
      </c>
      <c r="T1508" t="s">
        <v>14376</v>
      </c>
    </row>
    <row r="1509" spans="2:20" x14ac:dyDescent="0.2">
      <c r="B1509" s="1" t="s">
        <v>5460</v>
      </c>
      <c r="C1509" s="1" t="s">
        <v>5461</v>
      </c>
      <c r="D1509" s="1" t="s">
        <v>5462</v>
      </c>
      <c r="G1509" s="15"/>
      <c r="H1509" s="18">
        <v>0</v>
      </c>
      <c r="I1509" s="20"/>
      <c r="J1509" s="1" t="s">
        <v>5367</v>
      </c>
      <c r="L1509" s="1" t="s">
        <v>5368</v>
      </c>
      <c r="Q1509" t="s">
        <v>13796</v>
      </c>
      <c r="R1509" t="s">
        <v>1198</v>
      </c>
      <c r="S1509" t="s">
        <v>14383</v>
      </c>
      <c r="T1509" t="s">
        <v>14376</v>
      </c>
    </row>
    <row r="1510" spans="2:20" x14ac:dyDescent="0.2">
      <c r="B1510" s="1" t="s">
        <v>5463</v>
      </c>
      <c r="C1510" s="1" t="s">
        <v>5464</v>
      </c>
      <c r="D1510" s="1" t="s">
        <v>5465</v>
      </c>
      <c r="G1510" s="15"/>
      <c r="H1510" s="18">
        <v>0</v>
      </c>
      <c r="I1510" s="20"/>
      <c r="J1510" s="1" t="s">
        <v>5367</v>
      </c>
      <c r="L1510" s="1" t="s">
        <v>5368</v>
      </c>
      <c r="Q1510" t="s">
        <v>13796</v>
      </c>
      <c r="R1510" t="s">
        <v>1198</v>
      </c>
      <c r="S1510" t="s">
        <v>14383</v>
      </c>
      <c r="T1510" t="s">
        <v>14376</v>
      </c>
    </row>
    <row r="1511" spans="2:20" x14ac:dyDescent="0.2">
      <c r="B1511" s="1" t="s">
        <v>5466</v>
      </c>
      <c r="C1511" s="1" t="s">
        <v>5467</v>
      </c>
      <c r="D1511" s="1" t="s">
        <v>5468</v>
      </c>
      <c r="G1511" s="15"/>
      <c r="H1511" s="18">
        <v>0</v>
      </c>
      <c r="I1511" s="20"/>
      <c r="J1511" s="1" t="s">
        <v>5367</v>
      </c>
      <c r="L1511" s="1" t="s">
        <v>5368</v>
      </c>
      <c r="Q1511" t="s">
        <v>13796</v>
      </c>
      <c r="R1511" t="s">
        <v>1198</v>
      </c>
      <c r="S1511" t="s">
        <v>14383</v>
      </c>
      <c r="T1511" t="s">
        <v>14376</v>
      </c>
    </row>
    <row r="1512" spans="2:20" x14ac:dyDescent="0.2">
      <c r="B1512" s="1" t="s">
        <v>5469</v>
      </c>
      <c r="C1512" s="1" t="s">
        <v>5470</v>
      </c>
      <c r="D1512" s="1" t="s">
        <v>5471</v>
      </c>
      <c r="G1512" s="15"/>
      <c r="H1512" s="18">
        <v>0</v>
      </c>
      <c r="I1512" s="20"/>
      <c r="J1512" s="1" t="s">
        <v>5367</v>
      </c>
      <c r="L1512" s="1" t="s">
        <v>5368</v>
      </c>
      <c r="Q1512" t="s">
        <v>13796</v>
      </c>
      <c r="R1512" t="s">
        <v>1198</v>
      </c>
      <c r="S1512" t="s">
        <v>14383</v>
      </c>
      <c r="T1512" t="s">
        <v>14376</v>
      </c>
    </row>
    <row r="1513" spans="2:20" x14ac:dyDescent="0.2">
      <c r="B1513" s="1" t="s">
        <v>5472</v>
      </c>
      <c r="C1513" s="1" t="s">
        <v>5473</v>
      </c>
      <c r="D1513" s="1" t="s">
        <v>5474</v>
      </c>
      <c r="G1513" s="15"/>
      <c r="H1513" s="18">
        <v>0</v>
      </c>
      <c r="I1513" s="20"/>
      <c r="J1513" s="1" t="s">
        <v>5367</v>
      </c>
      <c r="L1513" s="1" t="s">
        <v>5368</v>
      </c>
      <c r="Q1513" t="s">
        <v>13796</v>
      </c>
      <c r="R1513" t="s">
        <v>1198</v>
      </c>
      <c r="S1513" t="s">
        <v>14383</v>
      </c>
      <c r="T1513" t="s">
        <v>14376</v>
      </c>
    </row>
    <row r="1514" spans="2:20" x14ac:dyDescent="0.2">
      <c r="B1514" s="1" t="s">
        <v>5475</v>
      </c>
      <c r="C1514" s="1" t="s">
        <v>5476</v>
      </c>
      <c r="D1514" s="1" t="s">
        <v>5477</v>
      </c>
      <c r="G1514" s="15"/>
      <c r="H1514" s="18">
        <v>0</v>
      </c>
      <c r="I1514" s="20"/>
      <c r="J1514" s="1" t="s">
        <v>5367</v>
      </c>
      <c r="L1514" s="1" t="s">
        <v>5368</v>
      </c>
      <c r="Q1514" t="s">
        <v>13796</v>
      </c>
      <c r="R1514" t="s">
        <v>1198</v>
      </c>
      <c r="S1514" t="s">
        <v>14383</v>
      </c>
      <c r="T1514" t="s">
        <v>14376</v>
      </c>
    </row>
    <row r="1515" spans="2:20" x14ac:dyDescent="0.2">
      <c r="B1515" s="1" t="s">
        <v>5478</v>
      </c>
      <c r="C1515" s="1" t="s">
        <v>5479</v>
      </c>
      <c r="D1515" s="1" t="s">
        <v>5480</v>
      </c>
      <c r="G1515" s="15"/>
      <c r="H1515" s="18">
        <v>0</v>
      </c>
      <c r="I1515" s="20"/>
      <c r="J1515" s="1" t="s">
        <v>5367</v>
      </c>
      <c r="L1515" s="1" t="s">
        <v>5368</v>
      </c>
      <c r="Q1515" t="s">
        <v>13796</v>
      </c>
      <c r="R1515" t="s">
        <v>1198</v>
      </c>
      <c r="S1515" t="s">
        <v>14383</v>
      </c>
      <c r="T1515" t="s">
        <v>14376</v>
      </c>
    </row>
    <row r="1516" spans="2:20" x14ac:dyDescent="0.2">
      <c r="B1516" s="1" t="s">
        <v>5481</v>
      </c>
      <c r="C1516" s="1" t="s">
        <v>5482</v>
      </c>
      <c r="D1516" s="1" t="s">
        <v>5483</v>
      </c>
      <c r="G1516" s="15"/>
      <c r="H1516" s="18">
        <v>0</v>
      </c>
      <c r="I1516" s="20"/>
      <c r="J1516" s="1" t="s">
        <v>5367</v>
      </c>
      <c r="L1516" s="1" t="s">
        <v>5368</v>
      </c>
      <c r="Q1516" t="s">
        <v>13796</v>
      </c>
      <c r="R1516" t="s">
        <v>1198</v>
      </c>
      <c r="S1516" t="s">
        <v>14383</v>
      </c>
      <c r="T1516" t="s">
        <v>14376</v>
      </c>
    </row>
    <row r="1517" spans="2:20" x14ac:dyDescent="0.2">
      <c r="B1517" s="1" t="s">
        <v>5484</v>
      </c>
      <c r="C1517" s="1" t="s">
        <v>5485</v>
      </c>
      <c r="D1517" s="1" t="s">
        <v>5486</v>
      </c>
      <c r="G1517" s="15"/>
      <c r="H1517" s="18">
        <v>0</v>
      </c>
      <c r="I1517" s="20"/>
      <c r="J1517" s="1" t="s">
        <v>5367</v>
      </c>
      <c r="L1517" s="1" t="s">
        <v>5368</v>
      </c>
      <c r="Q1517" t="s">
        <v>13796</v>
      </c>
      <c r="R1517" t="s">
        <v>1198</v>
      </c>
      <c r="S1517" t="s">
        <v>14383</v>
      </c>
      <c r="T1517" t="s">
        <v>14376</v>
      </c>
    </row>
    <row r="1518" spans="2:20" x14ac:dyDescent="0.2">
      <c r="B1518" s="1" t="s">
        <v>5487</v>
      </c>
      <c r="C1518" s="1" t="s">
        <v>5488</v>
      </c>
      <c r="D1518" s="1" t="s">
        <v>5489</v>
      </c>
      <c r="G1518" s="15"/>
      <c r="H1518" s="18">
        <v>0</v>
      </c>
      <c r="I1518" s="20"/>
      <c r="J1518" s="1" t="s">
        <v>5367</v>
      </c>
      <c r="L1518" s="1" t="s">
        <v>5368</v>
      </c>
      <c r="Q1518" t="s">
        <v>13796</v>
      </c>
      <c r="R1518" t="s">
        <v>1198</v>
      </c>
      <c r="S1518" t="s">
        <v>14383</v>
      </c>
      <c r="T1518" t="s">
        <v>14376</v>
      </c>
    </row>
    <row r="1519" spans="2:20" x14ac:dyDescent="0.2">
      <c r="B1519" s="1" t="s">
        <v>5490</v>
      </c>
      <c r="C1519" s="1" t="s">
        <v>5491</v>
      </c>
      <c r="D1519" s="1" t="s">
        <v>5492</v>
      </c>
      <c r="G1519" s="15"/>
      <c r="H1519" s="18">
        <v>0</v>
      </c>
      <c r="I1519" s="20"/>
      <c r="J1519" s="1" t="s">
        <v>5367</v>
      </c>
      <c r="L1519" s="1" t="s">
        <v>5368</v>
      </c>
      <c r="Q1519" t="s">
        <v>13796</v>
      </c>
      <c r="R1519" t="s">
        <v>1198</v>
      </c>
      <c r="S1519" t="s">
        <v>14383</v>
      </c>
      <c r="T1519" t="s">
        <v>14376</v>
      </c>
    </row>
    <row r="1520" spans="2:20" x14ac:dyDescent="0.2">
      <c r="B1520" s="1" t="s">
        <v>5493</v>
      </c>
      <c r="C1520" s="1" t="s">
        <v>5494</v>
      </c>
      <c r="D1520" s="1" t="s">
        <v>5495</v>
      </c>
      <c r="G1520" s="15"/>
      <c r="H1520" s="18">
        <v>0</v>
      </c>
      <c r="I1520" s="20"/>
      <c r="J1520" s="1" t="s">
        <v>5367</v>
      </c>
      <c r="L1520" s="1" t="s">
        <v>5368</v>
      </c>
      <c r="Q1520" t="s">
        <v>13796</v>
      </c>
      <c r="R1520" t="s">
        <v>1198</v>
      </c>
      <c r="S1520" t="s">
        <v>14383</v>
      </c>
      <c r="T1520" t="s">
        <v>14376</v>
      </c>
    </row>
    <row r="1521" spans="1:20" x14ac:dyDescent="0.2">
      <c r="B1521" s="1" t="s">
        <v>5496</v>
      </c>
      <c r="C1521" s="1" t="s">
        <v>5497</v>
      </c>
      <c r="D1521" s="1" t="s">
        <v>5498</v>
      </c>
      <c r="G1521" s="15"/>
      <c r="H1521" s="18">
        <v>0</v>
      </c>
      <c r="I1521" s="20"/>
      <c r="J1521" s="1" t="s">
        <v>5367</v>
      </c>
      <c r="L1521" s="1" t="s">
        <v>5368</v>
      </c>
      <c r="Q1521" t="s">
        <v>13796</v>
      </c>
      <c r="R1521" t="s">
        <v>1198</v>
      </c>
      <c r="S1521" t="s">
        <v>14383</v>
      </c>
      <c r="T1521" t="s">
        <v>14376</v>
      </c>
    </row>
    <row r="1522" spans="1:20" x14ac:dyDescent="0.2">
      <c r="B1522" s="1" t="s">
        <v>5499</v>
      </c>
      <c r="C1522" s="1" t="s">
        <v>5500</v>
      </c>
      <c r="D1522" s="1" t="s">
        <v>5501</v>
      </c>
      <c r="G1522" s="15"/>
      <c r="H1522" s="18">
        <v>0</v>
      </c>
      <c r="I1522" s="20"/>
      <c r="J1522" s="1" t="s">
        <v>5367</v>
      </c>
      <c r="L1522" s="1" t="s">
        <v>5368</v>
      </c>
      <c r="Q1522" t="s">
        <v>13796</v>
      </c>
      <c r="R1522" t="s">
        <v>1198</v>
      </c>
      <c r="S1522" t="s">
        <v>14383</v>
      </c>
      <c r="T1522" t="s">
        <v>14376</v>
      </c>
    </row>
    <row r="1523" spans="1:20" x14ac:dyDescent="0.2">
      <c r="B1523" s="1" t="s">
        <v>5502</v>
      </c>
      <c r="C1523" s="1" t="s">
        <v>5503</v>
      </c>
      <c r="D1523" s="1" t="s">
        <v>5504</v>
      </c>
      <c r="G1523" s="15"/>
      <c r="H1523" s="18">
        <v>0</v>
      </c>
      <c r="I1523" s="20"/>
      <c r="J1523" s="1" t="s">
        <v>5367</v>
      </c>
      <c r="L1523" s="1" t="s">
        <v>5368</v>
      </c>
      <c r="Q1523" t="s">
        <v>13796</v>
      </c>
      <c r="R1523" t="s">
        <v>1198</v>
      </c>
      <c r="S1523" t="s">
        <v>14383</v>
      </c>
      <c r="T1523" t="s">
        <v>14376</v>
      </c>
    </row>
    <row r="1524" spans="1:20" x14ac:dyDescent="0.2">
      <c r="B1524" s="1" t="s">
        <v>5505</v>
      </c>
      <c r="C1524" s="1" t="s">
        <v>5506</v>
      </c>
      <c r="D1524" s="1" t="s">
        <v>5507</v>
      </c>
      <c r="G1524" s="15"/>
      <c r="H1524" s="18">
        <v>0</v>
      </c>
      <c r="I1524" s="20"/>
      <c r="J1524" s="1" t="s">
        <v>5367</v>
      </c>
      <c r="L1524" s="1" t="s">
        <v>5368</v>
      </c>
      <c r="Q1524" t="s">
        <v>13796</v>
      </c>
      <c r="R1524" t="s">
        <v>1198</v>
      </c>
      <c r="S1524" t="s">
        <v>14383</v>
      </c>
      <c r="T1524" t="s">
        <v>14376</v>
      </c>
    </row>
    <row r="1525" spans="1:20" x14ac:dyDescent="0.2">
      <c r="B1525" s="1" t="s">
        <v>5508</v>
      </c>
      <c r="C1525" s="1" t="s">
        <v>5509</v>
      </c>
      <c r="D1525" s="1" t="s">
        <v>5510</v>
      </c>
      <c r="G1525" s="15"/>
      <c r="H1525" s="18">
        <v>0</v>
      </c>
      <c r="I1525" s="20"/>
      <c r="J1525" s="1" t="s">
        <v>5367</v>
      </c>
      <c r="L1525" s="1" t="s">
        <v>5368</v>
      </c>
      <c r="Q1525" t="s">
        <v>13796</v>
      </c>
      <c r="R1525" t="s">
        <v>1198</v>
      </c>
      <c r="S1525" t="s">
        <v>14383</v>
      </c>
      <c r="T1525" t="s">
        <v>14376</v>
      </c>
    </row>
    <row r="1526" spans="1:20" x14ac:dyDescent="0.2">
      <c r="B1526" s="1" t="s">
        <v>5511</v>
      </c>
      <c r="C1526" s="1" t="s">
        <v>5512</v>
      </c>
      <c r="D1526" s="1" t="s">
        <v>5513</v>
      </c>
      <c r="G1526" s="15"/>
      <c r="H1526" s="18">
        <v>0</v>
      </c>
      <c r="I1526" s="20"/>
      <c r="J1526" s="1" t="s">
        <v>5367</v>
      </c>
      <c r="L1526" s="1" t="s">
        <v>5368</v>
      </c>
      <c r="Q1526" t="s">
        <v>13796</v>
      </c>
      <c r="R1526" t="s">
        <v>1198</v>
      </c>
      <c r="S1526" t="s">
        <v>14383</v>
      </c>
      <c r="T1526" t="s">
        <v>14376</v>
      </c>
    </row>
    <row r="1527" spans="1:20" x14ac:dyDescent="0.2">
      <c r="B1527" s="1" t="s">
        <v>5514</v>
      </c>
      <c r="C1527" s="1" t="s">
        <v>5515</v>
      </c>
      <c r="D1527" s="1" t="s">
        <v>5516</v>
      </c>
      <c r="G1527" s="15"/>
      <c r="H1527" s="18">
        <v>0</v>
      </c>
      <c r="I1527" s="20"/>
      <c r="J1527" s="1" t="s">
        <v>5367</v>
      </c>
      <c r="L1527" s="1" t="s">
        <v>5368</v>
      </c>
      <c r="Q1527" t="s">
        <v>13796</v>
      </c>
      <c r="R1527" t="s">
        <v>1198</v>
      </c>
      <c r="S1527" t="s">
        <v>14383</v>
      </c>
      <c r="T1527" t="s">
        <v>14376</v>
      </c>
    </row>
    <row r="1528" spans="1:20" x14ac:dyDescent="0.2">
      <c r="A1528" t="s">
        <v>0</v>
      </c>
      <c r="B1528" s="9" t="s">
        <v>12651</v>
      </c>
      <c r="C1528" s="9"/>
      <c r="D1528" s="9"/>
      <c r="G1528" s="15"/>
      <c r="H1528" s="18"/>
      <c r="I1528" s="20"/>
      <c r="J1528" s="9"/>
      <c r="L1528" s="9"/>
    </row>
    <row r="1529" spans="1:20" x14ac:dyDescent="0.2">
      <c r="B1529" s="1" t="s">
        <v>5517</v>
      </c>
      <c r="C1529" s="1" t="s">
        <v>5518</v>
      </c>
      <c r="D1529" s="1" t="s">
        <v>5519</v>
      </c>
      <c r="G1529" s="15"/>
      <c r="H1529" s="18">
        <v>0</v>
      </c>
      <c r="I1529" s="20"/>
      <c r="J1529" s="1" t="s">
        <v>5367</v>
      </c>
      <c r="L1529" s="1" t="s">
        <v>5368</v>
      </c>
      <c r="Q1529" t="s">
        <v>13796</v>
      </c>
      <c r="R1529" t="s">
        <v>1198</v>
      </c>
      <c r="S1529" t="s">
        <v>14383</v>
      </c>
      <c r="T1529" t="s">
        <v>14376</v>
      </c>
    </row>
    <row r="1530" spans="1:20" x14ac:dyDescent="0.2">
      <c r="B1530" s="1" t="s">
        <v>5520</v>
      </c>
      <c r="C1530" s="1" t="s">
        <v>5521</v>
      </c>
      <c r="D1530" s="1" t="s">
        <v>5522</v>
      </c>
      <c r="G1530" s="15"/>
      <c r="H1530" s="18">
        <v>0</v>
      </c>
      <c r="I1530" s="20"/>
      <c r="J1530" s="1" t="s">
        <v>5367</v>
      </c>
      <c r="L1530" s="1" t="s">
        <v>5368</v>
      </c>
      <c r="Q1530" t="s">
        <v>13796</v>
      </c>
      <c r="R1530" t="s">
        <v>1198</v>
      </c>
      <c r="S1530" t="s">
        <v>14383</v>
      </c>
      <c r="T1530" t="s">
        <v>14376</v>
      </c>
    </row>
    <row r="1531" spans="1:20" x14ac:dyDescent="0.2">
      <c r="B1531" s="1" t="s">
        <v>5523</v>
      </c>
      <c r="C1531" s="1" t="s">
        <v>5524</v>
      </c>
      <c r="D1531" s="1" t="s">
        <v>5525</v>
      </c>
      <c r="G1531" s="15"/>
      <c r="H1531" s="18">
        <v>0</v>
      </c>
      <c r="I1531" s="20"/>
      <c r="J1531" s="1" t="s">
        <v>5367</v>
      </c>
      <c r="L1531" s="1" t="s">
        <v>5368</v>
      </c>
      <c r="Q1531" t="s">
        <v>13796</v>
      </c>
      <c r="R1531" t="s">
        <v>1198</v>
      </c>
      <c r="S1531" t="s">
        <v>14383</v>
      </c>
      <c r="T1531" t="s">
        <v>14376</v>
      </c>
    </row>
    <row r="1532" spans="1:20" x14ac:dyDescent="0.2">
      <c r="B1532" s="1" t="s">
        <v>5526</v>
      </c>
      <c r="C1532" s="1" t="s">
        <v>5527</v>
      </c>
      <c r="D1532" s="1" t="s">
        <v>5528</v>
      </c>
      <c r="G1532" s="15"/>
      <c r="H1532" s="18">
        <v>0</v>
      </c>
      <c r="I1532" s="20"/>
      <c r="J1532" s="1" t="s">
        <v>5367</v>
      </c>
      <c r="L1532" s="1" t="s">
        <v>5368</v>
      </c>
      <c r="Q1532" t="s">
        <v>13796</v>
      </c>
      <c r="R1532" t="s">
        <v>1198</v>
      </c>
      <c r="S1532" t="s">
        <v>14383</v>
      </c>
      <c r="T1532" t="s">
        <v>14376</v>
      </c>
    </row>
    <row r="1533" spans="1:20" x14ac:dyDescent="0.2">
      <c r="B1533" s="1" t="s">
        <v>5529</v>
      </c>
      <c r="C1533" s="1" t="s">
        <v>5530</v>
      </c>
      <c r="D1533" s="1" t="s">
        <v>5531</v>
      </c>
      <c r="G1533" s="15"/>
      <c r="H1533" s="18">
        <v>0</v>
      </c>
      <c r="I1533" s="20"/>
      <c r="J1533" s="1" t="s">
        <v>5367</v>
      </c>
      <c r="L1533" s="1" t="s">
        <v>5368</v>
      </c>
      <c r="Q1533" t="s">
        <v>13796</v>
      </c>
      <c r="R1533" t="s">
        <v>1198</v>
      </c>
      <c r="S1533" t="s">
        <v>14383</v>
      </c>
      <c r="T1533" t="s">
        <v>14376</v>
      </c>
    </row>
    <row r="1534" spans="1:20" x14ac:dyDescent="0.2">
      <c r="B1534" s="1" t="s">
        <v>5532</v>
      </c>
      <c r="C1534" s="1" t="s">
        <v>5533</v>
      </c>
      <c r="D1534" s="1" t="s">
        <v>5534</v>
      </c>
      <c r="G1534" s="15"/>
      <c r="H1534" s="18">
        <v>0</v>
      </c>
      <c r="I1534" s="20"/>
      <c r="J1534" s="1" t="s">
        <v>5367</v>
      </c>
      <c r="L1534" s="1" t="s">
        <v>5368</v>
      </c>
      <c r="Q1534" t="s">
        <v>13796</v>
      </c>
      <c r="R1534" t="s">
        <v>1198</v>
      </c>
      <c r="S1534" t="s">
        <v>14383</v>
      </c>
      <c r="T1534" t="s">
        <v>14376</v>
      </c>
    </row>
    <row r="1535" spans="1:20" x14ac:dyDescent="0.2">
      <c r="B1535" s="1" t="s">
        <v>5535</v>
      </c>
      <c r="C1535" s="1" t="s">
        <v>5536</v>
      </c>
      <c r="D1535" s="1" t="s">
        <v>5537</v>
      </c>
      <c r="G1535" s="15"/>
      <c r="H1535" s="18">
        <v>0</v>
      </c>
      <c r="I1535" s="20"/>
      <c r="J1535" s="1" t="s">
        <v>5367</v>
      </c>
      <c r="L1535" s="1" t="s">
        <v>5368</v>
      </c>
      <c r="Q1535" t="s">
        <v>13796</v>
      </c>
      <c r="R1535" t="s">
        <v>1198</v>
      </c>
      <c r="S1535" t="s">
        <v>14383</v>
      </c>
      <c r="T1535" t="s">
        <v>14376</v>
      </c>
    </row>
    <row r="1536" spans="1:20" x14ac:dyDescent="0.2">
      <c r="B1536" s="1" t="s">
        <v>5538</v>
      </c>
      <c r="C1536" s="1" t="s">
        <v>5539</v>
      </c>
      <c r="D1536" s="1" t="s">
        <v>5540</v>
      </c>
      <c r="G1536" s="15"/>
      <c r="H1536" s="18">
        <v>0</v>
      </c>
      <c r="I1536" s="20"/>
      <c r="J1536" s="1" t="s">
        <v>5367</v>
      </c>
      <c r="L1536" s="1" t="s">
        <v>5368</v>
      </c>
      <c r="Q1536" t="s">
        <v>13796</v>
      </c>
      <c r="R1536" t="s">
        <v>1198</v>
      </c>
      <c r="S1536" t="s">
        <v>14383</v>
      </c>
      <c r="T1536" t="s">
        <v>14376</v>
      </c>
    </row>
    <row r="1537" spans="2:20" x14ac:dyDescent="0.2">
      <c r="B1537" s="1" t="s">
        <v>5541</v>
      </c>
      <c r="C1537" s="1" t="s">
        <v>5542</v>
      </c>
      <c r="D1537" s="1" t="s">
        <v>5543</v>
      </c>
      <c r="G1537" s="15"/>
      <c r="H1537" s="18">
        <v>0</v>
      </c>
      <c r="I1537" s="20"/>
      <c r="J1537" s="1" t="s">
        <v>5367</v>
      </c>
      <c r="L1537" s="1" t="s">
        <v>5368</v>
      </c>
      <c r="Q1537" t="s">
        <v>13796</v>
      </c>
      <c r="R1537" t="s">
        <v>1198</v>
      </c>
      <c r="S1537" t="s">
        <v>14383</v>
      </c>
      <c r="T1537" t="s">
        <v>14376</v>
      </c>
    </row>
    <row r="1538" spans="2:20" x14ac:dyDescent="0.2">
      <c r="B1538" s="1" t="s">
        <v>5544</v>
      </c>
      <c r="C1538" s="1" t="s">
        <v>5545</v>
      </c>
      <c r="D1538" s="1" t="s">
        <v>5546</v>
      </c>
      <c r="G1538" s="15"/>
      <c r="H1538" s="18">
        <v>0</v>
      </c>
      <c r="I1538" s="20"/>
      <c r="J1538" s="1" t="s">
        <v>5367</v>
      </c>
      <c r="L1538" s="1" t="s">
        <v>5368</v>
      </c>
      <c r="Q1538" t="s">
        <v>13796</v>
      </c>
      <c r="R1538" t="s">
        <v>1198</v>
      </c>
      <c r="S1538" t="s">
        <v>14383</v>
      </c>
      <c r="T1538" t="s">
        <v>14376</v>
      </c>
    </row>
    <row r="1539" spans="2:20" x14ac:dyDescent="0.2">
      <c r="B1539" s="1" t="s">
        <v>5547</v>
      </c>
      <c r="C1539" s="1" t="s">
        <v>5548</v>
      </c>
      <c r="D1539" s="1" t="s">
        <v>5549</v>
      </c>
      <c r="G1539" s="15"/>
      <c r="H1539" s="18">
        <v>0</v>
      </c>
      <c r="I1539" s="20"/>
      <c r="J1539" s="1" t="s">
        <v>5367</v>
      </c>
      <c r="L1539" s="1" t="s">
        <v>5368</v>
      </c>
      <c r="Q1539" t="s">
        <v>13796</v>
      </c>
      <c r="R1539" t="s">
        <v>1198</v>
      </c>
      <c r="S1539" t="s">
        <v>14383</v>
      </c>
      <c r="T1539" t="s">
        <v>14376</v>
      </c>
    </row>
    <row r="1540" spans="2:20" x14ac:dyDescent="0.2">
      <c r="B1540" s="1" t="s">
        <v>5550</v>
      </c>
      <c r="C1540" s="1" t="s">
        <v>5551</v>
      </c>
      <c r="D1540" s="1" t="s">
        <v>5552</v>
      </c>
      <c r="G1540" s="15"/>
      <c r="H1540" s="18">
        <v>0</v>
      </c>
      <c r="I1540" s="20"/>
      <c r="J1540" s="1" t="s">
        <v>5367</v>
      </c>
      <c r="L1540" s="1" t="s">
        <v>5368</v>
      </c>
      <c r="Q1540" t="s">
        <v>13796</v>
      </c>
      <c r="R1540" t="s">
        <v>1198</v>
      </c>
      <c r="S1540" t="s">
        <v>14383</v>
      </c>
      <c r="T1540" t="s">
        <v>14376</v>
      </c>
    </row>
    <row r="1541" spans="2:20" x14ac:dyDescent="0.2">
      <c r="B1541" s="1" t="s">
        <v>5553</v>
      </c>
      <c r="C1541" s="1" t="s">
        <v>5554</v>
      </c>
      <c r="D1541" s="1" t="s">
        <v>5555</v>
      </c>
      <c r="G1541" s="15"/>
      <c r="H1541" s="18">
        <v>0</v>
      </c>
      <c r="I1541" s="20"/>
      <c r="J1541" s="1" t="s">
        <v>5367</v>
      </c>
      <c r="L1541" s="1" t="s">
        <v>5368</v>
      </c>
      <c r="Q1541" t="s">
        <v>13796</v>
      </c>
      <c r="R1541" t="s">
        <v>1198</v>
      </c>
      <c r="S1541" t="s">
        <v>14383</v>
      </c>
      <c r="T1541" t="s">
        <v>14376</v>
      </c>
    </row>
    <row r="1542" spans="2:20" x14ac:dyDescent="0.2">
      <c r="B1542" s="1" t="s">
        <v>5556</v>
      </c>
      <c r="C1542" s="1" t="s">
        <v>5557</v>
      </c>
      <c r="D1542" s="1" t="s">
        <v>5558</v>
      </c>
      <c r="G1542" s="15"/>
      <c r="H1542" s="18">
        <v>0</v>
      </c>
      <c r="I1542" s="20"/>
      <c r="J1542" s="1" t="s">
        <v>5367</v>
      </c>
      <c r="L1542" s="1" t="s">
        <v>5368</v>
      </c>
      <c r="Q1542" t="s">
        <v>13796</v>
      </c>
      <c r="R1542" t="s">
        <v>1198</v>
      </c>
      <c r="S1542" t="s">
        <v>14383</v>
      </c>
      <c r="T1542" t="s">
        <v>14376</v>
      </c>
    </row>
    <row r="1543" spans="2:20" x14ac:dyDescent="0.2">
      <c r="B1543" s="1" t="s">
        <v>5559</v>
      </c>
      <c r="C1543" s="1" t="s">
        <v>5560</v>
      </c>
      <c r="D1543" s="1" t="s">
        <v>5561</v>
      </c>
      <c r="G1543" s="15"/>
      <c r="H1543" s="18">
        <v>0</v>
      </c>
      <c r="I1543" s="20"/>
      <c r="J1543" s="1" t="s">
        <v>5367</v>
      </c>
      <c r="L1543" s="1" t="s">
        <v>5368</v>
      </c>
      <c r="Q1543" t="s">
        <v>13796</v>
      </c>
      <c r="R1543" t="s">
        <v>1198</v>
      </c>
      <c r="S1543" t="s">
        <v>14383</v>
      </c>
      <c r="T1543" t="s">
        <v>14376</v>
      </c>
    </row>
    <row r="1544" spans="2:20" x14ac:dyDescent="0.2">
      <c r="B1544" s="1" t="s">
        <v>5562</v>
      </c>
      <c r="C1544" s="1" t="s">
        <v>5563</v>
      </c>
      <c r="D1544" s="1" t="s">
        <v>5564</v>
      </c>
      <c r="G1544" s="15"/>
      <c r="H1544" s="18">
        <v>0</v>
      </c>
      <c r="I1544" s="20"/>
      <c r="J1544" s="1" t="s">
        <v>5367</v>
      </c>
      <c r="L1544" s="1" t="s">
        <v>5368</v>
      </c>
      <c r="Q1544" t="s">
        <v>13796</v>
      </c>
      <c r="R1544" t="s">
        <v>1198</v>
      </c>
      <c r="S1544" t="s">
        <v>14383</v>
      </c>
      <c r="T1544" t="s">
        <v>14376</v>
      </c>
    </row>
    <row r="1545" spans="2:20" x14ac:dyDescent="0.2">
      <c r="B1545" s="1" t="s">
        <v>5565</v>
      </c>
      <c r="C1545" s="1" t="s">
        <v>5566</v>
      </c>
      <c r="D1545" s="1" t="s">
        <v>5567</v>
      </c>
      <c r="G1545" s="15"/>
      <c r="H1545" s="18">
        <v>0</v>
      </c>
      <c r="I1545" s="20"/>
      <c r="J1545" s="1" t="s">
        <v>5367</v>
      </c>
      <c r="L1545" s="1" t="s">
        <v>5368</v>
      </c>
      <c r="Q1545" t="s">
        <v>13796</v>
      </c>
      <c r="R1545" t="s">
        <v>1198</v>
      </c>
      <c r="S1545" t="s">
        <v>14383</v>
      </c>
      <c r="T1545" t="s">
        <v>14376</v>
      </c>
    </row>
    <row r="1546" spans="2:20" x14ac:dyDescent="0.2">
      <c r="B1546" s="1" t="s">
        <v>5568</v>
      </c>
      <c r="C1546" s="1" t="s">
        <v>5569</v>
      </c>
      <c r="D1546" s="1" t="s">
        <v>5570</v>
      </c>
      <c r="G1546" s="15"/>
      <c r="H1546" s="18">
        <v>0</v>
      </c>
      <c r="I1546" s="20"/>
      <c r="J1546" s="1" t="s">
        <v>5367</v>
      </c>
      <c r="L1546" s="1" t="s">
        <v>5368</v>
      </c>
      <c r="Q1546" t="s">
        <v>13796</v>
      </c>
      <c r="R1546" t="s">
        <v>1198</v>
      </c>
      <c r="S1546" t="s">
        <v>14383</v>
      </c>
      <c r="T1546" t="s">
        <v>14376</v>
      </c>
    </row>
    <row r="1547" spans="2:20" x14ac:dyDescent="0.2">
      <c r="B1547" s="1" t="s">
        <v>5571</v>
      </c>
      <c r="C1547" s="1" t="s">
        <v>5572</v>
      </c>
      <c r="D1547" s="1" t="s">
        <v>5573</v>
      </c>
      <c r="G1547" s="15"/>
      <c r="H1547" s="18">
        <v>0</v>
      </c>
      <c r="I1547" s="20"/>
      <c r="J1547" s="1" t="s">
        <v>5367</v>
      </c>
      <c r="L1547" s="1" t="s">
        <v>5368</v>
      </c>
      <c r="Q1547" t="s">
        <v>13796</v>
      </c>
      <c r="R1547" t="s">
        <v>1198</v>
      </c>
      <c r="S1547" t="s">
        <v>14383</v>
      </c>
      <c r="T1547" t="s">
        <v>14376</v>
      </c>
    </row>
    <row r="1548" spans="2:20" x14ac:dyDescent="0.2">
      <c r="B1548" s="1" t="s">
        <v>5574</v>
      </c>
      <c r="C1548" s="1" t="s">
        <v>5575</v>
      </c>
      <c r="D1548" s="1" t="s">
        <v>5576</v>
      </c>
      <c r="G1548" s="15"/>
      <c r="H1548" s="18">
        <v>0</v>
      </c>
      <c r="I1548" s="20"/>
      <c r="J1548" s="1" t="s">
        <v>5367</v>
      </c>
      <c r="L1548" s="1" t="s">
        <v>5368</v>
      </c>
      <c r="Q1548" t="s">
        <v>13796</v>
      </c>
      <c r="R1548" t="s">
        <v>1198</v>
      </c>
      <c r="S1548" t="s">
        <v>14383</v>
      </c>
      <c r="T1548" t="s">
        <v>14376</v>
      </c>
    </row>
    <row r="1549" spans="2:20" x14ac:dyDescent="0.2">
      <c r="B1549" s="1" t="s">
        <v>5577</v>
      </c>
      <c r="C1549" s="1" t="s">
        <v>5578</v>
      </c>
      <c r="D1549" s="1" t="s">
        <v>5579</v>
      </c>
      <c r="G1549" s="15"/>
      <c r="H1549" s="18"/>
      <c r="I1549" s="20"/>
      <c r="J1549" s="1" t="s">
        <v>5367</v>
      </c>
      <c r="L1549" s="1" t="s">
        <v>5368</v>
      </c>
      <c r="Q1549" t="s">
        <v>13796</v>
      </c>
      <c r="R1549" t="s">
        <v>1198</v>
      </c>
      <c r="S1549" t="s">
        <v>14383</v>
      </c>
      <c r="T1549" t="s">
        <v>14376</v>
      </c>
    </row>
    <row r="1550" spans="2:20" x14ac:dyDescent="0.2">
      <c r="B1550" s="1" t="s">
        <v>5580</v>
      </c>
      <c r="C1550" s="1" t="s">
        <v>5581</v>
      </c>
      <c r="D1550" s="1" t="s">
        <v>5582</v>
      </c>
      <c r="G1550" s="15"/>
      <c r="H1550" s="18">
        <v>0</v>
      </c>
      <c r="I1550" s="20"/>
      <c r="J1550" s="1" t="s">
        <v>5367</v>
      </c>
      <c r="L1550" s="1" t="s">
        <v>5368</v>
      </c>
      <c r="Q1550" t="s">
        <v>13796</v>
      </c>
      <c r="R1550" t="s">
        <v>1198</v>
      </c>
      <c r="S1550" t="s">
        <v>14383</v>
      </c>
      <c r="T1550" t="s">
        <v>14376</v>
      </c>
    </row>
    <row r="1551" spans="2:20" x14ac:dyDescent="0.2">
      <c r="B1551" s="1" t="s">
        <v>5583</v>
      </c>
      <c r="C1551" s="1" t="s">
        <v>5584</v>
      </c>
      <c r="D1551" s="1" t="s">
        <v>5585</v>
      </c>
      <c r="G1551" s="15"/>
      <c r="H1551" s="18">
        <v>0</v>
      </c>
      <c r="I1551" s="20"/>
      <c r="J1551" s="1" t="s">
        <v>5367</v>
      </c>
      <c r="L1551" s="1" t="s">
        <v>5368</v>
      </c>
      <c r="Q1551" t="s">
        <v>13796</v>
      </c>
      <c r="R1551" t="s">
        <v>1198</v>
      </c>
      <c r="S1551" t="s">
        <v>14383</v>
      </c>
      <c r="T1551" t="s">
        <v>14376</v>
      </c>
    </row>
    <row r="1552" spans="2:20" x14ac:dyDescent="0.2">
      <c r="B1552" s="1" t="s">
        <v>5586</v>
      </c>
      <c r="C1552" s="1" t="s">
        <v>5587</v>
      </c>
      <c r="D1552" s="1" t="s">
        <v>5588</v>
      </c>
      <c r="G1552" s="15"/>
      <c r="H1552" s="18">
        <v>0</v>
      </c>
      <c r="I1552" s="20"/>
      <c r="J1552" s="1" t="s">
        <v>5367</v>
      </c>
      <c r="L1552" s="1" t="s">
        <v>5368</v>
      </c>
      <c r="Q1552" t="s">
        <v>13796</v>
      </c>
      <c r="R1552" t="s">
        <v>1198</v>
      </c>
      <c r="S1552" t="s">
        <v>14383</v>
      </c>
      <c r="T1552" t="s">
        <v>14376</v>
      </c>
    </row>
    <row r="1553" spans="1:20" x14ac:dyDescent="0.2">
      <c r="B1553" s="1" t="s">
        <v>5589</v>
      </c>
      <c r="C1553" s="1" t="s">
        <v>5590</v>
      </c>
      <c r="D1553" s="1" t="s">
        <v>5591</v>
      </c>
      <c r="G1553" s="15"/>
      <c r="H1553" s="18">
        <v>0</v>
      </c>
      <c r="I1553" s="20"/>
      <c r="J1553" s="1" t="s">
        <v>5367</v>
      </c>
      <c r="L1553" s="1" t="s">
        <v>5368</v>
      </c>
      <c r="Q1553" t="s">
        <v>13796</v>
      </c>
      <c r="R1553" t="s">
        <v>1198</v>
      </c>
      <c r="S1553" t="s">
        <v>14383</v>
      </c>
      <c r="T1553" t="s">
        <v>14376</v>
      </c>
    </row>
    <row r="1554" spans="1:20" x14ac:dyDescent="0.2">
      <c r="B1554" s="1" t="s">
        <v>5592</v>
      </c>
      <c r="C1554" s="1" t="s">
        <v>5593</v>
      </c>
      <c r="D1554" s="1" t="s">
        <v>5594</v>
      </c>
      <c r="G1554" s="15"/>
      <c r="H1554" s="18">
        <v>0</v>
      </c>
      <c r="I1554" s="20"/>
      <c r="J1554" s="1" t="s">
        <v>5367</v>
      </c>
      <c r="L1554" s="1" t="s">
        <v>5368</v>
      </c>
      <c r="Q1554" t="s">
        <v>13796</v>
      </c>
      <c r="R1554" t="s">
        <v>1198</v>
      </c>
      <c r="S1554" t="s">
        <v>14383</v>
      </c>
      <c r="T1554" t="s">
        <v>14376</v>
      </c>
    </row>
    <row r="1555" spans="1:20" x14ac:dyDescent="0.2">
      <c r="B1555" s="1" t="s">
        <v>5595</v>
      </c>
      <c r="C1555" s="1" t="s">
        <v>5596</v>
      </c>
      <c r="D1555" s="1" t="s">
        <v>5597</v>
      </c>
      <c r="G1555" s="15"/>
      <c r="H1555" s="18">
        <v>0</v>
      </c>
      <c r="I1555" s="20"/>
      <c r="J1555" s="1" t="s">
        <v>5367</v>
      </c>
      <c r="L1555" s="1" t="s">
        <v>5368</v>
      </c>
      <c r="Q1555" t="s">
        <v>13796</v>
      </c>
      <c r="R1555" t="s">
        <v>1198</v>
      </c>
      <c r="S1555" t="s">
        <v>14383</v>
      </c>
      <c r="T1555" t="s">
        <v>14376</v>
      </c>
    </row>
    <row r="1556" spans="1:20" x14ac:dyDescent="0.2">
      <c r="B1556" s="1" t="s">
        <v>5598</v>
      </c>
      <c r="C1556" s="1" t="s">
        <v>5599</v>
      </c>
      <c r="D1556" s="1" t="s">
        <v>5600</v>
      </c>
      <c r="G1556" s="15"/>
      <c r="H1556" s="18">
        <v>0</v>
      </c>
      <c r="I1556" s="20"/>
      <c r="J1556" s="1" t="s">
        <v>5367</v>
      </c>
      <c r="L1556" s="1" t="s">
        <v>5368</v>
      </c>
      <c r="Q1556" t="s">
        <v>13796</v>
      </c>
      <c r="R1556" t="s">
        <v>1198</v>
      </c>
      <c r="S1556" t="s">
        <v>14383</v>
      </c>
      <c r="T1556" t="s">
        <v>14376</v>
      </c>
    </row>
    <row r="1557" spans="1:20" x14ac:dyDescent="0.2">
      <c r="B1557" s="1" t="s">
        <v>5601</v>
      </c>
      <c r="C1557" s="1" t="s">
        <v>5602</v>
      </c>
      <c r="D1557" s="1" t="s">
        <v>5603</v>
      </c>
      <c r="G1557" s="15"/>
      <c r="H1557" s="18">
        <v>0</v>
      </c>
      <c r="I1557" s="20"/>
      <c r="J1557" s="1" t="s">
        <v>5367</v>
      </c>
      <c r="L1557" s="1" t="s">
        <v>5368</v>
      </c>
      <c r="Q1557" t="s">
        <v>13796</v>
      </c>
      <c r="R1557" t="s">
        <v>1198</v>
      </c>
      <c r="S1557" t="s">
        <v>14383</v>
      </c>
      <c r="T1557" t="s">
        <v>14376</v>
      </c>
    </row>
    <row r="1558" spans="1:20" x14ac:dyDescent="0.2">
      <c r="B1558" s="1" t="s">
        <v>5604</v>
      </c>
      <c r="C1558" s="1" t="s">
        <v>5605</v>
      </c>
      <c r="D1558" s="1" t="s">
        <v>5606</v>
      </c>
      <c r="G1558" s="15"/>
      <c r="H1558" s="18">
        <v>0</v>
      </c>
      <c r="I1558" s="20"/>
      <c r="J1558" s="1" t="s">
        <v>5367</v>
      </c>
      <c r="L1558" s="1" t="s">
        <v>5368</v>
      </c>
      <c r="Q1558" t="s">
        <v>13796</v>
      </c>
      <c r="R1558" t="s">
        <v>1198</v>
      </c>
      <c r="S1558" t="s">
        <v>14383</v>
      </c>
      <c r="T1558" t="s">
        <v>14376</v>
      </c>
    </row>
    <row r="1559" spans="1:20" x14ac:dyDescent="0.2">
      <c r="B1559" s="1" t="s">
        <v>5607</v>
      </c>
      <c r="C1559" s="1" t="s">
        <v>5608</v>
      </c>
      <c r="D1559" s="1" t="s">
        <v>5609</v>
      </c>
      <c r="G1559" s="15"/>
      <c r="H1559" s="18">
        <v>0</v>
      </c>
      <c r="I1559" s="20"/>
      <c r="J1559" s="1" t="s">
        <v>5367</v>
      </c>
      <c r="L1559" s="1" t="s">
        <v>5368</v>
      </c>
      <c r="Q1559" t="s">
        <v>13796</v>
      </c>
      <c r="R1559" t="s">
        <v>1198</v>
      </c>
      <c r="S1559" t="s">
        <v>14383</v>
      </c>
      <c r="T1559" t="s">
        <v>14376</v>
      </c>
    </row>
    <row r="1560" spans="1:20" x14ac:dyDescent="0.2">
      <c r="B1560" s="1" t="s">
        <v>5610</v>
      </c>
      <c r="C1560" s="1" t="s">
        <v>5611</v>
      </c>
      <c r="D1560" s="1" t="s">
        <v>5612</v>
      </c>
      <c r="G1560" s="15"/>
      <c r="H1560" s="18">
        <v>0</v>
      </c>
      <c r="I1560" s="20"/>
      <c r="J1560" s="1" t="s">
        <v>5367</v>
      </c>
      <c r="L1560" s="1" t="s">
        <v>5368</v>
      </c>
      <c r="Q1560" t="s">
        <v>13796</v>
      </c>
      <c r="R1560" t="s">
        <v>1198</v>
      </c>
      <c r="S1560" t="s">
        <v>14383</v>
      </c>
      <c r="T1560" t="s">
        <v>14376</v>
      </c>
    </row>
    <row r="1561" spans="1:20" x14ac:dyDescent="0.2">
      <c r="B1561" s="1" t="s">
        <v>5613</v>
      </c>
      <c r="C1561" s="1" t="s">
        <v>5614</v>
      </c>
      <c r="D1561" s="1" t="s">
        <v>5615</v>
      </c>
      <c r="G1561" s="15"/>
      <c r="H1561" s="18">
        <v>0</v>
      </c>
      <c r="I1561" s="20"/>
      <c r="J1561" s="1" t="s">
        <v>5367</v>
      </c>
      <c r="L1561" s="1" t="s">
        <v>5368</v>
      </c>
      <c r="Q1561" t="s">
        <v>13796</v>
      </c>
      <c r="R1561" t="s">
        <v>1198</v>
      </c>
      <c r="S1561" t="s">
        <v>14383</v>
      </c>
      <c r="T1561" t="s">
        <v>14376</v>
      </c>
    </row>
    <row r="1562" spans="1:20" x14ac:dyDescent="0.2">
      <c r="A1562" t="s">
        <v>0</v>
      </c>
      <c r="B1562" s="9" t="s">
        <v>12652</v>
      </c>
      <c r="C1562" s="9"/>
      <c r="D1562" s="9"/>
      <c r="G1562" s="15"/>
      <c r="H1562" s="18"/>
      <c r="I1562" s="20"/>
      <c r="J1562" s="9"/>
      <c r="L1562" s="9"/>
    </row>
    <row r="1563" spans="1:20" x14ac:dyDescent="0.2">
      <c r="B1563" s="1" t="s">
        <v>5616</v>
      </c>
      <c r="C1563" s="1" t="s">
        <v>5617</v>
      </c>
      <c r="D1563" s="1" t="s">
        <v>5618</v>
      </c>
      <c r="G1563" s="15"/>
      <c r="H1563" s="18">
        <v>0</v>
      </c>
      <c r="I1563" s="20"/>
      <c r="J1563" s="1" t="s">
        <v>5367</v>
      </c>
      <c r="L1563" s="1" t="s">
        <v>5368</v>
      </c>
      <c r="Q1563" t="s">
        <v>13796</v>
      </c>
      <c r="R1563" t="s">
        <v>1198</v>
      </c>
      <c r="S1563" t="s">
        <v>14383</v>
      </c>
      <c r="T1563" t="s">
        <v>14376</v>
      </c>
    </row>
    <row r="1564" spans="1:20" x14ac:dyDescent="0.2">
      <c r="B1564" s="1" t="s">
        <v>5619</v>
      </c>
      <c r="C1564" s="1" t="s">
        <v>5620</v>
      </c>
      <c r="D1564" s="1" t="s">
        <v>5621</v>
      </c>
      <c r="G1564" s="15"/>
      <c r="H1564" s="18">
        <v>0</v>
      </c>
      <c r="I1564" s="20"/>
      <c r="J1564" s="1" t="s">
        <v>5367</v>
      </c>
      <c r="L1564" s="1" t="s">
        <v>5368</v>
      </c>
      <c r="Q1564" t="s">
        <v>13796</v>
      </c>
      <c r="R1564" t="s">
        <v>1198</v>
      </c>
      <c r="S1564" t="s">
        <v>14383</v>
      </c>
      <c r="T1564" t="s">
        <v>14376</v>
      </c>
    </row>
    <row r="1565" spans="1:20" x14ac:dyDescent="0.2">
      <c r="B1565" s="1" t="s">
        <v>5622</v>
      </c>
      <c r="C1565" s="1" t="s">
        <v>5623</v>
      </c>
      <c r="D1565" s="1" t="s">
        <v>5624</v>
      </c>
      <c r="G1565" s="15"/>
      <c r="H1565" s="18">
        <v>0</v>
      </c>
      <c r="I1565" s="20"/>
      <c r="J1565" s="1" t="s">
        <v>5367</v>
      </c>
      <c r="L1565" s="1" t="s">
        <v>5368</v>
      </c>
      <c r="Q1565" t="s">
        <v>13796</v>
      </c>
      <c r="R1565" t="s">
        <v>1198</v>
      </c>
      <c r="S1565" t="s">
        <v>14383</v>
      </c>
      <c r="T1565" t="s">
        <v>14376</v>
      </c>
    </row>
    <row r="1566" spans="1:20" x14ac:dyDescent="0.2">
      <c r="B1566" s="1" t="s">
        <v>5625</v>
      </c>
      <c r="C1566" s="1" t="s">
        <v>5626</v>
      </c>
      <c r="D1566" s="1" t="s">
        <v>5627</v>
      </c>
      <c r="G1566" s="15"/>
      <c r="H1566" s="18">
        <v>0</v>
      </c>
      <c r="I1566" s="20"/>
      <c r="J1566" s="1" t="s">
        <v>5367</v>
      </c>
      <c r="L1566" s="1" t="s">
        <v>5368</v>
      </c>
      <c r="Q1566" t="s">
        <v>13796</v>
      </c>
      <c r="R1566" t="s">
        <v>1198</v>
      </c>
      <c r="S1566" t="s">
        <v>14383</v>
      </c>
      <c r="T1566" t="s">
        <v>14376</v>
      </c>
    </row>
    <row r="1567" spans="1:20" x14ac:dyDescent="0.2">
      <c r="B1567" s="1" t="s">
        <v>5628</v>
      </c>
      <c r="C1567" s="1" t="s">
        <v>5629</v>
      </c>
      <c r="D1567" s="1" t="s">
        <v>5630</v>
      </c>
      <c r="G1567" s="15"/>
      <c r="H1567" s="18">
        <v>0</v>
      </c>
      <c r="I1567" s="20"/>
      <c r="J1567" s="1" t="s">
        <v>5367</v>
      </c>
      <c r="L1567" s="1" t="s">
        <v>5368</v>
      </c>
      <c r="Q1567" t="s">
        <v>13796</v>
      </c>
      <c r="R1567" t="s">
        <v>1198</v>
      </c>
      <c r="S1567" t="s">
        <v>14383</v>
      </c>
      <c r="T1567" t="s">
        <v>14376</v>
      </c>
    </row>
    <row r="1568" spans="1:20" x14ac:dyDescent="0.2">
      <c r="B1568" s="1" t="s">
        <v>5631</v>
      </c>
      <c r="C1568" s="1" t="s">
        <v>5632</v>
      </c>
      <c r="D1568" s="1" t="s">
        <v>5633</v>
      </c>
      <c r="G1568" s="15"/>
      <c r="H1568" s="18">
        <v>0</v>
      </c>
      <c r="I1568" s="20"/>
      <c r="J1568" s="1" t="s">
        <v>5367</v>
      </c>
      <c r="L1568" s="1" t="s">
        <v>5368</v>
      </c>
      <c r="Q1568" t="s">
        <v>13796</v>
      </c>
      <c r="R1568" t="s">
        <v>1198</v>
      </c>
      <c r="S1568" t="s">
        <v>14383</v>
      </c>
      <c r="T1568" t="s">
        <v>14376</v>
      </c>
    </row>
    <row r="1569" spans="1:20" x14ac:dyDescent="0.2">
      <c r="B1569" s="1" t="s">
        <v>5634</v>
      </c>
      <c r="C1569" s="1" t="s">
        <v>5635</v>
      </c>
      <c r="D1569" s="1" t="s">
        <v>5636</v>
      </c>
      <c r="G1569" s="15"/>
      <c r="H1569" s="18">
        <v>0</v>
      </c>
      <c r="I1569" s="20"/>
      <c r="J1569" s="1" t="s">
        <v>5367</v>
      </c>
      <c r="L1569" s="1" t="s">
        <v>5368</v>
      </c>
      <c r="Q1569" t="s">
        <v>13796</v>
      </c>
      <c r="R1569" t="s">
        <v>1198</v>
      </c>
      <c r="S1569" t="s">
        <v>14383</v>
      </c>
      <c r="T1569" t="s">
        <v>14376</v>
      </c>
    </row>
    <row r="1570" spans="1:20" x14ac:dyDescent="0.2">
      <c r="B1570" s="1" t="s">
        <v>5637</v>
      </c>
      <c r="C1570" s="1" t="s">
        <v>5638</v>
      </c>
      <c r="D1570" s="1" t="s">
        <v>5639</v>
      </c>
      <c r="G1570" s="15"/>
      <c r="H1570" s="18">
        <v>0</v>
      </c>
      <c r="I1570" s="20"/>
      <c r="J1570" s="1" t="s">
        <v>5367</v>
      </c>
      <c r="L1570" s="1" t="s">
        <v>5368</v>
      </c>
      <c r="Q1570" t="s">
        <v>13796</v>
      </c>
      <c r="R1570" t="s">
        <v>1198</v>
      </c>
      <c r="S1570" t="s">
        <v>14383</v>
      </c>
      <c r="T1570" t="s">
        <v>14376</v>
      </c>
    </row>
    <row r="1571" spans="1:20" x14ac:dyDescent="0.2">
      <c r="B1571" s="1" t="s">
        <v>5640</v>
      </c>
      <c r="C1571" s="1" t="s">
        <v>5641</v>
      </c>
      <c r="D1571" s="1" t="s">
        <v>5642</v>
      </c>
      <c r="G1571" s="15"/>
      <c r="H1571" s="18">
        <v>0</v>
      </c>
      <c r="I1571" s="20"/>
      <c r="J1571" s="1" t="s">
        <v>5367</v>
      </c>
      <c r="L1571" s="1" t="s">
        <v>5368</v>
      </c>
      <c r="Q1571" t="s">
        <v>13796</v>
      </c>
      <c r="R1571" t="s">
        <v>1198</v>
      </c>
      <c r="S1571" t="s">
        <v>14383</v>
      </c>
      <c r="T1571" t="s">
        <v>14376</v>
      </c>
    </row>
    <row r="1572" spans="1:20" x14ac:dyDescent="0.2">
      <c r="B1572" s="1" t="s">
        <v>5643</v>
      </c>
      <c r="C1572" s="1" t="s">
        <v>5644</v>
      </c>
      <c r="D1572" s="1" t="s">
        <v>5645</v>
      </c>
      <c r="G1572" s="15"/>
      <c r="H1572" s="18">
        <v>0</v>
      </c>
      <c r="I1572" s="20"/>
      <c r="J1572" s="1" t="s">
        <v>5367</v>
      </c>
      <c r="L1572" s="1" t="s">
        <v>5368</v>
      </c>
      <c r="Q1572" t="s">
        <v>13796</v>
      </c>
      <c r="R1572" t="s">
        <v>1198</v>
      </c>
      <c r="S1572" t="s">
        <v>14383</v>
      </c>
      <c r="T1572" t="s">
        <v>14376</v>
      </c>
    </row>
    <row r="1573" spans="1:20" x14ac:dyDescent="0.2">
      <c r="B1573" s="1" t="s">
        <v>5646</v>
      </c>
      <c r="C1573" s="1" t="s">
        <v>5647</v>
      </c>
      <c r="D1573" s="1" t="s">
        <v>5648</v>
      </c>
      <c r="G1573" s="15"/>
      <c r="H1573" s="18">
        <v>0</v>
      </c>
      <c r="I1573" s="20"/>
      <c r="J1573" s="1" t="s">
        <v>5367</v>
      </c>
      <c r="L1573" s="1" t="s">
        <v>5368</v>
      </c>
      <c r="Q1573" t="s">
        <v>13796</v>
      </c>
      <c r="R1573" t="s">
        <v>1198</v>
      </c>
      <c r="S1573" t="s">
        <v>14383</v>
      </c>
      <c r="T1573" t="s">
        <v>14376</v>
      </c>
    </row>
    <row r="1574" spans="1:20" x14ac:dyDescent="0.2">
      <c r="B1574" s="1" t="s">
        <v>5649</v>
      </c>
      <c r="C1574" s="1" t="s">
        <v>5650</v>
      </c>
      <c r="D1574" s="1" t="s">
        <v>5651</v>
      </c>
      <c r="G1574" s="15"/>
      <c r="H1574" s="18">
        <v>0</v>
      </c>
      <c r="I1574" s="20"/>
      <c r="J1574" s="1" t="s">
        <v>5367</v>
      </c>
      <c r="L1574" s="1" t="s">
        <v>5368</v>
      </c>
      <c r="Q1574" t="s">
        <v>13796</v>
      </c>
      <c r="R1574" t="s">
        <v>1198</v>
      </c>
      <c r="S1574" t="s">
        <v>14383</v>
      </c>
      <c r="T1574" t="s">
        <v>14376</v>
      </c>
    </row>
    <row r="1575" spans="1:20" x14ac:dyDescent="0.2">
      <c r="B1575" s="1" t="s">
        <v>5652</v>
      </c>
      <c r="C1575" s="1" t="s">
        <v>5653</v>
      </c>
      <c r="D1575" s="1" t="s">
        <v>5654</v>
      </c>
      <c r="G1575" s="15"/>
      <c r="H1575" s="18">
        <v>0</v>
      </c>
      <c r="I1575" s="20"/>
      <c r="J1575" s="1" t="s">
        <v>5367</v>
      </c>
      <c r="L1575" s="1" t="s">
        <v>5368</v>
      </c>
      <c r="Q1575" t="s">
        <v>13796</v>
      </c>
      <c r="R1575" t="s">
        <v>1198</v>
      </c>
      <c r="S1575" t="s">
        <v>14383</v>
      </c>
      <c r="T1575" t="s">
        <v>14376</v>
      </c>
    </row>
    <row r="1576" spans="1:20" x14ac:dyDescent="0.2">
      <c r="B1576" s="1" t="s">
        <v>5655</v>
      </c>
      <c r="C1576" s="1" t="s">
        <v>5656</v>
      </c>
      <c r="D1576" s="1" t="s">
        <v>5657</v>
      </c>
      <c r="G1576" s="15"/>
      <c r="H1576" s="18">
        <v>0</v>
      </c>
      <c r="I1576" s="20"/>
      <c r="J1576" s="1" t="s">
        <v>5367</v>
      </c>
      <c r="L1576" s="1" t="s">
        <v>5368</v>
      </c>
      <c r="Q1576" t="s">
        <v>13796</v>
      </c>
      <c r="R1576" t="s">
        <v>1198</v>
      </c>
      <c r="S1576" t="s">
        <v>14383</v>
      </c>
      <c r="T1576" t="s">
        <v>14376</v>
      </c>
    </row>
    <row r="1577" spans="1:20" x14ac:dyDescent="0.2">
      <c r="B1577" s="1" t="s">
        <v>5658</v>
      </c>
      <c r="C1577" s="1" t="s">
        <v>5659</v>
      </c>
      <c r="D1577" s="1" t="s">
        <v>5660</v>
      </c>
      <c r="G1577" s="15"/>
      <c r="H1577" s="18">
        <v>0</v>
      </c>
      <c r="I1577" s="20"/>
      <c r="J1577" s="1" t="s">
        <v>5367</v>
      </c>
      <c r="L1577" s="1" t="s">
        <v>5368</v>
      </c>
      <c r="Q1577" t="s">
        <v>13796</v>
      </c>
      <c r="R1577" t="s">
        <v>1198</v>
      </c>
      <c r="S1577" t="s">
        <v>14383</v>
      </c>
      <c r="T1577" t="s">
        <v>14376</v>
      </c>
    </row>
    <row r="1578" spans="1:20" x14ac:dyDescent="0.2">
      <c r="B1578" s="1" t="s">
        <v>5661</v>
      </c>
      <c r="C1578" s="1" t="s">
        <v>5662</v>
      </c>
      <c r="D1578" s="1" t="s">
        <v>5663</v>
      </c>
      <c r="G1578" s="15"/>
      <c r="H1578" s="18">
        <v>0</v>
      </c>
      <c r="I1578" s="20"/>
      <c r="J1578" s="1" t="s">
        <v>5367</v>
      </c>
      <c r="L1578" s="1" t="s">
        <v>5368</v>
      </c>
      <c r="Q1578" t="s">
        <v>13796</v>
      </c>
      <c r="R1578" t="s">
        <v>1198</v>
      </c>
      <c r="S1578" t="s">
        <v>14383</v>
      </c>
      <c r="T1578" t="s">
        <v>14376</v>
      </c>
    </row>
    <row r="1579" spans="1:20" x14ac:dyDescent="0.2">
      <c r="B1579" s="1" t="s">
        <v>5664</v>
      </c>
      <c r="C1579" s="1" t="s">
        <v>5665</v>
      </c>
      <c r="D1579" s="1" t="s">
        <v>5666</v>
      </c>
      <c r="G1579" s="15"/>
      <c r="H1579" s="18">
        <v>0</v>
      </c>
      <c r="I1579" s="20"/>
      <c r="J1579" s="1" t="s">
        <v>5367</v>
      </c>
      <c r="L1579" s="1" t="s">
        <v>5368</v>
      </c>
      <c r="Q1579" t="s">
        <v>13796</v>
      </c>
      <c r="R1579" t="s">
        <v>1198</v>
      </c>
      <c r="S1579" t="s">
        <v>14383</v>
      </c>
      <c r="T1579" t="s">
        <v>14376</v>
      </c>
    </row>
    <row r="1580" spans="1:20" x14ac:dyDescent="0.2">
      <c r="B1580" s="1" t="s">
        <v>5667</v>
      </c>
      <c r="C1580" s="1" t="s">
        <v>5668</v>
      </c>
      <c r="D1580" s="1" t="s">
        <v>5669</v>
      </c>
      <c r="G1580" s="15"/>
      <c r="H1580" s="18">
        <v>0</v>
      </c>
      <c r="I1580" s="20"/>
      <c r="J1580" s="1" t="s">
        <v>5367</v>
      </c>
      <c r="L1580" s="1" t="s">
        <v>5368</v>
      </c>
      <c r="Q1580" t="s">
        <v>13796</v>
      </c>
      <c r="R1580" t="s">
        <v>1198</v>
      </c>
      <c r="S1580" t="s">
        <v>14383</v>
      </c>
      <c r="T1580" t="s">
        <v>14376</v>
      </c>
    </row>
    <row r="1581" spans="1:20" x14ac:dyDescent="0.2">
      <c r="B1581" s="1" t="s">
        <v>5670</v>
      </c>
      <c r="C1581" s="1" t="s">
        <v>5671</v>
      </c>
      <c r="D1581" s="1" t="s">
        <v>5672</v>
      </c>
      <c r="G1581" s="15"/>
      <c r="H1581" s="18">
        <v>0</v>
      </c>
      <c r="I1581" s="20"/>
      <c r="J1581" s="1" t="s">
        <v>5367</v>
      </c>
      <c r="L1581" s="1" t="s">
        <v>5368</v>
      </c>
      <c r="Q1581" t="s">
        <v>13796</v>
      </c>
      <c r="R1581" t="s">
        <v>1198</v>
      </c>
      <c r="S1581" t="s">
        <v>14383</v>
      </c>
      <c r="T1581" t="s">
        <v>14376</v>
      </c>
    </row>
    <row r="1582" spans="1:20" x14ac:dyDescent="0.2">
      <c r="B1582" s="1" t="s">
        <v>5673</v>
      </c>
      <c r="C1582" s="1" t="s">
        <v>5674</v>
      </c>
      <c r="D1582" s="1" t="s">
        <v>5675</v>
      </c>
      <c r="G1582" s="15"/>
      <c r="H1582" s="18">
        <v>0</v>
      </c>
      <c r="I1582" s="20"/>
      <c r="J1582" s="1" t="s">
        <v>5367</v>
      </c>
      <c r="L1582" s="1" t="s">
        <v>5368</v>
      </c>
      <c r="Q1582" t="s">
        <v>13796</v>
      </c>
      <c r="R1582" t="s">
        <v>1198</v>
      </c>
      <c r="S1582" t="s">
        <v>14383</v>
      </c>
    </row>
    <row r="1583" spans="1:20" x14ac:dyDescent="0.2">
      <c r="A1583" t="s">
        <v>0</v>
      </c>
      <c r="B1583" s="9" t="s">
        <v>12653</v>
      </c>
      <c r="C1583" s="9"/>
      <c r="D1583" s="9"/>
      <c r="G1583" s="15"/>
      <c r="H1583" s="18"/>
      <c r="I1583" s="20"/>
      <c r="J1583" s="9"/>
      <c r="L1583" s="9"/>
    </row>
    <row r="1584" spans="1:20" x14ac:dyDescent="0.2">
      <c r="B1584" s="1" t="s">
        <v>5676</v>
      </c>
      <c r="C1584" s="1" t="s">
        <v>5677</v>
      </c>
      <c r="D1584" s="1" t="s">
        <v>5678</v>
      </c>
      <c r="G1584" s="15"/>
      <c r="H1584" s="18"/>
      <c r="I1584" s="20"/>
      <c r="J1584" s="1" t="s">
        <v>5367</v>
      </c>
      <c r="L1584" s="1" t="s">
        <v>5368</v>
      </c>
      <c r="Q1584" t="s">
        <v>13796</v>
      </c>
      <c r="R1584" t="s">
        <v>1198</v>
      </c>
      <c r="S1584" t="s">
        <v>14383</v>
      </c>
      <c r="T1584" t="s">
        <v>14376</v>
      </c>
    </row>
    <row r="1585" spans="1:20" x14ac:dyDescent="0.2">
      <c r="B1585" s="1" t="s">
        <v>5679</v>
      </c>
      <c r="C1585" s="1" t="s">
        <v>5680</v>
      </c>
      <c r="D1585" s="1" t="s">
        <v>5681</v>
      </c>
      <c r="G1585" s="15"/>
      <c r="H1585" s="18"/>
      <c r="I1585" s="20"/>
      <c r="J1585" s="1" t="s">
        <v>5367</v>
      </c>
      <c r="L1585" s="1" t="s">
        <v>5368</v>
      </c>
      <c r="Q1585" t="s">
        <v>13796</v>
      </c>
      <c r="R1585" t="s">
        <v>1198</v>
      </c>
      <c r="S1585" t="s">
        <v>14383</v>
      </c>
      <c r="T1585" t="s">
        <v>14376</v>
      </c>
    </row>
    <row r="1586" spans="1:20" x14ac:dyDescent="0.2">
      <c r="B1586" s="1" t="s">
        <v>5682</v>
      </c>
      <c r="C1586" s="1" t="s">
        <v>5683</v>
      </c>
      <c r="D1586" s="1" t="s">
        <v>5684</v>
      </c>
      <c r="G1586" s="15"/>
      <c r="H1586" s="18">
        <v>0</v>
      </c>
      <c r="I1586" s="20"/>
      <c r="J1586" s="1" t="s">
        <v>5367</v>
      </c>
      <c r="L1586" s="1" t="s">
        <v>5368</v>
      </c>
      <c r="Q1586" t="s">
        <v>13796</v>
      </c>
      <c r="R1586" t="s">
        <v>1198</v>
      </c>
      <c r="S1586" t="s">
        <v>14383</v>
      </c>
      <c r="T1586" t="s">
        <v>14376</v>
      </c>
    </row>
    <row r="1587" spans="1:20" x14ac:dyDescent="0.2">
      <c r="B1587" s="1" t="s">
        <v>5685</v>
      </c>
      <c r="C1587" s="1" t="s">
        <v>5686</v>
      </c>
      <c r="D1587" s="1" t="s">
        <v>5687</v>
      </c>
      <c r="G1587" s="15"/>
      <c r="H1587" s="18">
        <v>0</v>
      </c>
      <c r="I1587" s="20"/>
      <c r="J1587" s="1" t="s">
        <v>5367</v>
      </c>
      <c r="L1587" s="1" t="s">
        <v>5368</v>
      </c>
      <c r="Q1587" t="s">
        <v>13796</v>
      </c>
      <c r="R1587" t="s">
        <v>1198</v>
      </c>
      <c r="S1587" t="s">
        <v>14383</v>
      </c>
      <c r="T1587" t="s">
        <v>14376</v>
      </c>
    </row>
    <row r="1588" spans="1:20" x14ac:dyDescent="0.2">
      <c r="B1588" s="1" t="s">
        <v>5688</v>
      </c>
      <c r="C1588" s="1" t="s">
        <v>5689</v>
      </c>
      <c r="D1588" s="1" t="s">
        <v>5690</v>
      </c>
      <c r="G1588" s="15"/>
      <c r="H1588" s="18"/>
      <c r="I1588" s="20"/>
      <c r="J1588" s="1" t="s">
        <v>5367</v>
      </c>
      <c r="L1588" s="1" t="s">
        <v>5368</v>
      </c>
      <c r="Q1588" t="s">
        <v>13796</v>
      </c>
      <c r="R1588" t="s">
        <v>1198</v>
      </c>
      <c r="S1588" t="s">
        <v>14383</v>
      </c>
      <c r="T1588" t="s">
        <v>14376</v>
      </c>
    </row>
    <row r="1589" spans="1:20" x14ac:dyDescent="0.2">
      <c r="B1589" s="1" t="s">
        <v>5691</v>
      </c>
      <c r="C1589" s="1" t="s">
        <v>5692</v>
      </c>
      <c r="D1589" s="1" t="s">
        <v>5693</v>
      </c>
      <c r="G1589" s="15"/>
      <c r="H1589" s="18"/>
      <c r="I1589" s="20"/>
      <c r="J1589" s="1" t="s">
        <v>5367</v>
      </c>
      <c r="L1589" s="1" t="s">
        <v>5368</v>
      </c>
      <c r="Q1589" t="s">
        <v>13796</v>
      </c>
      <c r="R1589" t="s">
        <v>1198</v>
      </c>
      <c r="S1589" t="s">
        <v>14383</v>
      </c>
      <c r="T1589" t="s">
        <v>14376</v>
      </c>
    </row>
    <row r="1590" spans="1:20" x14ac:dyDescent="0.2">
      <c r="B1590" s="1" t="s">
        <v>5694</v>
      </c>
      <c r="C1590" s="1" t="s">
        <v>5695</v>
      </c>
      <c r="D1590" s="1" t="s">
        <v>5696</v>
      </c>
      <c r="G1590" s="15"/>
      <c r="H1590" s="18">
        <v>0</v>
      </c>
      <c r="I1590" s="20"/>
      <c r="J1590" s="1" t="s">
        <v>5367</v>
      </c>
      <c r="L1590" s="1" t="s">
        <v>5368</v>
      </c>
      <c r="Q1590" t="s">
        <v>13796</v>
      </c>
      <c r="R1590" t="s">
        <v>1198</v>
      </c>
      <c r="S1590" t="s">
        <v>14383</v>
      </c>
      <c r="T1590" t="s">
        <v>14376</v>
      </c>
    </row>
    <row r="1591" spans="1:20" x14ac:dyDescent="0.2">
      <c r="B1591" s="1" t="s">
        <v>5697</v>
      </c>
      <c r="C1591" s="1" t="s">
        <v>5698</v>
      </c>
      <c r="D1591" s="1" t="s">
        <v>5699</v>
      </c>
      <c r="G1591" s="15"/>
      <c r="H1591" s="18">
        <v>0</v>
      </c>
      <c r="I1591" s="20"/>
      <c r="J1591" s="1" t="s">
        <v>5367</v>
      </c>
      <c r="L1591" s="1" t="s">
        <v>5368</v>
      </c>
      <c r="Q1591" t="s">
        <v>13796</v>
      </c>
      <c r="R1591" t="s">
        <v>1198</v>
      </c>
      <c r="S1591" t="s">
        <v>14383</v>
      </c>
      <c r="T1591" t="s">
        <v>14376</v>
      </c>
    </row>
    <row r="1592" spans="1:20" x14ac:dyDescent="0.2">
      <c r="B1592" s="1" t="s">
        <v>5700</v>
      </c>
      <c r="C1592" s="1" t="s">
        <v>5701</v>
      </c>
      <c r="D1592" s="1" t="s">
        <v>5702</v>
      </c>
      <c r="G1592" s="15"/>
      <c r="H1592" s="18">
        <v>0</v>
      </c>
      <c r="I1592" s="20"/>
      <c r="J1592" s="1" t="s">
        <v>5367</v>
      </c>
      <c r="L1592" s="1" t="s">
        <v>5368</v>
      </c>
      <c r="Q1592" t="s">
        <v>13796</v>
      </c>
      <c r="R1592" t="s">
        <v>1198</v>
      </c>
      <c r="S1592" t="s">
        <v>14383</v>
      </c>
      <c r="T1592" t="s">
        <v>14376</v>
      </c>
    </row>
    <row r="1593" spans="1:20" x14ac:dyDescent="0.2">
      <c r="A1593" t="s">
        <v>0</v>
      </c>
      <c r="B1593" s="9" t="s">
        <v>12654</v>
      </c>
      <c r="C1593" s="9"/>
      <c r="D1593" s="9"/>
      <c r="G1593" s="15"/>
      <c r="H1593" s="18"/>
      <c r="I1593" s="20"/>
      <c r="J1593" s="9"/>
      <c r="L1593" s="9"/>
    </row>
    <row r="1594" spans="1:20" x14ac:dyDescent="0.2">
      <c r="B1594" s="1" t="s">
        <v>5703</v>
      </c>
      <c r="C1594" s="1" t="s">
        <v>5704</v>
      </c>
      <c r="D1594" s="1" t="s">
        <v>5705</v>
      </c>
      <c r="G1594" s="15"/>
      <c r="H1594" s="18"/>
      <c r="I1594" s="20"/>
      <c r="J1594" s="1" t="s">
        <v>5367</v>
      </c>
      <c r="L1594" s="1" t="s">
        <v>5368</v>
      </c>
      <c r="N1594" t="s">
        <v>13773</v>
      </c>
      <c r="Q1594" t="s">
        <v>13796</v>
      </c>
      <c r="R1594" t="s">
        <v>1198</v>
      </c>
      <c r="S1594" t="s">
        <v>14383</v>
      </c>
      <c r="T1594" t="s">
        <v>14376</v>
      </c>
    </row>
    <row r="1595" spans="1:20" x14ac:dyDescent="0.2">
      <c r="B1595" s="1" t="s">
        <v>5706</v>
      </c>
      <c r="C1595" s="1" t="s">
        <v>5707</v>
      </c>
      <c r="D1595" s="1" t="s">
        <v>5708</v>
      </c>
      <c r="G1595" s="15"/>
      <c r="H1595" s="18"/>
      <c r="I1595" s="20"/>
      <c r="J1595" s="1" t="s">
        <v>5367</v>
      </c>
      <c r="L1595" s="1" t="s">
        <v>5368</v>
      </c>
      <c r="N1595" t="s">
        <v>13774</v>
      </c>
      <c r="Q1595" t="s">
        <v>13796</v>
      </c>
      <c r="R1595" t="s">
        <v>1198</v>
      </c>
      <c r="S1595" t="s">
        <v>14383</v>
      </c>
    </row>
    <row r="1596" spans="1:20" x14ac:dyDescent="0.2">
      <c r="B1596" s="1" t="s">
        <v>5709</v>
      </c>
      <c r="C1596" s="1" t="s">
        <v>5710</v>
      </c>
      <c r="D1596" s="1" t="s">
        <v>5711</v>
      </c>
      <c r="G1596" s="15"/>
      <c r="H1596" s="18">
        <v>0</v>
      </c>
      <c r="I1596" s="20"/>
      <c r="J1596" s="1" t="s">
        <v>5367</v>
      </c>
      <c r="L1596" s="1" t="s">
        <v>5368</v>
      </c>
      <c r="Q1596" t="s">
        <v>13796</v>
      </c>
      <c r="R1596" t="s">
        <v>1198</v>
      </c>
      <c r="S1596" t="s">
        <v>14383</v>
      </c>
      <c r="T1596" t="s">
        <v>14376</v>
      </c>
    </row>
    <row r="1597" spans="1:20" x14ac:dyDescent="0.2">
      <c r="B1597" s="1" t="s">
        <v>5712</v>
      </c>
      <c r="C1597" s="1" t="s">
        <v>5713</v>
      </c>
      <c r="D1597" s="1" t="s">
        <v>5714</v>
      </c>
      <c r="G1597" s="15"/>
      <c r="H1597" s="18">
        <v>0</v>
      </c>
      <c r="I1597" s="20"/>
      <c r="J1597" s="1" t="s">
        <v>5367</v>
      </c>
      <c r="L1597" s="1" t="s">
        <v>5368</v>
      </c>
      <c r="Q1597" t="s">
        <v>13796</v>
      </c>
      <c r="R1597" t="s">
        <v>1198</v>
      </c>
      <c r="S1597" t="s">
        <v>14383</v>
      </c>
      <c r="T1597" t="s">
        <v>14376</v>
      </c>
    </row>
    <row r="1598" spans="1:20" x14ac:dyDescent="0.2">
      <c r="B1598" s="1" t="s">
        <v>5715</v>
      </c>
      <c r="C1598" s="1" t="s">
        <v>5716</v>
      </c>
      <c r="D1598" s="1" t="s">
        <v>5717</v>
      </c>
      <c r="G1598" s="15"/>
      <c r="H1598" s="18">
        <v>0</v>
      </c>
      <c r="I1598" s="20"/>
      <c r="J1598" s="1" t="s">
        <v>5367</v>
      </c>
      <c r="L1598" s="1" t="s">
        <v>5368</v>
      </c>
      <c r="Q1598" t="s">
        <v>13796</v>
      </c>
      <c r="R1598" t="s">
        <v>1198</v>
      </c>
      <c r="S1598" t="s">
        <v>14383</v>
      </c>
      <c r="T1598" t="s">
        <v>14376</v>
      </c>
    </row>
    <row r="1599" spans="1:20" x14ac:dyDescent="0.2">
      <c r="B1599" s="1" t="s">
        <v>5718</v>
      </c>
      <c r="C1599" s="1" t="s">
        <v>5719</v>
      </c>
      <c r="D1599" s="1" t="s">
        <v>5720</v>
      </c>
      <c r="G1599" s="15"/>
      <c r="H1599" s="18">
        <v>0</v>
      </c>
      <c r="I1599" s="20"/>
      <c r="J1599" s="1" t="s">
        <v>5367</v>
      </c>
      <c r="L1599" s="1" t="s">
        <v>5368</v>
      </c>
      <c r="Q1599" t="s">
        <v>13796</v>
      </c>
      <c r="R1599" t="s">
        <v>1198</v>
      </c>
      <c r="S1599" t="s">
        <v>14383</v>
      </c>
      <c r="T1599" t="s">
        <v>14376</v>
      </c>
    </row>
    <row r="1600" spans="1:20" x14ac:dyDescent="0.2">
      <c r="B1600" s="1" t="s">
        <v>5721</v>
      </c>
      <c r="C1600" s="1" t="s">
        <v>5722</v>
      </c>
      <c r="D1600" s="1" t="s">
        <v>5723</v>
      </c>
      <c r="G1600" s="15"/>
      <c r="H1600" s="18">
        <v>0</v>
      </c>
      <c r="I1600" s="20"/>
      <c r="J1600" s="1" t="s">
        <v>5367</v>
      </c>
      <c r="L1600" s="1" t="s">
        <v>5368</v>
      </c>
      <c r="Q1600" t="s">
        <v>13796</v>
      </c>
      <c r="R1600" t="s">
        <v>1198</v>
      </c>
      <c r="S1600" t="s">
        <v>14383</v>
      </c>
      <c r="T1600" t="s">
        <v>14376</v>
      </c>
    </row>
    <row r="1601" spans="2:20" x14ac:dyDescent="0.2">
      <c r="B1601" s="1" t="s">
        <v>5724</v>
      </c>
      <c r="C1601" s="1" t="s">
        <v>5725</v>
      </c>
      <c r="D1601" s="1" t="s">
        <v>5726</v>
      </c>
      <c r="G1601" s="15"/>
      <c r="H1601" s="18">
        <v>0</v>
      </c>
      <c r="I1601" s="20"/>
      <c r="J1601" s="1" t="s">
        <v>5367</v>
      </c>
      <c r="L1601" s="1" t="s">
        <v>5368</v>
      </c>
      <c r="Q1601" t="s">
        <v>13796</v>
      </c>
      <c r="R1601" t="s">
        <v>1198</v>
      </c>
      <c r="S1601" t="s">
        <v>14383</v>
      </c>
      <c r="T1601" t="s">
        <v>14376</v>
      </c>
    </row>
    <row r="1602" spans="2:20" x14ac:dyDescent="0.2">
      <c r="B1602" s="1" t="s">
        <v>5727</v>
      </c>
      <c r="C1602" s="1" t="s">
        <v>5728</v>
      </c>
      <c r="D1602" s="1" t="s">
        <v>5729</v>
      </c>
      <c r="G1602" s="15"/>
      <c r="H1602" s="18">
        <v>0</v>
      </c>
      <c r="I1602" s="20"/>
      <c r="J1602" s="1" t="s">
        <v>5367</v>
      </c>
      <c r="L1602" s="1" t="s">
        <v>5368</v>
      </c>
      <c r="Q1602" t="s">
        <v>13796</v>
      </c>
      <c r="R1602" t="s">
        <v>1198</v>
      </c>
      <c r="S1602" t="s">
        <v>14383</v>
      </c>
      <c r="T1602" t="s">
        <v>14376</v>
      </c>
    </row>
    <row r="1603" spans="2:20" x14ac:dyDescent="0.2">
      <c r="B1603" s="1" t="s">
        <v>5730</v>
      </c>
      <c r="C1603" s="1" t="s">
        <v>5731</v>
      </c>
      <c r="D1603" s="1" t="s">
        <v>5732</v>
      </c>
      <c r="G1603" s="15"/>
      <c r="H1603" s="18">
        <v>0</v>
      </c>
      <c r="I1603" s="20"/>
      <c r="J1603" s="1" t="s">
        <v>5367</v>
      </c>
      <c r="L1603" s="1" t="s">
        <v>5368</v>
      </c>
      <c r="Q1603" t="s">
        <v>13796</v>
      </c>
      <c r="R1603" t="s">
        <v>1198</v>
      </c>
      <c r="S1603" t="s">
        <v>14383</v>
      </c>
      <c r="T1603" t="s">
        <v>14376</v>
      </c>
    </row>
    <row r="1604" spans="2:20" x14ac:dyDescent="0.2">
      <c r="B1604" s="1" t="s">
        <v>5733</v>
      </c>
      <c r="C1604" s="1" t="s">
        <v>5734</v>
      </c>
      <c r="D1604" s="1" t="s">
        <v>5735</v>
      </c>
      <c r="G1604" s="15"/>
      <c r="H1604" s="18">
        <v>0</v>
      </c>
      <c r="I1604" s="20"/>
      <c r="J1604" s="1" t="s">
        <v>5367</v>
      </c>
      <c r="L1604" s="1" t="s">
        <v>5368</v>
      </c>
      <c r="Q1604" t="s">
        <v>13796</v>
      </c>
      <c r="R1604" t="s">
        <v>1198</v>
      </c>
      <c r="S1604" t="s">
        <v>14383</v>
      </c>
      <c r="T1604" t="s">
        <v>14376</v>
      </c>
    </row>
    <row r="1605" spans="2:20" x14ac:dyDescent="0.2">
      <c r="B1605" s="1" t="s">
        <v>5736</v>
      </c>
      <c r="C1605" s="1" t="s">
        <v>5737</v>
      </c>
      <c r="D1605" s="1" t="s">
        <v>5738</v>
      </c>
      <c r="G1605" s="15"/>
      <c r="H1605" s="18">
        <v>0</v>
      </c>
      <c r="I1605" s="20"/>
      <c r="J1605" s="1" t="s">
        <v>5367</v>
      </c>
      <c r="L1605" s="1" t="s">
        <v>5368</v>
      </c>
      <c r="Q1605" t="s">
        <v>13796</v>
      </c>
      <c r="R1605" t="s">
        <v>1198</v>
      </c>
      <c r="S1605" t="s">
        <v>14383</v>
      </c>
      <c r="T1605" t="s">
        <v>14376</v>
      </c>
    </row>
    <row r="1606" spans="2:20" x14ac:dyDescent="0.2">
      <c r="B1606" s="1" t="s">
        <v>5739</v>
      </c>
      <c r="C1606" s="1" t="s">
        <v>5740</v>
      </c>
      <c r="D1606" s="1" t="s">
        <v>5741</v>
      </c>
      <c r="G1606" s="15"/>
      <c r="H1606" s="18">
        <v>0</v>
      </c>
      <c r="I1606" s="20"/>
      <c r="J1606" s="1" t="s">
        <v>5367</v>
      </c>
      <c r="L1606" s="1" t="s">
        <v>5368</v>
      </c>
      <c r="Q1606" t="s">
        <v>13796</v>
      </c>
      <c r="R1606" t="s">
        <v>1198</v>
      </c>
      <c r="S1606" t="s">
        <v>14383</v>
      </c>
      <c r="T1606" t="s">
        <v>14376</v>
      </c>
    </row>
    <row r="1607" spans="2:20" x14ac:dyDescent="0.2">
      <c r="B1607" s="1" t="s">
        <v>5742</v>
      </c>
      <c r="C1607" s="1" t="s">
        <v>5743</v>
      </c>
      <c r="D1607" s="1" t="s">
        <v>5744</v>
      </c>
      <c r="G1607" s="15"/>
      <c r="H1607" s="18">
        <v>0</v>
      </c>
      <c r="I1607" s="20"/>
      <c r="J1607" s="1" t="s">
        <v>5367</v>
      </c>
      <c r="L1607" s="1" t="s">
        <v>5368</v>
      </c>
      <c r="Q1607" t="s">
        <v>13796</v>
      </c>
      <c r="R1607" t="s">
        <v>1198</v>
      </c>
      <c r="S1607" t="s">
        <v>14383</v>
      </c>
      <c r="T1607" t="s">
        <v>14376</v>
      </c>
    </row>
    <row r="1608" spans="2:20" x14ac:dyDescent="0.2">
      <c r="B1608" s="1" t="s">
        <v>5745</v>
      </c>
      <c r="C1608" s="1" t="s">
        <v>5746</v>
      </c>
      <c r="D1608" s="1" t="s">
        <v>5747</v>
      </c>
      <c r="G1608" s="15"/>
      <c r="H1608" s="18">
        <v>0</v>
      </c>
      <c r="I1608" s="20"/>
      <c r="J1608" s="1" t="s">
        <v>5367</v>
      </c>
      <c r="L1608" s="1" t="s">
        <v>5368</v>
      </c>
      <c r="Q1608" t="s">
        <v>13796</v>
      </c>
      <c r="R1608" t="s">
        <v>1198</v>
      </c>
      <c r="S1608" t="s">
        <v>14383</v>
      </c>
      <c r="T1608" t="s">
        <v>14376</v>
      </c>
    </row>
    <row r="1609" spans="2:20" x14ac:dyDescent="0.2">
      <c r="B1609" s="1" t="s">
        <v>5748</v>
      </c>
      <c r="C1609" s="1" t="s">
        <v>5749</v>
      </c>
      <c r="D1609" s="1" t="s">
        <v>5750</v>
      </c>
      <c r="G1609" s="15"/>
      <c r="H1609" s="18">
        <v>0</v>
      </c>
      <c r="I1609" s="20"/>
      <c r="J1609" s="1" t="s">
        <v>5367</v>
      </c>
      <c r="L1609" s="1" t="s">
        <v>5368</v>
      </c>
      <c r="Q1609" t="s">
        <v>13796</v>
      </c>
      <c r="R1609" t="s">
        <v>1198</v>
      </c>
      <c r="S1609" t="s">
        <v>14383</v>
      </c>
      <c r="T1609" t="s">
        <v>14376</v>
      </c>
    </row>
    <row r="1610" spans="2:20" x14ac:dyDescent="0.2">
      <c r="B1610" s="1" t="s">
        <v>5751</v>
      </c>
      <c r="C1610" s="1" t="s">
        <v>5752</v>
      </c>
      <c r="D1610" s="1" t="s">
        <v>5753</v>
      </c>
      <c r="G1610" s="15"/>
      <c r="H1610" s="18">
        <v>0</v>
      </c>
      <c r="I1610" s="20"/>
      <c r="J1610" s="1" t="s">
        <v>5367</v>
      </c>
      <c r="L1610" s="1" t="s">
        <v>5368</v>
      </c>
      <c r="Q1610" t="s">
        <v>13796</v>
      </c>
      <c r="R1610" t="s">
        <v>1198</v>
      </c>
      <c r="S1610" t="s">
        <v>14383</v>
      </c>
      <c r="T1610" t="s">
        <v>14376</v>
      </c>
    </row>
    <row r="1611" spans="2:20" x14ac:dyDescent="0.2">
      <c r="B1611" s="1" t="s">
        <v>5754</v>
      </c>
      <c r="C1611" s="1" t="s">
        <v>5755</v>
      </c>
      <c r="D1611" s="1" t="s">
        <v>5756</v>
      </c>
      <c r="G1611" s="15"/>
      <c r="H1611" s="18">
        <v>0</v>
      </c>
      <c r="I1611" s="20"/>
      <c r="J1611" s="1" t="s">
        <v>5367</v>
      </c>
      <c r="L1611" s="1" t="s">
        <v>5368</v>
      </c>
      <c r="Q1611" t="s">
        <v>13796</v>
      </c>
      <c r="R1611" t="s">
        <v>1198</v>
      </c>
      <c r="S1611" t="s">
        <v>14383</v>
      </c>
      <c r="T1611" t="s">
        <v>14376</v>
      </c>
    </row>
    <row r="1612" spans="2:20" x14ac:dyDescent="0.2">
      <c r="B1612" s="1" t="s">
        <v>5757</v>
      </c>
      <c r="C1612" s="1" t="s">
        <v>5758</v>
      </c>
      <c r="D1612" s="1" t="s">
        <v>5759</v>
      </c>
      <c r="G1612" s="15"/>
      <c r="H1612" s="18">
        <v>0</v>
      </c>
      <c r="I1612" s="20"/>
      <c r="J1612" s="1" t="s">
        <v>5367</v>
      </c>
      <c r="L1612" s="1" t="s">
        <v>5368</v>
      </c>
      <c r="Q1612" t="s">
        <v>13796</v>
      </c>
      <c r="R1612" t="s">
        <v>1198</v>
      </c>
      <c r="S1612" t="s">
        <v>14383</v>
      </c>
      <c r="T1612" t="s">
        <v>14376</v>
      </c>
    </row>
    <row r="1613" spans="2:20" x14ac:dyDescent="0.2">
      <c r="B1613" s="1" t="s">
        <v>5760</v>
      </c>
      <c r="C1613" s="1" t="s">
        <v>5761</v>
      </c>
      <c r="D1613" s="1" t="s">
        <v>5762</v>
      </c>
      <c r="G1613" s="15"/>
      <c r="H1613" s="18">
        <v>0</v>
      </c>
      <c r="I1613" s="20"/>
      <c r="J1613" s="1" t="s">
        <v>5367</v>
      </c>
      <c r="L1613" s="1" t="s">
        <v>5368</v>
      </c>
      <c r="Q1613" t="s">
        <v>13796</v>
      </c>
      <c r="R1613" t="s">
        <v>1198</v>
      </c>
      <c r="S1613" t="s">
        <v>14383</v>
      </c>
      <c r="T1613" t="s">
        <v>14376</v>
      </c>
    </row>
    <row r="1614" spans="2:20" x14ac:dyDescent="0.2">
      <c r="B1614" s="1" t="s">
        <v>5763</v>
      </c>
      <c r="C1614" s="1" t="s">
        <v>5764</v>
      </c>
      <c r="D1614" s="1" t="s">
        <v>5765</v>
      </c>
      <c r="G1614" s="15"/>
      <c r="H1614" s="18">
        <v>0</v>
      </c>
      <c r="I1614" s="20"/>
      <c r="J1614" s="1" t="s">
        <v>5367</v>
      </c>
      <c r="L1614" s="1" t="s">
        <v>5368</v>
      </c>
      <c r="Q1614" t="s">
        <v>13796</v>
      </c>
      <c r="R1614" t="s">
        <v>1198</v>
      </c>
      <c r="S1614" t="s">
        <v>14383</v>
      </c>
      <c r="T1614" t="s">
        <v>14376</v>
      </c>
    </row>
    <row r="1615" spans="2:20" x14ac:dyDescent="0.2">
      <c r="B1615" s="1" t="s">
        <v>5766</v>
      </c>
      <c r="C1615" s="1" t="s">
        <v>5767</v>
      </c>
      <c r="D1615" s="1" t="s">
        <v>5768</v>
      </c>
      <c r="G1615" s="15"/>
      <c r="H1615" s="18">
        <v>0</v>
      </c>
      <c r="I1615" s="20"/>
      <c r="J1615" s="1" t="s">
        <v>5367</v>
      </c>
      <c r="L1615" s="1" t="s">
        <v>5368</v>
      </c>
      <c r="Q1615" t="s">
        <v>13796</v>
      </c>
      <c r="R1615" t="s">
        <v>1198</v>
      </c>
      <c r="S1615" t="s">
        <v>14383</v>
      </c>
      <c r="T1615" t="s">
        <v>14376</v>
      </c>
    </row>
    <row r="1616" spans="2:20" x14ac:dyDescent="0.2">
      <c r="B1616" s="1" t="s">
        <v>5769</v>
      </c>
      <c r="C1616" s="1" t="s">
        <v>5770</v>
      </c>
      <c r="D1616" s="1" t="s">
        <v>5771</v>
      </c>
      <c r="G1616" s="15"/>
      <c r="H1616" s="18">
        <v>0</v>
      </c>
      <c r="I1616" s="20"/>
      <c r="J1616" s="1" t="s">
        <v>5367</v>
      </c>
      <c r="L1616" s="1" t="s">
        <v>5368</v>
      </c>
      <c r="Q1616" t="s">
        <v>13796</v>
      </c>
      <c r="R1616" t="s">
        <v>1198</v>
      </c>
      <c r="S1616" t="s">
        <v>14383</v>
      </c>
      <c r="T1616" t="s">
        <v>14376</v>
      </c>
    </row>
    <row r="1617" spans="2:20" x14ac:dyDescent="0.2">
      <c r="B1617" s="1" t="s">
        <v>5772</v>
      </c>
      <c r="C1617" s="1" t="s">
        <v>5773</v>
      </c>
      <c r="D1617" s="1" t="s">
        <v>5774</v>
      </c>
      <c r="G1617" s="15"/>
      <c r="H1617" s="18">
        <v>0</v>
      </c>
      <c r="I1617" s="20"/>
      <c r="J1617" s="1" t="s">
        <v>5367</v>
      </c>
      <c r="L1617" s="1" t="s">
        <v>5368</v>
      </c>
      <c r="Q1617" t="s">
        <v>13796</v>
      </c>
      <c r="R1617" t="s">
        <v>1198</v>
      </c>
      <c r="S1617" t="s">
        <v>14383</v>
      </c>
      <c r="T1617" t="s">
        <v>14376</v>
      </c>
    </row>
    <row r="1618" spans="2:20" x14ac:dyDescent="0.2">
      <c r="B1618" s="1" t="s">
        <v>5775</v>
      </c>
      <c r="C1618" s="1" t="s">
        <v>5776</v>
      </c>
      <c r="D1618" s="1" t="s">
        <v>5777</v>
      </c>
      <c r="G1618" s="15"/>
      <c r="H1618" s="18">
        <v>0</v>
      </c>
      <c r="I1618" s="20"/>
      <c r="J1618" s="1" t="s">
        <v>5367</v>
      </c>
      <c r="L1618" s="1" t="s">
        <v>5368</v>
      </c>
      <c r="Q1618" t="s">
        <v>13796</v>
      </c>
      <c r="R1618" t="s">
        <v>1198</v>
      </c>
      <c r="S1618" t="s">
        <v>14383</v>
      </c>
      <c r="T1618" t="s">
        <v>14376</v>
      </c>
    </row>
    <row r="1619" spans="2:20" x14ac:dyDescent="0.2">
      <c r="B1619" s="1" t="s">
        <v>5778</v>
      </c>
      <c r="C1619" s="1" t="s">
        <v>5779</v>
      </c>
      <c r="D1619" s="1" t="s">
        <v>5780</v>
      </c>
      <c r="G1619" s="15"/>
      <c r="H1619" s="18">
        <v>0</v>
      </c>
      <c r="I1619" s="20"/>
      <c r="J1619" s="1" t="s">
        <v>5367</v>
      </c>
      <c r="L1619" s="1" t="s">
        <v>5368</v>
      </c>
      <c r="Q1619" t="s">
        <v>13796</v>
      </c>
      <c r="R1619" t="s">
        <v>1198</v>
      </c>
      <c r="S1619" t="s">
        <v>14383</v>
      </c>
      <c r="T1619" t="s">
        <v>14376</v>
      </c>
    </row>
    <row r="1620" spans="2:20" x14ac:dyDescent="0.2">
      <c r="B1620" s="1" t="s">
        <v>5781</v>
      </c>
      <c r="C1620" s="1" t="s">
        <v>5782</v>
      </c>
      <c r="D1620" s="1" t="s">
        <v>5783</v>
      </c>
      <c r="G1620" s="15"/>
      <c r="H1620" s="18">
        <v>0</v>
      </c>
      <c r="I1620" s="20"/>
      <c r="J1620" s="1" t="s">
        <v>5367</v>
      </c>
      <c r="L1620" s="1" t="s">
        <v>5368</v>
      </c>
      <c r="Q1620" t="s">
        <v>13796</v>
      </c>
      <c r="R1620" t="s">
        <v>1198</v>
      </c>
      <c r="S1620" t="s">
        <v>14383</v>
      </c>
      <c r="T1620" t="s">
        <v>14376</v>
      </c>
    </row>
    <row r="1621" spans="2:20" x14ac:dyDescent="0.2">
      <c r="B1621" s="1" t="s">
        <v>5784</v>
      </c>
      <c r="C1621" s="1" t="s">
        <v>5785</v>
      </c>
      <c r="D1621" s="1" t="s">
        <v>5786</v>
      </c>
      <c r="G1621" s="15"/>
      <c r="H1621" s="18">
        <v>0</v>
      </c>
      <c r="I1621" s="20"/>
      <c r="J1621" s="1" t="s">
        <v>5367</v>
      </c>
      <c r="L1621" s="1" t="s">
        <v>5368</v>
      </c>
      <c r="Q1621" t="s">
        <v>13796</v>
      </c>
      <c r="R1621" t="s">
        <v>1198</v>
      </c>
      <c r="S1621" t="s">
        <v>14383</v>
      </c>
      <c r="T1621" t="s">
        <v>14376</v>
      </c>
    </row>
    <row r="1622" spans="2:20" x14ac:dyDescent="0.2">
      <c r="B1622" s="1" t="s">
        <v>5787</v>
      </c>
      <c r="C1622" s="1" t="s">
        <v>5788</v>
      </c>
      <c r="D1622" s="1" t="s">
        <v>5789</v>
      </c>
      <c r="G1622" s="15"/>
      <c r="H1622" s="18">
        <v>0</v>
      </c>
      <c r="I1622" s="20"/>
      <c r="J1622" s="1" t="s">
        <v>5367</v>
      </c>
      <c r="L1622" s="1" t="s">
        <v>5368</v>
      </c>
      <c r="Q1622" t="s">
        <v>13796</v>
      </c>
      <c r="R1622" t="s">
        <v>1198</v>
      </c>
      <c r="S1622" t="s">
        <v>14383</v>
      </c>
      <c r="T1622" t="s">
        <v>14376</v>
      </c>
    </row>
    <row r="1623" spans="2:20" x14ac:dyDescent="0.2">
      <c r="B1623" s="1" t="s">
        <v>5790</v>
      </c>
      <c r="C1623" s="1" t="s">
        <v>5791</v>
      </c>
      <c r="D1623" s="1" t="s">
        <v>5792</v>
      </c>
      <c r="G1623" s="15"/>
      <c r="H1623" s="18">
        <v>0</v>
      </c>
      <c r="I1623" s="20"/>
      <c r="J1623" s="1" t="s">
        <v>5367</v>
      </c>
      <c r="L1623" s="1" t="s">
        <v>5368</v>
      </c>
      <c r="Q1623" t="s">
        <v>13796</v>
      </c>
      <c r="R1623" t="s">
        <v>1198</v>
      </c>
      <c r="S1623" t="s">
        <v>14383</v>
      </c>
      <c r="T1623" t="s">
        <v>14376</v>
      </c>
    </row>
    <row r="1624" spans="2:20" x14ac:dyDescent="0.2">
      <c r="B1624" s="1" t="s">
        <v>5793</v>
      </c>
      <c r="C1624" s="1" t="s">
        <v>5794</v>
      </c>
      <c r="D1624" s="1" t="s">
        <v>5795</v>
      </c>
      <c r="G1624" s="15"/>
      <c r="H1624" s="18">
        <v>0</v>
      </c>
      <c r="I1624" s="20"/>
      <c r="J1624" s="1" t="s">
        <v>5367</v>
      </c>
      <c r="L1624" s="1" t="s">
        <v>5368</v>
      </c>
      <c r="Q1624" t="s">
        <v>13796</v>
      </c>
      <c r="R1624" t="s">
        <v>1198</v>
      </c>
      <c r="S1624" t="s">
        <v>14383</v>
      </c>
      <c r="T1624" t="s">
        <v>14376</v>
      </c>
    </row>
    <row r="1625" spans="2:20" x14ac:dyDescent="0.2">
      <c r="B1625" s="1" t="s">
        <v>5796</v>
      </c>
      <c r="C1625" s="1" t="s">
        <v>5797</v>
      </c>
      <c r="D1625" s="1" t="s">
        <v>5798</v>
      </c>
      <c r="G1625" s="15"/>
      <c r="H1625" s="18">
        <v>0</v>
      </c>
      <c r="I1625" s="20"/>
      <c r="J1625" s="1" t="s">
        <v>5367</v>
      </c>
      <c r="L1625" s="1" t="s">
        <v>5368</v>
      </c>
      <c r="Q1625" t="s">
        <v>13796</v>
      </c>
      <c r="R1625" t="s">
        <v>1198</v>
      </c>
      <c r="S1625" t="s">
        <v>14383</v>
      </c>
      <c r="T1625" t="s">
        <v>14376</v>
      </c>
    </row>
    <row r="1626" spans="2:20" x14ac:dyDescent="0.2">
      <c r="B1626" s="1" t="s">
        <v>5799</v>
      </c>
      <c r="C1626" s="1" t="s">
        <v>5800</v>
      </c>
      <c r="D1626" s="1" t="s">
        <v>5801</v>
      </c>
      <c r="G1626" s="15"/>
      <c r="H1626" s="18">
        <v>0</v>
      </c>
      <c r="I1626" s="20"/>
      <c r="J1626" s="1" t="s">
        <v>5367</v>
      </c>
      <c r="L1626" s="1" t="s">
        <v>5368</v>
      </c>
      <c r="Q1626" t="s">
        <v>13796</v>
      </c>
      <c r="R1626" t="s">
        <v>1198</v>
      </c>
      <c r="S1626" t="s">
        <v>14383</v>
      </c>
      <c r="T1626" t="s">
        <v>14376</v>
      </c>
    </row>
    <row r="1627" spans="2:20" x14ac:dyDescent="0.2">
      <c r="B1627" s="1" t="s">
        <v>5802</v>
      </c>
      <c r="C1627" s="1" t="s">
        <v>5803</v>
      </c>
      <c r="D1627" s="1" t="s">
        <v>5804</v>
      </c>
      <c r="G1627" s="15"/>
      <c r="H1627" s="18">
        <v>0</v>
      </c>
      <c r="I1627" s="20"/>
      <c r="J1627" s="1" t="s">
        <v>5367</v>
      </c>
      <c r="L1627" s="1" t="s">
        <v>5368</v>
      </c>
      <c r="Q1627" t="s">
        <v>13796</v>
      </c>
      <c r="R1627" t="s">
        <v>1198</v>
      </c>
      <c r="S1627" t="s">
        <v>14383</v>
      </c>
      <c r="T1627" t="s">
        <v>14376</v>
      </c>
    </row>
    <row r="1628" spans="2:20" x14ac:dyDescent="0.2">
      <c r="B1628" s="1" t="s">
        <v>5805</v>
      </c>
      <c r="C1628" s="1" t="s">
        <v>5806</v>
      </c>
      <c r="D1628" s="1" t="s">
        <v>5807</v>
      </c>
      <c r="G1628" s="15"/>
      <c r="H1628" s="18">
        <v>0</v>
      </c>
      <c r="I1628" s="20"/>
      <c r="J1628" s="1" t="s">
        <v>5367</v>
      </c>
      <c r="L1628" s="1" t="s">
        <v>5368</v>
      </c>
      <c r="Q1628" t="s">
        <v>13796</v>
      </c>
      <c r="R1628" t="s">
        <v>1198</v>
      </c>
      <c r="S1628" t="s">
        <v>14383</v>
      </c>
      <c r="T1628" t="s">
        <v>14376</v>
      </c>
    </row>
    <row r="1629" spans="2:20" x14ac:dyDescent="0.2">
      <c r="B1629" s="1" t="s">
        <v>5808</v>
      </c>
      <c r="C1629" s="1" t="s">
        <v>5809</v>
      </c>
      <c r="D1629" s="1" t="s">
        <v>5810</v>
      </c>
      <c r="G1629" s="15"/>
      <c r="H1629" s="18">
        <v>0</v>
      </c>
      <c r="I1629" s="20"/>
      <c r="J1629" s="1" t="s">
        <v>5367</v>
      </c>
      <c r="L1629" s="1" t="s">
        <v>5368</v>
      </c>
      <c r="Q1629" t="s">
        <v>13796</v>
      </c>
      <c r="R1629" t="s">
        <v>1198</v>
      </c>
      <c r="S1629" t="s">
        <v>14383</v>
      </c>
      <c r="T1629" t="s">
        <v>14376</v>
      </c>
    </row>
    <row r="1630" spans="2:20" x14ac:dyDescent="0.2">
      <c r="B1630" s="1" t="s">
        <v>5811</v>
      </c>
      <c r="C1630" s="1" t="s">
        <v>5812</v>
      </c>
      <c r="D1630" s="1" t="s">
        <v>5813</v>
      </c>
      <c r="G1630" s="15"/>
      <c r="H1630" s="18">
        <v>0</v>
      </c>
      <c r="I1630" s="20"/>
      <c r="J1630" s="1" t="s">
        <v>5367</v>
      </c>
      <c r="L1630" s="1" t="s">
        <v>5368</v>
      </c>
      <c r="Q1630" t="s">
        <v>13796</v>
      </c>
      <c r="R1630" t="s">
        <v>1198</v>
      </c>
      <c r="S1630" t="s">
        <v>14383</v>
      </c>
      <c r="T1630" t="s">
        <v>14376</v>
      </c>
    </row>
    <row r="1631" spans="2:20" x14ac:dyDescent="0.2">
      <c r="B1631" s="1" t="s">
        <v>5814</v>
      </c>
      <c r="C1631" s="1" t="s">
        <v>5815</v>
      </c>
      <c r="D1631" s="1" t="s">
        <v>5816</v>
      </c>
      <c r="G1631" s="15"/>
      <c r="H1631" s="18">
        <v>0</v>
      </c>
      <c r="I1631" s="20"/>
      <c r="J1631" s="1" t="s">
        <v>5367</v>
      </c>
      <c r="L1631" s="1" t="s">
        <v>5368</v>
      </c>
      <c r="Q1631" t="s">
        <v>13796</v>
      </c>
      <c r="R1631" t="s">
        <v>1198</v>
      </c>
      <c r="S1631" t="s">
        <v>14383</v>
      </c>
      <c r="T1631" t="s">
        <v>14376</v>
      </c>
    </row>
    <row r="1632" spans="2:20" x14ac:dyDescent="0.2">
      <c r="B1632" s="1" t="s">
        <v>5817</v>
      </c>
      <c r="C1632" s="1" t="s">
        <v>5818</v>
      </c>
      <c r="D1632" s="1" t="s">
        <v>5819</v>
      </c>
      <c r="G1632" s="15"/>
      <c r="H1632" s="18">
        <v>0</v>
      </c>
      <c r="I1632" s="20"/>
      <c r="J1632" s="1" t="s">
        <v>5367</v>
      </c>
      <c r="L1632" s="1" t="s">
        <v>5368</v>
      </c>
      <c r="Q1632" t="s">
        <v>13796</v>
      </c>
      <c r="R1632" t="s">
        <v>1198</v>
      </c>
      <c r="S1632" t="s">
        <v>14383</v>
      </c>
      <c r="T1632" t="s">
        <v>14376</v>
      </c>
    </row>
    <row r="1633" spans="2:20" x14ac:dyDescent="0.2">
      <c r="B1633" s="1" t="s">
        <v>5820</v>
      </c>
      <c r="C1633" s="1" t="s">
        <v>5821</v>
      </c>
      <c r="D1633" s="1" t="s">
        <v>5822</v>
      </c>
      <c r="G1633" s="15"/>
      <c r="H1633" s="18">
        <v>0</v>
      </c>
      <c r="I1633" s="20"/>
      <c r="J1633" s="1" t="s">
        <v>5367</v>
      </c>
      <c r="L1633" s="1" t="s">
        <v>5368</v>
      </c>
      <c r="Q1633" t="s">
        <v>13796</v>
      </c>
      <c r="R1633" t="s">
        <v>1198</v>
      </c>
      <c r="S1633" t="s">
        <v>14383</v>
      </c>
      <c r="T1633" t="s">
        <v>14376</v>
      </c>
    </row>
    <row r="1634" spans="2:20" x14ac:dyDescent="0.2">
      <c r="B1634" s="1" t="s">
        <v>5823</v>
      </c>
      <c r="C1634" s="1" t="s">
        <v>5824</v>
      </c>
      <c r="D1634" s="1" t="s">
        <v>5825</v>
      </c>
      <c r="G1634" s="15"/>
      <c r="H1634" s="18">
        <v>0</v>
      </c>
      <c r="I1634" s="20"/>
      <c r="J1634" s="1" t="s">
        <v>5367</v>
      </c>
      <c r="L1634" s="1" t="s">
        <v>5368</v>
      </c>
      <c r="Q1634" t="s">
        <v>13796</v>
      </c>
      <c r="R1634" t="s">
        <v>1198</v>
      </c>
      <c r="S1634" t="s">
        <v>14383</v>
      </c>
      <c r="T1634" t="s">
        <v>14376</v>
      </c>
    </row>
    <row r="1635" spans="2:20" x14ac:dyDescent="0.2">
      <c r="B1635" s="1" t="s">
        <v>5826</v>
      </c>
      <c r="C1635" s="1" t="s">
        <v>5827</v>
      </c>
      <c r="D1635" s="1" t="s">
        <v>5828</v>
      </c>
      <c r="G1635" s="15"/>
      <c r="H1635" s="18">
        <v>0</v>
      </c>
      <c r="I1635" s="20"/>
      <c r="J1635" s="1" t="s">
        <v>5367</v>
      </c>
      <c r="L1635" s="1" t="s">
        <v>5368</v>
      </c>
      <c r="Q1635" t="s">
        <v>13796</v>
      </c>
      <c r="R1635" t="s">
        <v>1198</v>
      </c>
      <c r="S1635" t="s">
        <v>14383</v>
      </c>
      <c r="T1635" t="s">
        <v>14376</v>
      </c>
    </row>
    <row r="1636" spans="2:20" x14ac:dyDescent="0.2">
      <c r="B1636" s="1" t="s">
        <v>5829</v>
      </c>
      <c r="C1636" s="1" t="s">
        <v>5830</v>
      </c>
      <c r="D1636" s="1" t="s">
        <v>5831</v>
      </c>
      <c r="G1636" s="15"/>
      <c r="H1636" s="18">
        <v>0</v>
      </c>
      <c r="I1636" s="20"/>
      <c r="J1636" s="1" t="s">
        <v>5367</v>
      </c>
      <c r="L1636" s="1" t="s">
        <v>5368</v>
      </c>
      <c r="Q1636" t="s">
        <v>13796</v>
      </c>
      <c r="R1636" t="s">
        <v>1198</v>
      </c>
      <c r="S1636" t="s">
        <v>14383</v>
      </c>
      <c r="T1636" t="s">
        <v>14376</v>
      </c>
    </row>
    <row r="1637" spans="2:20" x14ac:dyDescent="0.2">
      <c r="B1637" s="1" t="s">
        <v>5832</v>
      </c>
      <c r="C1637" s="1" t="s">
        <v>5833</v>
      </c>
      <c r="D1637" s="1" t="s">
        <v>5834</v>
      </c>
      <c r="G1637" s="15"/>
      <c r="H1637" s="18">
        <v>0</v>
      </c>
      <c r="I1637" s="20"/>
      <c r="J1637" s="1" t="s">
        <v>5367</v>
      </c>
      <c r="L1637" s="1" t="s">
        <v>5368</v>
      </c>
      <c r="Q1637" t="s">
        <v>13796</v>
      </c>
      <c r="R1637" t="s">
        <v>1198</v>
      </c>
      <c r="S1637" t="s">
        <v>14383</v>
      </c>
      <c r="T1637" t="s">
        <v>14376</v>
      </c>
    </row>
    <row r="1638" spans="2:20" x14ac:dyDescent="0.2">
      <c r="B1638" s="1" t="s">
        <v>5835</v>
      </c>
      <c r="C1638" s="1" t="s">
        <v>5836</v>
      </c>
      <c r="D1638" s="1" t="s">
        <v>5837</v>
      </c>
      <c r="G1638" s="15"/>
      <c r="H1638" s="18">
        <v>0</v>
      </c>
      <c r="I1638" s="20"/>
      <c r="J1638" s="1" t="s">
        <v>5367</v>
      </c>
      <c r="L1638" s="1" t="s">
        <v>5368</v>
      </c>
      <c r="Q1638" t="s">
        <v>13796</v>
      </c>
      <c r="R1638" t="s">
        <v>1198</v>
      </c>
      <c r="S1638" t="s">
        <v>14383</v>
      </c>
      <c r="T1638" t="s">
        <v>14376</v>
      </c>
    </row>
    <row r="1639" spans="2:20" x14ac:dyDescent="0.2">
      <c r="B1639" s="1" t="s">
        <v>5838</v>
      </c>
      <c r="C1639" s="1" t="s">
        <v>5839</v>
      </c>
      <c r="D1639" s="1" t="s">
        <v>5840</v>
      </c>
      <c r="G1639" s="15"/>
      <c r="H1639" s="18">
        <v>0</v>
      </c>
      <c r="I1639" s="20"/>
      <c r="J1639" s="1" t="s">
        <v>5367</v>
      </c>
      <c r="L1639" s="1" t="s">
        <v>5368</v>
      </c>
      <c r="Q1639" t="s">
        <v>13796</v>
      </c>
      <c r="R1639" t="s">
        <v>1198</v>
      </c>
      <c r="S1639" t="s">
        <v>14383</v>
      </c>
      <c r="T1639" t="s">
        <v>14376</v>
      </c>
    </row>
    <row r="1640" spans="2:20" x14ac:dyDescent="0.2">
      <c r="B1640" s="1" t="s">
        <v>5841</v>
      </c>
      <c r="C1640" s="1" t="s">
        <v>5842</v>
      </c>
      <c r="D1640" s="1" t="s">
        <v>5843</v>
      </c>
      <c r="G1640" s="15"/>
      <c r="H1640" s="18">
        <v>0</v>
      </c>
      <c r="I1640" s="20"/>
      <c r="J1640" s="1" t="s">
        <v>5367</v>
      </c>
      <c r="L1640" s="1" t="s">
        <v>5368</v>
      </c>
      <c r="Q1640" t="s">
        <v>13796</v>
      </c>
      <c r="R1640" t="s">
        <v>1198</v>
      </c>
      <c r="S1640" t="s">
        <v>14383</v>
      </c>
      <c r="T1640" t="s">
        <v>14376</v>
      </c>
    </row>
    <row r="1641" spans="2:20" x14ac:dyDescent="0.2">
      <c r="B1641" s="1" t="s">
        <v>5844</v>
      </c>
      <c r="C1641" s="1" t="s">
        <v>5845</v>
      </c>
      <c r="D1641" s="1" t="s">
        <v>5846</v>
      </c>
      <c r="G1641" s="15"/>
      <c r="H1641" s="18"/>
      <c r="I1641" s="20"/>
      <c r="J1641" s="1" t="s">
        <v>5367</v>
      </c>
      <c r="L1641" s="1" t="s">
        <v>5368</v>
      </c>
      <c r="Q1641" t="s">
        <v>13796</v>
      </c>
      <c r="R1641" t="s">
        <v>1198</v>
      </c>
      <c r="S1641" t="s">
        <v>14383</v>
      </c>
      <c r="T1641" t="s">
        <v>14376</v>
      </c>
    </row>
    <row r="1642" spans="2:20" x14ac:dyDescent="0.2">
      <c r="B1642" s="1" t="s">
        <v>5847</v>
      </c>
      <c r="C1642" s="1" t="s">
        <v>5848</v>
      </c>
      <c r="D1642" s="1" t="s">
        <v>5849</v>
      </c>
      <c r="G1642" s="15"/>
      <c r="H1642" s="18">
        <v>0</v>
      </c>
      <c r="I1642" s="20"/>
      <c r="J1642" s="1" t="s">
        <v>5367</v>
      </c>
      <c r="L1642" s="1" t="s">
        <v>5368</v>
      </c>
      <c r="Q1642" t="s">
        <v>13796</v>
      </c>
      <c r="R1642" t="s">
        <v>1198</v>
      </c>
      <c r="S1642" t="s">
        <v>14383</v>
      </c>
      <c r="T1642" t="s">
        <v>14376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6"/>
  <sheetViews>
    <sheetView workbookViewId="0">
      <pane ySplit="1" topLeftCell="A2" activePane="bottomLeft" state="frozen"/>
      <selection pane="bottomLeft"/>
    </sheetView>
  </sheetViews>
  <sheetFormatPr baseColWidth="10" defaultColWidth="8.83203125" defaultRowHeight="15" x14ac:dyDescent="0.2"/>
  <cols>
    <col min="1" max="1" width="3" customWidth="1"/>
    <col min="2" max="3" width="30.6640625" customWidth="1"/>
    <col min="4" max="4" width="14.33203125" customWidth="1"/>
    <col min="5" max="7" width="30.6640625" customWidth="1"/>
    <col min="8" max="8" width="13.33203125" customWidth="1"/>
    <col min="9" max="9" width="14.33203125" customWidth="1"/>
    <col min="10" max="10" width="7.1640625" customWidth="1"/>
  </cols>
  <sheetData>
    <row r="1" spans="1:10" x14ac:dyDescent="0.2">
      <c r="A1" s="4" t="s">
        <v>0</v>
      </c>
      <c r="B1" s="4" t="s">
        <v>1</v>
      </c>
      <c r="C1" s="4" t="s">
        <v>2</v>
      </c>
      <c r="D1" s="4" t="s">
        <v>5850</v>
      </c>
      <c r="E1" s="4" t="s">
        <v>10</v>
      </c>
      <c r="F1" s="4" t="s">
        <v>5851</v>
      </c>
      <c r="G1" s="4" t="s">
        <v>5852</v>
      </c>
      <c r="H1" s="4" t="s">
        <v>9</v>
      </c>
      <c r="I1" s="4" t="s">
        <v>12</v>
      </c>
      <c r="J1" s="4" t="s">
        <v>5853</v>
      </c>
    </row>
    <row r="2" spans="1:10" x14ac:dyDescent="0.2">
      <c r="B2" s="3" t="s">
        <v>5854</v>
      </c>
      <c r="C2" s="3" t="s">
        <v>5855</v>
      </c>
      <c r="D2" s="3" t="b">
        <v>1</v>
      </c>
      <c r="E2" s="3" t="s">
        <v>12022</v>
      </c>
      <c r="G2" s="3" t="s">
        <v>5856</v>
      </c>
      <c r="H2" s="3" t="s">
        <v>5367</v>
      </c>
      <c r="I2" s="3" t="s">
        <v>5857</v>
      </c>
    </row>
    <row r="3" spans="1:10" x14ac:dyDescent="0.2">
      <c r="B3" s="3" t="s">
        <v>5858</v>
      </c>
      <c r="C3" s="3" t="s">
        <v>5859</v>
      </c>
      <c r="D3" s="3" t="b">
        <v>1</v>
      </c>
      <c r="E3" s="3" t="s">
        <v>12023</v>
      </c>
      <c r="G3" s="3" t="s">
        <v>5860</v>
      </c>
      <c r="H3" s="3" t="s">
        <v>5367</v>
      </c>
      <c r="I3" s="3" t="s">
        <v>5861</v>
      </c>
    </row>
    <row r="4" spans="1:10" x14ac:dyDescent="0.2">
      <c r="B4" s="3" t="s">
        <v>5862</v>
      </c>
      <c r="C4" s="3" t="s">
        <v>5863</v>
      </c>
      <c r="D4" s="3" t="b">
        <v>1</v>
      </c>
      <c r="E4" s="3" t="s">
        <v>12024</v>
      </c>
      <c r="F4" s="3" t="s">
        <v>5864</v>
      </c>
      <c r="H4" s="3" t="s">
        <v>5367</v>
      </c>
      <c r="I4" s="3" t="s">
        <v>5865</v>
      </c>
    </row>
    <row r="5" spans="1:10" x14ac:dyDescent="0.2">
      <c r="B5" s="3" t="s">
        <v>5866</v>
      </c>
      <c r="C5" s="3" t="s">
        <v>5867</v>
      </c>
      <c r="D5" s="3" t="b">
        <v>1</v>
      </c>
      <c r="F5" s="3" t="s">
        <v>5868</v>
      </c>
      <c r="H5" s="3" t="s">
        <v>5367</v>
      </c>
      <c r="I5" s="3" t="s">
        <v>5869</v>
      </c>
    </row>
    <row r="6" spans="1:10" x14ac:dyDescent="0.2">
      <c r="B6" s="3" t="s">
        <v>5870</v>
      </c>
      <c r="C6" s="3" t="s">
        <v>5871</v>
      </c>
      <c r="D6" s="3" t="b">
        <v>1</v>
      </c>
      <c r="E6" s="3" t="s">
        <v>12025</v>
      </c>
      <c r="G6" s="3" t="s">
        <v>5872</v>
      </c>
      <c r="H6" s="3" t="s">
        <v>5367</v>
      </c>
      <c r="I6" s="3" t="s">
        <v>5873</v>
      </c>
    </row>
    <row r="7" spans="1:10" x14ac:dyDescent="0.2">
      <c r="B7" s="3" t="s">
        <v>5874</v>
      </c>
      <c r="C7" s="3" t="s">
        <v>5875</v>
      </c>
      <c r="D7" s="3" t="b">
        <v>1</v>
      </c>
      <c r="G7" s="3" t="s">
        <v>5876</v>
      </c>
      <c r="H7" s="3" t="s">
        <v>5367</v>
      </c>
      <c r="I7" s="3" t="s">
        <v>5877</v>
      </c>
    </row>
    <row r="8" spans="1:10" x14ac:dyDescent="0.2">
      <c r="B8" s="3" t="s">
        <v>5878</v>
      </c>
      <c r="C8" s="3" t="s">
        <v>5879</v>
      </c>
      <c r="D8" s="3" t="b">
        <v>1</v>
      </c>
      <c r="E8" s="3" t="s">
        <v>12026</v>
      </c>
      <c r="G8" s="3" t="s">
        <v>5880</v>
      </c>
      <c r="H8" s="3" t="s">
        <v>5367</v>
      </c>
      <c r="I8" s="3" t="s">
        <v>5881</v>
      </c>
    </row>
    <row r="9" spans="1:10" x14ac:dyDescent="0.2">
      <c r="B9" s="3" t="s">
        <v>5882</v>
      </c>
      <c r="C9" s="3" t="s">
        <v>5883</v>
      </c>
      <c r="D9" s="3" t="b">
        <v>1</v>
      </c>
      <c r="E9" s="3" t="s">
        <v>12027</v>
      </c>
      <c r="G9" s="3" t="s">
        <v>5884</v>
      </c>
      <c r="H9" s="3" t="s">
        <v>5367</v>
      </c>
      <c r="I9" s="3" t="s">
        <v>5885</v>
      </c>
    </row>
    <row r="10" spans="1:10" x14ac:dyDescent="0.2">
      <c r="B10" s="3" t="s">
        <v>5886</v>
      </c>
      <c r="C10" s="3" t="s">
        <v>5887</v>
      </c>
      <c r="D10" s="3" t="b">
        <v>1</v>
      </c>
      <c r="E10" s="3" t="s">
        <v>5888</v>
      </c>
      <c r="G10" s="3" t="s">
        <v>5889</v>
      </c>
      <c r="H10" s="3" t="s">
        <v>5367</v>
      </c>
      <c r="I10" s="3" t="s">
        <v>5890</v>
      </c>
    </row>
    <row r="11" spans="1:10" x14ac:dyDescent="0.2">
      <c r="B11" s="3" t="s">
        <v>5891</v>
      </c>
      <c r="C11" s="3" t="s">
        <v>5892</v>
      </c>
      <c r="D11" s="3" t="b">
        <v>1</v>
      </c>
      <c r="E11" s="3" t="s">
        <v>12028</v>
      </c>
      <c r="G11" s="3" t="s">
        <v>5893</v>
      </c>
      <c r="H11" s="3" t="s">
        <v>5367</v>
      </c>
      <c r="I11" s="3" t="s">
        <v>5894</v>
      </c>
    </row>
    <row r="12" spans="1:10" x14ac:dyDescent="0.2">
      <c r="B12" s="3" t="s">
        <v>5895</v>
      </c>
      <c r="C12" s="3" t="s">
        <v>5896</v>
      </c>
      <c r="D12" s="3" t="b">
        <v>1</v>
      </c>
      <c r="E12" s="3" t="s">
        <v>5897</v>
      </c>
      <c r="G12" s="3" t="s">
        <v>5898</v>
      </c>
      <c r="H12" s="3" t="s">
        <v>5367</v>
      </c>
      <c r="I12" s="3" t="s">
        <v>5899</v>
      </c>
    </row>
    <row r="13" spans="1:10" x14ac:dyDescent="0.2">
      <c r="B13" s="3" t="s">
        <v>5900</v>
      </c>
      <c r="C13" s="3" t="s">
        <v>5901</v>
      </c>
      <c r="D13" s="3" t="b">
        <v>1</v>
      </c>
      <c r="E13" s="3" t="s">
        <v>5902</v>
      </c>
      <c r="G13" s="3" t="s">
        <v>5903</v>
      </c>
      <c r="H13" s="3" t="s">
        <v>5367</v>
      </c>
      <c r="I13" s="3" t="s">
        <v>5904</v>
      </c>
    </row>
    <row r="14" spans="1:10" x14ac:dyDescent="0.2">
      <c r="B14" s="3" t="s">
        <v>5905</v>
      </c>
      <c r="C14" s="3" t="s">
        <v>5906</v>
      </c>
      <c r="D14" s="3" t="b">
        <v>1</v>
      </c>
      <c r="E14" s="3" t="s">
        <v>12029</v>
      </c>
      <c r="G14" s="3" t="s">
        <v>5907</v>
      </c>
      <c r="H14" s="3" t="s">
        <v>5367</v>
      </c>
      <c r="I14" s="3" t="s">
        <v>5908</v>
      </c>
    </row>
    <row r="15" spans="1:10" x14ac:dyDescent="0.2">
      <c r="B15" s="3" t="s">
        <v>5909</v>
      </c>
      <c r="C15" s="3" t="s">
        <v>5910</v>
      </c>
      <c r="D15" s="3" t="b">
        <v>1</v>
      </c>
      <c r="E15" s="3" t="s">
        <v>12030</v>
      </c>
      <c r="G15" s="3" t="s">
        <v>5911</v>
      </c>
      <c r="H15" s="3" t="s">
        <v>5367</v>
      </c>
      <c r="I15" s="3" t="s">
        <v>5912</v>
      </c>
    </row>
    <row r="16" spans="1:10" x14ac:dyDescent="0.2">
      <c r="B16" s="3" t="s">
        <v>5913</v>
      </c>
      <c r="C16" s="3" t="s">
        <v>5914</v>
      </c>
      <c r="D16" s="3" t="b">
        <v>1</v>
      </c>
      <c r="E16" s="3" t="s">
        <v>12031</v>
      </c>
      <c r="G16" s="3" t="s">
        <v>5915</v>
      </c>
      <c r="H16" s="3" t="s">
        <v>5367</v>
      </c>
      <c r="I16" s="3" t="s">
        <v>5916</v>
      </c>
    </row>
    <row r="17" spans="2:9" x14ac:dyDescent="0.2">
      <c r="B17" s="3" t="s">
        <v>5917</v>
      </c>
      <c r="C17" s="3" t="s">
        <v>5918</v>
      </c>
      <c r="D17" s="3" t="b">
        <v>1</v>
      </c>
      <c r="E17" s="3" t="s">
        <v>12032</v>
      </c>
      <c r="G17" s="3" t="s">
        <v>5919</v>
      </c>
      <c r="H17" s="3" t="s">
        <v>5367</v>
      </c>
      <c r="I17" s="3" t="s">
        <v>5920</v>
      </c>
    </row>
    <row r="18" spans="2:9" x14ac:dyDescent="0.2">
      <c r="B18" s="3" t="s">
        <v>5921</v>
      </c>
      <c r="C18" s="3" t="s">
        <v>5922</v>
      </c>
      <c r="D18" s="3" t="b">
        <v>1</v>
      </c>
      <c r="E18" s="3" t="s">
        <v>5923</v>
      </c>
      <c r="F18" s="3" t="s">
        <v>5924</v>
      </c>
      <c r="H18" s="3" t="s">
        <v>5367</v>
      </c>
      <c r="I18" s="3" t="s">
        <v>5925</v>
      </c>
    </row>
    <row r="19" spans="2:9" x14ac:dyDescent="0.2">
      <c r="B19" s="3" t="s">
        <v>5926</v>
      </c>
      <c r="C19" s="3" t="s">
        <v>5927</v>
      </c>
      <c r="D19" s="3" t="b">
        <v>1</v>
      </c>
      <c r="E19" s="3" t="s">
        <v>12033</v>
      </c>
      <c r="G19" s="3" t="s">
        <v>5928</v>
      </c>
      <c r="H19" s="3" t="s">
        <v>5367</v>
      </c>
      <c r="I19" s="3" t="s">
        <v>5929</v>
      </c>
    </row>
    <row r="20" spans="2:9" x14ac:dyDescent="0.2">
      <c r="B20" s="3" t="s">
        <v>5930</v>
      </c>
      <c r="C20" s="3" t="s">
        <v>5931</v>
      </c>
      <c r="D20" s="3" t="b">
        <v>1</v>
      </c>
      <c r="E20" s="3" t="s">
        <v>12034</v>
      </c>
      <c r="G20" s="3" t="s">
        <v>5932</v>
      </c>
      <c r="H20" s="3" t="s">
        <v>5367</v>
      </c>
      <c r="I20" s="3" t="s">
        <v>5933</v>
      </c>
    </row>
    <row r="21" spans="2:9" x14ac:dyDescent="0.2">
      <c r="B21" s="3" t="s">
        <v>5934</v>
      </c>
      <c r="C21" s="3" t="s">
        <v>5935</v>
      </c>
      <c r="D21" s="3" t="b">
        <v>1</v>
      </c>
      <c r="H21" s="3" t="s">
        <v>5367</v>
      </c>
      <c r="I21" s="3" t="s">
        <v>5936</v>
      </c>
    </row>
    <row r="22" spans="2:9" x14ac:dyDescent="0.2">
      <c r="B22" s="3" t="s">
        <v>5937</v>
      </c>
      <c r="C22" s="3" t="s">
        <v>5938</v>
      </c>
      <c r="D22" s="3" t="b">
        <v>1</v>
      </c>
      <c r="H22" s="3" t="s">
        <v>5367</v>
      </c>
      <c r="I22" s="3" t="s">
        <v>5939</v>
      </c>
    </row>
    <row r="23" spans="2:9" x14ac:dyDescent="0.2">
      <c r="B23" s="3" t="s">
        <v>5940</v>
      </c>
      <c r="C23" s="3" t="s">
        <v>5941</v>
      </c>
      <c r="D23" s="3" t="b">
        <v>1</v>
      </c>
      <c r="E23" s="3" t="s">
        <v>12035</v>
      </c>
      <c r="G23" s="3" t="s">
        <v>5942</v>
      </c>
      <c r="H23" s="3" t="s">
        <v>5367</v>
      </c>
      <c r="I23" s="3" t="s">
        <v>5943</v>
      </c>
    </row>
    <row r="24" spans="2:9" x14ac:dyDescent="0.2">
      <c r="B24" s="3" t="s">
        <v>5944</v>
      </c>
      <c r="C24" s="3" t="s">
        <v>5945</v>
      </c>
      <c r="D24" s="3" t="b">
        <v>1</v>
      </c>
      <c r="E24" s="3" t="s">
        <v>5946</v>
      </c>
      <c r="G24" s="3" t="s">
        <v>5947</v>
      </c>
      <c r="H24" s="3" t="s">
        <v>5367</v>
      </c>
      <c r="I24" s="3" t="s">
        <v>5948</v>
      </c>
    </row>
    <row r="25" spans="2:9" x14ac:dyDescent="0.2">
      <c r="B25" s="3" t="s">
        <v>5949</v>
      </c>
      <c r="C25" s="3" t="s">
        <v>5950</v>
      </c>
      <c r="D25" s="3" t="b">
        <v>1</v>
      </c>
      <c r="E25" s="3" t="s">
        <v>12036</v>
      </c>
      <c r="G25" s="3" t="s">
        <v>5951</v>
      </c>
      <c r="H25" s="3" t="s">
        <v>5367</v>
      </c>
      <c r="I25" s="3" t="s">
        <v>5952</v>
      </c>
    </row>
    <row r="26" spans="2:9" x14ac:dyDescent="0.2">
      <c r="B26" s="3" t="s">
        <v>5953</v>
      </c>
      <c r="C26" s="3" t="s">
        <v>5954</v>
      </c>
      <c r="D26" s="3" t="b">
        <v>1</v>
      </c>
      <c r="E26" s="3" t="s">
        <v>12037</v>
      </c>
      <c r="G26" s="3" t="s">
        <v>5955</v>
      </c>
      <c r="H26" s="3" t="s">
        <v>5367</v>
      </c>
      <c r="I26" s="3" t="s">
        <v>5956</v>
      </c>
    </row>
    <row r="27" spans="2:9" x14ac:dyDescent="0.2">
      <c r="B27" s="3" t="s">
        <v>5957</v>
      </c>
      <c r="C27" s="3" t="s">
        <v>5958</v>
      </c>
      <c r="D27" s="3" t="b">
        <v>1</v>
      </c>
      <c r="H27" s="3" t="s">
        <v>5367</v>
      </c>
      <c r="I27" s="3" t="s">
        <v>5959</v>
      </c>
    </row>
    <row r="28" spans="2:9" x14ac:dyDescent="0.2">
      <c r="B28" s="3" t="s">
        <v>5960</v>
      </c>
      <c r="C28" s="3" t="s">
        <v>5961</v>
      </c>
      <c r="D28" s="3" t="b">
        <v>1</v>
      </c>
      <c r="E28" s="3" t="s">
        <v>12038</v>
      </c>
      <c r="G28" s="3" t="s">
        <v>5962</v>
      </c>
      <c r="H28" s="3" t="s">
        <v>5367</v>
      </c>
      <c r="I28" s="3" t="s">
        <v>5963</v>
      </c>
    </row>
    <row r="29" spans="2:9" x14ac:dyDescent="0.2">
      <c r="B29" s="3" t="s">
        <v>5964</v>
      </c>
      <c r="C29" s="3" t="s">
        <v>5965</v>
      </c>
      <c r="D29" s="3" t="b">
        <v>1</v>
      </c>
      <c r="E29" s="3" t="s">
        <v>12039</v>
      </c>
      <c r="G29" s="3" t="s">
        <v>5966</v>
      </c>
      <c r="H29" s="3" t="s">
        <v>5367</v>
      </c>
      <c r="I29" s="3" t="s">
        <v>5967</v>
      </c>
    </row>
    <row r="30" spans="2:9" x14ac:dyDescent="0.2">
      <c r="B30" s="3" t="s">
        <v>5968</v>
      </c>
      <c r="C30" s="3" t="s">
        <v>5969</v>
      </c>
      <c r="D30" s="3" t="b">
        <v>1</v>
      </c>
      <c r="E30" s="3" t="s">
        <v>12040</v>
      </c>
      <c r="G30" s="3" t="s">
        <v>5970</v>
      </c>
      <c r="H30" s="3" t="s">
        <v>5367</v>
      </c>
      <c r="I30" s="3" t="s">
        <v>5971</v>
      </c>
    </row>
    <row r="31" spans="2:9" x14ac:dyDescent="0.2">
      <c r="B31" s="3" t="s">
        <v>5972</v>
      </c>
      <c r="C31" s="3" t="s">
        <v>5973</v>
      </c>
      <c r="D31" s="3" t="b">
        <v>1</v>
      </c>
      <c r="E31" s="3" t="s">
        <v>12041</v>
      </c>
      <c r="F31" s="3" t="s">
        <v>5864</v>
      </c>
      <c r="H31" s="3" t="s">
        <v>5367</v>
      </c>
      <c r="I31" s="3" t="s">
        <v>5974</v>
      </c>
    </row>
    <row r="32" spans="2:9" x14ac:dyDescent="0.2">
      <c r="B32" s="3" t="s">
        <v>5975</v>
      </c>
      <c r="C32" s="3" t="s">
        <v>5976</v>
      </c>
      <c r="D32" s="3" t="b">
        <v>1</v>
      </c>
      <c r="E32" s="3" t="s">
        <v>12042</v>
      </c>
      <c r="F32" s="3" t="s">
        <v>5977</v>
      </c>
      <c r="H32" s="3" t="s">
        <v>5367</v>
      </c>
      <c r="I32" s="3" t="s">
        <v>5978</v>
      </c>
    </row>
    <row r="33" spans="2:9" x14ac:dyDescent="0.2">
      <c r="B33" s="3" t="s">
        <v>5979</v>
      </c>
      <c r="C33" s="3" t="s">
        <v>5980</v>
      </c>
      <c r="D33" s="3" t="b">
        <v>1</v>
      </c>
      <c r="E33" s="3" t="s">
        <v>12043</v>
      </c>
      <c r="G33" s="3" t="s">
        <v>5981</v>
      </c>
      <c r="H33" s="3" t="s">
        <v>5367</v>
      </c>
      <c r="I33" s="3" t="s">
        <v>5982</v>
      </c>
    </row>
    <row r="34" spans="2:9" x14ac:dyDescent="0.2">
      <c r="B34" s="3" t="s">
        <v>5983</v>
      </c>
      <c r="C34" s="3" t="s">
        <v>5984</v>
      </c>
      <c r="D34" s="3" t="b">
        <v>1</v>
      </c>
      <c r="E34" s="3" t="s">
        <v>12044</v>
      </c>
      <c r="F34" s="3" t="s">
        <v>5985</v>
      </c>
      <c r="H34" s="3" t="s">
        <v>5367</v>
      </c>
      <c r="I34" s="3" t="s">
        <v>5986</v>
      </c>
    </row>
    <row r="35" spans="2:9" x14ac:dyDescent="0.2">
      <c r="B35" s="3" t="s">
        <v>5987</v>
      </c>
      <c r="C35" s="3" t="s">
        <v>5988</v>
      </c>
      <c r="D35" s="3" t="b">
        <v>1</v>
      </c>
      <c r="E35" s="3" t="s">
        <v>12045</v>
      </c>
      <c r="G35" s="3" t="s">
        <v>5989</v>
      </c>
      <c r="H35" s="3" t="s">
        <v>5367</v>
      </c>
      <c r="I35" s="3" t="s">
        <v>5990</v>
      </c>
    </row>
    <row r="36" spans="2:9" x14ac:dyDescent="0.2">
      <c r="B36" s="3" t="s">
        <v>5991</v>
      </c>
      <c r="C36" s="3" t="s">
        <v>5992</v>
      </c>
      <c r="D36" s="3" t="b">
        <v>1</v>
      </c>
      <c r="E36" s="3" t="s">
        <v>12046</v>
      </c>
      <c r="G36" s="3" t="s">
        <v>5993</v>
      </c>
      <c r="H36" s="3" t="s">
        <v>5367</v>
      </c>
      <c r="I36" s="3" t="s">
        <v>5994</v>
      </c>
    </row>
    <row r="37" spans="2:9" x14ac:dyDescent="0.2">
      <c r="B37" s="3" t="s">
        <v>5995</v>
      </c>
      <c r="C37" s="3" t="s">
        <v>5996</v>
      </c>
      <c r="D37" s="3" t="b">
        <v>1</v>
      </c>
      <c r="E37" s="3" t="s">
        <v>12047</v>
      </c>
      <c r="G37" s="3" t="s">
        <v>5997</v>
      </c>
      <c r="H37" s="3" t="s">
        <v>5367</v>
      </c>
      <c r="I37" s="3" t="s">
        <v>5998</v>
      </c>
    </row>
    <row r="38" spans="2:9" x14ac:dyDescent="0.2">
      <c r="B38" s="3" t="s">
        <v>5999</v>
      </c>
      <c r="C38" s="3" t="s">
        <v>6000</v>
      </c>
      <c r="D38" s="3" t="b">
        <v>1</v>
      </c>
      <c r="E38" s="3" t="s">
        <v>12048</v>
      </c>
      <c r="G38" s="3" t="s">
        <v>6001</v>
      </c>
      <c r="H38" s="3" t="s">
        <v>5367</v>
      </c>
      <c r="I38" s="3" t="s">
        <v>6002</v>
      </c>
    </row>
    <row r="39" spans="2:9" x14ac:dyDescent="0.2">
      <c r="B39" s="3" t="s">
        <v>6003</v>
      </c>
      <c r="C39" s="3" t="s">
        <v>6004</v>
      </c>
      <c r="D39" s="3" t="b">
        <v>1</v>
      </c>
      <c r="E39" s="3" t="s">
        <v>12049</v>
      </c>
      <c r="G39" s="3" t="s">
        <v>6005</v>
      </c>
      <c r="H39" s="3" t="s">
        <v>5367</v>
      </c>
      <c r="I39" s="3" t="s">
        <v>6006</v>
      </c>
    </row>
    <row r="40" spans="2:9" x14ac:dyDescent="0.2">
      <c r="B40" s="3" t="s">
        <v>6007</v>
      </c>
      <c r="C40" s="3" t="s">
        <v>6008</v>
      </c>
      <c r="D40" s="3" t="b">
        <v>1</v>
      </c>
      <c r="E40" s="3" t="s">
        <v>12050</v>
      </c>
      <c r="G40" s="3" t="s">
        <v>6009</v>
      </c>
      <c r="H40" s="3" t="s">
        <v>5367</v>
      </c>
      <c r="I40" s="3" t="s">
        <v>6010</v>
      </c>
    </row>
    <row r="41" spans="2:9" x14ac:dyDescent="0.2">
      <c r="B41" s="3" t="s">
        <v>6011</v>
      </c>
      <c r="C41" s="3" t="s">
        <v>6012</v>
      </c>
      <c r="D41" s="3" t="b">
        <v>1</v>
      </c>
      <c r="E41" s="3" t="s">
        <v>12051</v>
      </c>
      <c r="G41" s="3" t="s">
        <v>6013</v>
      </c>
      <c r="H41" s="3" t="s">
        <v>5367</v>
      </c>
      <c r="I41" s="3" t="s">
        <v>6014</v>
      </c>
    </row>
    <row r="42" spans="2:9" x14ac:dyDescent="0.2">
      <c r="B42" s="3" t="s">
        <v>6015</v>
      </c>
      <c r="C42" s="3" t="s">
        <v>6016</v>
      </c>
      <c r="D42" s="3" t="b">
        <v>1</v>
      </c>
      <c r="E42" s="3" t="s">
        <v>12052</v>
      </c>
      <c r="G42" s="3" t="s">
        <v>6017</v>
      </c>
      <c r="H42" s="3" t="s">
        <v>5367</v>
      </c>
      <c r="I42" s="3" t="s">
        <v>6018</v>
      </c>
    </row>
    <row r="43" spans="2:9" x14ac:dyDescent="0.2">
      <c r="B43" s="3" t="s">
        <v>6019</v>
      </c>
      <c r="C43" s="3" t="s">
        <v>6020</v>
      </c>
      <c r="D43" s="3" t="b">
        <v>1</v>
      </c>
      <c r="E43" s="3" t="s">
        <v>12053</v>
      </c>
      <c r="G43" s="3" t="s">
        <v>6021</v>
      </c>
      <c r="H43" s="3" t="s">
        <v>5367</v>
      </c>
      <c r="I43" s="3" t="s">
        <v>6022</v>
      </c>
    </row>
    <row r="44" spans="2:9" x14ac:dyDescent="0.2">
      <c r="B44" s="3" t="s">
        <v>6023</v>
      </c>
      <c r="C44" s="3" t="s">
        <v>6024</v>
      </c>
      <c r="D44" s="3" t="b">
        <v>1</v>
      </c>
      <c r="E44" s="3" t="s">
        <v>12054</v>
      </c>
      <c r="G44" s="3" t="s">
        <v>6025</v>
      </c>
      <c r="H44" s="3" t="s">
        <v>5367</v>
      </c>
      <c r="I44" s="3" t="s">
        <v>6026</v>
      </c>
    </row>
    <row r="45" spans="2:9" x14ac:dyDescent="0.2">
      <c r="B45" s="3" t="s">
        <v>6027</v>
      </c>
      <c r="C45" s="3" t="s">
        <v>6028</v>
      </c>
      <c r="D45" s="3" t="b">
        <v>1</v>
      </c>
      <c r="E45" s="3" t="s">
        <v>12055</v>
      </c>
      <c r="G45" s="3" t="s">
        <v>6029</v>
      </c>
      <c r="H45" s="3" t="s">
        <v>5367</v>
      </c>
      <c r="I45" s="3" t="s">
        <v>6030</v>
      </c>
    </row>
    <row r="46" spans="2:9" x14ac:dyDescent="0.2">
      <c r="B46" s="3" t="s">
        <v>6031</v>
      </c>
      <c r="C46" s="3" t="s">
        <v>6032</v>
      </c>
      <c r="D46" s="3" t="b">
        <v>1</v>
      </c>
      <c r="E46" s="3" t="s">
        <v>12056</v>
      </c>
      <c r="G46" s="3" t="s">
        <v>6033</v>
      </c>
      <c r="H46" s="3" t="s">
        <v>5367</v>
      </c>
      <c r="I46" s="3" t="s">
        <v>6034</v>
      </c>
    </row>
    <row r="47" spans="2:9" x14ac:dyDescent="0.2">
      <c r="B47" s="3" t="s">
        <v>6035</v>
      </c>
      <c r="C47" s="3" t="s">
        <v>6036</v>
      </c>
      <c r="D47" s="3" t="b">
        <v>1</v>
      </c>
      <c r="E47" s="3" t="s">
        <v>12057</v>
      </c>
      <c r="F47" s="3" t="s">
        <v>6037</v>
      </c>
      <c r="H47" s="3" t="s">
        <v>5367</v>
      </c>
      <c r="I47" s="3" t="s">
        <v>6038</v>
      </c>
    </row>
    <row r="48" spans="2:9" x14ac:dyDescent="0.2">
      <c r="B48" s="3" t="s">
        <v>6039</v>
      </c>
      <c r="C48" s="3" t="s">
        <v>6040</v>
      </c>
      <c r="D48" s="3" t="b">
        <v>1</v>
      </c>
      <c r="E48" s="3" t="s">
        <v>12058</v>
      </c>
      <c r="F48" s="3" t="s">
        <v>6041</v>
      </c>
      <c r="H48" s="3" t="s">
        <v>5367</v>
      </c>
      <c r="I48" s="3" t="s">
        <v>6042</v>
      </c>
    </row>
    <row r="49" spans="2:9" x14ac:dyDescent="0.2">
      <c r="B49" s="3" t="s">
        <v>6043</v>
      </c>
      <c r="C49" s="3" t="s">
        <v>6044</v>
      </c>
      <c r="D49" s="3" t="b">
        <v>1</v>
      </c>
      <c r="E49" s="3" t="s">
        <v>12059</v>
      </c>
      <c r="G49" s="3" t="s">
        <v>6045</v>
      </c>
      <c r="H49" s="3" t="s">
        <v>5367</v>
      </c>
      <c r="I49" s="3" t="s">
        <v>6046</v>
      </c>
    </row>
    <row r="50" spans="2:9" x14ac:dyDescent="0.2">
      <c r="B50" s="3" t="s">
        <v>6047</v>
      </c>
      <c r="C50" s="3" t="s">
        <v>6048</v>
      </c>
      <c r="D50" s="3" t="b">
        <v>1</v>
      </c>
      <c r="E50" s="3" t="s">
        <v>12060</v>
      </c>
      <c r="F50" s="3" t="s">
        <v>6041</v>
      </c>
      <c r="H50" s="3" t="s">
        <v>5367</v>
      </c>
      <c r="I50" s="3" t="s">
        <v>6049</v>
      </c>
    </row>
    <row r="51" spans="2:9" x14ac:dyDescent="0.2">
      <c r="B51" s="3" t="s">
        <v>6050</v>
      </c>
      <c r="C51" s="3" t="s">
        <v>6051</v>
      </c>
      <c r="D51" s="3" t="b">
        <v>1</v>
      </c>
      <c r="E51" s="3" t="s">
        <v>12061</v>
      </c>
      <c r="G51" s="3" t="s">
        <v>6052</v>
      </c>
      <c r="H51" s="3" t="s">
        <v>5367</v>
      </c>
      <c r="I51" s="3" t="s">
        <v>6053</v>
      </c>
    </row>
    <row r="52" spans="2:9" x14ac:dyDescent="0.2">
      <c r="B52" s="3" t="s">
        <v>6054</v>
      </c>
      <c r="C52" s="3" t="s">
        <v>6055</v>
      </c>
      <c r="D52" s="3" t="b">
        <v>1</v>
      </c>
      <c r="E52" s="3" t="s">
        <v>12062</v>
      </c>
      <c r="G52" s="3" t="s">
        <v>6056</v>
      </c>
      <c r="H52" s="3" t="s">
        <v>5367</v>
      </c>
      <c r="I52" s="3" t="s">
        <v>6057</v>
      </c>
    </row>
    <row r="53" spans="2:9" x14ac:dyDescent="0.2">
      <c r="B53" s="3" t="s">
        <v>6058</v>
      </c>
      <c r="C53" s="3" t="s">
        <v>6059</v>
      </c>
      <c r="D53" s="3" t="b">
        <v>1</v>
      </c>
      <c r="E53" s="3" t="s">
        <v>12063</v>
      </c>
      <c r="G53" s="3" t="s">
        <v>6060</v>
      </c>
      <c r="H53" s="3" t="s">
        <v>5367</v>
      </c>
      <c r="I53" s="3" t="s">
        <v>6061</v>
      </c>
    </row>
    <row r="54" spans="2:9" x14ac:dyDescent="0.2">
      <c r="B54" s="3" t="s">
        <v>6062</v>
      </c>
      <c r="C54" s="3" t="s">
        <v>6063</v>
      </c>
      <c r="D54" s="3" t="b">
        <v>1</v>
      </c>
      <c r="E54" s="3" t="s">
        <v>6064</v>
      </c>
      <c r="F54" s="3" t="s">
        <v>6065</v>
      </c>
      <c r="H54" s="3" t="s">
        <v>5367</v>
      </c>
      <c r="I54" s="3" t="s">
        <v>6066</v>
      </c>
    </row>
    <row r="55" spans="2:9" x14ac:dyDescent="0.2">
      <c r="B55" s="3" t="s">
        <v>6067</v>
      </c>
      <c r="C55" s="3" t="s">
        <v>6068</v>
      </c>
      <c r="D55" s="3" t="b">
        <v>1</v>
      </c>
      <c r="E55" s="3" t="s">
        <v>12064</v>
      </c>
      <c r="G55" s="3" t="s">
        <v>6069</v>
      </c>
      <c r="H55" s="3" t="s">
        <v>5367</v>
      </c>
      <c r="I55" s="3" t="s">
        <v>6070</v>
      </c>
    </row>
    <row r="56" spans="2:9" x14ac:dyDescent="0.2">
      <c r="B56" s="3" t="s">
        <v>6071</v>
      </c>
      <c r="C56" s="3" t="s">
        <v>6072</v>
      </c>
      <c r="D56" s="3" t="b">
        <v>1</v>
      </c>
      <c r="E56" s="3" t="s">
        <v>12065</v>
      </c>
      <c r="G56" s="3" t="s">
        <v>6073</v>
      </c>
      <c r="H56" s="3" t="s">
        <v>5367</v>
      </c>
      <c r="I56" s="3" t="s">
        <v>6074</v>
      </c>
    </row>
    <row r="57" spans="2:9" x14ac:dyDescent="0.2">
      <c r="B57" s="3" t="s">
        <v>6075</v>
      </c>
      <c r="C57" s="3" t="s">
        <v>6076</v>
      </c>
      <c r="D57" s="3" t="b">
        <v>1</v>
      </c>
      <c r="E57" s="3" t="s">
        <v>12066</v>
      </c>
      <c r="G57" s="3" t="s">
        <v>6077</v>
      </c>
      <c r="H57" s="3" t="s">
        <v>5367</v>
      </c>
      <c r="I57" s="3" t="s">
        <v>6078</v>
      </c>
    </row>
    <row r="58" spans="2:9" x14ac:dyDescent="0.2">
      <c r="B58" s="3" t="s">
        <v>6079</v>
      </c>
      <c r="C58" s="3" t="s">
        <v>6080</v>
      </c>
      <c r="D58" s="3" t="b">
        <v>1</v>
      </c>
      <c r="E58" s="3" t="s">
        <v>12067</v>
      </c>
      <c r="G58" s="3" t="s">
        <v>6081</v>
      </c>
      <c r="H58" s="3" t="s">
        <v>5367</v>
      </c>
      <c r="I58" s="3" t="s">
        <v>6082</v>
      </c>
    </row>
    <row r="59" spans="2:9" x14ac:dyDescent="0.2">
      <c r="B59" s="3" t="s">
        <v>6083</v>
      </c>
      <c r="C59" s="3" t="s">
        <v>6084</v>
      </c>
      <c r="D59" s="3" t="b">
        <v>1</v>
      </c>
      <c r="E59" s="3" t="s">
        <v>12068</v>
      </c>
      <c r="G59" s="3" t="s">
        <v>6085</v>
      </c>
      <c r="H59" s="3" t="s">
        <v>5367</v>
      </c>
      <c r="I59" s="3" t="s">
        <v>6086</v>
      </c>
    </row>
    <row r="60" spans="2:9" x14ac:dyDescent="0.2">
      <c r="B60" s="3" t="s">
        <v>6087</v>
      </c>
      <c r="C60" s="3" t="s">
        <v>6088</v>
      </c>
      <c r="D60" s="3" t="b">
        <v>1</v>
      </c>
      <c r="E60" s="3" t="s">
        <v>12069</v>
      </c>
      <c r="G60" s="3" t="s">
        <v>6089</v>
      </c>
      <c r="H60" s="3" t="s">
        <v>5367</v>
      </c>
      <c r="I60" s="3" t="s">
        <v>6090</v>
      </c>
    </row>
    <row r="61" spans="2:9" x14ac:dyDescent="0.2">
      <c r="B61" s="3" t="s">
        <v>6091</v>
      </c>
      <c r="C61" s="3" t="s">
        <v>6092</v>
      </c>
      <c r="D61" s="3" t="b">
        <v>1</v>
      </c>
      <c r="E61" s="3" t="s">
        <v>12070</v>
      </c>
      <c r="G61" s="3" t="s">
        <v>6093</v>
      </c>
      <c r="H61" s="3" t="s">
        <v>5367</v>
      </c>
      <c r="I61" s="3" t="s">
        <v>6094</v>
      </c>
    </row>
    <row r="62" spans="2:9" x14ac:dyDescent="0.2">
      <c r="B62" s="3" t="s">
        <v>6095</v>
      </c>
      <c r="C62" s="3" t="s">
        <v>6096</v>
      </c>
      <c r="D62" s="3" t="b">
        <v>1</v>
      </c>
      <c r="E62" s="3" t="s">
        <v>12071</v>
      </c>
      <c r="G62" s="3" t="s">
        <v>6097</v>
      </c>
      <c r="H62" s="3" t="s">
        <v>5367</v>
      </c>
      <c r="I62" s="3" t="s">
        <v>6098</v>
      </c>
    </row>
    <row r="63" spans="2:9" x14ac:dyDescent="0.2">
      <c r="B63" s="3" t="s">
        <v>6099</v>
      </c>
      <c r="C63" s="3" t="s">
        <v>6100</v>
      </c>
      <c r="D63" s="3" t="b">
        <v>1</v>
      </c>
      <c r="E63" s="3" t="s">
        <v>12072</v>
      </c>
      <c r="F63" s="3" t="s">
        <v>5864</v>
      </c>
      <c r="H63" s="3" t="s">
        <v>5367</v>
      </c>
      <c r="I63" s="3" t="s">
        <v>6101</v>
      </c>
    </row>
    <row r="64" spans="2:9" x14ac:dyDescent="0.2">
      <c r="B64" s="3" t="s">
        <v>6102</v>
      </c>
      <c r="C64" s="3" t="s">
        <v>6103</v>
      </c>
      <c r="D64" s="3" t="b">
        <v>1</v>
      </c>
      <c r="E64" s="3" t="s">
        <v>12073</v>
      </c>
      <c r="G64" s="3" t="s">
        <v>6104</v>
      </c>
      <c r="H64" s="3" t="s">
        <v>5367</v>
      </c>
      <c r="I64" s="3" t="s">
        <v>6105</v>
      </c>
    </row>
    <row r="65" spans="2:9" x14ac:dyDescent="0.2">
      <c r="B65" s="3" t="s">
        <v>6106</v>
      </c>
      <c r="C65" s="3" t="s">
        <v>6107</v>
      </c>
      <c r="D65" s="3" t="b">
        <v>1</v>
      </c>
      <c r="E65" s="3" t="s">
        <v>12074</v>
      </c>
      <c r="G65" s="3" t="s">
        <v>6108</v>
      </c>
      <c r="H65" s="3" t="s">
        <v>5367</v>
      </c>
      <c r="I65" s="3" t="s">
        <v>6109</v>
      </c>
    </row>
    <row r="66" spans="2:9" x14ac:dyDescent="0.2">
      <c r="B66" s="3" t="s">
        <v>6110</v>
      </c>
      <c r="C66" s="3" t="s">
        <v>6111</v>
      </c>
      <c r="D66" s="3" t="b">
        <v>1</v>
      </c>
      <c r="E66" s="3" t="s">
        <v>12075</v>
      </c>
      <c r="G66" s="3" t="s">
        <v>6112</v>
      </c>
      <c r="H66" s="3" t="s">
        <v>5367</v>
      </c>
      <c r="I66" s="3" t="s">
        <v>6113</v>
      </c>
    </row>
    <row r="67" spans="2:9" x14ac:dyDescent="0.2">
      <c r="B67" s="3" t="s">
        <v>6114</v>
      </c>
      <c r="C67" s="3" t="s">
        <v>6115</v>
      </c>
      <c r="D67" s="3" t="b">
        <v>1</v>
      </c>
      <c r="E67" s="3" t="s">
        <v>12076</v>
      </c>
      <c r="G67" s="3" t="s">
        <v>6116</v>
      </c>
      <c r="H67" s="3" t="s">
        <v>5367</v>
      </c>
      <c r="I67" s="3" t="s">
        <v>6117</v>
      </c>
    </row>
    <row r="68" spans="2:9" x14ac:dyDescent="0.2">
      <c r="B68" s="3" t="s">
        <v>6118</v>
      </c>
      <c r="C68" s="3" t="s">
        <v>6119</v>
      </c>
      <c r="D68" s="3" t="b">
        <v>1</v>
      </c>
      <c r="E68" s="3" t="s">
        <v>12077</v>
      </c>
      <c r="G68" s="3" t="s">
        <v>6120</v>
      </c>
      <c r="H68" s="3" t="s">
        <v>5367</v>
      </c>
      <c r="I68" s="3" t="s">
        <v>6121</v>
      </c>
    </row>
    <row r="69" spans="2:9" x14ac:dyDescent="0.2">
      <c r="B69" s="3" t="s">
        <v>6122</v>
      </c>
      <c r="C69" s="3" t="s">
        <v>6123</v>
      </c>
      <c r="D69" s="3" t="b">
        <v>1</v>
      </c>
      <c r="E69" s="3" t="s">
        <v>12078</v>
      </c>
      <c r="G69" s="3" t="s">
        <v>6124</v>
      </c>
      <c r="H69" s="3" t="s">
        <v>5367</v>
      </c>
      <c r="I69" s="3" t="s">
        <v>6125</v>
      </c>
    </row>
    <row r="70" spans="2:9" x14ac:dyDescent="0.2">
      <c r="B70" s="3" t="s">
        <v>6126</v>
      </c>
      <c r="C70" s="3" t="s">
        <v>6127</v>
      </c>
      <c r="D70" s="3" t="b">
        <v>1</v>
      </c>
      <c r="F70" s="3" t="s">
        <v>6128</v>
      </c>
      <c r="H70" s="3" t="s">
        <v>5367</v>
      </c>
      <c r="I70" s="3" t="s">
        <v>6129</v>
      </c>
    </row>
    <row r="71" spans="2:9" x14ac:dyDescent="0.2">
      <c r="B71" s="3" t="s">
        <v>6130</v>
      </c>
      <c r="C71" s="3" t="s">
        <v>6131</v>
      </c>
      <c r="D71" s="3" t="b">
        <v>1</v>
      </c>
      <c r="E71" s="3" t="s">
        <v>12079</v>
      </c>
      <c r="G71" s="3" t="s">
        <v>6132</v>
      </c>
      <c r="H71" s="3" t="s">
        <v>5367</v>
      </c>
      <c r="I71" s="3" t="s">
        <v>6133</v>
      </c>
    </row>
    <row r="72" spans="2:9" x14ac:dyDescent="0.2">
      <c r="B72" s="3" t="s">
        <v>6134</v>
      </c>
      <c r="C72" s="3" t="s">
        <v>6135</v>
      </c>
      <c r="D72" s="3" t="b">
        <v>1</v>
      </c>
      <c r="F72" s="3" t="s">
        <v>6136</v>
      </c>
      <c r="H72" s="3" t="s">
        <v>5367</v>
      </c>
      <c r="I72" s="3" t="s">
        <v>6137</v>
      </c>
    </row>
    <row r="73" spans="2:9" x14ac:dyDescent="0.2">
      <c r="B73" s="3" t="s">
        <v>6138</v>
      </c>
      <c r="C73" s="3" t="s">
        <v>6139</v>
      </c>
      <c r="D73" s="3" t="b">
        <v>1</v>
      </c>
      <c r="F73" s="3" t="s">
        <v>6140</v>
      </c>
      <c r="H73" s="3" t="s">
        <v>5367</v>
      </c>
      <c r="I73" s="3" t="s">
        <v>6141</v>
      </c>
    </row>
    <row r="74" spans="2:9" x14ac:dyDescent="0.2">
      <c r="B74" s="3" t="s">
        <v>6142</v>
      </c>
      <c r="C74" s="3" t="s">
        <v>6143</v>
      </c>
      <c r="D74" s="3" t="b">
        <v>1</v>
      </c>
      <c r="E74" s="3" t="s">
        <v>12080</v>
      </c>
      <c r="G74" s="3" t="s">
        <v>6144</v>
      </c>
      <c r="H74" s="3" t="s">
        <v>5367</v>
      </c>
      <c r="I74" s="3" t="s">
        <v>6145</v>
      </c>
    </row>
    <row r="75" spans="2:9" x14ac:dyDescent="0.2">
      <c r="B75" s="3" t="s">
        <v>6146</v>
      </c>
      <c r="C75" s="3" t="s">
        <v>6147</v>
      </c>
      <c r="D75" s="3" t="b">
        <v>1</v>
      </c>
      <c r="E75" s="3" t="s">
        <v>6148</v>
      </c>
      <c r="G75" s="3" t="s">
        <v>6149</v>
      </c>
      <c r="H75" s="3" t="s">
        <v>5367</v>
      </c>
      <c r="I75" s="3" t="s">
        <v>6150</v>
      </c>
    </row>
    <row r="76" spans="2:9" x14ac:dyDescent="0.2">
      <c r="B76" s="3" t="s">
        <v>6151</v>
      </c>
      <c r="C76" s="3" t="s">
        <v>6152</v>
      </c>
      <c r="D76" s="3" t="b">
        <v>1</v>
      </c>
      <c r="E76" s="3" t="s">
        <v>12081</v>
      </c>
      <c r="G76" s="3" t="s">
        <v>6153</v>
      </c>
      <c r="H76" s="3" t="s">
        <v>5367</v>
      </c>
      <c r="I76" s="3" t="s">
        <v>6154</v>
      </c>
    </row>
    <row r="77" spans="2:9" x14ac:dyDescent="0.2">
      <c r="B77" s="3" t="s">
        <v>6155</v>
      </c>
      <c r="C77" s="3" t="s">
        <v>6156</v>
      </c>
      <c r="D77" s="3" t="b">
        <v>1</v>
      </c>
      <c r="E77" s="3" t="s">
        <v>12082</v>
      </c>
      <c r="G77" s="3" t="s">
        <v>6157</v>
      </c>
      <c r="H77" s="3" t="s">
        <v>5367</v>
      </c>
      <c r="I77" s="3" t="s">
        <v>6158</v>
      </c>
    </row>
    <row r="78" spans="2:9" x14ac:dyDescent="0.2">
      <c r="B78" s="3" t="s">
        <v>6159</v>
      </c>
      <c r="C78" s="3" t="s">
        <v>6160</v>
      </c>
      <c r="D78" s="3" t="b">
        <v>1</v>
      </c>
      <c r="E78" s="3" t="s">
        <v>12083</v>
      </c>
      <c r="G78" s="3" t="s">
        <v>6161</v>
      </c>
      <c r="H78" s="3" t="s">
        <v>5367</v>
      </c>
      <c r="I78" s="3" t="s">
        <v>6162</v>
      </c>
    </row>
    <row r="79" spans="2:9" x14ac:dyDescent="0.2">
      <c r="B79" s="3" t="s">
        <v>6163</v>
      </c>
      <c r="C79" s="3" t="s">
        <v>6164</v>
      </c>
      <c r="D79" s="3" t="b">
        <v>1</v>
      </c>
      <c r="E79" s="3" t="s">
        <v>12084</v>
      </c>
      <c r="G79" s="3" t="s">
        <v>6165</v>
      </c>
      <c r="H79" s="3" t="s">
        <v>5367</v>
      </c>
      <c r="I79" s="3" t="s">
        <v>6166</v>
      </c>
    </row>
    <row r="80" spans="2:9" x14ac:dyDescent="0.2">
      <c r="B80" s="3" t="s">
        <v>6167</v>
      </c>
      <c r="C80" s="3" t="s">
        <v>6168</v>
      </c>
      <c r="D80" s="3" t="b">
        <v>1</v>
      </c>
      <c r="E80" s="3" t="s">
        <v>12085</v>
      </c>
      <c r="G80" s="3" t="s">
        <v>6169</v>
      </c>
      <c r="H80" s="3" t="s">
        <v>5367</v>
      </c>
      <c r="I80" s="3" t="s">
        <v>6170</v>
      </c>
    </row>
    <row r="81" spans="2:9" x14ac:dyDescent="0.2">
      <c r="B81" s="3" t="s">
        <v>6171</v>
      </c>
      <c r="C81" s="3" t="s">
        <v>6172</v>
      </c>
      <c r="D81" s="3" t="b">
        <v>1</v>
      </c>
      <c r="E81" s="3" t="s">
        <v>12086</v>
      </c>
      <c r="G81" s="3" t="s">
        <v>6173</v>
      </c>
      <c r="H81" s="3" t="s">
        <v>5367</v>
      </c>
      <c r="I81" s="3" t="s">
        <v>6174</v>
      </c>
    </row>
    <row r="82" spans="2:9" x14ac:dyDescent="0.2">
      <c r="B82" s="3" t="s">
        <v>6175</v>
      </c>
      <c r="C82" s="3" t="s">
        <v>6176</v>
      </c>
      <c r="D82" s="3" t="b">
        <v>1</v>
      </c>
      <c r="E82" s="3" t="s">
        <v>12087</v>
      </c>
      <c r="G82" s="3" t="s">
        <v>6177</v>
      </c>
      <c r="H82" s="3" t="s">
        <v>5367</v>
      </c>
      <c r="I82" s="3" t="s">
        <v>6178</v>
      </c>
    </row>
    <row r="83" spans="2:9" x14ac:dyDescent="0.2">
      <c r="B83" s="3" t="s">
        <v>6179</v>
      </c>
      <c r="C83" s="3" t="s">
        <v>6180</v>
      </c>
      <c r="D83" s="3" t="b">
        <v>1</v>
      </c>
      <c r="E83" s="3" t="s">
        <v>12088</v>
      </c>
      <c r="G83" s="3" t="s">
        <v>6181</v>
      </c>
      <c r="H83" s="3" t="s">
        <v>5367</v>
      </c>
      <c r="I83" s="3" t="s">
        <v>6182</v>
      </c>
    </row>
    <row r="84" spans="2:9" x14ac:dyDescent="0.2">
      <c r="B84" s="3" t="s">
        <v>6183</v>
      </c>
      <c r="C84" s="3" t="s">
        <v>6184</v>
      </c>
      <c r="D84" s="3" t="b">
        <v>1</v>
      </c>
      <c r="E84" s="3" t="s">
        <v>12089</v>
      </c>
      <c r="F84" s="3" t="s">
        <v>6185</v>
      </c>
      <c r="H84" s="3" t="s">
        <v>5367</v>
      </c>
      <c r="I84" s="3" t="s">
        <v>6186</v>
      </c>
    </row>
    <row r="85" spans="2:9" x14ac:dyDescent="0.2">
      <c r="B85" s="3" t="s">
        <v>6187</v>
      </c>
      <c r="C85" s="3" t="s">
        <v>6188</v>
      </c>
      <c r="D85" s="3" t="b">
        <v>1</v>
      </c>
      <c r="E85" s="3" t="s">
        <v>12090</v>
      </c>
      <c r="G85" s="3" t="s">
        <v>6189</v>
      </c>
      <c r="H85" s="3" t="s">
        <v>5367</v>
      </c>
      <c r="I85" s="3" t="s">
        <v>6190</v>
      </c>
    </row>
    <row r="86" spans="2:9" x14ac:dyDescent="0.2">
      <c r="B86" s="3" t="s">
        <v>6191</v>
      </c>
      <c r="C86" s="3" t="s">
        <v>6192</v>
      </c>
      <c r="D86" s="3" t="b">
        <v>1</v>
      </c>
      <c r="E86" s="3" t="s">
        <v>12091</v>
      </c>
      <c r="G86" s="3" t="s">
        <v>6193</v>
      </c>
      <c r="H86" s="3" t="s">
        <v>5367</v>
      </c>
      <c r="I86" s="3" t="s">
        <v>6194</v>
      </c>
    </row>
    <row r="87" spans="2:9" x14ac:dyDescent="0.2">
      <c r="B87" s="3" t="s">
        <v>6195</v>
      </c>
      <c r="C87" s="3" t="s">
        <v>6196</v>
      </c>
      <c r="D87" s="3" t="b">
        <v>1</v>
      </c>
      <c r="E87" s="3" t="s">
        <v>12092</v>
      </c>
      <c r="G87" s="3" t="s">
        <v>6197</v>
      </c>
      <c r="H87" s="3" t="s">
        <v>5367</v>
      </c>
      <c r="I87" s="3" t="s">
        <v>6198</v>
      </c>
    </row>
    <row r="88" spans="2:9" x14ac:dyDescent="0.2">
      <c r="B88" s="3" t="s">
        <v>6199</v>
      </c>
      <c r="C88" s="3" t="s">
        <v>6200</v>
      </c>
      <c r="D88" s="3" t="b">
        <v>1</v>
      </c>
      <c r="E88" s="3" t="s">
        <v>12093</v>
      </c>
      <c r="G88" s="3" t="s">
        <v>6201</v>
      </c>
      <c r="H88" s="3" t="s">
        <v>5367</v>
      </c>
      <c r="I88" s="3" t="s">
        <v>6202</v>
      </c>
    </row>
    <row r="89" spans="2:9" x14ac:dyDescent="0.2">
      <c r="B89" s="3" t="s">
        <v>6203</v>
      </c>
      <c r="C89" s="3" t="s">
        <v>6204</v>
      </c>
      <c r="D89" s="3" t="b">
        <v>1</v>
      </c>
      <c r="E89" s="3" t="s">
        <v>12094</v>
      </c>
      <c r="G89" s="3" t="s">
        <v>6205</v>
      </c>
      <c r="H89" s="3" t="s">
        <v>5367</v>
      </c>
      <c r="I89" s="3" t="s">
        <v>6206</v>
      </c>
    </row>
    <row r="90" spans="2:9" x14ac:dyDescent="0.2">
      <c r="B90" s="3" t="s">
        <v>6207</v>
      </c>
      <c r="C90" s="3" t="s">
        <v>6208</v>
      </c>
      <c r="D90" s="3" t="b">
        <v>1</v>
      </c>
      <c r="E90" s="3" t="s">
        <v>12095</v>
      </c>
      <c r="G90" s="3" t="s">
        <v>6209</v>
      </c>
      <c r="H90" s="3" t="s">
        <v>5367</v>
      </c>
      <c r="I90" s="3" t="s">
        <v>6210</v>
      </c>
    </row>
    <row r="91" spans="2:9" x14ac:dyDescent="0.2">
      <c r="B91" s="3" t="s">
        <v>6211</v>
      </c>
      <c r="C91" s="3" t="s">
        <v>6212</v>
      </c>
      <c r="D91" s="3" t="b">
        <v>1</v>
      </c>
      <c r="E91" s="3" t="s">
        <v>12096</v>
      </c>
      <c r="G91" s="3" t="s">
        <v>6213</v>
      </c>
      <c r="H91" s="3" t="s">
        <v>5367</v>
      </c>
      <c r="I91" s="3" t="s">
        <v>6214</v>
      </c>
    </row>
    <row r="92" spans="2:9" x14ac:dyDescent="0.2">
      <c r="B92" s="3" t="s">
        <v>6215</v>
      </c>
      <c r="C92" s="3" t="s">
        <v>6216</v>
      </c>
      <c r="D92" s="3" t="b">
        <v>1</v>
      </c>
      <c r="E92" s="3" t="s">
        <v>12097</v>
      </c>
      <c r="G92" s="3" t="s">
        <v>6217</v>
      </c>
      <c r="H92" s="3" t="s">
        <v>5367</v>
      </c>
      <c r="I92" s="3" t="s">
        <v>6218</v>
      </c>
    </row>
    <row r="93" spans="2:9" x14ac:dyDescent="0.2">
      <c r="B93" s="3" t="s">
        <v>6219</v>
      </c>
      <c r="C93" s="3" t="s">
        <v>6220</v>
      </c>
      <c r="D93" s="3" t="b">
        <v>1</v>
      </c>
      <c r="E93" s="3" t="s">
        <v>12098</v>
      </c>
      <c r="G93" s="3" t="s">
        <v>6221</v>
      </c>
      <c r="H93" s="3" t="s">
        <v>5367</v>
      </c>
      <c r="I93" s="3" t="s">
        <v>6222</v>
      </c>
    </row>
    <row r="94" spans="2:9" x14ac:dyDescent="0.2">
      <c r="B94" s="3" t="s">
        <v>6223</v>
      </c>
      <c r="C94" s="3" t="s">
        <v>6224</v>
      </c>
      <c r="D94" s="3" t="b">
        <v>1</v>
      </c>
      <c r="E94" s="3" t="s">
        <v>12099</v>
      </c>
      <c r="G94" s="3" t="s">
        <v>6225</v>
      </c>
      <c r="H94" s="3" t="s">
        <v>5367</v>
      </c>
      <c r="I94" s="3" t="s">
        <v>6226</v>
      </c>
    </row>
    <row r="95" spans="2:9" x14ac:dyDescent="0.2">
      <c r="B95" s="3" t="s">
        <v>6227</v>
      </c>
      <c r="C95" s="3" t="s">
        <v>6228</v>
      </c>
      <c r="D95" s="3" t="b">
        <v>1</v>
      </c>
      <c r="E95" s="3" t="s">
        <v>12100</v>
      </c>
      <c r="G95" s="3" t="s">
        <v>6229</v>
      </c>
      <c r="H95" s="3" t="s">
        <v>5367</v>
      </c>
      <c r="I95" s="3" t="s">
        <v>6230</v>
      </c>
    </row>
    <row r="96" spans="2:9" x14ac:dyDescent="0.2">
      <c r="B96" s="3" t="s">
        <v>6231</v>
      </c>
      <c r="C96" s="3" t="s">
        <v>6232</v>
      </c>
      <c r="D96" s="3" t="b">
        <v>1</v>
      </c>
      <c r="E96" s="3" t="s">
        <v>12101</v>
      </c>
      <c r="G96" s="3" t="s">
        <v>6233</v>
      </c>
      <c r="H96" s="3" t="s">
        <v>5367</v>
      </c>
      <c r="I96" s="3" t="s">
        <v>6234</v>
      </c>
    </row>
    <row r="97" spans="2:9" x14ac:dyDescent="0.2">
      <c r="B97" s="3" t="s">
        <v>6235</v>
      </c>
      <c r="C97" s="3" t="s">
        <v>6236</v>
      </c>
      <c r="D97" s="3" t="b">
        <v>1</v>
      </c>
      <c r="E97" s="3" t="s">
        <v>12102</v>
      </c>
      <c r="G97" s="3" t="s">
        <v>6237</v>
      </c>
      <c r="H97" s="3" t="s">
        <v>5367</v>
      </c>
      <c r="I97" s="3" t="s">
        <v>6238</v>
      </c>
    </row>
    <row r="98" spans="2:9" x14ac:dyDescent="0.2">
      <c r="B98" s="3" t="s">
        <v>6239</v>
      </c>
      <c r="C98" s="3" t="s">
        <v>6240</v>
      </c>
      <c r="D98" s="3" t="b">
        <v>1</v>
      </c>
      <c r="E98" s="3" t="s">
        <v>12103</v>
      </c>
      <c r="G98" s="3" t="s">
        <v>6241</v>
      </c>
      <c r="H98" s="3" t="s">
        <v>5367</v>
      </c>
      <c r="I98" s="3" t="s">
        <v>6242</v>
      </c>
    </row>
    <row r="99" spans="2:9" x14ac:dyDescent="0.2">
      <c r="B99" s="3" t="s">
        <v>6243</v>
      </c>
      <c r="C99" s="3" t="s">
        <v>6244</v>
      </c>
      <c r="D99" s="3" t="b">
        <v>1</v>
      </c>
      <c r="E99" s="3" t="s">
        <v>12104</v>
      </c>
      <c r="G99" s="3" t="s">
        <v>6245</v>
      </c>
      <c r="H99" s="3" t="s">
        <v>5367</v>
      </c>
      <c r="I99" s="3" t="s">
        <v>6246</v>
      </c>
    </row>
    <row r="100" spans="2:9" x14ac:dyDescent="0.2">
      <c r="B100" s="3" t="s">
        <v>6247</v>
      </c>
      <c r="C100" s="3" t="s">
        <v>6248</v>
      </c>
      <c r="D100" s="3" t="b">
        <v>1</v>
      </c>
      <c r="E100" s="3" t="s">
        <v>12105</v>
      </c>
      <c r="G100" s="3" t="s">
        <v>6249</v>
      </c>
      <c r="H100" s="3" t="s">
        <v>5367</v>
      </c>
      <c r="I100" s="3" t="s">
        <v>6250</v>
      </c>
    </row>
    <row r="101" spans="2:9" x14ac:dyDescent="0.2">
      <c r="B101" s="3" t="s">
        <v>6251</v>
      </c>
      <c r="C101" s="3" t="s">
        <v>6252</v>
      </c>
      <c r="D101" s="3" t="b">
        <v>1</v>
      </c>
      <c r="E101" s="3" t="s">
        <v>12106</v>
      </c>
      <c r="G101" s="3" t="s">
        <v>6253</v>
      </c>
      <c r="H101" s="3" t="s">
        <v>5367</v>
      </c>
      <c r="I101" s="3" t="s">
        <v>6254</v>
      </c>
    </row>
    <row r="102" spans="2:9" x14ac:dyDescent="0.2">
      <c r="B102" s="3" t="s">
        <v>6255</v>
      </c>
      <c r="C102" s="3" t="s">
        <v>6256</v>
      </c>
      <c r="D102" s="3" t="b">
        <v>1</v>
      </c>
      <c r="E102" s="3" t="s">
        <v>12107</v>
      </c>
      <c r="G102" s="3" t="s">
        <v>6257</v>
      </c>
      <c r="H102" s="3" t="s">
        <v>5367</v>
      </c>
      <c r="I102" s="3" t="s">
        <v>6258</v>
      </c>
    </row>
    <row r="103" spans="2:9" x14ac:dyDescent="0.2">
      <c r="B103" s="3" t="s">
        <v>6259</v>
      </c>
      <c r="C103" s="3" t="s">
        <v>6260</v>
      </c>
      <c r="D103" s="3" t="b">
        <v>1</v>
      </c>
      <c r="E103" s="3" t="s">
        <v>12108</v>
      </c>
      <c r="G103" s="3" t="s">
        <v>6261</v>
      </c>
      <c r="H103" s="3" t="s">
        <v>5367</v>
      </c>
      <c r="I103" s="3" t="s">
        <v>6262</v>
      </c>
    </row>
    <row r="104" spans="2:9" x14ac:dyDescent="0.2">
      <c r="B104" s="3" t="s">
        <v>6263</v>
      </c>
      <c r="C104" s="3" t="s">
        <v>6264</v>
      </c>
      <c r="D104" s="3" t="b">
        <v>1</v>
      </c>
      <c r="E104" s="3" t="s">
        <v>12109</v>
      </c>
      <c r="G104" s="3" t="s">
        <v>6265</v>
      </c>
      <c r="H104" s="3" t="s">
        <v>5367</v>
      </c>
      <c r="I104" s="3" t="s">
        <v>6266</v>
      </c>
    </row>
    <row r="105" spans="2:9" x14ac:dyDescent="0.2">
      <c r="B105" s="3" t="s">
        <v>6267</v>
      </c>
      <c r="C105" s="3" t="s">
        <v>6268</v>
      </c>
      <c r="D105" s="3" t="b">
        <v>1</v>
      </c>
      <c r="E105" s="3" t="s">
        <v>12110</v>
      </c>
      <c r="G105" s="3" t="s">
        <v>6269</v>
      </c>
      <c r="H105" s="3" t="s">
        <v>5367</v>
      </c>
      <c r="I105" s="3" t="s">
        <v>6270</v>
      </c>
    </row>
    <row r="106" spans="2:9" x14ac:dyDescent="0.2">
      <c r="B106" s="3" t="s">
        <v>6271</v>
      </c>
      <c r="C106" s="3" t="s">
        <v>6272</v>
      </c>
      <c r="D106" s="3" t="b">
        <v>1</v>
      </c>
      <c r="E106" s="3" t="s">
        <v>12111</v>
      </c>
      <c r="G106" s="3" t="s">
        <v>6273</v>
      </c>
      <c r="H106" s="3" t="s">
        <v>5367</v>
      </c>
      <c r="I106" s="3" t="s">
        <v>6274</v>
      </c>
    </row>
    <row r="107" spans="2:9" x14ac:dyDescent="0.2">
      <c r="B107" s="3" t="s">
        <v>6275</v>
      </c>
      <c r="C107" s="3" t="s">
        <v>6276</v>
      </c>
      <c r="D107" s="3" t="b">
        <v>1</v>
      </c>
      <c r="E107" s="3" t="s">
        <v>12112</v>
      </c>
      <c r="F107" s="3" t="s">
        <v>6041</v>
      </c>
      <c r="H107" s="3" t="s">
        <v>5367</v>
      </c>
      <c r="I107" s="3" t="s">
        <v>6277</v>
      </c>
    </row>
    <row r="108" spans="2:9" x14ac:dyDescent="0.2">
      <c r="B108" s="3" t="s">
        <v>6278</v>
      </c>
      <c r="C108" s="3" t="s">
        <v>6279</v>
      </c>
      <c r="D108" s="3" t="b">
        <v>1</v>
      </c>
      <c r="E108" s="3" t="s">
        <v>12113</v>
      </c>
      <c r="G108" s="3" t="s">
        <v>6280</v>
      </c>
      <c r="H108" s="3" t="s">
        <v>5367</v>
      </c>
      <c r="I108" s="3" t="s">
        <v>6281</v>
      </c>
    </row>
    <row r="109" spans="2:9" x14ac:dyDescent="0.2">
      <c r="B109" s="3" t="s">
        <v>6282</v>
      </c>
      <c r="C109" s="3" t="s">
        <v>6283</v>
      </c>
      <c r="D109" s="3" t="b">
        <v>1</v>
      </c>
      <c r="E109" s="3" t="s">
        <v>12114</v>
      </c>
      <c r="G109" s="3" t="s">
        <v>6284</v>
      </c>
      <c r="H109" s="3" t="s">
        <v>5367</v>
      </c>
      <c r="I109" s="3" t="s">
        <v>6285</v>
      </c>
    </row>
    <row r="110" spans="2:9" x14ac:dyDescent="0.2">
      <c r="B110" s="3" t="s">
        <v>6286</v>
      </c>
      <c r="C110" s="3" t="s">
        <v>6287</v>
      </c>
      <c r="D110" s="3" t="b">
        <v>1</v>
      </c>
      <c r="E110" s="3" t="s">
        <v>12115</v>
      </c>
      <c r="G110" s="3" t="s">
        <v>6288</v>
      </c>
      <c r="H110" s="3" t="s">
        <v>5367</v>
      </c>
      <c r="I110" s="3" t="s">
        <v>6289</v>
      </c>
    </row>
    <row r="111" spans="2:9" x14ac:dyDescent="0.2">
      <c r="B111" s="3" t="s">
        <v>6290</v>
      </c>
      <c r="C111" s="3" t="s">
        <v>6291</v>
      </c>
      <c r="D111" s="3" t="b">
        <v>1</v>
      </c>
      <c r="E111" s="3" t="s">
        <v>12116</v>
      </c>
      <c r="G111" s="3" t="s">
        <v>6292</v>
      </c>
      <c r="H111" s="3" t="s">
        <v>5367</v>
      </c>
      <c r="I111" s="3" t="s">
        <v>6293</v>
      </c>
    </row>
    <row r="112" spans="2:9" x14ac:dyDescent="0.2">
      <c r="B112" s="3" t="s">
        <v>6294</v>
      </c>
      <c r="C112" s="3" t="s">
        <v>6295</v>
      </c>
      <c r="D112" s="3" t="b">
        <v>1</v>
      </c>
      <c r="E112" s="3" t="s">
        <v>12117</v>
      </c>
      <c r="G112" s="3" t="s">
        <v>6296</v>
      </c>
      <c r="H112" s="3" t="s">
        <v>5367</v>
      </c>
      <c r="I112" s="3" t="s">
        <v>6297</v>
      </c>
    </row>
    <row r="113" spans="2:9" x14ac:dyDescent="0.2">
      <c r="B113" s="3" t="s">
        <v>6298</v>
      </c>
      <c r="C113" s="3" t="s">
        <v>6299</v>
      </c>
      <c r="D113" s="3" t="b">
        <v>1</v>
      </c>
      <c r="E113" s="3" t="s">
        <v>12118</v>
      </c>
      <c r="G113" s="3" t="s">
        <v>6300</v>
      </c>
      <c r="H113" s="3" t="s">
        <v>5367</v>
      </c>
      <c r="I113" s="3" t="s">
        <v>6301</v>
      </c>
    </row>
    <row r="114" spans="2:9" x14ac:dyDescent="0.2">
      <c r="B114" s="3" t="s">
        <v>6302</v>
      </c>
      <c r="C114" s="3" t="s">
        <v>6303</v>
      </c>
      <c r="D114" s="3" t="b">
        <v>1</v>
      </c>
      <c r="E114" s="3" t="s">
        <v>12119</v>
      </c>
      <c r="F114" s="3" t="s">
        <v>5864</v>
      </c>
      <c r="H114" s="3" t="s">
        <v>5367</v>
      </c>
      <c r="I114" s="3" t="s">
        <v>6304</v>
      </c>
    </row>
    <row r="115" spans="2:9" x14ac:dyDescent="0.2">
      <c r="B115" s="3" t="s">
        <v>6305</v>
      </c>
      <c r="C115" s="3" t="s">
        <v>6306</v>
      </c>
      <c r="D115" s="3" t="b">
        <v>1</v>
      </c>
      <c r="E115" s="3" t="s">
        <v>12120</v>
      </c>
      <c r="G115" s="3" t="s">
        <v>6307</v>
      </c>
      <c r="H115" s="3" t="s">
        <v>5367</v>
      </c>
      <c r="I115" s="3" t="s">
        <v>6308</v>
      </c>
    </row>
    <row r="116" spans="2:9" x14ac:dyDescent="0.2">
      <c r="B116" s="3" t="s">
        <v>6309</v>
      </c>
      <c r="C116" s="3" t="s">
        <v>6310</v>
      </c>
      <c r="D116" s="3" t="b">
        <v>1</v>
      </c>
      <c r="E116" s="3" t="s">
        <v>12121</v>
      </c>
      <c r="G116" s="3" t="s">
        <v>6311</v>
      </c>
      <c r="H116" s="3" t="s">
        <v>5367</v>
      </c>
      <c r="I116" s="3" t="s">
        <v>6312</v>
      </c>
    </row>
    <row r="117" spans="2:9" x14ac:dyDescent="0.2">
      <c r="B117" s="3" t="s">
        <v>6313</v>
      </c>
      <c r="C117" s="3" t="s">
        <v>6314</v>
      </c>
      <c r="D117" s="3" t="b">
        <v>1</v>
      </c>
      <c r="E117" s="3" t="s">
        <v>12122</v>
      </c>
      <c r="G117" s="3" t="s">
        <v>6315</v>
      </c>
      <c r="H117" s="3" t="s">
        <v>5367</v>
      </c>
      <c r="I117" s="3" t="s">
        <v>6316</v>
      </c>
    </row>
    <row r="118" spans="2:9" x14ac:dyDescent="0.2">
      <c r="B118" s="3" t="s">
        <v>6317</v>
      </c>
      <c r="C118" s="3" t="s">
        <v>6318</v>
      </c>
      <c r="D118" s="3" t="b">
        <v>1</v>
      </c>
      <c r="E118" s="3" t="s">
        <v>12123</v>
      </c>
      <c r="G118" s="3" t="s">
        <v>6319</v>
      </c>
      <c r="H118" s="3" t="s">
        <v>5367</v>
      </c>
      <c r="I118" s="3" t="s">
        <v>6320</v>
      </c>
    </row>
    <row r="119" spans="2:9" x14ac:dyDescent="0.2">
      <c r="B119" s="3" t="s">
        <v>6321</v>
      </c>
      <c r="C119" s="3" t="s">
        <v>6322</v>
      </c>
      <c r="D119" s="3" t="b">
        <v>1</v>
      </c>
      <c r="E119" s="3" t="s">
        <v>12124</v>
      </c>
      <c r="G119" s="3" t="s">
        <v>6323</v>
      </c>
      <c r="H119" s="3" t="s">
        <v>5367</v>
      </c>
      <c r="I119" s="3" t="s">
        <v>6324</v>
      </c>
    </row>
    <row r="120" spans="2:9" x14ac:dyDescent="0.2">
      <c r="B120" s="3" t="s">
        <v>6325</v>
      </c>
      <c r="C120" s="3" t="s">
        <v>6326</v>
      </c>
      <c r="D120" s="3" t="b">
        <v>1</v>
      </c>
      <c r="E120" s="3" t="s">
        <v>12125</v>
      </c>
      <c r="G120" s="3" t="s">
        <v>6327</v>
      </c>
      <c r="H120" s="3" t="s">
        <v>5367</v>
      </c>
      <c r="I120" s="3" t="s">
        <v>6328</v>
      </c>
    </row>
    <row r="121" spans="2:9" x14ac:dyDescent="0.2">
      <c r="B121" s="3" t="s">
        <v>6329</v>
      </c>
      <c r="C121" s="3" t="s">
        <v>6330</v>
      </c>
      <c r="D121" s="3" t="b">
        <v>1</v>
      </c>
      <c r="E121" s="3" t="s">
        <v>12126</v>
      </c>
      <c r="G121" s="3" t="s">
        <v>6331</v>
      </c>
      <c r="H121" s="3" t="s">
        <v>5367</v>
      </c>
      <c r="I121" s="3" t="s">
        <v>6332</v>
      </c>
    </row>
    <row r="122" spans="2:9" x14ac:dyDescent="0.2">
      <c r="B122" s="3" t="s">
        <v>6333</v>
      </c>
      <c r="C122" s="3" t="s">
        <v>6334</v>
      </c>
      <c r="D122" s="3" t="b">
        <v>1</v>
      </c>
      <c r="E122" s="3" t="s">
        <v>12127</v>
      </c>
      <c r="G122" s="3" t="s">
        <v>6335</v>
      </c>
      <c r="H122" s="3" t="s">
        <v>5367</v>
      </c>
      <c r="I122" s="3" t="s">
        <v>6336</v>
      </c>
    </row>
    <row r="123" spans="2:9" x14ac:dyDescent="0.2">
      <c r="B123" s="3" t="s">
        <v>6337</v>
      </c>
      <c r="C123" s="3" t="s">
        <v>6338</v>
      </c>
      <c r="D123" s="3" t="b">
        <v>1</v>
      </c>
      <c r="E123" s="3" t="s">
        <v>12128</v>
      </c>
      <c r="G123" s="3" t="s">
        <v>6339</v>
      </c>
      <c r="H123" s="3" t="s">
        <v>5367</v>
      </c>
      <c r="I123" s="3" t="s">
        <v>6340</v>
      </c>
    </row>
    <row r="124" spans="2:9" x14ac:dyDescent="0.2">
      <c r="B124" s="3" t="s">
        <v>6341</v>
      </c>
      <c r="C124" s="3" t="s">
        <v>6342</v>
      </c>
      <c r="D124" s="3" t="b">
        <v>1</v>
      </c>
      <c r="E124" s="3" t="s">
        <v>12129</v>
      </c>
      <c r="G124" s="3" t="s">
        <v>6343</v>
      </c>
      <c r="H124" s="3" t="s">
        <v>5367</v>
      </c>
      <c r="I124" s="3" t="s">
        <v>6344</v>
      </c>
    </row>
    <row r="125" spans="2:9" x14ac:dyDescent="0.2">
      <c r="B125" s="3" t="s">
        <v>6345</v>
      </c>
      <c r="C125" s="3" t="s">
        <v>6346</v>
      </c>
      <c r="D125" s="3" t="b">
        <v>1</v>
      </c>
      <c r="E125" s="3" t="s">
        <v>12130</v>
      </c>
      <c r="G125" s="3" t="s">
        <v>6347</v>
      </c>
      <c r="H125" s="3" t="s">
        <v>5367</v>
      </c>
      <c r="I125" s="3" t="s">
        <v>6348</v>
      </c>
    </row>
    <row r="126" spans="2:9" x14ac:dyDescent="0.2">
      <c r="B126" s="3" t="s">
        <v>6349</v>
      </c>
      <c r="C126" s="3" t="s">
        <v>6350</v>
      </c>
      <c r="D126" s="3" t="b">
        <v>1</v>
      </c>
      <c r="E126" s="3" t="s">
        <v>12131</v>
      </c>
      <c r="G126" s="3" t="s">
        <v>6351</v>
      </c>
      <c r="H126" s="3" t="s">
        <v>5367</v>
      </c>
      <c r="I126" s="3" t="s">
        <v>6352</v>
      </c>
    </row>
    <row r="127" spans="2:9" x14ac:dyDescent="0.2">
      <c r="B127" s="3" t="s">
        <v>6353</v>
      </c>
      <c r="C127" s="3" t="s">
        <v>6354</v>
      </c>
      <c r="D127" s="3" t="b">
        <v>1</v>
      </c>
      <c r="E127" s="3" t="s">
        <v>12132</v>
      </c>
      <c r="F127" s="3" t="s">
        <v>6355</v>
      </c>
      <c r="H127" s="3" t="s">
        <v>5367</v>
      </c>
      <c r="I127" s="3" t="s">
        <v>6356</v>
      </c>
    </row>
    <row r="128" spans="2:9" x14ac:dyDescent="0.2">
      <c r="B128" s="3" t="s">
        <v>6357</v>
      </c>
      <c r="C128" s="3" t="s">
        <v>6358</v>
      </c>
      <c r="D128" s="3" t="b">
        <v>1</v>
      </c>
      <c r="E128" s="3" t="s">
        <v>12133</v>
      </c>
      <c r="F128" s="3" t="s">
        <v>6359</v>
      </c>
      <c r="H128" s="3" t="s">
        <v>5367</v>
      </c>
      <c r="I128" s="3" t="s">
        <v>6360</v>
      </c>
    </row>
    <row r="129" spans="2:9" x14ac:dyDescent="0.2">
      <c r="B129" s="3" t="s">
        <v>6361</v>
      </c>
      <c r="C129" s="3" t="s">
        <v>6362</v>
      </c>
      <c r="D129" s="3" t="b">
        <v>1</v>
      </c>
      <c r="F129" s="3" t="s">
        <v>6363</v>
      </c>
      <c r="H129" s="3" t="s">
        <v>5367</v>
      </c>
      <c r="I129" s="3" t="s">
        <v>6364</v>
      </c>
    </row>
    <row r="130" spans="2:9" x14ac:dyDescent="0.2">
      <c r="B130" s="3" t="s">
        <v>6365</v>
      </c>
      <c r="C130" s="3" t="s">
        <v>6366</v>
      </c>
      <c r="D130" s="3" t="b">
        <v>1</v>
      </c>
      <c r="E130" s="3" t="s">
        <v>12134</v>
      </c>
      <c r="G130" s="3" t="s">
        <v>6367</v>
      </c>
      <c r="H130" s="3" t="s">
        <v>5367</v>
      </c>
      <c r="I130" s="3" t="s">
        <v>6368</v>
      </c>
    </row>
    <row r="131" spans="2:9" x14ac:dyDescent="0.2">
      <c r="B131" s="3" t="s">
        <v>6369</v>
      </c>
      <c r="C131" s="3" t="s">
        <v>6370</v>
      </c>
      <c r="D131" s="3" t="b">
        <v>1</v>
      </c>
      <c r="E131" s="3" t="s">
        <v>6371</v>
      </c>
      <c r="G131" s="3" t="s">
        <v>6372</v>
      </c>
      <c r="H131" s="3" t="s">
        <v>5367</v>
      </c>
      <c r="I131" s="3" t="s">
        <v>6373</v>
      </c>
    </row>
    <row r="132" spans="2:9" x14ac:dyDescent="0.2">
      <c r="B132" s="3" t="s">
        <v>6374</v>
      </c>
      <c r="C132" s="3" t="s">
        <v>6375</v>
      </c>
      <c r="D132" s="3" t="b">
        <v>1</v>
      </c>
      <c r="E132" s="3" t="s">
        <v>12135</v>
      </c>
      <c r="G132" s="3" t="s">
        <v>6376</v>
      </c>
      <c r="H132" s="3" t="s">
        <v>5367</v>
      </c>
      <c r="I132" s="3" t="s">
        <v>6377</v>
      </c>
    </row>
    <row r="133" spans="2:9" x14ac:dyDescent="0.2">
      <c r="B133" s="3" t="s">
        <v>6378</v>
      </c>
      <c r="C133" s="3" t="s">
        <v>6379</v>
      </c>
      <c r="D133" s="3" t="b">
        <v>1</v>
      </c>
      <c r="E133" s="3" t="s">
        <v>12136</v>
      </c>
      <c r="G133" s="3" t="s">
        <v>6380</v>
      </c>
      <c r="H133" s="3" t="s">
        <v>5367</v>
      </c>
      <c r="I133" s="3" t="s">
        <v>6381</v>
      </c>
    </row>
    <row r="134" spans="2:9" x14ac:dyDescent="0.2">
      <c r="B134" s="3" t="s">
        <v>6382</v>
      </c>
      <c r="C134" s="3" t="s">
        <v>6383</v>
      </c>
      <c r="D134" s="3" t="b">
        <v>1</v>
      </c>
      <c r="E134" s="3" t="s">
        <v>12137</v>
      </c>
      <c r="G134" s="3" t="s">
        <v>6384</v>
      </c>
      <c r="H134" s="3" t="s">
        <v>5367</v>
      </c>
      <c r="I134" s="3" t="s">
        <v>6385</v>
      </c>
    </row>
    <row r="135" spans="2:9" x14ac:dyDescent="0.2">
      <c r="B135" s="3" t="s">
        <v>6386</v>
      </c>
      <c r="C135" s="3" t="s">
        <v>6387</v>
      </c>
      <c r="D135" s="3" t="b">
        <v>1</v>
      </c>
      <c r="F135" s="3" t="s">
        <v>6388</v>
      </c>
      <c r="H135" s="3" t="s">
        <v>5367</v>
      </c>
      <c r="I135" s="3" t="s">
        <v>6389</v>
      </c>
    </row>
    <row r="136" spans="2:9" x14ac:dyDescent="0.2">
      <c r="B136" s="3" t="s">
        <v>6390</v>
      </c>
      <c r="C136" s="3" t="s">
        <v>6391</v>
      </c>
      <c r="D136" s="3" t="b">
        <v>1</v>
      </c>
      <c r="E136" s="3" t="s">
        <v>12138</v>
      </c>
      <c r="G136" s="3" t="s">
        <v>6392</v>
      </c>
      <c r="H136" s="3" t="s">
        <v>5367</v>
      </c>
      <c r="I136" s="3" t="s">
        <v>6393</v>
      </c>
    </row>
    <row r="137" spans="2:9" x14ac:dyDescent="0.2">
      <c r="B137" s="3" t="s">
        <v>6394</v>
      </c>
      <c r="C137" s="3" t="s">
        <v>6395</v>
      </c>
      <c r="D137" s="3" t="b">
        <v>1</v>
      </c>
      <c r="E137" s="3" t="s">
        <v>12139</v>
      </c>
      <c r="G137" s="3" t="s">
        <v>6396</v>
      </c>
      <c r="H137" s="3" t="s">
        <v>5367</v>
      </c>
      <c r="I137" s="3" t="s">
        <v>6397</v>
      </c>
    </row>
    <row r="138" spans="2:9" x14ac:dyDescent="0.2">
      <c r="B138" s="3" t="s">
        <v>6398</v>
      </c>
      <c r="C138" s="3" t="s">
        <v>6399</v>
      </c>
      <c r="D138" s="3" t="b">
        <v>1</v>
      </c>
      <c r="F138" s="3" t="s">
        <v>6400</v>
      </c>
      <c r="H138" s="3" t="s">
        <v>5367</v>
      </c>
      <c r="I138" s="3" t="s">
        <v>6401</v>
      </c>
    </row>
    <row r="139" spans="2:9" x14ac:dyDescent="0.2">
      <c r="B139" s="3" t="s">
        <v>6402</v>
      </c>
      <c r="C139" s="3" t="s">
        <v>6403</v>
      </c>
      <c r="D139" s="3" t="b">
        <v>1</v>
      </c>
      <c r="E139" s="3" t="s">
        <v>12140</v>
      </c>
      <c r="G139" s="3" t="s">
        <v>6404</v>
      </c>
      <c r="H139" s="3" t="s">
        <v>5367</v>
      </c>
      <c r="I139" s="3" t="s">
        <v>6405</v>
      </c>
    </row>
    <row r="140" spans="2:9" x14ac:dyDescent="0.2">
      <c r="B140" s="3" t="s">
        <v>6406</v>
      </c>
      <c r="C140" s="3" t="s">
        <v>6407</v>
      </c>
      <c r="D140" s="3" t="b">
        <v>1</v>
      </c>
      <c r="E140" s="3" t="s">
        <v>12141</v>
      </c>
      <c r="G140" s="3" t="s">
        <v>6408</v>
      </c>
      <c r="H140" s="3" t="s">
        <v>5367</v>
      </c>
      <c r="I140" s="3" t="s">
        <v>6409</v>
      </c>
    </row>
    <row r="141" spans="2:9" x14ac:dyDescent="0.2">
      <c r="B141" s="3" t="s">
        <v>6410</v>
      </c>
      <c r="C141" s="3" t="s">
        <v>6411</v>
      </c>
      <c r="D141" s="3" t="b">
        <v>1</v>
      </c>
      <c r="E141" s="3" t="s">
        <v>12142</v>
      </c>
      <c r="G141" s="3" t="s">
        <v>6412</v>
      </c>
      <c r="H141" s="3" t="s">
        <v>5367</v>
      </c>
      <c r="I141" s="3" t="s">
        <v>6413</v>
      </c>
    </row>
    <row r="142" spans="2:9" x14ac:dyDescent="0.2">
      <c r="B142" s="3" t="s">
        <v>6414</v>
      </c>
      <c r="C142" s="3" t="s">
        <v>6415</v>
      </c>
      <c r="D142" s="3" t="b">
        <v>1</v>
      </c>
      <c r="E142" s="3" t="s">
        <v>12143</v>
      </c>
      <c r="G142" s="3" t="s">
        <v>6416</v>
      </c>
      <c r="H142" s="3" t="s">
        <v>5367</v>
      </c>
      <c r="I142" s="3" t="s">
        <v>6417</v>
      </c>
    </row>
    <row r="143" spans="2:9" x14ac:dyDescent="0.2">
      <c r="B143" s="3" t="s">
        <v>6418</v>
      </c>
      <c r="C143" s="3" t="s">
        <v>6419</v>
      </c>
      <c r="D143" s="3" t="b">
        <v>1</v>
      </c>
      <c r="E143" s="3" t="s">
        <v>12144</v>
      </c>
      <c r="G143" s="3" t="s">
        <v>6420</v>
      </c>
      <c r="H143" s="3" t="s">
        <v>5367</v>
      </c>
      <c r="I143" s="3" t="s">
        <v>6421</v>
      </c>
    </row>
    <row r="144" spans="2:9" x14ac:dyDescent="0.2">
      <c r="B144" s="3" t="s">
        <v>6422</v>
      </c>
      <c r="C144" s="3" t="s">
        <v>6423</v>
      </c>
      <c r="D144" s="3" t="b">
        <v>1</v>
      </c>
      <c r="E144" s="3" t="s">
        <v>12145</v>
      </c>
      <c r="G144" s="3" t="s">
        <v>6424</v>
      </c>
      <c r="H144" s="3" t="s">
        <v>5367</v>
      </c>
      <c r="I144" s="3" t="s">
        <v>6425</v>
      </c>
    </row>
    <row r="145" spans="2:9" x14ac:dyDescent="0.2">
      <c r="B145" s="3" t="s">
        <v>6426</v>
      </c>
      <c r="C145" s="3" t="s">
        <v>6427</v>
      </c>
      <c r="D145" s="3" t="b">
        <v>1</v>
      </c>
      <c r="E145" s="3" t="s">
        <v>12146</v>
      </c>
      <c r="G145" s="3" t="s">
        <v>6428</v>
      </c>
      <c r="H145" s="3" t="s">
        <v>5367</v>
      </c>
      <c r="I145" s="3" t="s">
        <v>6429</v>
      </c>
    </row>
    <row r="146" spans="2:9" x14ac:dyDescent="0.2">
      <c r="B146" s="3" t="s">
        <v>6430</v>
      </c>
      <c r="C146" s="3" t="s">
        <v>6431</v>
      </c>
      <c r="D146" s="3" t="b">
        <v>1</v>
      </c>
      <c r="E146" s="3" t="s">
        <v>12147</v>
      </c>
      <c r="F146" s="3" t="s">
        <v>5864</v>
      </c>
      <c r="H146" s="3" t="s">
        <v>5367</v>
      </c>
      <c r="I146" s="3" t="s">
        <v>6432</v>
      </c>
    </row>
    <row r="147" spans="2:9" x14ac:dyDescent="0.2">
      <c r="B147" s="3" t="s">
        <v>6433</v>
      </c>
      <c r="C147" s="3" t="s">
        <v>6434</v>
      </c>
      <c r="D147" s="3" t="b">
        <v>1</v>
      </c>
      <c r="E147" s="3" t="s">
        <v>12148</v>
      </c>
      <c r="G147" s="3" t="s">
        <v>6435</v>
      </c>
      <c r="H147" s="3" t="s">
        <v>5367</v>
      </c>
      <c r="I147" s="3" t="s">
        <v>6436</v>
      </c>
    </row>
    <row r="148" spans="2:9" x14ac:dyDescent="0.2">
      <c r="B148" s="3" t="s">
        <v>6437</v>
      </c>
      <c r="C148" s="3" t="s">
        <v>6438</v>
      </c>
      <c r="D148" s="3" t="b">
        <v>1</v>
      </c>
      <c r="E148" s="3" t="s">
        <v>12149</v>
      </c>
      <c r="G148" s="3" t="s">
        <v>6439</v>
      </c>
      <c r="H148" s="3" t="s">
        <v>5367</v>
      </c>
      <c r="I148" s="3" t="s">
        <v>6440</v>
      </c>
    </row>
    <row r="149" spans="2:9" x14ac:dyDescent="0.2">
      <c r="B149" s="3" t="s">
        <v>6441</v>
      </c>
      <c r="C149" s="3" t="s">
        <v>6442</v>
      </c>
      <c r="D149" s="3" t="b">
        <v>1</v>
      </c>
      <c r="E149" s="3" t="s">
        <v>12150</v>
      </c>
      <c r="G149" s="3" t="s">
        <v>6443</v>
      </c>
      <c r="H149" s="3" t="s">
        <v>5367</v>
      </c>
      <c r="I149" s="3" t="s">
        <v>6444</v>
      </c>
    </row>
    <row r="150" spans="2:9" x14ac:dyDescent="0.2">
      <c r="B150" s="3" t="s">
        <v>6445</v>
      </c>
      <c r="C150" s="3" t="s">
        <v>6446</v>
      </c>
      <c r="D150" s="3" t="b">
        <v>1</v>
      </c>
      <c r="E150" s="3" t="s">
        <v>12151</v>
      </c>
      <c r="G150" s="3" t="s">
        <v>6447</v>
      </c>
      <c r="H150" s="3" t="s">
        <v>5367</v>
      </c>
      <c r="I150" s="3" t="s">
        <v>6448</v>
      </c>
    </row>
    <row r="151" spans="2:9" x14ac:dyDescent="0.2">
      <c r="B151" s="3" t="s">
        <v>6449</v>
      </c>
      <c r="C151" s="3" t="s">
        <v>6450</v>
      </c>
      <c r="D151" s="3" t="b">
        <v>1</v>
      </c>
      <c r="E151" s="3" t="s">
        <v>12152</v>
      </c>
      <c r="G151" s="3" t="s">
        <v>6451</v>
      </c>
      <c r="H151" s="3" t="s">
        <v>5367</v>
      </c>
      <c r="I151" s="3" t="s">
        <v>6452</v>
      </c>
    </row>
    <row r="152" spans="2:9" x14ac:dyDescent="0.2">
      <c r="B152" s="3" t="s">
        <v>6453</v>
      </c>
      <c r="C152" s="3" t="s">
        <v>6454</v>
      </c>
      <c r="D152" s="3" t="b">
        <v>1</v>
      </c>
      <c r="E152" s="3" t="s">
        <v>12153</v>
      </c>
      <c r="F152" s="3" t="s">
        <v>6455</v>
      </c>
      <c r="H152" s="3" t="s">
        <v>5367</v>
      </c>
      <c r="I152" s="3" t="s">
        <v>6456</v>
      </c>
    </row>
    <row r="153" spans="2:9" x14ac:dyDescent="0.2">
      <c r="B153" s="3" t="s">
        <v>6457</v>
      </c>
      <c r="C153" s="3" t="s">
        <v>6458</v>
      </c>
      <c r="D153" s="3" t="b">
        <v>1</v>
      </c>
      <c r="E153" s="3" t="s">
        <v>12154</v>
      </c>
      <c r="G153" s="3" t="s">
        <v>6459</v>
      </c>
      <c r="H153" s="3" t="s">
        <v>5367</v>
      </c>
      <c r="I153" s="3" t="s">
        <v>6460</v>
      </c>
    </row>
    <row r="154" spans="2:9" x14ac:dyDescent="0.2">
      <c r="B154" s="3" t="s">
        <v>6461</v>
      </c>
      <c r="C154" s="3" t="s">
        <v>6462</v>
      </c>
      <c r="D154" s="3" t="b">
        <v>1</v>
      </c>
      <c r="E154" s="3" t="s">
        <v>12155</v>
      </c>
      <c r="G154" s="3" t="s">
        <v>6463</v>
      </c>
      <c r="H154" s="3" t="s">
        <v>5367</v>
      </c>
      <c r="I154" s="3" t="s">
        <v>6464</v>
      </c>
    </row>
    <row r="155" spans="2:9" x14ac:dyDescent="0.2">
      <c r="B155" s="3" t="s">
        <v>6465</v>
      </c>
      <c r="C155" s="3" t="s">
        <v>6466</v>
      </c>
      <c r="D155" s="3" t="b">
        <v>1</v>
      </c>
      <c r="E155" s="3" t="s">
        <v>12156</v>
      </c>
      <c r="G155" s="3" t="s">
        <v>6467</v>
      </c>
      <c r="H155" s="3" t="s">
        <v>5367</v>
      </c>
      <c r="I155" s="3" t="s">
        <v>6468</v>
      </c>
    </row>
    <row r="156" spans="2:9" x14ac:dyDescent="0.2">
      <c r="B156" s="3" t="s">
        <v>6469</v>
      </c>
      <c r="C156" s="3" t="s">
        <v>6470</v>
      </c>
      <c r="D156" s="3" t="b">
        <v>1</v>
      </c>
      <c r="E156" s="3" t="s">
        <v>12157</v>
      </c>
      <c r="G156" s="3" t="s">
        <v>6471</v>
      </c>
      <c r="H156" s="3" t="s">
        <v>5367</v>
      </c>
      <c r="I156" s="3" t="s">
        <v>6472</v>
      </c>
    </row>
    <row r="157" spans="2:9" x14ac:dyDescent="0.2">
      <c r="B157" s="3" t="s">
        <v>6473</v>
      </c>
      <c r="C157" s="3" t="s">
        <v>6474</v>
      </c>
      <c r="D157" s="3" t="b">
        <v>1</v>
      </c>
      <c r="E157" s="3" t="s">
        <v>12158</v>
      </c>
      <c r="G157" s="3" t="s">
        <v>6475</v>
      </c>
      <c r="H157" s="3" t="s">
        <v>5367</v>
      </c>
      <c r="I157" s="3" t="s">
        <v>6476</v>
      </c>
    </row>
    <row r="158" spans="2:9" x14ac:dyDescent="0.2">
      <c r="B158" s="3" t="s">
        <v>6477</v>
      </c>
      <c r="C158" s="3" t="s">
        <v>6478</v>
      </c>
      <c r="D158" s="3" t="b">
        <v>1</v>
      </c>
      <c r="E158" s="3" t="s">
        <v>12159</v>
      </c>
      <c r="G158" s="3" t="s">
        <v>6479</v>
      </c>
      <c r="H158" s="3" t="s">
        <v>5367</v>
      </c>
      <c r="I158" s="3" t="s">
        <v>6480</v>
      </c>
    </row>
    <row r="159" spans="2:9" x14ac:dyDescent="0.2">
      <c r="B159" s="3" t="s">
        <v>6481</v>
      </c>
      <c r="C159" s="3" t="s">
        <v>6482</v>
      </c>
      <c r="D159" s="3" t="b">
        <v>1</v>
      </c>
      <c r="E159" s="3" t="s">
        <v>12160</v>
      </c>
      <c r="F159" s="3" t="s">
        <v>5924</v>
      </c>
      <c r="H159" s="3" t="s">
        <v>5367</v>
      </c>
      <c r="I159" s="3" t="s">
        <v>6483</v>
      </c>
    </row>
    <row r="160" spans="2:9" x14ac:dyDescent="0.2">
      <c r="B160" s="3" t="s">
        <v>6484</v>
      </c>
      <c r="C160" s="3" t="s">
        <v>6485</v>
      </c>
      <c r="D160" s="3" t="b">
        <v>1</v>
      </c>
      <c r="E160" s="3" t="s">
        <v>12161</v>
      </c>
      <c r="G160" s="3" t="s">
        <v>6486</v>
      </c>
      <c r="H160" s="3" t="s">
        <v>5367</v>
      </c>
      <c r="I160" s="3" t="s">
        <v>6487</v>
      </c>
    </row>
    <row r="161" spans="2:9" x14ac:dyDescent="0.2">
      <c r="B161" s="3" t="s">
        <v>6488</v>
      </c>
      <c r="C161" s="3" t="s">
        <v>6489</v>
      </c>
      <c r="E161" s="3" t="s">
        <v>12162</v>
      </c>
      <c r="G161" s="3" t="s">
        <v>6490</v>
      </c>
      <c r="H161" s="3" t="s">
        <v>23</v>
      </c>
      <c r="I161" s="3" t="s">
        <v>6491</v>
      </c>
    </row>
    <row r="162" spans="2:9" x14ac:dyDescent="0.2">
      <c r="B162" s="3" t="s">
        <v>6492</v>
      </c>
      <c r="C162" s="3" t="s">
        <v>6493</v>
      </c>
      <c r="E162" s="3" t="s">
        <v>12163</v>
      </c>
      <c r="G162" s="3" t="s">
        <v>6494</v>
      </c>
      <c r="H162" s="3" t="s">
        <v>23</v>
      </c>
      <c r="I162" s="3" t="s">
        <v>6495</v>
      </c>
    </row>
    <row r="163" spans="2:9" x14ac:dyDescent="0.2">
      <c r="B163" s="3" t="s">
        <v>6496</v>
      </c>
      <c r="C163" s="3" t="s">
        <v>6497</v>
      </c>
      <c r="E163" s="3" t="s">
        <v>12164</v>
      </c>
      <c r="G163" s="3" t="s">
        <v>6498</v>
      </c>
      <c r="H163" s="3" t="s">
        <v>23</v>
      </c>
      <c r="I163" s="3" t="s">
        <v>6499</v>
      </c>
    </row>
    <row r="164" spans="2:9" x14ac:dyDescent="0.2">
      <c r="B164" s="3" t="s">
        <v>6500</v>
      </c>
      <c r="C164" s="3" t="s">
        <v>6501</v>
      </c>
      <c r="E164" s="3" t="s">
        <v>12165</v>
      </c>
      <c r="G164" s="3" t="s">
        <v>6502</v>
      </c>
      <c r="H164" s="3" t="s">
        <v>23</v>
      </c>
      <c r="I164" s="3" t="s">
        <v>6503</v>
      </c>
    </row>
    <row r="165" spans="2:9" x14ac:dyDescent="0.2">
      <c r="B165" s="3" t="s">
        <v>6504</v>
      </c>
      <c r="C165" s="3" t="s">
        <v>6505</v>
      </c>
      <c r="E165" s="3" t="s">
        <v>12166</v>
      </c>
      <c r="G165" s="3" t="s">
        <v>6506</v>
      </c>
      <c r="H165" s="3" t="s">
        <v>23</v>
      </c>
      <c r="I165" s="3" t="s">
        <v>6507</v>
      </c>
    </row>
    <row r="166" spans="2:9" x14ac:dyDescent="0.2">
      <c r="B166" s="3" t="s">
        <v>6508</v>
      </c>
      <c r="C166" s="3" t="s">
        <v>6509</v>
      </c>
      <c r="E166" s="3" t="s">
        <v>12167</v>
      </c>
      <c r="G166" s="3" t="s">
        <v>6510</v>
      </c>
      <c r="H166" s="3" t="s">
        <v>23</v>
      </c>
      <c r="I166" s="3" t="s">
        <v>6511</v>
      </c>
    </row>
    <row r="167" spans="2:9" x14ac:dyDescent="0.2">
      <c r="B167" s="3" t="s">
        <v>6512</v>
      </c>
      <c r="C167" s="3" t="s">
        <v>6513</v>
      </c>
      <c r="E167" s="3" t="s">
        <v>12168</v>
      </c>
      <c r="G167" s="3" t="s">
        <v>6514</v>
      </c>
      <c r="H167" s="3" t="s">
        <v>23</v>
      </c>
      <c r="I167" s="3" t="s">
        <v>6515</v>
      </c>
    </row>
    <row r="168" spans="2:9" x14ac:dyDescent="0.2">
      <c r="B168" s="3" t="s">
        <v>6516</v>
      </c>
      <c r="C168" s="3" t="s">
        <v>6517</v>
      </c>
      <c r="E168" s="3" t="s">
        <v>12169</v>
      </c>
      <c r="G168" s="3" t="s">
        <v>6518</v>
      </c>
      <c r="H168" s="3" t="s">
        <v>23</v>
      </c>
      <c r="I168" s="3" t="s">
        <v>6519</v>
      </c>
    </row>
    <row r="169" spans="2:9" x14ac:dyDescent="0.2">
      <c r="B169" s="3" t="s">
        <v>6520</v>
      </c>
      <c r="C169" s="3" t="s">
        <v>6521</v>
      </c>
      <c r="E169" s="3" t="s">
        <v>12170</v>
      </c>
      <c r="G169" s="3" t="s">
        <v>6522</v>
      </c>
      <c r="H169" s="3" t="s">
        <v>23</v>
      </c>
      <c r="I169" s="3" t="s">
        <v>6523</v>
      </c>
    </row>
    <row r="170" spans="2:9" x14ac:dyDescent="0.2">
      <c r="B170" s="3" t="s">
        <v>6524</v>
      </c>
      <c r="C170" s="3" t="s">
        <v>6525</v>
      </c>
      <c r="E170" s="3" t="s">
        <v>12171</v>
      </c>
      <c r="G170" s="3" t="s">
        <v>6526</v>
      </c>
      <c r="H170" s="3" t="s">
        <v>23</v>
      </c>
      <c r="I170" s="3" t="s">
        <v>6527</v>
      </c>
    </row>
    <row r="171" spans="2:9" x14ac:dyDescent="0.2">
      <c r="B171" s="3" t="s">
        <v>6528</v>
      </c>
      <c r="C171" s="3" t="s">
        <v>6529</v>
      </c>
      <c r="E171" s="3" t="s">
        <v>12172</v>
      </c>
      <c r="G171" s="3" t="s">
        <v>6530</v>
      </c>
      <c r="H171" s="3" t="s">
        <v>23</v>
      </c>
      <c r="I171" s="3" t="s">
        <v>6531</v>
      </c>
    </row>
    <row r="172" spans="2:9" x14ac:dyDescent="0.2">
      <c r="B172" s="3" t="s">
        <v>6532</v>
      </c>
      <c r="C172" s="3" t="s">
        <v>6533</v>
      </c>
      <c r="E172" s="3" t="s">
        <v>12173</v>
      </c>
      <c r="G172" s="3" t="s">
        <v>6534</v>
      </c>
      <c r="H172" s="3" t="s">
        <v>23</v>
      </c>
      <c r="I172" s="3" t="s">
        <v>6535</v>
      </c>
    </row>
    <row r="173" spans="2:9" x14ac:dyDescent="0.2">
      <c r="B173" s="3" t="s">
        <v>6536</v>
      </c>
      <c r="C173" s="3" t="s">
        <v>6537</v>
      </c>
      <c r="E173" s="3" t="s">
        <v>12174</v>
      </c>
      <c r="G173" s="3" t="s">
        <v>6538</v>
      </c>
      <c r="H173" s="3" t="s">
        <v>23</v>
      </c>
      <c r="I173" s="3" t="s">
        <v>6539</v>
      </c>
    </row>
    <row r="174" spans="2:9" x14ac:dyDescent="0.2">
      <c r="B174" s="3" t="s">
        <v>6540</v>
      </c>
      <c r="C174" s="3" t="s">
        <v>6541</v>
      </c>
      <c r="E174" s="3" t="s">
        <v>12175</v>
      </c>
      <c r="G174" s="3" t="s">
        <v>6542</v>
      </c>
      <c r="H174" s="3" t="s">
        <v>23</v>
      </c>
      <c r="I174" s="3" t="s">
        <v>6543</v>
      </c>
    </row>
    <row r="175" spans="2:9" x14ac:dyDescent="0.2">
      <c r="B175" s="3" t="s">
        <v>6544</v>
      </c>
      <c r="C175" s="3" t="s">
        <v>6545</v>
      </c>
      <c r="E175" s="3" t="s">
        <v>12176</v>
      </c>
      <c r="G175" s="3" t="s">
        <v>6546</v>
      </c>
      <c r="H175" s="3" t="s">
        <v>23</v>
      </c>
      <c r="I175" s="3" t="s">
        <v>6547</v>
      </c>
    </row>
    <row r="176" spans="2:9" x14ac:dyDescent="0.2">
      <c r="B176" s="3" t="s">
        <v>6548</v>
      </c>
      <c r="C176" s="3" t="s">
        <v>6549</v>
      </c>
      <c r="E176" s="3" t="s">
        <v>12177</v>
      </c>
      <c r="G176" s="3" t="s">
        <v>6550</v>
      </c>
      <c r="H176" s="3" t="s">
        <v>23</v>
      </c>
      <c r="I176" s="3" t="s">
        <v>6551</v>
      </c>
    </row>
    <row r="177" spans="2:9" x14ac:dyDescent="0.2">
      <c r="B177" s="3" t="s">
        <v>6552</v>
      </c>
      <c r="C177" s="3" t="s">
        <v>6553</v>
      </c>
      <c r="E177" s="3" t="s">
        <v>12178</v>
      </c>
      <c r="G177" s="3" t="s">
        <v>6554</v>
      </c>
      <c r="H177" s="3" t="s">
        <v>23</v>
      </c>
      <c r="I177" s="3" t="s">
        <v>6555</v>
      </c>
    </row>
    <row r="178" spans="2:9" x14ac:dyDescent="0.2">
      <c r="B178" s="3" t="s">
        <v>6556</v>
      </c>
      <c r="C178" s="3" t="s">
        <v>6557</v>
      </c>
      <c r="E178" s="3" t="s">
        <v>12179</v>
      </c>
      <c r="G178" s="3" t="s">
        <v>6558</v>
      </c>
      <c r="H178" s="3" t="s">
        <v>23</v>
      </c>
      <c r="I178" s="3" t="s">
        <v>6559</v>
      </c>
    </row>
    <row r="179" spans="2:9" x14ac:dyDescent="0.2">
      <c r="B179" s="3" t="s">
        <v>6560</v>
      </c>
      <c r="C179" s="3" t="s">
        <v>5855</v>
      </c>
      <c r="E179" s="3" t="s">
        <v>12022</v>
      </c>
      <c r="G179" s="3" t="s">
        <v>5856</v>
      </c>
      <c r="H179" s="3" t="s">
        <v>23</v>
      </c>
      <c r="I179" s="3" t="s">
        <v>6561</v>
      </c>
    </row>
    <row r="180" spans="2:9" x14ac:dyDescent="0.2">
      <c r="B180" s="3" t="s">
        <v>6562</v>
      </c>
      <c r="C180" s="3" t="s">
        <v>5859</v>
      </c>
      <c r="E180" s="3" t="s">
        <v>12023</v>
      </c>
      <c r="G180" s="3" t="s">
        <v>5860</v>
      </c>
      <c r="H180" s="3" t="s">
        <v>23</v>
      </c>
      <c r="I180" s="3" t="s">
        <v>6563</v>
      </c>
    </row>
    <row r="181" spans="2:9" x14ac:dyDescent="0.2">
      <c r="B181" s="3" t="s">
        <v>6564</v>
      </c>
      <c r="C181" s="3" t="s">
        <v>6565</v>
      </c>
      <c r="E181" s="3" t="s">
        <v>12180</v>
      </c>
      <c r="G181" s="3" t="s">
        <v>6566</v>
      </c>
      <c r="H181" s="3" t="s">
        <v>23</v>
      </c>
      <c r="I181" s="3" t="s">
        <v>6567</v>
      </c>
    </row>
    <row r="182" spans="2:9" x14ac:dyDescent="0.2">
      <c r="B182" s="3" t="s">
        <v>6568</v>
      </c>
      <c r="C182" s="3" t="s">
        <v>6569</v>
      </c>
      <c r="E182" s="3" t="s">
        <v>12181</v>
      </c>
      <c r="G182" s="3" t="s">
        <v>6570</v>
      </c>
      <c r="H182" s="3" t="s">
        <v>23</v>
      </c>
      <c r="I182" s="3" t="s">
        <v>6571</v>
      </c>
    </row>
    <row r="183" spans="2:9" x14ac:dyDescent="0.2">
      <c r="B183" s="3" t="s">
        <v>6572</v>
      </c>
      <c r="C183" s="3" t="s">
        <v>6573</v>
      </c>
      <c r="E183" s="3" t="s">
        <v>12182</v>
      </c>
      <c r="G183" s="3" t="s">
        <v>6574</v>
      </c>
      <c r="H183" s="3" t="s">
        <v>23</v>
      </c>
      <c r="I183" s="3" t="s">
        <v>6575</v>
      </c>
    </row>
    <row r="184" spans="2:9" x14ac:dyDescent="0.2">
      <c r="B184" s="3" t="s">
        <v>6576</v>
      </c>
      <c r="C184" s="3" t="s">
        <v>6577</v>
      </c>
      <c r="E184" s="3" t="s">
        <v>12183</v>
      </c>
      <c r="G184" s="3" t="s">
        <v>6578</v>
      </c>
      <c r="H184" s="3" t="s">
        <v>23</v>
      </c>
      <c r="I184" s="3" t="s">
        <v>6579</v>
      </c>
    </row>
    <row r="185" spans="2:9" x14ac:dyDescent="0.2">
      <c r="B185" s="3" t="s">
        <v>6580</v>
      </c>
      <c r="C185" s="3" t="s">
        <v>6581</v>
      </c>
      <c r="E185" s="3" t="s">
        <v>12184</v>
      </c>
      <c r="G185" s="3" t="s">
        <v>6582</v>
      </c>
      <c r="H185" s="3" t="s">
        <v>23</v>
      </c>
      <c r="I185" s="3" t="s">
        <v>6583</v>
      </c>
    </row>
    <row r="186" spans="2:9" x14ac:dyDescent="0.2">
      <c r="B186" s="3" t="s">
        <v>6584</v>
      </c>
      <c r="C186" s="3" t="s">
        <v>6585</v>
      </c>
      <c r="E186" s="3" t="s">
        <v>12185</v>
      </c>
      <c r="G186" s="3" t="s">
        <v>6586</v>
      </c>
      <c r="H186" s="3" t="s">
        <v>23</v>
      </c>
      <c r="I186" s="3" t="s">
        <v>6587</v>
      </c>
    </row>
    <row r="187" spans="2:9" x14ac:dyDescent="0.2">
      <c r="B187" s="3" t="s">
        <v>6588</v>
      </c>
      <c r="C187" s="3" t="s">
        <v>6589</v>
      </c>
      <c r="E187" s="3" t="s">
        <v>12186</v>
      </c>
      <c r="G187" s="3" t="s">
        <v>6590</v>
      </c>
      <c r="H187" s="3" t="s">
        <v>23</v>
      </c>
      <c r="I187" s="3" t="s">
        <v>6591</v>
      </c>
    </row>
    <row r="188" spans="2:9" x14ac:dyDescent="0.2">
      <c r="B188" s="3" t="s">
        <v>6592</v>
      </c>
      <c r="C188" s="3" t="s">
        <v>5863</v>
      </c>
      <c r="E188" s="3" t="s">
        <v>12024</v>
      </c>
      <c r="F188" s="3" t="s">
        <v>5864</v>
      </c>
      <c r="H188" s="3" t="s">
        <v>23</v>
      </c>
      <c r="I188" s="3" t="s">
        <v>6593</v>
      </c>
    </row>
    <row r="189" spans="2:9" x14ac:dyDescent="0.2">
      <c r="B189" s="3" t="s">
        <v>6594</v>
      </c>
      <c r="C189" s="3" t="s">
        <v>6595</v>
      </c>
      <c r="E189" s="3" t="s">
        <v>12187</v>
      </c>
      <c r="G189" s="3" t="s">
        <v>6596</v>
      </c>
      <c r="H189" s="3" t="s">
        <v>23</v>
      </c>
      <c r="I189" s="3" t="s">
        <v>6597</v>
      </c>
    </row>
    <row r="190" spans="2:9" x14ac:dyDescent="0.2">
      <c r="B190" s="3" t="s">
        <v>6598</v>
      </c>
      <c r="C190" s="3" t="s">
        <v>6599</v>
      </c>
      <c r="E190" s="3" t="s">
        <v>12188</v>
      </c>
      <c r="F190" s="3" t="s">
        <v>6600</v>
      </c>
      <c r="H190" s="3" t="s">
        <v>23</v>
      </c>
      <c r="I190" s="3" t="s">
        <v>6601</v>
      </c>
    </row>
    <row r="191" spans="2:9" x14ac:dyDescent="0.2">
      <c r="B191" s="3" t="s">
        <v>6602</v>
      </c>
      <c r="C191" s="3" t="s">
        <v>6603</v>
      </c>
      <c r="E191" s="3" t="s">
        <v>12189</v>
      </c>
      <c r="G191" s="3" t="s">
        <v>6604</v>
      </c>
      <c r="H191" s="3" t="s">
        <v>23</v>
      </c>
      <c r="I191" s="3" t="s">
        <v>6605</v>
      </c>
    </row>
    <row r="192" spans="2:9" x14ac:dyDescent="0.2">
      <c r="B192" s="3" t="s">
        <v>6606</v>
      </c>
      <c r="C192" s="3" t="s">
        <v>6607</v>
      </c>
      <c r="E192" s="3" t="s">
        <v>12190</v>
      </c>
      <c r="G192" s="3" t="s">
        <v>6608</v>
      </c>
      <c r="H192" s="3" t="s">
        <v>23</v>
      </c>
      <c r="I192" s="3" t="s">
        <v>6609</v>
      </c>
    </row>
    <row r="193" spans="2:9" x14ac:dyDescent="0.2">
      <c r="B193" s="3" t="s">
        <v>6610</v>
      </c>
      <c r="C193" s="3" t="s">
        <v>6611</v>
      </c>
      <c r="E193" s="3" t="s">
        <v>12191</v>
      </c>
      <c r="G193" s="3" t="s">
        <v>6612</v>
      </c>
      <c r="H193" s="3" t="s">
        <v>23</v>
      </c>
      <c r="I193" s="3" t="s">
        <v>6613</v>
      </c>
    </row>
    <row r="194" spans="2:9" x14ac:dyDescent="0.2">
      <c r="B194" s="3" t="s">
        <v>6614</v>
      </c>
      <c r="C194" s="3" t="s">
        <v>6615</v>
      </c>
      <c r="E194" s="3" t="s">
        <v>12192</v>
      </c>
      <c r="F194" s="3" t="s">
        <v>6616</v>
      </c>
      <c r="H194" s="3" t="s">
        <v>23</v>
      </c>
      <c r="I194" s="3" t="s">
        <v>6617</v>
      </c>
    </row>
    <row r="195" spans="2:9" x14ac:dyDescent="0.2">
      <c r="B195" s="3" t="s">
        <v>6618</v>
      </c>
      <c r="C195" s="3" t="s">
        <v>6619</v>
      </c>
      <c r="E195" s="3" t="s">
        <v>12193</v>
      </c>
      <c r="F195" s="3" t="s">
        <v>6616</v>
      </c>
      <c r="H195" s="3" t="s">
        <v>23</v>
      </c>
      <c r="I195" s="3" t="s">
        <v>6620</v>
      </c>
    </row>
    <row r="196" spans="2:9" x14ac:dyDescent="0.2">
      <c r="B196" s="3" t="s">
        <v>6621</v>
      </c>
      <c r="C196" s="3" t="s">
        <v>6622</v>
      </c>
      <c r="E196" s="3" t="s">
        <v>12194</v>
      </c>
      <c r="F196" s="3" t="s">
        <v>6623</v>
      </c>
      <c r="H196" s="3" t="s">
        <v>23</v>
      </c>
      <c r="I196" s="3" t="s">
        <v>6624</v>
      </c>
    </row>
    <row r="197" spans="2:9" x14ac:dyDescent="0.2">
      <c r="B197" s="3" t="s">
        <v>6625</v>
      </c>
      <c r="C197" s="3" t="s">
        <v>6626</v>
      </c>
      <c r="E197" s="3" t="s">
        <v>12195</v>
      </c>
      <c r="F197" s="3" t="s">
        <v>6627</v>
      </c>
      <c r="H197" s="3" t="s">
        <v>23</v>
      </c>
      <c r="I197" s="3" t="s">
        <v>6628</v>
      </c>
    </row>
    <row r="198" spans="2:9" x14ac:dyDescent="0.2">
      <c r="B198" s="3" t="s">
        <v>6629</v>
      </c>
      <c r="C198" s="3" t="s">
        <v>6630</v>
      </c>
      <c r="E198" s="3" t="s">
        <v>12196</v>
      </c>
      <c r="G198" s="3" t="s">
        <v>6631</v>
      </c>
      <c r="H198" s="3" t="s">
        <v>23</v>
      </c>
      <c r="I198" s="3" t="s">
        <v>6632</v>
      </c>
    </row>
    <row r="199" spans="2:9" x14ac:dyDescent="0.2">
      <c r="B199" s="3" t="s">
        <v>6633</v>
      </c>
      <c r="C199" s="3" t="s">
        <v>6634</v>
      </c>
      <c r="E199" s="3" t="s">
        <v>12197</v>
      </c>
      <c r="G199" s="3" t="s">
        <v>6635</v>
      </c>
      <c r="H199" s="3" t="s">
        <v>23</v>
      </c>
      <c r="I199" s="3" t="s">
        <v>6636</v>
      </c>
    </row>
    <row r="200" spans="2:9" x14ac:dyDescent="0.2">
      <c r="B200" s="3" t="s">
        <v>6637</v>
      </c>
      <c r="C200" s="3" t="s">
        <v>6638</v>
      </c>
      <c r="E200" s="3" t="s">
        <v>12198</v>
      </c>
      <c r="G200" s="3" t="s">
        <v>6639</v>
      </c>
      <c r="H200" s="3" t="s">
        <v>23</v>
      </c>
      <c r="I200" s="3" t="s">
        <v>6640</v>
      </c>
    </row>
    <row r="201" spans="2:9" x14ac:dyDescent="0.2">
      <c r="B201" s="3" t="s">
        <v>6641</v>
      </c>
      <c r="C201" s="3" t="s">
        <v>6642</v>
      </c>
      <c r="E201" s="3" t="s">
        <v>12199</v>
      </c>
      <c r="G201" s="3" t="s">
        <v>6643</v>
      </c>
      <c r="H201" s="3" t="s">
        <v>23</v>
      </c>
      <c r="I201" s="3" t="s">
        <v>6644</v>
      </c>
    </row>
    <row r="202" spans="2:9" x14ac:dyDescent="0.2">
      <c r="B202" s="3" t="s">
        <v>6645</v>
      </c>
      <c r="C202" s="3" t="s">
        <v>6646</v>
      </c>
      <c r="E202" s="3" t="s">
        <v>12200</v>
      </c>
      <c r="G202" s="3" t="s">
        <v>6647</v>
      </c>
      <c r="H202" s="3" t="s">
        <v>23</v>
      </c>
      <c r="I202" s="3" t="s">
        <v>6648</v>
      </c>
    </row>
    <row r="203" spans="2:9" x14ac:dyDescent="0.2">
      <c r="B203" s="3" t="s">
        <v>6649</v>
      </c>
      <c r="C203" s="3" t="s">
        <v>6650</v>
      </c>
      <c r="E203" s="3" t="s">
        <v>12201</v>
      </c>
      <c r="G203" s="3" t="s">
        <v>6651</v>
      </c>
      <c r="H203" s="3" t="s">
        <v>23</v>
      </c>
      <c r="I203" s="3" t="s">
        <v>6652</v>
      </c>
    </row>
    <row r="204" spans="2:9" x14ac:dyDescent="0.2">
      <c r="B204" s="3" t="s">
        <v>6653</v>
      </c>
      <c r="C204" s="3" t="s">
        <v>6654</v>
      </c>
      <c r="E204" s="3" t="s">
        <v>12202</v>
      </c>
      <c r="G204" s="3" t="s">
        <v>6655</v>
      </c>
      <c r="H204" s="3" t="s">
        <v>23</v>
      </c>
      <c r="I204" s="3" t="s">
        <v>6656</v>
      </c>
    </row>
    <row r="205" spans="2:9" x14ac:dyDescent="0.2">
      <c r="B205" s="3" t="s">
        <v>6657</v>
      </c>
      <c r="C205" s="3" t="s">
        <v>6658</v>
      </c>
      <c r="E205" s="3" t="s">
        <v>12203</v>
      </c>
      <c r="G205" s="3" t="s">
        <v>6659</v>
      </c>
      <c r="H205" s="3" t="s">
        <v>23</v>
      </c>
      <c r="I205" s="3" t="s">
        <v>6660</v>
      </c>
    </row>
    <row r="206" spans="2:9" x14ac:dyDescent="0.2">
      <c r="B206" s="3" t="s">
        <v>6661</v>
      </c>
      <c r="C206" s="3" t="s">
        <v>6662</v>
      </c>
      <c r="E206" s="3" t="s">
        <v>12204</v>
      </c>
      <c r="G206" s="3" t="s">
        <v>6663</v>
      </c>
      <c r="H206" s="3" t="s">
        <v>23</v>
      </c>
      <c r="I206" s="3" t="s">
        <v>6664</v>
      </c>
    </row>
    <row r="207" spans="2:9" x14ac:dyDescent="0.2">
      <c r="B207" s="3" t="s">
        <v>6665</v>
      </c>
      <c r="C207" s="3" t="s">
        <v>6666</v>
      </c>
      <c r="E207" s="3" t="s">
        <v>12205</v>
      </c>
      <c r="G207" s="3" t="s">
        <v>6667</v>
      </c>
      <c r="H207" s="3" t="s">
        <v>23</v>
      </c>
      <c r="I207" s="3" t="s">
        <v>6668</v>
      </c>
    </row>
    <row r="208" spans="2:9" x14ac:dyDescent="0.2">
      <c r="B208" s="3" t="s">
        <v>6669</v>
      </c>
      <c r="C208" s="3" t="s">
        <v>6670</v>
      </c>
      <c r="E208" s="3" t="s">
        <v>12206</v>
      </c>
      <c r="G208" s="3" t="s">
        <v>6671</v>
      </c>
      <c r="H208" s="3" t="s">
        <v>23</v>
      </c>
      <c r="I208" s="3" t="s">
        <v>6672</v>
      </c>
    </row>
    <row r="209" spans="2:9" x14ac:dyDescent="0.2">
      <c r="B209" s="3" t="s">
        <v>6673</v>
      </c>
      <c r="C209" s="3" t="s">
        <v>6674</v>
      </c>
      <c r="E209" s="3" t="s">
        <v>12207</v>
      </c>
      <c r="G209" s="3" t="s">
        <v>6675</v>
      </c>
      <c r="H209" s="3" t="s">
        <v>23</v>
      </c>
      <c r="I209" s="3" t="s">
        <v>6676</v>
      </c>
    </row>
    <row r="210" spans="2:9" x14ac:dyDescent="0.2">
      <c r="B210" s="3" t="s">
        <v>6677</v>
      </c>
      <c r="C210" s="3" t="s">
        <v>6678</v>
      </c>
      <c r="E210" s="3" t="s">
        <v>12208</v>
      </c>
      <c r="G210" s="3" t="s">
        <v>6679</v>
      </c>
      <c r="H210" s="3" t="s">
        <v>23</v>
      </c>
      <c r="I210" s="3" t="s">
        <v>6680</v>
      </c>
    </row>
    <row r="211" spans="2:9" x14ac:dyDescent="0.2">
      <c r="B211" s="3" t="s">
        <v>6681</v>
      </c>
      <c r="C211" s="3" t="s">
        <v>6682</v>
      </c>
      <c r="E211" s="3" t="s">
        <v>12209</v>
      </c>
      <c r="G211" s="3" t="s">
        <v>6683</v>
      </c>
      <c r="H211" s="3" t="s">
        <v>23</v>
      </c>
      <c r="I211" s="3" t="s">
        <v>6684</v>
      </c>
    </row>
    <row r="212" spans="2:9" x14ac:dyDescent="0.2">
      <c r="B212" s="3" t="s">
        <v>6685</v>
      </c>
      <c r="C212" s="3" t="s">
        <v>5867</v>
      </c>
      <c r="F212" s="3" t="s">
        <v>5868</v>
      </c>
      <c r="H212" s="3" t="s">
        <v>23</v>
      </c>
      <c r="I212" s="3" t="s">
        <v>6686</v>
      </c>
    </row>
    <row r="213" spans="2:9" x14ac:dyDescent="0.2">
      <c r="B213" s="3" t="s">
        <v>6687</v>
      </c>
      <c r="C213" s="3" t="s">
        <v>6688</v>
      </c>
      <c r="F213" s="3" t="s">
        <v>6689</v>
      </c>
      <c r="H213" s="3" t="s">
        <v>23</v>
      </c>
      <c r="I213" s="3" t="s">
        <v>6690</v>
      </c>
    </row>
    <row r="214" spans="2:9" x14ac:dyDescent="0.2">
      <c r="B214" s="3" t="s">
        <v>6691</v>
      </c>
      <c r="C214" s="3" t="s">
        <v>6692</v>
      </c>
      <c r="E214" s="3" t="s">
        <v>12210</v>
      </c>
      <c r="G214" s="3" t="s">
        <v>6693</v>
      </c>
      <c r="H214" s="3" t="s">
        <v>23</v>
      </c>
      <c r="I214" s="3" t="s">
        <v>6694</v>
      </c>
    </row>
    <row r="215" spans="2:9" x14ac:dyDescent="0.2">
      <c r="B215" s="3" t="s">
        <v>6695</v>
      </c>
      <c r="C215" s="3" t="s">
        <v>6696</v>
      </c>
      <c r="E215" s="3" t="s">
        <v>12211</v>
      </c>
      <c r="G215" s="3" t="s">
        <v>6697</v>
      </c>
      <c r="H215" s="3" t="s">
        <v>23</v>
      </c>
      <c r="I215" s="3" t="s">
        <v>6698</v>
      </c>
    </row>
    <row r="216" spans="2:9" x14ac:dyDescent="0.2">
      <c r="B216" s="3" t="s">
        <v>6699</v>
      </c>
      <c r="C216" s="3" t="s">
        <v>6700</v>
      </c>
      <c r="E216" s="3" t="s">
        <v>12212</v>
      </c>
      <c r="G216" s="3" t="s">
        <v>6701</v>
      </c>
      <c r="H216" s="3" t="s">
        <v>23</v>
      </c>
      <c r="I216" s="3" t="s">
        <v>6702</v>
      </c>
    </row>
    <row r="217" spans="2:9" x14ac:dyDescent="0.2">
      <c r="B217" s="3" t="s">
        <v>6703</v>
      </c>
      <c r="C217" s="3" t="s">
        <v>6704</v>
      </c>
      <c r="E217" s="3" t="s">
        <v>12213</v>
      </c>
      <c r="G217" s="3" t="s">
        <v>6705</v>
      </c>
      <c r="H217" s="3" t="s">
        <v>23</v>
      </c>
      <c r="I217" s="3" t="s">
        <v>6706</v>
      </c>
    </row>
    <row r="218" spans="2:9" x14ac:dyDescent="0.2">
      <c r="B218" s="3" t="s">
        <v>6707</v>
      </c>
      <c r="C218" s="3" t="s">
        <v>5871</v>
      </c>
      <c r="E218" s="3" t="s">
        <v>12025</v>
      </c>
      <c r="G218" s="3" t="s">
        <v>5872</v>
      </c>
      <c r="H218" s="3" t="s">
        <v>23</v>
      </c>
      <c r="I218" s="3" t="s">
        <v>6708</v>
      </c>
    </row>
    <row r="219" spans="2:9" x14ac:dyDescent="0.2">
      <c r="B219" s="3" t="s">
        <v>6709</v>
      </c>
      <c r="C219" s="3" t="s">
        <v>5875</v>
      </c>
      <c r="G219" s="3" t="s">
        <v>5876</v>
      </c>
      <c r="H219" s="3" t="s">
        <v>23</v>
      </c>
      <c r="I219" s="3" t="s">
        <v>6710</v>
      </c>
    </row>
    <row r="220" spans="2:9" x14ac:dyDescent="0.2">
      <c r="B220" s="3" t="s">
        <v>6711</v>
      </c>
      <c r="C220" s="3" t="s">
        <v>6712</v>
      </c>
      <c r="E220" s="3" t="s">
        <v>12214</v>
      </c>
      <c r="G220" s="3" t="s">
        <v>6713</v>
      </c>
      <c r="H220" s="3" t="s">
        <v>23</v>
      </c>
      <c r="I220" s="3" t="s">
        <v>6714</v>
      </c>
    </row>
    <row r="221" spans="2:9" x14ac:dyDescent="0.2">
      <c r="B221" s="3" t="s">
        <v>6715</v>
      </c>
      <c r="C221" s="3" t="s">
        <v>6716</v>
      </c>
      <c r="E221" s="3" t="s">
        <v>12215</v>
      </c>
      <c r="G221" s="3" t="s">
        <v>6717</v>
      </c>
      <c r="H221" s="3" t="s">
        <v>23</v>
      </c>
      <c r="I221" s="3" t="s">
        <v>6718</v>
      </c>
    </row>
    <row r="222" spans="2:9" x14ac:dyDescent="0.2">
      <c r="B222" s="3" t="s">
        <v>6719</v>
      </c>
      <c r="C222" s="3" t="s">
        <v>6720</v>
      </c>
      <c r="E222" s="3" t="s">
        <v>12216</v>
      </c>
      <c r="G222" s="3" t="s">
        <v>6721</v>
      </c>
      <c r="H222" s="3" t="s">
        <v>23</v>
      </c>
      <c r="I222" s="3" t="s">
        <v>6722</v>
      </c>
    </row>
    <row r="223" spans="2:9" x14ac:dyDescent="0.2">
      <c r="B223" s="3" t="s">
        <v>6723</v>
      </c>
      <c r="C223" s="3" t="s">
        <v>6724</v>
      </c>
      <c r="E223" s="3" t="s">
        <v>6725</v>
      </c>
      <c r="F223" s="3" t="s">
        <v>6726</v>
      </c>
      <c r="H223" s="3" t="s">
        <v>23</v>
      </c>
      <c r="I223" s="3" t="s">
        <v>6727</v>
      </c>
    </row>
    <row r="224" spans="2:9" x14ac:dyDescent="0.2">
      <c r="B224" s="3" t="s">
        <v>6728</v>
      </c>
      <c r="C224" s="3" t="s">
        <v>6729</v>
      </c>
      <c r="E224" s="3" t="s">
        <v>6730</v>
      </c>
      <c r="F224" s="3" t="s">
        <v>6731</v>
      </c>
      <c r="H224" s="3" t="s">
        <v>23</v>
      </c>
      <c r="I224" s="3" t="s">
        <v>6732</v>
      </c>
    </row>
    <row r="225" spans="2:9" x14ac:dyDescent="0.2">
      <c r="B225" s="3" t="s">
        <v>6733</v>
      </c>
      <c r="C225" s="3" t="s">
        <v>6734</v>
      </c>
      <c r="E225" s="3" t="s">
        <v>6735</v>
      </c>
      <c r="F225" s="3" t="s">
        <v>6736</v>
      </c>
      <c r="H225" s="3" t="s">
        <v>23</v>
      </c>
      <c r="I225" s="3" t="s">
        <v>6737</v>
      </c>
    </row>
    <row r="226" spans="2:9" x14ac:dyDescent="0.2">
      <c r="B226" s="3" t="s">
        <v>6738</v>
      </c>
      <c r="C226" s="3" t="s">
        <v>6739</v>
      </c>
      <c r="E226" s="3" t="s">
        <v>6740</v>
      </c>
      <c r="F226" s="3" t="s">
        <v>6741</v>
      </c>
      <c r="H226" s="3" t="s">
        <v>23</v>
      </c>
      <c r="I226" s="3" t="s">
        <v>6742</v>
      </c>
    </row>
    <row r="227" spans="2:9" x14ac:dyDescent="0.2">
      <c r="B227" s="3" t="s">
        <v>6743</v>
      </c>
      <c r="C227" s="3" t="s">
        <v>6744</v>
      </c>
      <c r="E227" s="3" t="s">
        <v>12217</v>
      </c>
      <c r="G227" s="3" t="s">
        <v>6745</v>
      </c>
      <c r="H227" s="3" t="s">
        <v>23</v>
      </c>
      <c r="I227" s="3" t="s">
        <v>6746</v>
      </c>
    </row>
    <row r="228" spans="2:9" x14ac:dyDescent="0.2">
      <c r="B228" s="3" t="s">
        <v>6747</v>
      </c>
      <c r="C228" s="3" t="s">
        <v>6748</v>
      </c>
      <c r="E228" s="3" t="s">
        <v>12218</v>
      </c>
      <c r="G228" s="3" t="s">
        <v>6749</v>
      </c>
      <c r="H228" s="3" t="s">
        <v>23</v>
      </c>
      <c r="I228" s="3" t="s">
        <v>6750</v>
      </c>
    </row>
    <row r="229" spans="2:9" x14ac:dyDescent="0.2">
      <c r="B229" s="3" t="s">
        <v>6751</v>
      </c>
      <c r="C229" s="3" t="s">
        <v>6752</v>
      </c>
      <c r="E229" s="3" t="s">
        <v>12219</v>
      </c>
      <c r="G229" s="3" t="s">
        <v>6753</v>
      </c>
      <c r="H229" s="3" t="s">
        <v>23</v>
      </c>
      <c r="I229" s="3" t="s">
        <v>6754</v>
      </c>
    </row>
    <row r="230" spans="2:9" x14ac:dyDescent="0.2">
      <c r="B230" s="3" t="s">
        <v>6755</v>
      </c>
      <c r="C230" s="3" t="s">
        <v>6756</v>
      </c>
      <c r="E230" s="3" t="s">
        <v>12220</v>
      </c>
      <c r="G230" s="3" t="s">
        <v>6757</v>
      </c>
      <c r="H230" s="3" t="s">
        <v>23</v>
      </c>
      <c r="I230" s="3" t="s">
        <v>6758</v>
      </c>
    </row>
    <row r="231" spans="2:9" x14ac:dyDescent="0.2">
      <c r="B231" s="3" t="s">
        <v>6759</v>
      </c>
      <c r="C231" s="3" t="s">
        <v>6760</v>
      </c>
      <c r="E231" s="3" t="s">
        <v>12221</v>
      </c>
      <c r="G231" s="3" t="s">
        <v>6761</v>
      </c>
      <c r="H231" s="3" t="s">
        <v>23</v>
      </c>
      <c r="I231" s="3" t="s">
        <v>6762</v>
      </c>
    </row>
    <row r="232" spans="2:9" x14ac:dyDescent="0.2">
      <c r="B232" s="3" t="s">
        <v>6763</v>
      </c>
      <c r="C232" s="3" t="s">
        <v>6764</v>
      </c>
      <c r="E232" s="3" t="s">
        <v>12222</v>
      </c>
      <c r="G232" s="3" t="s">
        <v>6765</v>
      </c>
      <c r="H232" s="3" t="s">
        <v>23</v>
      </c>
      <c r="I232" s="3" t="s">
        <v>6766</v>
      </c>
    </row>
    <row r="233" spans="2:9" x14ac:dyDescent="0.2">
      <c r="B233" s="3" t="s">
        <v>6767</v>
      </c>
      <c r="C233" s="3" t="s">
        <v>6768</v>
      </c>
      <c r="E233" s="3" t="s">
        <v>12223</v>
      </c>
      <c r="G233" s="3" t="s">
        <v>6769</v>
      </c>
      <c r="H233" s="3" t="s">
        <v>23</v>
      </c>
      <c r="I233" s="3" t="s">
        <v>6770</v>
      </c>
    </row>
    <row r="234" spans="2:9" x14ac:dyDescent="0.2">
      <c r="B234" s="3" t="s">
        <v>6771</v>
      </c>
      <c r="C234" s="3" t="s">
        <v>6772</v>
      </c>
      <c r="E234" s="3" t="s">
        <v>12224</v>
      </c>
      <c r="G234" s="3" t="s">
        <v>6773</v>
      </c>
      <c r="H234" s="3" t="s">
        <v>23</v>
      </c>
      <c r="I234" s="3" t="s">
        <v>6774</v>
      </c>
    </row>
    <row r="235" spans="2:9" x14ac:dyDescent="0.2">
      <c r="B235" s="3" t="s">
        <v>6775</v>
      </c>
      <c r="C235" s="3" t="s">
        <v>6776</v>
      </c>
      <c r="E235" s="3" t="s">
        <v>12225</v>
      </c>
      <c r="G235" s="3" t="s">
        <v>6777</v>
      </c>
      <c r="H235" s="3" t="s">
        <v>23</v>
      </c>
      <c r="I235" s="3" t="s">
        <v>6778</v>
      </c>
    </row>
    <row r="236" spans="2:9" x14ac:dyDescent="0.2">
      <c r="B236" s="3" t="s">
        <v>6779</v>
      </c>
      <c r="C236" s="3" t="s">
        <v>6780</v>
      </c>
      <c r="E236" s="3" t="s">
        <v>12226</v>
      </c>
      <c r="G236" s="3" t="s">
        <v>6781</v>
      </c>
      <c r="H236" s="3" t="s">
        <v>23</v>
      </c>
      <c r="I236" s="3" t="s">
        <v>6782</v>
      </c>
    </row>
    <row r="237" spans="2:9" x14ac:dyDescent="0.2">
      <c r="B237" s="3" t="s">
        <v>6783</v>
      </c>
      <c r="C237" s="3" t="s">
        <v>6784</v>
      </c>
      <c r="E237" s="3" t="s">
        <v>12227</v>
      </c>
      <c r="G237" s="3" t="s">
        <v>6785</v>
      </c>
      <c r="H237" s="3" t="s">
        <v>23</v>
      </c>
      <c r="I237" s="3" t="s">
        <v>6786</v>
      </c>
    </row>
    <row r="238" spans="2:9" x14ac:dyDescent="0.2">
      <c r="B238" s="3" t="s">
        <v>6787</v>
      </c>
      <c r="C238" s="3" t="s">
        <v>6788</v>
      </c>
      <c r="F238" s="3" t="s">
        <v>6789</v>
      </c>
      <c r="H238" s="3" t="s">
        <v>23</v>
      </c>
      <c r="I238" s="3" t="s">
        <v>6790</v>
      </c>
    </row>
    <row r="239" spans="2:9" x14ac:dyDescent="0.2">
      <c r="B239" s="3" t="s">
        <v>6791</v>
      </c>
      <c r="C239" s="3" t="s">
        <v>6792</v>
      </c>
      <c r="F239" s="3" t="s">
        <v>6793</v>
      </c>
      <c r="H239" s="3" t="s">
        <v>23</v>
      </c>
      <c r="I239" s="3" t="s">
        <v>6794</v>
      </c>
    </row>
    <row r="240" spans="2:9" x14ac:dyDescent="0.2">
      <c r="B240" s="3" t="s">
        <v>6795</v>
      </c>
      <c r="C240" s="3" t="s">
        <v>6796</v>
      </c>
      <c r="E240" s="3" t="s">
        <v>12228</v>
      </c>
      <c r="G240" s="3" t="s">
        <v>6797</v>
      </c>
      <c r="H240" s="3" t="s">
        <v>23</v>
      </c>
      <c r="I240" s="3" t="s">
        <v>6798</v>
      </c>
    </row>
    <row r="241" spans="2:9" x14ac:dyDescent="0.2">
      <c r="B241" s="3" t="s">
        <v>6799</v>
      </c>
      <c r="C241" s="3" t="s">
        <v>6800</v>
      </c>
      <c r="E241" s="3" t="s">
        <v>6801</v>
      </c>
      <c r="F241" s="3" t="s">
        <v>6802</v>
      </c>
      <c r="H241" s="3" t="s">
        <v>23</v>
      </c>
      <c r="I241" s="3" t="s">
        <v>6803</v>
      </c>
    </row>
    <row r="242" spans="2:9" x14ac:dyDescent="0.2">
      <c r="B242" s="3" t="s">
        <v>6804</v>
      </c>
      <c r="C242" s="3" t="s">
        <v>6805</v>
      </c>
      <c r="E242" s="3" t="s">
        <v>6806</v>
      </c>
      <c r="F242" s="3" t="s">
        <v>6807</v>
      </c>
      <c r="H242" s="3" t="s">
        <v>23</v>
      </c>
      <c r="I242" s="3" t="s">
        <v>6808</v>
      </c>
    </row>
    <row r="243" spans="2:9" x14ac:dyDescent="0.2">
      <c r="B243" s="3" t="s">
        <v>6809</v>
      </c>
      <c r="C243" s="3" t="s">
        <v>6810</v>
      </c>
      <c r="F243" s="3" t="s">
        <v>6811</v>
      </c>
      <c r="H243" s="3" t="s">
        <v>23</v>
      </c>
      <c r="I243" s="3" t="s">
        <v>6812</v>
      </c>
    </row>
    <row r="244" spans="2:9" x14ac:dyDescent="0.2">
      <c r="B244" s="3" t="s">
        <v>6813</v>
      </c>
      <c r="C244" s="3" t="s">
        <v>6814</v>
      </c>
      <c r="F244" s="3" t="s">
        <v>6815</v>
      </c>
      <c r="H244" s="3" t="s">
        <v>23</v>
      </c>
      <c r="I244" s="3" t="s">
        <v>6816</v>
      </c>
    </row>
    <row r="245" spans="2:9" x14ac:dyDescent="0.2">
      <c r="B245" s="3" t="s">
        <v>6817</v>
      </c>
      <c r="C245" s="3" t="s">
        <v>6818</v>
      </c>
      <c r="E245" s="3" t="s">
        <v>6819</v>
      </c>
      <c r="F245" s="3" t="s">
        <v>6820</v>
      </c>
      <c r="H245" s="3" t="s">
        <v>23</v>
      </c>
      <c r="I245" s="3" t="s">
        <v>6821</v>
      </c>
    </row>
    <row r="246" spans="2:9" x14ac:dyDescent="0.2">
      <c r="B246" s="3" t="s">
        <v>6822</v>
      </c>
      <c r="C246" s="3" t="s">
        <v>6823</v>
      </c>
      <c r="F246" s="3" t="s">
        <v>6824</v>
      </c>
      <c r="H246" s="3" t="s">
        <v>23</v>
      </c>
      <c r="I246" s="3" t="s">
        <v>6825</v>
      </c>
    </row>
    <row r="247" spans="2:9" x14ac:dyDescent="0.2">
      <c r="B247" s="3" t="s">
        <v>6826</v>
      </c>
      <c r="C247" s="3" t="s">
        <v>6827</v>
      </c>
      <c r="E247" s="3" t="s">
        <v>12229</v>
      </c>
      <c r="G247" s="3" t="s">
        <v>6828</v>
      </c>
      <c r="H247" s="3" t="s">
        <v>23</v>
      </c>
      <c r="I247" s="3" t="s">
        <v>6829</v>
      </c>
    </row>
    <row r="248" spans="2:9" x14ac:dyDescent="0.2">
      <c r="B248" s="3" t="s">
        <v>6830</v>
      </c>
      <c r="C248" s="3" t="s">
        <v>6831</v>
      </c>
      <c r="E248" s="3" t="s">
        <v>6832</v>
      </c>
      <c r="F248" s="3" t="s">
        <v>6833</v>
      </c>
      <c r="H248" s="3" t="s">
        <v>23</v>
      </c>
      <c r="I248" s="3" t="s">
        <v>6834</v>
      </c>
    </row>
    <row r="249" spans="2:9" x14ac:dyDescent="0.2">
      <c r="B249" s="3" t="s">
        <v>6835</v>
      </c>
      <c r="C249" s="3" t="s">
        <v>6836</v>
      </c>
      <c r="E249" s="3" t="s">
        <v>6837</v>
      </c>
      <c r="F249" s="3" t="s">
        <v>6838</v>
      </c>
      <c r="H249" s="3" t="s">
        <v>23</v>
      </c>
      <c r="I249" s="3" t="s">
        <v>6839</v>
      </c>
    </row>
    <row r="250" spans="2:9" x14ac:dyDescent="0.2">
      <c r="B250" s="3" t="s">
        <v>6840</v>
      </c>
      <c r="C250" s="3" t="s">
        <v>6841</v>
      </c>
      <c r="F250" s="3" t="s">
        <v>6842</v>
      </c>
      <c r="H250" s="3" t="s">
        <v>23</v>
      </c>
      <c r="I250" s="3" t="s">
        <v>6843</v>
      </c>
    </row>
    <row r="251" spans="2:9" x14ac:dyDescent="0.2">
      <c r="B251" s="3" t="s">
        <v>6844</v>
      </c>
      <c r="C251" s="3" t="s">
        <v>6845</v>
      </c>
      <c r="E251" s="3" t="s">
        <v>6846</v>
      </c>
      <c r="F251" s="3" t="s">
        <v>6847</v>
      </c>
      <c r="H251" s="3" t="s">
        <v>23</v>
      </c>
      <c r="I251" s="3" t="s">
        <v>6848</v>
      </c>
    </row>
    <row r="252" spans="2:9" x14ac:dyDescent="0.2">
      <c r="B252" s="3" t="s">
        <v>6849</v>
      </c>
      <c r="C252" s="3" t="s">
        <v>6850</v>
      </c>
      <c r="E252" s="3" t="s">
        <v>6851</v>
      </c>
      <c r="F252" s="3" t="s">
        <v>6852</v>
      </c>
      <c r="H252" s="3" t="s">
        <v>23</v>
      </c>
      <c r="I252" s="3" t="s">
        <v>6853</v>
      </c>
    </row>
    <row r="253" spans="2:9" x14ac:dyDescent="0.2">
      <c r="B253" s="3" t="s">
        <v>6854</v>
      </c>
      <c r="C253" s="3" t="s">
        <v>6855</v>
      </c>
      <c r="F253" s="3" t="s">
        <v>6856</v>
      </c>
      <c r="H253" s="3" t="s">
        <v>23</v>
      </c>
      <c r="I253" s="3" t="s">
        <v>6857</v>
      </c>
    </row>
    <row r="254" spans="2:9" x14ac:dyDescent="0.2">
      <c r="B254" s="3" t="s">
        <v>6858</v>
      </c>
      <c r="C254" s="3" t="s">
        <v>6859</v>
      </c>
      <c r="F254" s="3" t="s">
        <v>6860</v>
      </c>
      <c r="H254" s="3" t="s">
        <v>23</v>
      </c>
      <c r="I254" s="3" t="s">
        <v>6861</v>
      </c>
    </row>
    <row r="255" spans="2:9" x14ac:dyDescent="0.2">
      <c r="B255" s="3" t="s">
        <v>6862</v>
      </c>
      <c r="C255" s="3" t="s">
        <v>6863</v>
      </c>
      <c r="E255" s="3" t="s">
        <v>12230</v>
      </c>
      <c r="G255" s="3" t="s">
        <v>6864</v>
      </c>
      <c r="H255" s="3" t="s">
        <v>23</v>
      </c>
      <c r="I255" s="3" t="s">
        <v>6865</v>
      </c>
    </row>
    <row r="256" spans="2:9" x14ac:dyDescent="0.2">
      <c r="B256" s="3" t="s">
        <v>6866</v>
      </c>
      <c r="C256" s="3" t="s">
        <v>6867</v>
      </c>
      <c r="E256" s="3" t="s">
        <v>6868</v>
      </c>
      <c r="F256" s="3" t="s">
        <v>6869</v>
      </c>
      <c r="H256" s="3" t="s">
        <v>23</v>
      </c>
      <c r="I256" s="3" t="s">
        <v>6870</v>
      </c>
    </row>
    <row r="257" spans="2:9" x14ac:dyDescent="0.2">
      <c r="B257" s="3" t="s">
        <v>6871</v>
      </c>
      <c r="C257" s="3" t="s">
        <v>6872</v>
      </c>
      <c r="F257" s="3" t="s">
        <v>6873</v>
      </c>
      <c r="H257" s="3" t="s">
        <v>23</v>
      </c>
      <c r="I257" s="3" t="s">
        <v>6874</v>
      </c>
    </row>
    <row r="258" spans="2:9" x14ac:dyDescent="0.2">
      <c r="B258" s="3" t="s">
        <v>6875</v>
      </c>
      <c r="C258" s="3" t="s">
        <v>6876</v>
      </c>
      <c r="F258" s="3" t="s">
        <v>6877</v>
      </c>
      <c r="H258" s="3" t="s">
        <v>23</v>
      </c>
      <c r="I258" s="3" t="s">
        <v>6878</v>
      </c>
    </row>
    <row r="259" spans="2:9" x14ac:dyDescent="0.2">
      <c r="B259" s="3" t="s">
        <v>6879</v>
      </c>
      <c r="C259" s="3" t="s">
        <v>6880</v>
      </c>
      <c r="E259" s="3" t="s">
        <v>12231</v>
      </c>
      <c r="G259" s="3" t="s">
        <v>6881</v>
      </c>
      <c r="H259" s="3" t="s">
        <v>23</v>
      </c>
      <c r="I259" s="3" t="s">
        <v>6882</v>
      </c>
    </row>
    <row r="260" spans="2:9" x14ac:dyDescent="0.2">
      <c r="B260" s="3" t="s">
        <v>6883</v>
      </c>
      <c r="C260" s="3" t="s">
        <v>6884</v>
      </c>
      <c r="E260" s="3" t="s">
        <v>6885</v>
      </c>
      <c r="F260" s="3" t="s">
        <v>6886</v>
      </c>
      <c r="H260" s="3" t="s">
        <v>23</v>
      </c>
      <c r="I260" s="3" t="s">
        <v>6887</v>
      </c>
    </row>
    <row r="261" spans="2:9" x14ac:dyDescent="0.2">
      <c r="B261" s="3" t="s">
        <v>6888</v>
      </c>
      <c r="C261" s="3" t="s">
        <v>6889</v>
      </c>
      <c r="F261" s="3" t="s">
        <v>6890</v>
      </c>
      <c r="H261" s="3" t="s">
        <v>23</v>
      </c>
      <c r="I261" s="3" t="s">
        <v>6891</v>
      </c>
    </row>
    <row r="262" spans="2:9" x14ac:dyDescent="0.2">
      <c r="B262" s="3" t="s">
        <v>6892</v>
      </c>
      <c r="C262" s="3" t="s">
        <v>6893</v>
      </c>
      <c r="F262" s="3" t="s">
        <v>6894</v>
      </c>
      <c r="H262" s="3" t="s">
        <v>23</v>
      </c>
      <c r="I262" s="3" t="s">
        <v>6895</v>
      </c>
    </row>
    <row r="263" spans="2:9" x14ac:dyDescent="0.2">
      <c r="B263" s="3" t="s">
        <v>6896</v>
      </c>
      <c r="C263" s="3" t="s">
        <v>6897</v>
      </c>
      <c r="E263" s="3" t="s">
        <v>6898</v>
      </c>
      <c r="F263" s="3" t="s">
        <v>6899</v>
      </c>
      <c r="H263" s="3" t="s">
        <v>23</v>
      </c>
      <c r="I263" s="3" t="s">
        <v>6900</v>
      </c>
    </row>
    <row r="264" spans="2:9" x14ac:dyDescent="0.2">
      <c r="B264" s="3" t="s">
        <v>6901</v>
      </c>
      <c r="C264" s="3" t="s">
        <v>6902</v>
      </c>
      <c r="F264" s="3" t="s">
        <v>6903</v>
      </c>
      <c r="H264" s="3" t="s">
        <v>23</v>
      </c>
      <c r="I264" s="3" t="s">
        <v>6904</v>
      </c>
    </row>
    <row r="265" spans="2:9" x14ac:dyDescent="0.2">
      <c r="B265" s="3" t="s">
        <v>6905</v>
      </c>
      <c r="C265" s="3" t="s">
        <v>6906</v>
      </c>
      <c r="E265" s="3" t="s">
        <v>6907</v>
      </c>
      <c r="F265" s="3" t="s">
        <v>6908</v>
      </c>
      <c r="H265" s="3" t="s">
        <v>23</v>
      </c>
      <c r="I265" s="3" t="s">
        <v>6909</v>
      </c>
    </row>
    <row r="266" spans="2:9" x14ac:dyDescent="0.2">
      <c r="B266" s="3" t="s">
        <v>6910</v>
      </c>
      <c r="C266" s="3" t="s">
        <v>6911</v>
      </c>
      <c r="E266" s="3" t="s">
        <v>6912</v>
      </c>
      <c r="F266" s="3" t="s">
        <v>6913</v>
      </c>
      <c r="H266" s="3" t="s">
        <v>23</v>
      </c>
      <c r="I266" s="3" t="s">
        <v>6914</v>
      </c>
    </row>
    <row r="267" spans="2:9" x14ac:dyDescent="0.2">
      <c r="B267" s="3" t="s">
        <v>6915</v>
      </c>
      <c r="C267" s="3" t="s">
        <v>6916</v>
      </c>
      <c r="F267" s="3" t="s">
        <v>6917</v>
      </c>
      <c r="H267" s="3" t="s">
        <v>23</v>
      </c>
      <c r="I267" s="3" t="s">
        <v>6918</v>
      </c>
    </row>
    <row r="268" spans="2:9" x14ac:dyDescent="0.2">
      <c r="B268" s="3" t="s">
        <v>6919</v>
      </c>
      <c r="C268" s="3" t="s">
        <v>6920</v>
      </c>
      <c r="E268" s="3" t="s">
        <v>6921</v>
      </c>
      <c r="F268" s="3" t="s">
        <v>6922</v>
      </c>
      <c r="H268" s="3" t="s">
        <v>23</v>
      </c>
      <c r="I268" s="3" t="s">
        <v>6923</v>
      </c>
    </row>
    <row r="269" spans="2:9" x14ac:dyDescent="0.2">
      <c r="B269" s="3" t="s">
        <v>6924</v>
      </c>
      <c r="C269" s="3" t="s">
        <v>6925</v>
      </c>
      <c r="E269" s="3" t="s">
        <v>6926</v>
      </c>
      <c r="F269" s="3" t="s">
        <v>6927</v>
      </c>
      <c r="H269" s="3" t="s">
        <v>23</v>
      </c>
      <c r="I269" s="3" t="s">
        <v>6928</v>
      </c>
    </row>
    <row r="270" spans="2:9" x14ac:dyDescent="0.2">
      <c r="B270" s="3" t="s">
        <v>6929</v>
      </c>
      <c r="C270" s="3" t="s">
        <v>6930</v>
      </c>
      <c r="F270" s="3" t="s">
        <v>6931</v>
      </c>
      <c r="H270" s="3" t="s">
        <v>23</v>
      </c>
      <c r="I270" s="3" t="s">
        <v>6932</v>
      </c>
    </row>
    <row r="271" spans="2:9" x14ac:dyDescent="0.2">
      <c r="B271" s="3" t="s">
        <v>6933</v>
      </c>
      <c r="C271" s="3" t="s">
        <v>6934</v>
      </c>
      <c r="F271" s="3" t="s">
        <v>6935</v>
      </c>
      <c r="H271" s="3" t="s">
        <v>23</v>
      </c>
      <c r="I271" s="3" t="s">
        <v>6936</v>
      </c>
    </row>
    <row r="272" spans="2:9" x14ac:dyDescent="0.2">
      <c r="B272" s="3" t="s">
        <v>6937</v>
      </c>
      <c r="C272" s="3" t="s">
        <v>6938</v>
      </c>
      <c r="E272" s="3" t="s">
        <v>6939</v>
      </c>
      <c r="F272" s="3" t="s">
        <v>6940</v>
      </c>
      <c r="H272" s="3" t="s">
        <v>23</v>
      </c>
      <c r="I272" s="3" t="s">
        <v>6941</v>
      </c>
    </row>
    <row r="273" spans="2:9" x14ac:dyDescent="0.2">
      <c r="B273" s="3" t="s">
        <v>6942</v>
      </c>
      <c r="C273" s="3" t="s">
        <v>6943</v>
      </c>
      <c r="F273" s="3" t="s">
        <v>6944</v>
      </c>
      <c r="H273" s="3" t="s">
        <v>23</v>
      </c>
      <c r="I273" s="3" t="s">
        <v>6945</v>
      </c>
    </row>
    <row r="274" spans="2:9" x14ac:dyDescent="0.2">
      <c r="B274" s="3" t="s">
        <v>6946</v>
      </c>
      <c r="C274" s="3" t="s">
        <v>6947</v>
      </c>
      <c r="F274" s="3" t="s">
        <v>6948</v>
      </c>
      <c r="H274" s="3" t="s">
        <v>23</v>
      </c>
      <c r="I274" s="3" t="s">
        <v>6949</v>
      </c>
    </row>
    <row r="275" spans="2:9" x14ac:dyDescent="0.2">
      <c r="B275" s="3" t="s">
        <v>6950</v>
      </c>
      <c r="C275" s="3" t="s">
        <v>6951</v>
      </c>
      <c r="E275" s="3" t="s">
        <v>12232</v>
      </c>
      <c r="G275" s="3" t="s">
        <v>6952</v>
      </c>
      <c r="H275" s="3" t="s">
        <v>23</v>
      </c>
      <c r="I275" s="3" t="s">
        <v>6953</v>
      </c>
    </row>
    <row r="276" spans="2:9" x14ac:dyDescent="0.2">
      <c r="B276" s="3" t="s">
        <v>6954</v>
      </c>
      <c r="C276" s="3" t="s">
        <v>6955</v>
      </c>
      <c r="E276" s="3" t="s">
        <v>12233</v>
      </c>
      <c r="G276" s="3" t="s">
        <v>6956</v>
      </c>
      <c r="H276" s="3" t="s">
        <v>23</v>
      </c>
      <c r="I276" s="3" t="s">
        <v>6957</v>
      </c>
    </row>
    <row r="277" spans="2:9" x14ac:dyDescent="0.2">
      <c r="B277" s="3" t="s">
        <v>6958</v>
      </c>
      <c r="C277" s="3" t="s">
        <v>6959</v>
      </c>
      <c r="E277" s="3" t="s">
        <v>12234</v>
      </c>
      <c r="G277" s="3" t="s">
        <v>6960</v>
      </c>
      <c r="H277" s="3" t="s">
        <v>23</v>
      </c>
      <c r="I277" s="3" t="s">
        <v>6961</v>
      </c>
    </row>
    <row r="278" spans="2:9" x14ac:dyDescent="0.2">
      <c r="B278" s="3" t="s">
        <v>6962</v>
      </c>
      <c r="C278" s="3" t="s">
        <v>6963</v>
      </c>
      <c r="E278" s="3" t="s">
        <v>12235</v>
      </c>
      <c r="G278" s="3" t="s">
        <v>6964</v>
      </c>
      <c r="H278" s="3" t="s">
        <v>23</v>
      </c>
      <c r="I278" s="3" t="s">
        <v>6965</v>
      </c>
    </row>
    <row r="279" spans="2:9" x14ac:dyDescent="0.2">
      <c r="B279" s="3" t="s">
        <v>6966</v>
      </c>
      <c r="C279" s="3" t="s">
        <v>6967</v>
      </c>
      <c r="E279" s="3" t="s">
        <v>6968</v>
      </c>
      <c r="F279" s="3" t="s">
        <v>6969</v>
      </c>
      <c r="H279" s="3" t="s">
        <v>23</v>
      </c>
      <c r="I279" s="3" t="s">
        <v>6970</v>
      </c>
    </row>
    <row r="280" spans="2:9" x14ac:dyDescent="0.2">
      <c r="B280" s="3" t="s">
        <v>6971</v>
      </c>
      <c r="C280" s="3" t="s">
        <v>6972</v>
      </c>
      <c r="E280" s="3" t="s">
        <v>6973</v>
      </c>
      <c r="F280" s="3" t="s">
        <v>6726</v>
      </c>
      <c r="H280" s="3" t="s">
        <v>23</v>
      </c>
      <c r="I280" s="3" t="s">
        <v>6974</v>
      </c>
    </row>
    <row r="281" spans="2:9" x14ac:dyDescent="0.2">
      <c r="B281" s="3" t="s">
        <v>6975</v>
      </c>
      <c r="C281" s="3" t="s">
        <v>6976</v>
      </c>
      <c r="E281" s="3" t="s">
        <v>12236</v>
      </c>
      <c r="G281" s="3" t="s">
        <v>6977</v>
      </c>
      <c r="H281" s="3" t="s">
        <v>23</v>
      </c>
      <c r="I281" s="3" t="s">
        <v>6978</v>
      </c>
    </row>
    <row r="282" spans="2:9" x14ac:dyDescent="0.2">
      <c r="B282" s="3" t="s">
        <v>6979</v>
      </c>
      <c r="C282" s="3" t="s">
        <v>6980</v>
      </c>
      <c r="E282" s="3" t="s">
        <v>12237</v>
      </c>
      <c r="G282" s="3" t="s">
        <v>6981</v>
      </c>
      <c r="H282" s="3" t="s">
        <v>23</v>
      </c>
      <c r="I282" s="3" t="s">
        <v>6982</v>
      </c>
    </row>
    <row r="283" spans="2:9" x14ac:dyDescent="0.2">
      <c r="B283" s="3" t="s">
        <v>6983</v>
      </c>
      <c r="C283" s="3" t="s">
        <v>6984</v>
      </c>
      <c r="E283" s="3" t="s">
        <v>12238</v>
      </c>
      <c r="G283" s="3" t="s">
        <v>6985</v>
      </c>
      <c r="H283" s="3" t="s">
        <v>23</v>
      </c>
      <c r="I283" s="3" t="s">
        <v>6986</v>
      </c>
    </row>
    <row r="284" spans="2:9" x14ac:dyDescent="0.2">
      <c r="B284" s="3" t="s">
        <v>6987</v>
      </c>
      <c r="C284" s="3" t="s">
        <v>6988</v>
      </c>
      <c r="H284" s="3" t="s">
        <v>23</v>
      </c>
      <c r="I284" s="3" t="s">
        <v>6989</v>
      </c>
    </row>
    <row r="285" spans="2:9" x14ac:dyDescent="0.2">
      <c r="B285" s="3" t="s">
        <v>6990</v>
      </c>
      <c r="C285" s="3" t="s">
        <v>6991</v>
      </c>
      <c r="E285" s="3" t="s">
        <v>12239</v>
      </c>
      <c r="G285" s="3" t="s">
        <v>6992</v>
      </c>
      <c r="H285" s="3" t="s">
        <v>23</v>
      </c>
      <c r="I285" s="3" t="s">
        <v>6993</v>
      </c>
    </row>
    <row r="286" spans="2:9" x14ac:dyDescent="0.2">
      <c r="B286" s="3" t="s">
        <v>6994</v>
      </c>
      <c r="C286" s="3" t="s">
        <v>6995</v>
      </c>
      <c r="E286" s="3" t="s">
        <v>12240</v>
      </c>
      <c r="G286" s="3" t="s">
        <v>6996</v>
      </c>
      <c r="H286" s="3" t="s">
        <v>23</v>
      </c>
      <c r="I286" s="3" t="s">
        <v>6997</v>
      </c>
    </row>
    <row r="287" spans="2:9" x14ac:dyDescent="0.2">
      <c r="B287" s="3" t="s">
        <v>6998</v>
      </c>
      <c r="C287" s="3" t="s">
        <v>6999</v>
      </c>
      <c r="E287" s="3" t="s">
        <v>12241</v>
      </c>
      <c r="G287" s="3" t="s">
        <v>7000</v>
      </c>
      <c r="H287" s="3" t="s">
        <v>23</v>
      </c>
      <c r="I287" s="3" t="s">
        <v>7001</v>
      </c>
    </row>
    <row r="288" spans="2:9" x14ac:dyDescent="0.2">
      <c r="B288" s="3" t="s">
        <v>7002</v>
      </c>
      <c r="C288" s="3" t="s">
        <v>5879</v>
      </c>
      <c r="E288" s="3" t="s">
        <v>12026</v>
      </c>
      <c r="G288" s="3" t="s">
        <v>5880</v>
      </c>
      <c r="H288" s="3" t="s">
        <v>23</v>
      </c>
      <c r="I288" s="3" t="s">
        <v>7003</v>
      </c>
    </row>
    <row r="289" spans="2:9" x14ac:dyDescent="0.2">
      <c r="B289" s="3" t="s">
        <v>7004</v>
      </c>
      <c r="C289" s="3" t="s">
        <v>7005</v>
      </c>
      <c r="E289" s="3" t="s">
        <v>12242</v>
      </c>
      <c r="G289" s="3" t="s">
        <v>7006</v>
      </c>
      <c r="H289" s="3" t="s">
        <v>23</v>
      </c>
      <c r="I289" s="3" t="s">
        <v>7007</v>
      </c>
    </row>
    <row r="290" spans="2:9" x14ac:dyDescent="0.2">
      <c r="B290" s="3" t="s">
        <v>7008</v>
      </c>
      <c r="C290" s="3" t="s">
        <v>7009</v>
      </c>
      <c r="E290" s="3" t="s">
        <v>12243</v>
      </c>
      <c r="G290" s="3" t="s">
        <v>7010</v>
      </c>
      <c r="H290" s="3" t="s">
        <v>23</v>
      </c>
      <c r="I290" s="3" t="s">
        <v>7011</v>
      </c>
    </row>
    <row r="291" spans="2:9" x14ac:dyDescent="0.2">
      <c r="B291" s="3" t="s">
        <v>7012</v>
      </c>
      <c r="C291" s="3" t="s">
        <v>7013</v>
      </c>
      <c r="E291" s="3" t="s">
        <v>12244</v>
      </c>
      <c r="F291" s="3" t="s">
        <v>7014</v>
      </c>
      <c r="H291" s="3" t="s">
        <v>23</v>
      </c>
      <c r="I291" s="3" t="s">
        <v>7015</v>
      </c>
    </row>
    <row r="292" spans="2:9" x14ac:dyDescent="0.2">
      <c r="B292" s="3" t="s">
        <v>7016</v>
      </c>
      <c r="C292" s="3" t="s">
        <v>7017</v>
      </c>
      <c r="E292" s="3" t="s">
        <v>12245</v>
      </c>
      <c r="G292" s="3" t="s">
        <v>7018</v>
      </c>
      <c r="H292" s="3" t="s">
        <v>23</v>
      </c>
      <c r="I292" s="3" t="s">
        <v>7019</v>
      </c>
    </row>
    <row r="293" spans="2:9" x14ac:dyDescent="0.2">
      <c r="B293" s="3" t="s">
        <v>7020</v>
      </c>
      <c r="C293" s="3" t="s">
        <v>5883</v>
      </c>
      <c r="E293" s="3" t="s">
        <v>12027</v>
      </c>
      <c r="G293" s="3" t="s">
        <v>5884</v>
      </c>
      <c r="H293" s="3" t="s">
        <v>23</v>
      </c>
      <c r="I293" s="3" t="s">
        <v>7021</v>
      </c>
    </row>
    <row r="294" spans="2:9" x14ac:dyDescent="0.2">
      <c r="B294" s="3" t="s">
        <v>7022</v>
      </c>
      <c r="C294" s="3" t="s">
        <v>5887</v>
      </c>
      <c r="E294" s="3" t="s">
        <v>5888</v>
      </c>
      <c r="G294" s="3" t="s">
        <v>5889</v>
      </c>
      <c r="H294" s="3" t="s">
        <v>23</v>
      </c>
      <c r="I294" s="3" t="s">
        <v>7023</v>
      </c>
    </row>
    <row r="295" spans="2:9" x14ac:dyDescent="0.2">
      <c r="B295" s="3" t="s">
        <v>7024</v>
      </c>
      <c r="C295" s="3" t="s">
        <v>7025</v>
      </c>
      <c r="E295" s="3" t="s">
        <v>12246</v>
      </c>
      <c r="G295" s="3" t="s">
        <v>7026</v>
      </c>
      <c r="H295" s="3" t="s">
        <v>23</v>
      </c>
      <c r="I295" s="3" t="s">
        <v>7027</v>
      </c>
    </row>
    <row r="296" spans="2:9" x14ac:dyDescent="0.2">
      <c r="B296" s="3" t="s">
        <v>7028</v>
      </c>
      <c r="C296" s="3" t="s">
        <v>7029</v>
      </c>
      <c r="E296" s="3" t="s">
        <v>12247</v>
      </c>
      <c r="G296" s="3" t="s">
        <v>7030</v>
      </c>
      <c r="H296" s="3" t="s">
        <v>23</v>
      </c>
      <c r="I296" s="3" t="s">
        <v>7031</v>
      </c>
    </row>
    <row r="297" spans="2:9" x14ac:dyDescent="0.2">
      <c r="B297" s="3" t="s">
        <v>7032</v>
      </c>
      <c r="C297" s="3" t="s">
        <v>7033</v>
      </c>
      <c r="E297" s="3" t="s">
        <v>12248</v>
      </c>
      <c r="G297" s="3" t="s">
        <v>7034</v>
      </c>
      <c r="H297" s="3" t="s">
        <v>23</v>
      </c>
      <c r="I297" s="3" t="s">
        <v>7035</v>
      </c>
    </row>
    <row r="298" spans="2:9" x14ac:dyDescent="0.2">
      <c r="B298" s="3" t="s">
        <v>7036</v>
      </c>
      <c r="C298" s="3" t="s">
        <v>7037</v>
      </c>
      <c r="H298" s="3" t="s">
        <v>23</v>
      </c>
      <c r="I298" s="3" t="s">
        <v>7038</v>
      </c>
    </row>
    <row r="299" spans="2:9" x14ac:dyDescent="0.2">
      <c r="B299" s="3" t="s">
        <v>7039</v>
      </c>
      <c r="C299" s="3" t="s">
        <v>7040</v>
      </c>
      <c r="H299" s="3" t="s">
        <v>23</v>
      </c>
      <c r="I299" s="3" t="s">
        <v>7041</v>
      </c>
    </row>
    <row r="300" spans="2:9" x14ac:dyDescent="0.2">
      <c r="B300" s="3" t="s">
        <v>7042</v>
      </c>
      <c r="C300" s="3" t="s">
        <v>7043</v>
      </c>
      <c r="E300" s="3" t="s">
        <v>12249</v>
      </c>
      <c r="G300" s="3" t="s">
        <v>7044</v>
      </c>
      <c r="H300" s="3" t="s">
        <v>23</v>
      </c>
      <c r="I300" s="3" t="s">
        <v>7045</v>
      </c>
    </row>
    <row r="301" spans="2:9" x14ac:dyDescent="0.2">
      <c r="B301" s="3" t="s">
        <v>7046</v>
      </c>
      <c r="C301" s="3" t="s">
        <v>7047</v>
      </c>
      <c r="E301" s="3" t="s">
        <v>12250</v>
      </c>
      <c r="G301" s="3" t="s">
        <v>7048</v>
      </c>
      <c r="H301" s="3" t="s">
        <v>23</v>
      </c>
      <c r="I301" s="3" t="s">
        <v>7049</v>
      </c>
    </row>
    <row r="302" spans="2:9" x14ac:dyDescent="0.2">
      <c r="B302" s="3" t="s">
        <v>7050</v>
      </c>
      <c r="C302" s="3" t="s">
        <v>7051</v>
      </c>
      <c r="E302" s="3" t="s">
        <v>12251</v>
      </c>
      <c r="G302" s="3" t="s">
        <v>7052</v>
      </c>
      <c r="H302" s="3" t="s">
        <v>23</v>
      </c>
      <c r="I302" s="3" t="s">
        <v>7053</v>
      </c>
    </row>
    <row r="303" spans="2:9" x14ac:dyDescent="0.2">
      <c r="B303" s="3" t="s">
        <v>7054</v>
      </c>
      <c r="C303" s="3" t="s">
        <v>7055</v>
      </c>
      <c r="E303" s="3" t="s">
        <v>12252</v>
      </c>
      <c r="G303" s="3" t="s">
        <v>7056</v>
      </c>
      <c r="H303" s="3" t="s">
        <v>23</v>
      </c>
      <c r="I303" s="3" t="s">
        <v>7057</v>
      </c>
    </row>
    <row r="304" spans="2:9" x14ac:dyDescent="0.2">
      <c r="B304" s="3" t="s">
        <v>7058</v>
      </c>
      <c r="C304" s="3" t="s">
        <v>7059</v>
      </c>
      <c r="E304" s="3" t="s">
        <v>12253</v>
      </c>
      <c r="G304" s="3" t="s">
        <v>7060</v>
      </c>
      <c r="H304" s="3" t="s">
        <v>23</v>
      </c>
      <c r="I304" s="3" t="s">
        <v>7061</v>
      </c>
    </row>
    <row r="305" spans="2:9" x14ac:dyDescent="0.2">
      <c r="B305" s="3" t="s">
        <v>7062</v>
      </c>
      <c r="C305" s="3" t="s">
        <v>7063</v>
      </c>
      <c r="E305" s="3" t="s">
        <v>12254</v>
      </c>
      <c r="G305" s="3" t="s">
        <v>7064</v>
      </c>
      <c r="H305" s="3" t="s">
        <v>23</v>
      </c>
      <c r="I305" s="3" t="s">
        <v>7065</v>
      </c>
    </row>
    <row r="306" spans="2:9" x14ac:dyDescent="0.2">
      <c r="B306" s="3" t="s">
        <v>7066</v>
      </c>
      <c r="C306" s="3" t="s">
        <v>7067</v>
      </c>
      <c r="E306" s="3" t="s">
        <v>12255</v>
      </c>
      <c r="G306" s="3" t="s">
        <v>7068</v>
      </c>
      <c r="H306" s="3" t="s">
        <v>23</v>
      </c>
      <c r="I306" s="3" t="s">
        <v>7069</v>
      </c>
    </row>
    <row r="307" spans="2:9" x14ac:dyDescent="0.2">
      <c r="B307" s="3" t="s">
        <v>7070</v>
      </c>
      <c r="C307" s="3" t="s">
        <v>7071</v>
      </c>
      <c r="E307" s="3" t="s">
        <v>7072</v>
      </c>
      <c r="G307" s="3" t="s">
        <v>7073</v>
      </c>
      <c r="H307" s="3" t="s">
        <v>23</v>
      </c>
      <c r="I307" s="3" t="s">
        <v>7074</v>
      </c>
    </row>
    <row r="308" spans="2:9" x14ac:dyDescent="0.2">
      <c r="B308" s="3" t="s">
        <v>7075</v>
      </c>
      <c r="C308" s="3" t="s">
        <v>7076</v>
      </c>
      <c r="E308" s="3" t="s">
        <v>7077</v>
      </c>
      <c r="F308" s="3" t="s">
        <v>7078</v>
      </c>
      <c r="H308" s="3" t="s">
        <v>23</v>
      </c>
      <c r="I308" s="3" t="s">
        <v>7079</v>
      </c>
    </row>
    <row r="309" spans="2:9" x14ac:dyDescent="0.2">
      <c r="B309" s="3" t="s">
        <v>7080</v>
      </c>
      <c r="C309" s="3" t="s">
        <v>7081</v>
      </c>
      <c r="E309" s="3" t="s">
        <v>12256</v>
      </c>
      <c r="G309" s="3" t="s">
        <v>7082</v>
      </c>
      <c r="H309" s="3" t="s">
        <v>23</v>
      </c>
      <c r="I309" s="3" t="s">
        <v>7083</v>
      </c>
    </row>
    <row r="310" spans="2:9" x14ac:dyDescent="0.2">
      <c r="B310" s="3" t="s">
        <v>7084</v>
      </c>
      <c r="C310" s="3" t="s">
        <v>7085</v>
      </c>
      <c r="E310" s="3" t="s">
        <v>12257</v>
      </c>
      <c r="G310" s="3" t="s">
        <v>7086</v>
      </c>
      <c r="H310" s="3" t="s">
        <v>23</v>
      </c>
      <c r="I310" s="3" t="s">
        <v>7087</v>
      </c>
    </row>
    <row r="311" spans="2:9" x14ac:dyDescent="0.2">
      <c r="B311" s="3" t="s">
        <v>7088</v>
      </c>
      <c r="C311" s="3" t="s">
        <v>7089</v>
      </c>
      <c r="E311" s="3" t="s">
        <v>12258</v>
      </c>
      <c r="G311" s="3" t="s">
        <v>7090</v>
      </c>
      <c r="H311" s="3" t="s">
        <v>23</v>
      </c>
      <c r="I311" s="3" t="s">
        <v>7091</v>
      </c>
    </row>
    <row r="312" spans="2:9" x14ac:dyDescent="0.2">
      <c r="B312" s="3" t="s">
        <v>7092</v>
      </c>
      <c r="C312" s="3" t="s">
        <v>7093</v>
      </c>
      <c r="E312" s="3" t="s">
        <v>12259</v>
      </c>
      <c r="G312" s="3" t="s">
        <v>7094</v>
      </c>
      <c r="H312" s="3" t="s">
        <v>23</v>
      </c>
      <c r="I312" s="3" t="s">
        <v>7095</v>
      </c>
    </row>
    <row r="313" spans="2:9" x14ac:dyDescent="0.2">
      <c r="B313" s="3" t="s">
        <v>7096</v>
      </c>
      <c r="C313" s="3" t="s">
        <v>7097</v>
      </c>
      <c r="E313" s="3" t="s">
        <v>12260</v>
      </c>
      <c r="G313" s="3" t="s">
        <v>7098</v>
      </c>
      <c r="H313" s="3" t="s">
        <v>23</v>
      </c>
      <c r="I313" s="3" t="s">
        <v>7099</v>
      </c>
    </row>
    <row r="314" spans="2:9" x14ac:dyDescent="0.2">
      <c r="B314" s="3" t="s">
        <v>7100</v>
      </c>
      <c r="C314" s="3" t="s">
        <v>7101</v>
      </c>
      <c r="E314" s="3" t="s">
        <v>12261</v>
      </c>
      <c r="G314" s="3" t="s">
        <v>7102</v>
      </c>
      <c r="H314" s="3" t="s">
        <v>23</v>
      </c>
      <c r="I314" s="3" t="s">
        <v>7103</v>
      </c>
    </row>
    <row r="315" spans="2:9" x14ac:dyDescent="0.2">
      <c r="B315" s="3" t="s">
        <v>7104</v>
      </c>
      <c r="C315" s="3" t="s">
        <v>7105</v>
      </c>
      <c r="E315" s="3" t="s">
        <v>12262</v>
      </c>
      <c r="G315" s="3" t="s">
        <v>7106</v>
      </c>
      <c r="H315" s="3" t="s">
        <v>23</v>
      </c>
      <c r="I315" s="3" t="s">
        <v>7107</v>
      </c>
    </row>
    <row r="316" spans="2:9" x14ac:dyDescent="0.2">
      <c r="B316" s="3" t="s">
        <v>7108</v>
      </c>
      <c r="C316" s="3" t="s">
        <v>7109</v>
      </c>
      <c r="E316" s="3" t="s">
        <v>12263</v>
      </c>
      <c r="G316" s="3" t="s">
        <v>7110</v>
      </c>
      <c r="H316" s="3" t="s">
        <v>23</v>
      </c>
      <c r="I316" s="3" t="s">
        <v>7111</v>
      </c>
    </row>
    <row r="317" spans="2:9" x14ac:dyDescent="0.2">
      <c r="B317" s="3" t="s">
        <v>7112</v>
      </c>
      <c r="C317" s="3" t="s">
        <v>7113</v>
      </c>
      <c r="E317" s="3" t="s">
        <v>12264</v>
      </c>
      <c r="G317" s="3" t="s">
        <v>7114</v>
      </c>
      <c r="H317" s="3" t="s">
        <v>23</v>
      </c>
      <c r="I317" s="3" t="s">
        <v>7115</v>
      </c>
    </row>
    <row r="318" spans="2:9" x14ac:dyDescent="0.2">
      <c r="B318" s="3" t="s">
        <v>7116</v>
      </c>
      <c r="C318" s="3" t="s">
        <v>7117</v>
      </c>
      <c r="E318" s="3" t="s">
        <v>12265</v>
      </c>
      <c r="G318" s="3" t="s">
        <v>7118</v>
      </c>
      <c r="H318" s="3" t="s">
        <v>23</v>
      </c>
      <c r="I318" s="3" t="s">
        <v>7119</v>
      </c>
    </row>
    <row r="319" spans="2:9" x14ac:dyDescent="0.2">
      <c r="B319" s="3" t="s">
        <v>7120</v>
      </c>
      <c r="C319" s="3" t="s">
        <v>7121</v>
      </c>
      <c r="E319" s="3" t="s">
        <v>12266</v>
      </c>
      <c r="G319" s="3" t="s">
        <v>7122</v>
      </c>
      <c r="H319" s="3" t="s">
        <v>23</v>
      </c>
      <c r="I319" s="3" t="s">
        <v>7123</v>
      </c>
    </row>
    <row r="320" spans="2:9" x14ac:dyDescent="0.2">
      <c r="B320" s="3" t="s">
        <v>7124</v>
      </c>
      <c r="C320" s="3" t="s">
        <v>7125</v>
      </c>
      <c r="E320" s="3" t="s">
        <v>12267</v>
      </c>
      <c r="G320" s="3" t="s">
        <v>7126</v>
      </c>
      <c r="H320" s="3" t="s">
        <v>23</v>
      </c>
      <c r="I320" s="3" t="s">
        <v>7127</v>
      </c>
    </row>
    <row r="321" spans="2:9" x14ac:dyDescent="0.2">
      <c r="B321" s="3" t="s">
        <v>7128</v>
      </c>
      <c r="C321" s="3" t="s">
        <v>7129</v>
      </c>
      <c r="E321" s="3" t="s">
        <v>12268</v>
      </c>
      <c r="G321" s="3" t="s">
        <v>7130</v>
      </c>
      <c r="H321" s="3" t="s">
        <v>23</v>
      </c>
      <c r="I321" s="3" t="s">
        <v>7131</v>
      </c>
    </row>
    <row r="322" spans="2:9" x14ac:dyDescent="0.2">
      <c r="B322" s="3" t="s">
        <v>7132</v>
      </c>
      <c r="C322" s="3" t="s">
        <v>7133</v>
      </c>
      <c r="E322" s="3" t="s">
        <v>12269</v>
      </c>
      <c r="G322" s="3" t="s">
        <v>7134</v>
      </c>
      <c r="H322" s="3" t="s">
        <v>23</v>
      </c>
      <c r="I322" s="3" t="s">
        <v>7135</v>
      </c>
    </row>
    <row r="323" spans="2:9" x14ac:dyDescent="0.2">
      <c r="B323" s="3" t="s">
        <v>7136</v>
      </c>
      <c r="C323" s="3" t="s">
        <v>7137</v>
      </c>
      <c r="E323" s="3" t="s">
        <v>12270</v>
      </c>
      <c r="G323" s="3" t="s">
        <v>7138</v>
      </c>
      <c r="H323" s="3" t="s">
        <v>23</v>
      </c>
      <c r="I323" s="3" t="s">
        <v>7139</v>
      </c>
    </row>
    <row r="324" spans="2:9" x14ac:dyDescent="0.2">
      <c r="B324" s="3" t="s">
        <v>7140</v>
      </c>
      <c r="C324" s="3" t="s">
        <v>7141</v>
      </c>
      <c r="E324" s="3" t="s">
        <v>12271</v>
      </c>
      <c r="G324" s="3" t="s">
        <v>7142</v>
      </c>
      <c r="H324" s="3" t="s">
        <v>23</v>
      </c>
      <c r="I324" s="3" t="s">
        <v>7143</v>
      </c>
    </row>
    <row r="325" spans="2:9" x14ac:dyDescent="0.2">
      <c r="B325" s="3" t="s">
        <v>7144</v>
      </c>
      <c r="C325" s="3" t="s">
        <v>7145</v>
      </c>
      <c r="E325" s="3" t="s">
        <v>12272</v>
      </c>
      <c r="G325" s="3" t="s">
        <v>7146</v>
      </c>
      <c r="H325" s="3" t="s">
        <v>23</v>
      </c>
      <c r="I325" s="3" t="s">
        <v>7147</v>
      </c>
    </row>
    <row r="326" spans="2:9" x14ac:dyDescent="0.2">
      <c r="B326" s="3" t="s">
        <v>7148</v>
      </c>
      <c r="C326" s="3" t="s">
        <v>7149</v>
      </c>
      <c r="E326" s="3" t="s">
        <v>12273</v>
      </c>
      <c r="G326" s="3" t="s">
        <v>7150</v>
      </c>
      <c r="H326" s="3" t="s">
        <v>23</v>
      </c>
      <c r="I326" s="3" t="s">
        <v>7151</v>
      </c>
    </row>
    <row r="327" spans="2:9" x14ac:dyDescent="0.2">
      <c r="B327" s="3" t="s">
        <v>7152</v>
      </c>
      <c r="C327" s="3" t="s">
        <v>5892</v>
      </c>
      <c r="E327" s="3" t="s">
        <v>12028</v>
      </c>
      <c r="G327" s="3" t="s">
        <v>5893</v>
      </c>
      <c r="H327" s="3" t="s">
        <v>23</v>
      </c>
      <c r="I327" s="3" t="s">
        <v>7153</v>
      </c>
    </row>
    <row r="328" spans="2:9" x14ac:dyDescent="0.2">
      <c r="B328" s="3" t="s">
        <v>7154</v>
      </c>
      <c r="C328" s="3" t="s">
        <v>7155</v>
      </c>
      <c r="E328" s="3" t="s">
        <v>12274</v>
      </c>
      <c r="G328" s="3" t="s">
        <v>7156</v>
      </c>
      <c r="H328" s="3" t="s">
        <v>23</v>
      </c>
      <c r="I328" s="3" t="s">
        <v>7157</v>
      </c>
    </row>
    <row r="329" spans="2:9" x14ac:dyDescent="0.2">
      <c r="B329" s="3" t="s">
        <v>7158</v>
      </c>
      <c r="C329" s="3" t="s">
        <v>5896</v>
      </c>
      <c r="E329" s="3" t="s">
        <v>5897</v>
      </c>
      <c r="G329" s="3" t="s">
        <v>5898</v>
      </c>
      <c r="H329" s="3" t="s">
        <v>23</v>
      </c>
      <c r="I329" s="3" t="s">
        <v>7159</v>
      </c>
    </row>
    <row r="330" spans="2:9" x14ac:dyDescent="0.2">
      <c r="B330" s="3" t="s">
        <v>7160</v>
      </c>
      <c r="C330" s="3" t="s">
        <v>7161</v>
      </c>
      <c r="E330" s="3" t="s">
        <v>12275</v>
      </c>
      <c r="G330" s="3" t="s">
        <v>7162</v>
      </c>
      <c r="H330" s="3" t="s">
        <v>23</v>
      </c>
      <c r="I330" s="3" t="s">
        <v>7163</v>
      </c>
    </row>
    <row r="331" spans="2:9" x14ac:dyDescent="0.2">
      <c r="B331" s="3" t="s">
        <v>7164</v>
      </c>
      <c r="C331" s="3" t="s">
        <v>7165</v>
      </c>
      <c r="E331" s="3" t="s">
        <v>12276</v>
      </c>
      <c r="G331" s="3" t="s">
        <v>7166</v>
      </c>
      <c r="H331" s="3" t="s">
        <v>23</v>
      </c>
      <c r="I331" s="3" t="s">
        <v>7167</v>
      </c>
    </row>
    <row r="332" spans="2:9" x14ac:dyDescent="0.2">
      <c r="B332" s="3" t="s">
        <v>7168</v>
      </c>
      <c r="C332" s="3" t="s">
        <v>7169</v>
      </c>
      <c r="E332" s="3" t="s">
        <v>12277</v>
      </c>
      <c r="G332" s="3" t="s">
        <v>7170</v>
      </c>
      <c r="H332" s="3" t="s">
        <v>23</v>
      </c>
      <c r="I332" s="3" t="s">
        <v>7171</v>
      </c>
    </row>
    <row r="333" spans="2:9" x14ac:dyDescent="0.2">
      <c r="B333" s="3" t="s">
        <v>7172</v>
      </c>
      <c r="C333" s="3" t="s">
        <v>7173</v>
      </c>
      <c r="E333" s="3" t="s">
        <v>12278</v>
      </c>
      <c r="G333" s="3" t="s">
        <v>7174</v>
      </c>
      <c r="H333" s="3" t="s">
        <v>23</v>
      </c>
      <c r="I333" s="3" t="s">
        <v>7175</v>
      </c>
    </row>
    <row r="334" spans="2:9" x14ac:dyDescent="0.2">
      <c r="B334" s="3" t="s">
        <v>7176</v>
      </c>
      <c r="C334" s="3" t="s">
        <v>7177</v>
      </c>
      <c r="E334" s="3" t="s">
        <v>12279</v>
      </c>
      <c r="G334" s="3" t="s">
        <v>7178</v>
      </c>
      <c r="H334" s="3" t="s">
        <v>23</v>
      </c>
      <c r="I334" s="3" t="s">
        <v>7179</v>
      </c>
    </row>
    <row r="335" spans="2:9" x14ac:dyDescent="0.2">
      <c r="B335" s="3" t="s">
        <v>7180</v>
      </c>
      <c r="C335" s="3" t="s">
        <v>5901</v>
      </c>
      <c r="E335" s="3" t="s">
        <v>5902</v>
      </c>
      <c r="G335" s="3" t="s">
        <v>5903</v>
      </c>
      <c r="H335" s="3" t="s">
        <v>23</v>
      </c>
      <c r="I335" s="3" t="s">
        <v>7181</v>
      </c>
    </row>
    <row r="336" spans="2:9" x14ac:dyDescent="0.2">
      <c r="B336" s="3" t="s">
        <v>7182</v>
      </c>
      <c r="C336" s="3" t="s">
        <v>7183</v>
      </c>
      <c r="E336" s="3" t="s">
        <v>12280</v>
      </c>
      <c r="G336" s="3" t="s">
        <v>7184</v>
      </c>
      <c r="H336" s="3" t="s">
        <v>23</v>
      </c>
      <c r="I336" s="3" t="s">
        <v>7185</v>
      </c>
    </row>
    <row r="337" spans="2:9" x14ac:dyDescent="0.2">
      <c r="B337" s="3" t="s">
        <v>7186</v>
      </c>
      <c r="C337" s="3" t="s">
        <v>5906</v>
      </c>
      <c r="E337" s="3" t="s">
        <v>12029</v>
      </c>
      <c r="G337" s="3" t="s">
        <v>5907</v>
      </c>
      <c r="H337" s="3" t="s">
        <v>23</v>
      </c>
      <c r="I337" s="3" t="s">
        <v>7187</v>
      </c>
    </row>
    <row r="338" spans="2:9" x14ac:dyDescent="0.2">
      <c r="B338" s="3" t="s">
        <v>7188</v>
      </c>
      <c r="C338" s="3" t="s">
        <v>7189</v>
      </c>
      <c r="E338" s="3" t="s">
        <v>12281</v>
      </c>
      <c r="G338" s="3" t="s">
        <v>7190</v>
      </c>
      <c r="H338" s="3" t="s">
        <v>23</v>
      </c>
      <c r="I338" s="3" t="s">
        <v>7191</v>
      </c>
    </row>
    <row r="339" spans="2:9" x14ac:dyDescent="0.2">
      <c r="B339" s="3" t="s">
        <v>7192</v>
      </c>
      <c r="C339" s="3" t="s">
        <v>7193</v>
      </c>
      <c r="E339" s="3" t="s">
        <v>7194</v>
      </c>
      <c r="F339" s="3" t="s">
        <v>7195</v>
      </c>
      <c r="H339" s="3" t="s">
        <v>23</v>
      </c>
      <c r="I339" s="3" t="s">
        <v>7196</v>
      </c>
    </row>
    <row r="340" spans="2:9" x14ac:dyDescent="0.2">
      <c r="B340" s="3" t="s">
        <v>7197</v>
      </c>
      <c r="C340" s="3" t="s">
        <v>7198</v>
      </c>
      <c r="E340" s="3" t="s">
        <v>12282</v>
      </c>
      <c r="G340" s="3" t="s">
        <v>7199</v>
      </c>
      <c r="H340" s="3" t="s">
        <v>23</v>
      </c>
      <c r="I340" s="3" t="s">
        <v>7200</v>
      </c>
    </row>
    <row r="341" spans="2:9" x14ac:dyDescent="0.2">
      <c r="B341" s="3" t="s">
        <v>7201</v>
      </c>
      <c r="C341" s="3" t="s">
        <v>7202</v>
      </c>
      <c r="E341" s="3" t="s">
        <v>12283</v>
      </c>
      <c r="G341" s="3" t="s">
        <v>7203</v>
      </c>
      <c r="H341" s="3" t="s">
        <v>23</v>
      </c>
      <c r="I341" s="3" t="s">
        <v>7204</v>
      </c>
    </row>
    <row r="342" spans="2:9" x14ac:dyDescent="0.2">
      <c r="B342" s="3" t="s">
        <v>7205</v>
      </c>
      <c r="C342" s="3" t="s">
        <v>7206</v>
      </c>
      <c r="E342" s="3" t="s">
        <v>12284</v>
      </c>
      <c r="F342" s="3" t="s">
        <v>7207</v>
      </c>
      <c r="H342" s="3" t="s">
        <v>23</v>
      </c>
      <c r="I342" s="3" t="s">
        <v>7208</v>
      </c>
    </row>
    <row r="343" spans="2:9" x14ac:dyDescent="0.2">
      <c r="B343" s="3" t="s">
        <v>7209</v>
      </c>
      <c r="C343" s="3" t="s">
        <v>7210</v>
      </c>
      <c r="E343" s="3" t="s">
        <v>12285</v>
      </c>
      <c r="G343" s="3" t="s">
        <v>7211</v>
      </c>
      <c r="H343" s="3" t="s">
        <v>23</v>
      </c>
      <c r="I343" s="3" t="s">
        <v>7212</v>
      </c>
    </row>
    <row r="344" spans="2:9" x14ac:dyDescent="0.2">
      <c r="B344" s="3" t="s">
        <v>7213</v>
      </c>
      <c r="C344" s="3" t="s">
        <v>7214</v>
      </c>
      <c r="E344" s="3" t="s">
        <v>12286</v>
      </c>
      <c r="G344" s="3" t="s">
        <v>7215</v>
      </c>
      <c r="H344" s="3" t="s">
        <v>23</v>
      </c>
      <c r="I344" s="3" t="s">
        <v>7216</v>
      </c>
    </row>
    <row r="345" spans="2:9" x14ac:dyDescent="0.2">
      <c r="B345" s="3" t="s">
        <v>7217</v>
      </c>
      <c r="C345" s="3" t="s">
        <v>7218</v>
      </c>
      <c r="E345" s="3" t="s">
        <v>12287</v>
      </c>
      <c r="F345" s="3" t="s">
        <v>7219</v>
      </c>
      <c r="H345" s="3" t="s">
        <v>23</v>
      </c>
      <c r="I345" s="3" t="s">
        <v>7220</v>
      </c>
    </row>
    <row r="346" spans="2:9" x14ac:dyDescent="0.2">
      <c r="B346" s="3" t="s">
        <v>7221</v>
      </c>
      <c r="C346" s="3" t="s">
        <v>7222</v>
      </c>
      <c r="E346" s="3" t="s">
        <v>12288</v>
      </c>
      <c r="F346" s="3" t="s">
        <v>7223</v>
      </c>
      <c r="H346" s="3" t="s">
        <v>23</v>
      </c>
      <c r="I346" s="3" t="s">
        <v>7224</v>
      </c>
    </row>
    <row r="347" spans="2:9" x14ac:dyDescent="0.2">
      <c r="B347" s="3" t="s">
        <v>7225</v>
      </c>
      <c r="C347" s="3" t="s">
        <v>7226</v>
      </c>
      <c r="E347" s="3" t="s">
        <v>12289</v>
      </c>
      <c r="F347" s="3" t="s">
        <v>7227</v>
      </c>
      <c r="H347" s="3" t="s">
        <v>23</v>
      </c>
      <c r="I347" s="3" t="s">
        <v>7228</v>
      </c>
    </row>
    <row r="348" spans="2:9" x14ac:dyDescent="0.2">
      <c r="B348" s="3" t="s">
        <v>7229</v>
      </c>
      <c r="C348" s="3" t="s">
        <v>5910</v>
      </c>
      <c r="E348" s="3" t="s">
        <v>12030</v>
      </c>
      <c r="G348" s="3" t="s">
        <v>5911</v>
      </c>
      <c r="H348" s="3" t="s">
        <v>23</v>
      </c>
      <c r="I348" s="3" t="s">
        <v>7230</v>
      </c>
    </row>
    <row r="349" spans="2:9" x14ac:dyDescent="0.2">
      <c r="B349" s="3" t="s">
        <v>7231</v>
      </c>
      <c r="C349" s="3" t="s">
        <v>7232</v>
      </c>
      <c r="E349" s="3" t="s">
        <v>12290</v>
      </c>
      <c r="G349" s="3" t="s">
        <v>7233</v>
      </c>
      <c r="H349" s="3" t="s">
        <v>23</v>
      </c>
      <c r="I349" s="3" t="s">
        <v>7234</v>
      </c>
    </row>
    <row r="350" spans="2:9" x14ac:dyDescent="0.2">
      <c r="B350" s="3" t="s">
        <v>7235</v>
      </c>
      <c r="C350" s="3" t="s">
        <v>7236</v>
      </c>
      <c r="E350" s="3" t="s">
        <v>12291</v>
      </c>
      <c r="G350" s="3" t="s">
        <v>7237</v>
      </c>
      <c r="H350" s="3" t="s">
        <v>23</v>
      </c>
      <c r="I350" s="3" t="s">
        <v>7238</v>
      </c>
    </row>
    <row r="351" spans="2:9" x14ac:dyDescent="0.2">
      <c r="B351" s="3" t="s">
        <v>7239</v>
      </c>
      <c r="C351" s="3" t="s">
        <v>7240</v>
      </c>
      <c r="E351" s="3" t="s">
        <v>12292</v>
      </c>
      <c r="G351" s="3" t="s">
        <v>7241</v>
      </c>
      <c r="H351" s="3" t="s">
        <v>23</v>
      </c>
      <c r="I351" s="3" t="s">
        <v>7240</v>
      </c>
    </row>
    <row r="352" spans="2:9" x14ac:dyDescent="0.2">
      <c r="B352" s="3" t="s">
        <v>7242</v>
      </c>
      <c r="C352" s="3" t="s">
        <v>7243</v>
      </c>
      <c r="E352" s="3" t="s">
        <v>12293</v>
      </c>
      <c r="G352" s="3" t="s">
        <v>7244</v>
      </c>
      <c r="H352" s="3" t="s">
        <v>23</v>
      </c>
      <c r="I352" s="3" t="s">
        <v>7245</v>
      </c>
    </row>
    <row r="353" spans="2:9" x14ac:dyDescent="0.2">
      <c r="B353" s="3" t="s">
        <v>7246</v>
      </c>
      <c r="C353" s="3" t="s">
        <v>7247</v>
      </c>
      <c r="E353" s="3" t="s">
        <v>12294</v>
      </c>
      <c r="G353" s="3" t="s">
        <v>7248</v>
      </c>
      <c r="H353" s="3" t="s">
        <v>23</v>
      </c>
      <c r="I353" s="3" t="s">
        <v>7249</v>
      </c>
    </row>
    <row r="354" spans="2:9" x14ac:dyDescent="0.2">
      <c r="B354" s="3" t="s">
        <v>7250</v>
      </c>
      <c r="C354" s="3" t="s">
        <v>7251</v>
      </c>
      <c r="E354" s="3" t="s">
        <v>7252</v>
      </c>
      <c r="G354" s="3" t="s">
        <v>7253</v>
      </c>
      <c r="H354" s="3" t="s">
        <v>23</v>
      </c>
      <c r="I354" s="3" t="s">
        <v>7254</v>
      </c>
    </row>
    <row r="355" spans="2:9" x14ac:dyDescent="0.2">
      <c r="B355" s="3" t="s">
        <v>7255</v>
      </c>
      <c r="C355" s="3" t="s">
        <v>7256</v>
      </c>
      <c r="E355" s="3" t="s">
        <v>12295</v>
      </c>
      <c r="G355" s="3" t="s">
        <v>7257</v>
      </c>
      <c r="H355" s="3" t="s">
        <v>23</v>
      </c>
      <c r="I355" s="3" t="s">
        <v>7258</v>
      </c>
    </row>
    <row r="356" spans="2:9" x14ac:dyDescent="0.2">
      <c r="B356" s="3" t="s">
        <v>7259</v>
      </c>
      <c r="C356" s="3" t="s">
        <v>5914</v>
      </c>
      <c r="E356" s="3" t="s">
        <v>12031</v>
      </c>
      <c r="G356" s="3" t="s">
        <v>5915</v>
      </c>
      <c r="H356" s="3" t="s">
        <v>23</v>
      </c>
      <c r="I356" s="3" t="s">
        <v>7260</v>
      </c>
    </row>
    <row r="357" spans="2:9" x14ac:dyDescent="0.2">
      <c r="B357" s="3" t="s">
        <v>7261</v>
      </c>
      <c r="C357" s="3" t="s">
        <v>7262</v>
      </c>
      <c r="E357" s="3" t="s">
        <v>12296</v>
      </c>
      <c r="G357" s="3" t="s">
        <v>7263</v>
      </c>
      <c r="H357" s="3" t="s">
        <v>23</v>
      </c>
      <c r="I357" s="3" t="s">
        <v>7264</v>
      </c>
    </row>
    <row r="358" spans="2:9" x14ac:dyDescent="0.2">
      <c r="B358" s="3" t="s">
        <v>7265</v>
      </c>
      <c r="C358" s="3" t="s">
        <v>7266</v>
      </c>
      <c r="E358" s="3" t="s">
        <v>12297</v>
      </c>
      <c r="G358" s="3" t="s">
        <v>7267</v>
      </c>
      <c r="H358" s="3" t="s">
        <v>23</v>
      </c>
      <c r="I358" s="3" t="s">
        <v>7268</v>
      </c>
    </row>
    <row r="359" spans="2:9" x14ac:dyDescent="0.2">
      <c r="B359" s="3" t="s">
        <v>7269</v>
      </c>
      <c r="C359" s="3" t="s">
        <v>7270</v>
      </c>
      <c r="E359" s="3" t="s">
        <v>12298</v>
      </c>
      <c r="G359" s="3" t="s">
        <v>7271</v>
      </c>
      <c r="H359" s="3" t="s">
        <v>23</v>
      </c>
      <c r="I359" s="3" t="s">
        <v>7272</v>
      </c>
    </row>
    <row r="360" spans="2:9" x14ac:dyDescent="0.2">
      <c r="B360" s="3" t="s">
        <v>7273</v>
      </c>
      <c r="C360" s="3" t="s">
        <v>5918</v>
      </c>
      <c r="E360" s="3" t="s">
        <v>12032</v>
      </c>
      <c r="G360" s="3" t="s">
        <v>5919</v>
      </c>
      <c r="H360" s="3" t="s">
        <v>23</v>
      </c>
      <c r="I360" s="3" t="s">
        <v>7274</v>
      </c>
    </row>
    <row r="361" spans="2:9" x14ac:dyDescent="0.2">
      <c r="B361" s="3" t="s">
        <v>7275</v>
      </c>
      <c r="C361" s="3" t="s">
        <v>7276</v>
      </c>
      <c r="E361" s="3" t="s">
        <v>12299</v>
      </c>
      <c r="F361" s="3" t="s">
        <v>7277</v>
      </c>
      <c r="H361" s="3" t="s">
        <v>23</v>
      </c>
      <c r="I361" s="3" t="s">
        <v>7278</v>
      </c>
    </row>
    <row r="362" spans="2:9" x14ac:dyDescent="0.2">
      <c r="B362" s="3" t="s">
        <v>7279</v>
      </c>
      <c r="C362" s="3" t="s">
        <v>7280</v>
      </c>
      <c r="H362" s="3" t="s">
        <v>23</v>
      </c>
      <c r="I362" s="3" t="s">
        <v>7281</v>
      </c>
    </row>
    <row r="363" spans="2:9" x14ac:dyDescent="0.2">
      <c r="B363" s="3" t="s">
        <v>7282</v>
      </c>
      <c r="C363" s="3" t="s">
        <v>5927</v>
      </c>
      <c r="E363" s="3" t="s">
        <v>12033</v>
      </c>
      <c r="G363" s="3" t="s">
        <v>5928</v>
      </c>
      <c r="H363" s="3" t="s">
        <v>23</v>
      </c>
      <c r="I363" s="3" t="s">
        <v>7283</v>
      </c>
    </row>
    <row r="364" spans="2:9" x14ac:dyDescent="0.2">
      <c r="B364" s="3" t="s">
        <v>7284</v>
      </c>
      <c r="C364" s="3" t="s">
        <v>7285</v>
      </c>
      <c r="E364" s="3" t="s">
        <v>12300</v>
      </c>
      <c r="G364" s="3" t="s">
        <v>7286</v>
      </c>
      <c r="H364" s="3" t="s">
        <v>23</v>
      </c>
      <c r="I364" s="3" t="s">
        <v>7287</v>
      </c>
    </row>
    <row r="365" spans="2:9" x14ac:dyDescent="0.2">
      <c r="B365" s="3" t="s">
        <v>7288</v>
      </c>
      <c r="C365" s="3" t="s">
        <v>7289</v>
      </c>
      <c r="E365" s="3" t="s">
        <v>12301</v>
      </c>
      <c r="G365" s="3" t="s">
        <v>7290</v>
      </c>
      <c r="H365" s="3" t="s">
        <v>23</v>
      </c>
      <c r="I365" s="3" t="s">
        <v>7289</v>
      </c>
    </row>
    <row r="366" spans="2:9" x14ac:dyDescent="0.2">
      <c r="B366" s="3" t="s">
        <v>7291</v>
      </c>
      <c r="C366" s="3" t="s">
        <v>5931</v>
      </c>
      <c r="E366" s="3" t="s">
        <v>12034</v>
      </c>
      <c r="G366" s="3" t="s">
        <v>5932</v>
      </c>
      <c r="H366" s="3" t="s">
        <v>23</v>
      </c>
      <c r="I366" s="3" t="s">
        <v>7292</v>
      </c>
    </row>
    <row r="367" spans="2:9" x14ac:dyDescent="0.2">
      <c r="B367" s="3" t="s">
        <v>7293</v>
      </c>
      <c r="C367" s="3" t="s">
        <v>7294</v>
      </c>
      <c r="E367" s="3" t="s">
        <v>7295</v>
      </c>
      <c r="F367" s="3" t="s">
        <v>7296</v>
      </c>
      <c r="H367" s="3" t="s">
        <v>23</v>
      </c>
      <c r="I367" s="3" t="s">
        <v>7297</v>
      </c>
    </row>
    <row r="368" spans="2:9" x14ac:dyDescent="0.2">
      <c r="B368" s="3" t="s">
        <v>7298</v>
      </c>
      <c r="C368" s="3" t="s">
        <v>5935</v>
      </c>
      <c r="H368" s="3" t="s">
        <v>23</v>
      </c>
      <c r="I368" s="3" t="s">
        <v>7299</v>
      </c>
    </row>
    <row r="369" spans="2:9" x14ac:dyDescent="0.2">
      <c r="B369" s="3" t="s">
        <v>7300</v>
      </c>
      <c r="C369" s="3" t="s">
        <v>5938</v>
      </c>
      <c r="H369" s="3" t="s">
        <v>23</v>
      </c>
      <c r="I369" s="3" t="s">
        <v>7301</v>
      </c>
    </row>
    <row r="370" spans="2:9" x14ac:dyDescent="0.2">
      <c r="B370" s="3" t="s">
        <v>7302</v>
      </c>
      <c r="C370" s="3" t="s">
        <v>7303</v>
      </c>
      <c r="E370" s="3" t="s">
        <v>12302</v>
      </c>
      <c r="G370" s="3" t="s">
        <v>7304</v>
      </c>
      <c r="H370" s="3" t="s">
        <v>23</v>
      </c>
      <c r="I370" s="3" t="s">
        <v>7303</v>
      </c>
    </row>
    <row r="371" spans="2:9" x14ac:dyDescent="0.2">
      <c r="B371" s="3" t="s">
        <v>7305</v>
      </c>
      <c r="C371" s="3" t="s">
        <v>5941</v>
      </c>
      <c r="E371" s="3" t="s">
        <v>12035</v>
      </c>
      <c r="G371" s="3" t="s">
        <v>5942</v>
      </c>
      <c r="H371" s="3" t="s">
        <v>23</v>
      </c>
      <c r="I371" s="3" t="s">
        <v>7306</v>
      </c>
    </row>
    <row r="372" spans="2:9" x14ac:dyDescent="0.2">
      <c r="B372" s="3" t="s">
        <v>7307</v>
      </c>
      <c r="C372" s="3" t="s">
        <v>5945</v>
      </c>
      <c r="E372" s="3" t="s">
        <v>5946</v>
      </c>
      <c r="G372" s="3" t="s">
        <v>5947</v>
      </c>
      <c r="H372" s="3" t="s">
        <v>23</v>
      </c>
      <c r="I372" s="3" t="s">
        <v>7308</v>
      </c>
    </row>
    <row r="373" spans="2:9" x14ac:dyDescent="0.2">
      <c r="B373" s="3" t="s">
        <v>7309</v>
      </c>
      <c r="C373" s="3" t="s">
        <v>5950</v>
      </c>
      <c r="E373" s="3" t="s">
        <v>12036</v>
      </c>
      <c r="G373" s="3" t="s">
        <v>5951</v>
      </c>
      <c r="H373" s="3" t="s">
        <v>23</v>
      </c>
      <c r="I373" s="3" t="s">
        <v>7310</v>
      </c>
    </row>
    <row r="374" spans="2:9" x14ac:dyDescent="0.2">
      <c r="B374" s="3" t="s">
        <v>7311</v>
      </c>
      <c r="C374" s="3" t="s">
        <v>7312</v>
      </c>
      <c r="E374" s="3" t="s">
        <v>12303</v>
      </c>
      <c r="G374" s="3" t="s">
        <v>7313</v>
      </c>
      <c r="H374" s="3" t="s">
        <v>23</v>
      </c>
      <c r="I374" s="3" t="s">
        <v>7314</v>
      </c>
    </row>
    <row r="375" spans="2:9" x14ac:dyDescent="0.2">
      <c r="B375" s="3" t="s">
        <v>7315</v>
      </c>
      <c r="C375" s="3" t="s">
        <v>7316</v>
      </c>
      <c r="E375" s="3" t="s">
        <v>12304</v>
      </c>
      <c r="G375" s="3" t="s">
        <v>7317</v>
      </c>
      <c r="H375" s="3" t="s">
        <v>23</v>
      </c>
      <c r="I375" s="3" t="s">
        <v>7318</v>
      </c>
    </row>
    <row r="376" spans="2:9" x14ac:dyDescent="0.2">
      <c r="B376" s="3" t="s">
        <v>7319</v>
      </c>
      <c r="C376" s="3" t="s">
        <v>7320</v>
      </c>
      <c r="E376" s="3" t="s">
        <v>12305</v>
      </c>
      <c r="G376" s="3" t="s">
        <v>7321</v>
      </c>
      <c r="H376" s="3" t="s">
        <v>23</v>
      </c>
      <c r="I376" s="3" t="s">
        <v>7322</v>
      </c>
    </row>
    <row r="377" spans="2:9" x14ac:dyDescent="0.2">
      <c r="B377" s="3" t="s">
        <v>7323</v>
      </c>
      <c r="C377" s="3" t="s">
        <v>5954</v>
      </c>
      <c r="E377" s="3" t="s">
        <v>12037</v>
      </c>
      <c r="G377" s="3" t="s">
        <v>5955</v>
      </c>
      <c r="H377" s="3" t="s">
        <v>23</v>
      </c>
      <c r="I377" s="3" t="s">
        <v>7324</v>
      </c>
    </row>
    <row r="378" spans="2:9" x14ac:dyDescent="0.2">
      <c r="B378" s="3" t="s">
        <v>7325</v>
      </c>
      <c r="C378" s="3" t="s">
        <v>7326</v>
      </c>
      <c r="E378" s="3" t="s">
        <v>12306</v>
      </c>
      <c r="F378" s="3" t="s">
        <v>7327</v>
      </c>
      <c r="H378" s="3" t="s">
        <v>23</v>
      </c>
      <c r="I378" s="3" t="s">
        <v>7328</v>
      </c>
    </row>
    <row r="379" spans="2:9" x14ac:dyDescent="0.2">
      <c r="B379" s="3" t="s">
        <v>7329</v>
      </c>
      <c r="C379" s="3" t="s">
        <v>7330</v>
      </c>
      <c r="E379" s="3" t="s">
        <v>12307</v>
      </c>
      <c r="G379" s="3" t="s">
        <v>7331</v>
      </c>
      <c r="H379" s="3" t="s">
        <v>23</v>
      </c>
      <c r="I379" s="3" t="s">
        <v>7332</v>
      </c>
    </row>
    <row r="380" spans="2:9" x14ac:dyDescent="0.2">
      <c r="B380" s="3" t="s">
        <v>7333</v>
      </c>
      <c r="C380" s="3" t="s">
        <v>5958</v>
      </c>
      <c r="H380" s="3" t="s">
        <v>23</v>
      </c>
      <c r="I380" s="3" t="s">
        <v>7334</v>
      </c>
    </row>
    <row r="381" spans="2:9" x14ac:dyDescent="0.2">
      <c r="B381" s="3" t="s">
        <v>7335</v>
      </c>
      <c r="C381" s="3" t="s">
        <v>7336</v>
      </c>
      <c r="E381" s="3" t="s">
        <v>12308</v>
      </c>
      <c r="G381" s="3" t="s">
        <v>7337</v>
      </c>
      <c r="H381" s="3" t="s">
        <v>23</v>
      </c>
      <c r="I381" s="3" t="s">
        <v>7338</v>
      </c>
    </row>
    <row r="382" spans="2:9" x14ac:dyDescent="0.2">
      <c r="B382" s="3" t="s">
        <v>7339</v>
      </c>
      <c r="C382" s="3" t="s">
        <v>7340</v>
      </c>
      <c r="E382" s="3" t="s">
        <v>12309</v>
      </c>
      <c r="G382" s="3" t="s">
        <v>7341</v>
      </c>
      <c r="H382" s="3" t="s">
        <v>23</v>
      </c>
      <c r="I382" s="3" t="s">
        <v>7342</v>
      </c>
    </row>
    <row r="383" spans="2:9" x14ac:dyDescent="0.2">
      <c r="B383" s="3" t="s">
        <v>7343</v>
      </c>
      <c r="C383" s="3" t="s">
        <v>5961</v>
      </c>
      <c r="E383" s="3" t="s">
        <v>12038</v>
      </c>
      <c r="G383" s="3" t="s">
        <v>5962</v>
      </c>
      <c r="H383" s="3" t="s">
        <v>23</v>
      </c>
      <c r="I383" s="3" t="s">
        <v>7344</v>
      </c>
    </row>
    <row r="384" spans="2:9" x14ac:dyDescent="0.2">
      <c r="B384" s="3" t="s">
        <v>7345</v>
      </c>
      <c r="C384" s="3" t="s">
        <v>7346</v>
      </c>
      <c r="E384" s="3" t="s">
        <v>7347</v>
      </c>
      <c r="F384" s="3" t="s">
        <v>7348</v>
      </c>
      <c r="H384" s="3" t="s">
        <v>23</v>
      </c>
      <c r="I384" s="3" t="s">
        <v>7349</v>
      </c>
    </row>
    <row r="385" spans="2:9" x14ac:dyDescent="0.2">
      <c r="B385" s="3" t="s">
        <v>7350</v>
      </c>
      <c r="C385" s="3" t="s">
        <v>7351</v>
      </c>
      <c r="E385" s="3" t="s">
        <v>7352</v>
      </c>
      <c r="G385" s="3" t="s">
        <v>7353</v>
      </c>
      <c r="H385" s="3" t="s">
        <v>23</v>
      </c>
      <c r="I385" s="3" t="s">
        <v>7354</v>
      </c>
    </row>
    <row r="386" spans="2:9" x14ac:dyDescent="0.2">
      <c r="B386" s="3" t="s">
        <v>7355</v>
      </c>
      <c r="C386" s="3" t="s">
        <v>7356</v>
      </c>
      <c r="E386" s="3" t="s">
        <v>12310</v>
      </c>
      <c r="G386" s="3" t="s">
        <v>7357</v>
      </c>
      <c r="H386" s="3" t="s">
        <v>23</v>
      </c>
      <c r="I386" s="3" t="s">
        <v>7358</v>
      </c>
    </row>
    <row r="387" spans="2:9" x14ac:dyDescent="0.2">
      <c r="B387" s="3" t="s">
        <v>7359</v>
      </c>
      <c r="C387" s="3" t="s">
        <v>7360</v>
      </c>
      <c r="E387" s="3" t="s">
        <v>12311</v>
      </c>
      <c r="G387" s="3" t="s">
        <v>7361</v>
      </c>
      <c r="H387" s="3" t="s">
        <v>23</v>
      </c>
      <c r="I387" s="3" t="s">
        <v>7362</v>
      </c>
    </row>
    <row r="388" spans="2:9" x14ac:dyDescent="0.2">
      <c r="B388" s="3" t="s">
        <v>7363</v>
      </c>
      <c r="C388" s="3" t="s">
        <v>7364</v>
      </c>
      <c r="E388" s="3" t="s">
        <v>12312</v>
      </c>
      <c r="G388" s="3" t="s">
        <v>7365</v>
      </c>
      <c r="H388" s="3" t="s">
        <v>23</v>
      </c>
      <c r="I388" s="3" t="s">
        <v>7366</v>
      </c>
    </row>
    <row r="389" spans="2:9" x14ac:dyDescent="0.2">
      <c r="B389" s="3" t="s">
        <v>7367</v>
      </c>
      <c r="C389" s="3" t="s">
        <v>7368</v>
      </c>
      <c r="E389" s="3" t="s">
        <v>7369</v>
      </c>
      <c r="F389" s="3" t="s">
        <v>7370</v>
      </c>
      <c r="H389" s="3" t="s">
        <v>23</v>
      </c>
      <c r="I389" s="3" t="s">
        <v>7371</v>
      </c>
    </row>
    <row r="390" spans="2:9" x14ac:dyDescent="0.2">
      <c r="B390" s="3" t="s">
        <v>7372</v>
      </c>
      <c r="C390" s="3" t="s">
        <v>7373</v>
      </c>
      <c r="E390" s="3" t="s">
        <v>12313</v>
      </c>
      <c r="F390" s="3" t="s">
        <v>7374</v>
      </c>
      <c r="H390" s="3" t="s">
        <v>23</v>
      </c>
      <c r="I390" s="3" t="s">
        <v>7375</v>
      </c>
    </row>
    <row r="391" spans="2:9" x14ac:dyDescent="0.2">
      <c r="B391" s="3" t="s">
        <v>7376</v>
      </c>
      <c r="C391" s="3" t="s">
        <v>7377</v>
      </c>
      <c r="E391" s="3" t="s">
        <v>12314</v>
      </c>
      <c r="G391" s="3" t="s">
        <v>7378</v>
      </c>
      <c r="H391" s="3" t="s">
        <v>23</v>
      </c>
      <c r="I391" s="3" t="s">
        <v>7379</v>
      </c>
    </row>
    <row r="392" spans="2:9" x14ac:dyDescent="0.2">
      <c r="B392" s="3" t="s">
        <v>7380</v>
      </c>
      <c r="C392" s="3" t="s">
        <v>7381</v>
      </c>
      <c r="E392" s="3" t="s">
        <v>12315</v>
      </c>
      <c r="G392" s="3" t="s">
        <v>7382</v>
      </c>
      <c r="H392" s="3" t="s">
        <v>23</v>
      </c>
      <c r="I392" s="3" t="s">
        <v>7381</v>
      </c>
    </row>
    <row r="393" spans="2:9" x14ac:dyDescent="0.2">
      <c r="B393" s="3" t="s">
        <v>7383</v>
      </c>
      <c r="C393" s="3" t="s">
        <v>7384</v>
      </c>
      <c r="E393" s="3" t="s">
        <v>12316</v>
      </c>
      <c r="F393" s="3" t="s">
        <v>7385</v>
      </c>
      <c r="H393" s="3" t="s">
        <v>23</v>
      </c>
      <c r="I393" s="3" t="s">
        <v>7386</v>
      </c>
    </row>
    <row r="394" spans="2:9" x14ac:dyDescent="0.2">
      <c r="B394" s="3" t="s">
        <v>7387</v>
      </c>
      <c r="C394" s="3" t="s">
        <v>5965</v>
      </c>
      <c r="E394" s="3" t="s">
        <v>12039</v>
      </c>
      <c r="G394" s="3" t="s">
        <v>5966</v>
      </c>
      <c r="H394" s="3" t="s">
        <v>23</v>
      </c>
      <c r="I394" s="3" t="s">
        <v>7388</v>
      </c>
    </row>
    <row r="395" spans="2:9" x14ac:dyDescent="0.2">
      <c r="B395" s="3" t="s">
        <v>7389</v>
      </c>
      <c r="C395" s="3" t="s">
        <v>5969</v>
      </c>
      <c r="E395" s="3" t="s">
        <v>12040</v>
      </c>
      <c r="G395" s="3" t="s">
        <v>5970</v>
      </c>
      <c r="H395" s="3" t="s">
        <v>23</v>
      </c>
      <c r="I395" s="3" t="s">
        <v>7390</v>
      </c>
    </row>
    <row r="396" spans="2:9" x14ac:dyDescent="0.2">
      <c r="B396" s="3" t="s">
        <v>7391</v>
      </c>
      <c r="C396" s="3" t="s">
        <v>7392</v>
      </c>
      <c r="H396" s="3" t="s">
        <v>23</v>
      </c>
      <c r="I396" s="3" t="s">
        <v>7393</v>
      </c>
    </row>
    <row r="397" spans="2:9" x14ac:dyDescent="0.2">
      <c r="B397" s="3" t="s">
        <v>7394</v>
      </c>
      <c r="C397" s="3" t="s">
        <v>7395</v>
      </c>
      <c r="F397" s="3" t="s">
        <v>7396</v>
      </c>
      <c r="H397" s="3" t="s">
        <v>23</v>
      </c>
      <c r="I397" s="3" t="s">
        <v>7397</v>
      </c>
    </row>
    <row r="398" spans="2:9" x14ac:dyDescent="0.2">
      <c r="B398" s="3" t="s">
        <v>7398</v>
      </c>
      <c r="C398" s="3" t="s">
        <v>7399</v>
      </c>
      <c r="F398" s="3" t="s">
        <v>7400</v>
      </c>
      <c r="H398" s="3" t="s">
        <v>23</v>
      </c>
      <c r="I398" s="3" t="s">
        <v>7401</v>
      </c>
    </row>
    <row r="399" spans="2:9" x14ac:dyDescent="0.2">
      <c r="B399" s="3" t="s">
        <v>7402</v>
      </c>
      <c r="C399" s="3" t="s">
        <v>7403</v>
      </c>
      <c r="F399" s="3" t="s">
        <v>7404</v>
      </c>
      <c r="H399" s="3" t="s">
        <v>23</v>
      </c>
      <c r="I399" s="3" t="s">
        <v>7405</v>
      </c>
    </row>
    <row r="400" spans="2:9" x14ac:dyDescent="0.2">
      <c r="B400" s="3" t="s">
        <v>7406</v>
      </c>
      <c r="C400" s="3" t="s">
        <v>7407</v>
      </c>
      <c r="F400" s="3" t="s">
        <v>7408</v>
      </c>
      <c r="H400" s="3" t="s">
        <v>23</v>
      </c>
      <c r="I400" s="3" t="s">
        <v>7409</v>
      </c>
    </row>
    <row r="401" spans="2:9" x14ac:dyDescent="0.2">
      <c r="B401" s="3" t="s">
        <v>7410</v>
      </c>
      <c r="C401" s="3" t="s">
        <v>7411</v>
      </c>
      <c r="F401" s="3" t="s">
        <v>7412</v>
      </c>
      <c r="H401" s="3" t="s">
        <v>23</v>
      </c>
      <c r="I401" s="3" t="s">
        <v>7413</v>
      </c>
    </row>
    <row r="402" spans="2:9" x14ac:dyDescent="0.2">
      <c r="B402" s="3" t="s">
        <v>7414</v>
      </c>
      <c r="C402" s="3" t="s">
        <v>7415</v>
      </c>
      <c r="F402" s="3" t="s">
        <v>7416</v>
      </c>
      <c r="H402" s="3" t="s">
        <v>23</v>
      </c>
      <c r="I402" s="3" t="s">
        <v>7417</v>
      </c>
    </row>
    <row r="403" spans="2:9" x14ac:dyDescent="0.2">
      <c r="B403" s="3" t="s">
        <v>7418</v>
      </c>
      <c r="C403" s="3" t="s">
        <v>7419</v>
      </c>
      <c r="F403" s="3" t="s">
        <v>7420</v>
      </c>
      <c r="H403" s="3" t="s">
        <v>23</v>
      </c>
      <c r="I403" s="3" t="s">
        <v>7421</v>
      </c>
    </row>
    <row r="404" spans="2:9" x14ac:dyDescent="0.2">
      <c r="B404" s="3" t="s">
        <v>7422</v>
      </c>
      <c r="C404" s="3" t="s">
        <v>7423</v>
      </c>
      <c r="F404" s="3" t="s">
        <v>7424</v>
      </c>
      <c r="H404" s="3" t="s">
        <v>23</v>
      </c>
      <c r="I404" s="3" t="s">
        <v>7425</v>
      </c>
    </row>
    <row r="405" spans="2:9" x14ac:dyDescent="0.2">
      <c r="B405" s="3" t="s">
        <v>7426</v>
      </c>
      <c r="C405" s="3" t="s">
        <v>7427</v>
      </c>
      <c r="F405" s="3" t="s">
        <v>7428</v>
      </c>
      <c r="H405" s="3" t="s">
        <v>23</v>
      </c>
      <c r="I405" s="3" t="s">
        <v>7429</v>
      </c>
    </row>
    <row r="406" spans="2:9" x14ac:dyDescent="0.2">
      <c r="B406" s="3" t="s">
        <v>7430</v>
      </c>
      <c r="C406" s="3" t="s">
        <v>7431</v>
      </c>
      <c r="F406" s="3" t="s">
        <v>7432</v>
      </c>
      <c r="H406" s="3" t="s">
        <v>23</v>
      </c>
      <c r="I406" s="3" t="s">
        <v>7433</v>
      </c>
    </row>
    <row r="407" spans="2:9" x14ac:dyDescent="0.2">
      <c r="B407" s="3" t="s">
        <v>7434</v>
      </c>
      <c r="C407" s="3" t="s">
        <v>7435</v>
      </c>
      <c r="H407" s="3" t="s">
        <v>23</v>
      </c>
      <c r="I407" s="3" t="s">
        <v>7436</v>
      </c>
    </row>
    <row r="408" spans="2:9" x14ac:dyDescent="0.2">
      <c r="B408" s="3" t="s">
        <v>7437</v>
      </c>
      <c r="C408" s="3" t="s">
        <v>7438</v>
      </c>
      <c r="H408" s="3" t="s">
        <v>23</v>
      </c>
      <c r="I408" s="3" t="s">
        <v>7439</v>
      </c>
    </row>
    <row r="409" spans="2:9" x14ac:dyDescent="0.2">
      <c r="B409" s="3" t="s">
        <v>7440</v>
      </c>
      <c r="C409" s="3" t="s">
        <v>5976</v>
      </c>
      <c r="E409" s="3" t="s">
        <v>12042</v>
      </c>
      <c r="F409" s="3" t="s">
        <v>5977</v>
      </c>
      <c r="H409" s="3" t="s">
        <v>23</v>
      </c>
      <c r="I409" s="3" t="s">
        <v>7441</v>
      </c>
    </row>
    <row r="410" spans="2:9" x14ac:dyDescent="0.2">
      <c r="B410" s="3" t="s">
        <v>7442</v>
      </c>
      <c r="C410" s="3" t="s">
        <v>5980</v>
      </c>
      <c r="E410" s="3" t="s">
        <v>12043</v>
      </c>
      <c r="G410" s="3" t="s">
        <v>5981</v>
      </c>
      <c r="H410" s="3" t="s">
        <v>23</v>
      </c>
      <c r="I410" s="3" t="s">
        <v>7443</v>
      </c>
    </row>
    <row r="411" spans="2:9" x14ac:dyDescent="0.2">
      <c r="B411" s="3" t="s">
        <v>7444</v>
      </c>
      <c r="C411" s="3" t="s">
        <v>5984</v>
      </c>
      <c r="E411" s="3" t="s">
        <v>12044</v>
      </c>
      <c r="F411" s="3" t="s">
        <v>5985</v>
      </c>
      <c r="H411" s="3" t="s">
        <v>23</v>
      </c>
      <c r="I411" s="3" t="s">
        <v>7445</v>
      </c>
    </row>
    <row r="412" spans="2:9" x14ac:dyDescent="0.2">
      <c r="B412" s="3" t="s">
        <v>7446</v>
      </c>
      <c r="C412" s="3" t="s">
        <v>7447</v>
      </c>
      <c r="H412" s="3" t="s">
        <v>23</v>
      </c>
      <c r="I412" s="3" t="s">
        <v>7448</v>
      </c>
    </row>
    <row r="413" spans="2:9" x14ac:dyDescent="0.2">
      <c r="B413" s="3" t="s">
        <v>7449</v>
      </c>
      <c r="C413" s="3" t="s">
        <v>7450</v>
      </c>
      <c r="E413" s="3" t="s">
        <v>12317</v>
      </c>
      <c r="G413" s="3" t="s">
        <v>7451</v>
      </c>
      <c r="H413" s="3" t="s">
        <v>23</v>
      </c>
      <c r="I413" s="3" t="s">
        <v>7452</v>
      </c>
    </row>
    <row r="414" spans="2:9" x14ac:dyDescent="0.2">
      <c r="B414" s="3" t="s">
        <v>7453</v>
      </c>
      <c r="C414" s="3" t="s">
        <v>5988</v>
      </c>
      <c r="E414" s="3" t="s">
        <v>12045</v>
      </c>
      <c r="G414" s="3" t="s">
        <v>5989</v>
      </c>
      <c r="H414" s="3" t="s">
        <v>23</v>
      </c>
      <c r="I414" s="3" t="s">
        <v>7454</v>
      </c>
    </row>
    <row r="415" spans="2:9" x14ac:dyDescent="0.2">
      <c r="B415" s="3" t="s">
        <v>7455</v>
      </c>
      <c r="C415" s="3" t="s">
        <v>7456</v>
      </c>
      <c r="E415" s="3" t="s">
        <v>12318</v>
      </c>
      <c r="G415" s="3" t="s">
        <v>7457</v>
      </c>
      <c r="H415" s="3" t="s">
        <v>23</v>
      </c>
      <c r="I415" s="3" t="s">
        <v>7458</v>
      </c>
    </row>
    <row r="416" spans="2:9" x14ac:dyDescent="0.2">
      <c r="B416" s="3" t="s">
        <v>7459</v>
      </c>
      <c r="C416" s="3" t="s">
        <v>7460</v>
      </c>
      <c r="E416" s="3" t="s">
        <v>12319</v>
      </c>
      <c r="G416" s="3" t="s">
        <v>7461</v>
      </c>
      <c r="H416" s="3" t="s">
        <v>23</v>
      </c>
      <c r="I416" s="3" t="s">
        <v>7462</v>
      </c>
    </row>
    <row r="417" spans="2:9" x14ac:dyDescent="0.2">
      <c r="B417" s="3" t="s">
        <v>7463</v>
      </c>
      <c r="C417" s="3" t="s">
        <v>5992</v>
      </c>
      <c r="E417" s="3" t="s">
        <v>12046</v>
      </c>
      <c r="G417" s="3" t="s">
        <v>5993</v>
      </c>
      <c r="H417" s="3" t="s">
        <v>23</v>
      </c>
      <c r="I417" s="3" t="s">
        <v>7464</v>
      </c>
    </row>
    <row r="418" spans="2:9" x14ac:dyDescent="0.2">
      <c r="B418" s="3" t="s">
        <v>7465</v>
      </c>
      <c r="C418" s="3" t="s">
        <v>7466</v>
      </c>
      <c r="E418" s="3" t="s">
        <v>12320</v>
      </c>
      <c r="G418" s="3" t="s">
        <v>7467</v>
      </c>
      <c r="H418" s="3" t="s">
        <v>23</v>
      </c>
      <c r="I418" s="3" t="s">
        <v>7466</v>
      </c>
    </row>
    <row r="419" spans="2:9" x14ac:dyDescent="0.2">
      <c r="B419" s="3" t="s">
        <v>7468</v>
      </c>
      <c r="C419" s="3" t="s">
        <v>5996</v>
      </c>
      <c r="E419" s="3" t="s">
        <v>12047</v>
      </c>
      <c r="G419" s="3" t="s">
        <v>5997</v>
      </c>
      <c r="H419" s="3" t="s">
        <v>23</v>
      </c>
      <c r="I419" s="3" t="s">
        <v>5996</v>
      </c>
    </row>
    <row r="420" spans="2:9" x14ac:dyDescent="0.2">
      <c r="B420" s="3" t="s">
        <v>7469</v>
      </c>
      <c r="C420" s="3" t="s">
        <v>7470</v>
      </c>
      <c r="E420" s="3" t="s">
        <v>12321</v>
      </c>
      <c r="G420" s="3" t="s">
        <v>7471</v>
      </c>
      <c r="H420" s="3" t="s">
        <v>23</v>
      </c>
      <c r="I420" s="3" t="s">
        <v>7472</v>
      </c>
    </row>
    <row r="421" spans="2:9" x14ac:dyDescent="0.2">
      <c r="B421" s="3" t="s">
        <v>7473</v>
      </c>
      <c r="C421" s="3" t="s">
        <v>7474</v>
      </c>
      <c r="H421" s="3" t="s">
        <v>23</v>
      </c>
      <c r="I421" s="3" t="s">
        <v>7475</v>
      </c>
    </row>
    <row r="422" spans="2:9" x14ac:dyDescent="0.2">
      <c r="B422" s="3" t="s">
        <v>7476</v>
      </c>
      <c r="C422" s="3" t="s">
        <v>7477</v>
      </c>
      <c r="E422" s="3" t="s">
        <v>12322</v>
      </c>
      <c r="G422" s="3" t="s">
        <v>7478</v>
      </c>
      <c r="H422" s="3" t="s">
        <v>23</v>
      </c>
      <c r="I422" s="3" t="s">
        <v>7479</v>
      </c>
    </row>
    <row r="423" spans="2:9" x14ac:dyDescent="0.2">
      <c r="B423" s="3" t="s">
        <v>7480</v>
      </c>
      <c r="C423" s="3" t="s">
        <v>7481</v>
      </c>
      <c r="E423" s="3" t="s">
        <v>12323</v>
      </c>
      <c r="G423" s="3" t="s">
        <v>7482</v>
      </c>
      <c r="H423" s="3" t="s">
        <v>23</v>
      </c>
      <c r="I423" s="3" t="s">
        <v>7481</v>
      </c>
    </row>
    <row r="424" spans="2:9" x14ac:dyDescent="0.2">
      <c r="B424" s="3" t="s">
        <v>7483</v>
      </c>
      <c r="C424" s="3" t="s">
        <v>6000</v>
      </c>
      <c r="E424" s="3" t="s">
        <v>12048</v>
      </c>
      <c r="G424" s="3" t="s">
        <v>6001</v>
      </c>
      <c r="H424" s="3" t="s">
        <v>23</v>
      </c>
      <c r="I424" s="3" t="s">
        <v>7484</v>
      </c>
    </row>
    <row r="425" spans="2:9" x14ac:dyDescent="0.2">
      <c r="B425" s="3" t="s">
        <v>7485</v>
      </c>
      <c r="C425" s="3" t="s">
        <v>7486</v>
      </c>
      <c r="E425" s="3" t="s">
        <v>12324</v>
      </c>
      <c r="G425" s="3" t="s">
        <v>7487</v>
      </c>
      <c r="H425" s="3" t="s">
        <v>23</v>
      </c>
      <c r="I425" s="3" t="s">
        <v>7488</v>
      </c>
    </row>
    <row r="426" spans="2:9" x14ac:dyDescent="0.2">
      <c r="B426" s="3" t="s">
        <v>7489</v>
      </c>
      <c r="C426" s="3" t="s">
        <v>6004</v>
      </c>
      <c r="E426" s="3" t="s">
        <v>12049</v>
      </c>
      <c r="G426" s="3" t="s">
        <v>6005</v>
      </c>
      <c r="H426" s="3" t="s">
        <v>23</v>
      </c>
      <c r="I426" s="3" t="s">
        <v>7490</v>
      </c>
    </row>
    <row r="427" spans="2:9" x14ac:dyDescent="0.2">
      <c r="B427" s="3" t="s">
        <v>7491</v>
      </c>
      <c r="C427" s="3" t="s">
        <v>7492</v>
      </c>
      <c r="E427" s="3" t="s">
        <v>12325</v>
      </c>
      <c r="G427" s="3" t="s">
        <v>7493</v>
      </c>
      <c r="H427" s="3" t="s">
        <v>23</v>
      </c>
      <c r="I427" s="3" t="s">
        <v>7494</v>
      </c>
    </row>
    <row r="428" spans="2:9" x14ac:dyDescent="0.2">
      <c r="B428" s="3" t="s">
        <v>7495</v>
      </c>
      <c r="C428" s="3" t="s">
        <v>7496</v>
      </c>
      <c r="E428" s="3" t="s">
        <v>12326</v>
      </c>
      <c r="G428" s="3" t="s">
        <v>7497</v>
      </c>
      <c r="H428" s="3" t="s">
        <v>23</v>
      </c>
      <c r="I428" s="3" t="s">
        <v>7498</v>
      </c>
    </row>
    <row r="429" spans="2:9" x14ac:dyDescent="0.2">
      <c r="B429" s="3" t="s">
        <v>7499</v>
      </c>
      <c r="C429" s="3" t="s">
        <v>7500</v>
      </c>
      <c r="E429" s="3" t="s">
        <v>12327</v>
      </c>
      <c r="G429" s="3" t="s">
        <v>7501</v>
      </c>
      <c r="H429" s="3" t="s">
        <v>23</v>
      </c>
      <c r="I429" s="3" t="s">
        <v>7502</v>
      </c>
    </row>
    <row r="430" spans="2:9" x14ac:dyDescent="0.2">
      <c r="B430" s="3" t="s">
        <v>7503</v>
      </c>
      <c r="C430" s="3" t="s">
        <v>6008</v>
      </c>
      <c r="E430" s="3" t="s">
        <v>12050</v>
      </c>
      <c r="G430" s="3" t="s">
        <v>6009</v>
      </c>
      <c r="H430" s="3" t="s">
        <v>23</v>
      </c>
      <c r="I430" s="3" t="s">
        <v>7504</v>
      </c>
    </row>
    <row r="431" spans="2:9" x14ac:dyDescent="0.2">
      <c r="B431" s="3" t="s">
        <v>7505</v>
      </c>
      <c r="C431" s="3" t="s">
        <v>7506</v>
      </c>
      <c r="E431" s="3" t="s">
        <v>12328</v>
      </c>
      <c r="G431" s="3" t="s">
        <v>7507</v>
      </c>
      <c r="H431" s="3" t="s">
        <v>23</v>
      </c>
      <c r="I431" s="3" t="s">
        <v>7508</v>
      </c>
    </row>
    <row r="432" spans="2:9" x14ac:dyDescent="0.2">
      <c r="B432" s="3" t="s">
        <v>7509</v>
      </c>
      <c r="C432" s="3" t="s">
        <v>6012</v>
      </c>
      <c r="E432" s="3" t="s">
        <v>12051</v>
      </c>
      <c r="G432" s="3" t="s">
        <v>6013</v>
      </c>
      <c r="H432" s="3" t="s">
        <v>23</v>
      </c>
      <c r="I432" s="3" t="s">
        <v>7510</v>
      </c>
    </row>
    <row r="433" spans="2:9" x14ac:dyDescent="0.2">
      <c r="B433" s="3" t="s">
        <v>7511</v>
      </c>
      <c r="C433" s="3" t="s">
        <v>7512</v>
      </c>
      <c r="E433" s="3" t="s">
        <v>12329</v>
      </c>
      <c r="G433" s="3" t="s">
        <v>7513</v>
      </c>
      <c r="H433" s="3" t="s">
        <v>23</v>
      </c>
      <c r="I433" s="3" t="s">
        <v>7514</v>
      </c>
    </row>
    <row r="434" spans="2:9" x14ac:dyDescent="0.2">
      <c r="B434" s="3" t="s">
        <v>7515</v>
      </c>
      <c r="C434" s="3" t="s">
        <v>7516</v>
      </c>
      <c r="E434" s="3" t="s">
        <v>12330</v>
      </c>
      <c r="G434" s="3" t="s">
        <v>7517</v>
      </c>
      <c r="H434" s="3" t="s">
        <v>23</v>
      </c>
      <c r="I434" s="3" t="s">
        <v>7518</v>
      </c>
    </row>
    <row r="435" spans="2:9" x14ac:dyDescent="0.2">
      <c r="B435" s="3" t="s">
        <v>7519</v>
      </c>
      <c r="C435" s="3" t="s">
        <v>7520</v>
      </c>
      <c r="E435" s="3" t="s">
        <v>12331</v>
      </c>
      <c r="G435" s="3" t="s">
        <v>7521</v>
      </c>
      <c r="H435" s="3" t="s">
        <v>23</v>
      </c>
      <c r="I435" s="3" t="s">
        <v>7522</v>
      </c>
    </row>
    <row r="436" spans="2:9" x14ac:dyDescent="0.2">
      <c r="B436" s="3" t="s">
        <v>7523</v>
      </c>
      <c r="C436" s="3" t="s">
        <v>7524</v>
      </c>
      <c r="E436" s="3" t="s">
        <v>12332</v>
      </c>
      <c r="G436" s="3" t="s">
        <v>7525</v>
      </c>
      <c r="H436" s="3" t="s">
        <v>23</v>
      </c>
      <c r="I436" s="3" t="s">
        <v>7526</v>
      </c>
    </row>
    <row r="437" spans="2:9" x14ac:dyDescent="0.2">
      <c r="B437" s="3" t="s">
        <v>7527</v>
      </c>
      <c r="C437" s="3" t="s">
        <v>7528</v>
      </c>
      <c r="E437" s="3" t="s">
        <v>12333</v>
      </c>
      <c r="G437" s="3" t="s">
        <v>7529</v>
      </c>
      <c r="H437" s="3" t="s">
        <v>23</v>
      </c>
      <c r="I437" s="3" t="s">
        <v>7530</v>
      </c>
    </row>
    <row r="438" spans="2:9" x14ac:dyDescent="0.2">
      <c r="B438" s="3" t="s">
        <v>7531</v>
      </c>
      <c r="C438" s="3" t="s">
        <v>6016</v>
      </c>
      <c r="E438" s="3" t="s">
        <v>12052</v>
      </c>
      <c r="G438" s="3" t="s">
        <v>6017</v>
      </c>
      <c r="H438" s="3" t="s">
        <v>23</v>
      </c>
      <c r="I438" s="3" t="s">
        <v>7532</v>
      </c>
    </row>
    <row r="439" spans="2:9" x14ac:dyDescent="0.2">
      <c r="B439" s="3" t="s">
        <v>7533</v>
      </c>
      <c r="C439" s="3" t="s">
        <v>7534</v>
      </c>
      <c r="E439" s="3" t="s">
        <v>7535</v>
      </c>
      <c r="F439" s="3" t="s">
        <v>7536</v>
      </c>
      <c r="H439" s="3" t="s">
        <v>23</v>
      </c>
      <c r="I439" s="3" t="s">
        <v>7537</v>
      </c>
    </row>
    <row r="440" spans="2:9" x14ac:dyDescent="0.2">
      <c r="B440" s="3" t="s">
        <v>7538</v>
      </c>
      <c r="C440" s="3" t="s">
        <v>7539</v>
      </c>
      <c r="E440" s="3" t="s">
        <v>7540</v>
      </c>
      <c r="G440" s="3" t="s">
        <v>7541</v>
      </c>
      <c r="H440" s="3" t="s">
        <v>23</v>
      </c>
      <c r="I440" s="3" t="s">
        <v>7542</v>
      </c>
    </row>
    <row r="441" spans="2:9" x14ac:dyDescent="0.2">
      <c r="B441" s="3" t="s">
        <v>7543</v>
      </c>
      <c r="C441" s="3" t="s">
        <v>7544</v>
      </c>
      <c r="E441" s="3" t="s">
        <v>12334</v>
      </c>
      <c r="G441" s="3" t="s">
        <v>7545</v>
      </c>
      <c r="H441" s="3" t="s">
        <v>23</v>
      </c>
      <c r="I441" s="3" t="s">
        <v>7546</v>
      </c>
    </row>
    <row r="442" spans="2:9" x14ac:dyDescent="0.2">
      <c r="B442" s="3" t="s">
        <v>7547</v>
      </c>
      <c r="C442" s="3" t="s">
        <v>7548</v>
      </c>
      <c r="E442" s="3" t="s">
        <v>12335</v>
      </c>
      <c r="G442" s="3" t="s">
        <v>7549</v>
      </c>
      <c r="H442" s="3" t="s">
        <v>23</v>
      </c>
      <c r="I442" s="3" t="s">
        <v>7550</v>
      </c>
    </row>
    <row r="443" spans="2:9" x14ac:dyDescent="0.2">
      <c r="B443" s="3" t="s">
        <v>7551</v>
      </c>
      <c r="C443" s="3" t="s">
        <v>7552</v>
      </c>
      <c r="E443" s="3" t="s">
        <v>12336</v>
      </c>
      <c r="G443" s="3" t="s">
        <v>7553</v>
      </c>
      <c r="H443" s="3" t="s">
        <v>23</v>
      </c>
      <c r="I443" s="3" t="s">
        <v>7554</v>
      </c>
    </row>
    <row r="444" spans="2:9" x14ac:dyDescent="0.2">
      <c r="B444" s="3" t="s">
        <v>7555</v>
      </c>
      <c r="C444" s="3" t="s">
        <v>7556</v>
      </c>
      <c r="E444" s="3" t="s">
        <v>12337</v>
      </c>
      <c r="G444" s="3" t="s">
        <v>7557</v>
      </c>
      <c r="H444" s="3" t="s">
        <v>23</v>
      </c>
      <c r="I444" s="3" t="s">
        <v>7558</v>
      </c>
    </row>
    <row r="445" spans="2:9" x14ac:dyDescent="0.2">
      <c r="B445" s="3" t="s">
        <v>7559</v>
      </c>
      <c r="C445" s="3" t="s">
        <v>7560</v>
      </c>
      <c r="E445" s="3" t="s">
        <v>12338</v>
      </c>
      <c r="G445" s="3" t="s">
        <v>7561</v>
      </c>
      <c r="H445" s="3" t="s">
        <v>23</v>
      </c>
      <c r="I445" s="3" t="s">
        <v>7562</v>
      </c>
    </row>
    <row r="446" spans="2:9" x14ac:dyDescent="0.2">
      <c r="B446" s="3" t="s">
        <v>7563</v>
      </c>
      <c r="C446" s="3" t="s">
        <v>7564</v>
      </c>
      <c r="E446" s="3" t="s">
        <v>12339</v>
      </c>
      <c r="F446" s="3" t="s">
        <v>7565</v>
      </c>
      <c r="H446" s="3" t="s">
        <v>23</v>
      </c>
      <c r="I446" s="3" t="s">
        <v>7566</v>
      </c>
    </row>
    <row r="447" spans="2:9" x14ac:dyDescent="0.2">
      <c r="B447" s="3" t="s">
        <v>7567</v>
      </c>
      <c r="C447" s="3" t="s">
        <v>7568</v>
      </c>
      <c r="E447" s="3" t="s">
        <v>12340</v>
      </c>
      <c r="G447" s="3" t="s">
        <v>7569</v>
      </c>
      <c r="H447" s="3" t="s">
        <v>23</v>
      </c>
      <c r="I447" s="3" t="s">
        <v>7570</v>
      </c>
    </row>
    <row r="448" spans="2:9" x14ac:dyDescent="0.2">
      <c r="B448" s="3" t="s">
        <v>7571</v>
      </c>
      <c r="C448" s="3" t="s">
        <v>7572</v>
      </c>
      <c r="E448" s="3" t="s">
        <v>12341</v>
      </c>
      <c r="G448" s="3" t="s">
        <v>7573</v>
      </c>
      <c r="H448" s="3" t="s">
        <v>23</v>
      </c>
      <c r="I448" s="3" t="s">
        <v>7574</v>
      </c>
    </row>
    <row r="449" spans="2:9" x14ac:dyDescent="0.2">
      <c r="B449" s="3" t="s">
        <v>7575</v>
      </c>
      <c r="C449" s="3" t="s">
        <v>7576</v>
      </c>
      <c r="E449" s="3" t="s">
        <v>12342</v>
      </c>
      <c r="G449" s="3" t="s">
        <v>7577</v>
      </c>
      <c r="H449" s="3" t="s">
        <v>23</v>
      </c>
      <c r="I449" s="3" t="s">
        <v>7578</v>
      </c>
    </row>
    <row r="450" spans="2:9" x14ac:dyDescent="0.2">
      <c r="B450" s="3" t="s">
        <v>7579</v>
      </c>
      <c r="C450" s="3" t="s">
        <v>7580</v>
      </c>
      <c r="E450" s="3" t="s">
        <v>12343</v>
      </c>
      <c r="G450" s="3" t="s">
        <v>7581</v>
      </c>
      <c r="H450" s="3" t="s">
        <v>23</v>
      </c>
      <c r="I450" s="3" t="s">
        <v>7582</v>
      </c>
    </row>
    <row r="451" spans="2:9" x14ac:dyDescent="0.2">
      <c r="B451" s="3" t="s">
        <v>7583</v>
      </c>
      <c r="C451" s="3" t="s">
        <v>7584</v>
      </c>
      <c r="E451" s="3" t="s">
        <v>12344</v>
      </c>
      <c r="G451" s="3" t="s">
        <v>7585</v>
      </c>
      <c r="H451" s="3" t="s">
        <v>23</v>
      </c>
      <c r="I451" s="3" t="s">
        <v>7586</v>
      </c>
    </row>
    <row r="452" spans="2:9" x14ac:dyDescent="0.2">
      <c r="B452" s="3" t="s">
        <v>7587</v>
      </c>
      <c r="C452" s="3" t="s">
        <v>7588</v>
      </c>
      <c r="E452" s="3" t="s">
        <v>12345</v>
      </c>
      <c r="G452" s="3" t="s">
        <v>7589</v>
      </c>
      <c r="H452" s="3" t="s">
        <v>23</v>
      </c>
      <c r="I452" s="3" t="s">
        <v>7590</v>
      </c>
    </row>
    <row r="453" spans="2:9" x14ac:dyDescent="0.2">
      <c r="B453" s="3" t="s">
        <v>7591</v>
      </c>
      <c r="C453" s="3" t="s">
        <v>6020</v>
      </c>
      <c r="E453" s="3" t="s">
        <v>12053</v>
      </c>
      <c r="G453" s="3" t="s">
        <v>6021</v>
      </c>
      <c r="H453" s="3" t="s">
        <v>23</v>
      </c>
      <c r="I453" s="3" t="s">
        <v>7592</v>
      </c>
    </row>
    <row r="454" spans="2:9" x14ac:dyDescent="0.2">
      <c r="B454" s="3" t="s">
        <v>7593</v>
      </c>
      <c r="C454" s="3" t="s">
        <v>7594</v>
      </c>
      <c r="E454" s="3" t="s">
        <v>12346</v>
      </c>
      <c r="G454" s="3" t="s">
        <v>7595</v>
      </c>
      <c r="H454" s="3" t="s">
        <v>23</v>
      </c>
      <c r="I454" s="3" t="s">
        <v>7596</v>
      </c>
    </row>
    <row r="455" spans="2:9" x14ac:dyDescent="0.2">
      <c r="B455" s="3" t="s">
        <v>7597</v>
      </c>
      <c r="C455" s="3" t="s">
        <v>7598</v>
      </c>
      <c r="E455" s="3" t="s">
        <v>12347</v>
      </c>
      <c r="G455" s="3" t="s">
        <v>7599</v>
      </c>
      <c r="H455" s="3" t="s">
        <v>23</v>
      </c>
      <c r="I455" s="3" t="s">
        <v>7600</v>
      </c>
    </row>
    <row r="456" spans="2:9" x14ac:dyDescent="0.2">
      <c r="B456" s="3" t="s">
        <v>7601</v>
      </c>
      <c r="C456" s="3" t="s">
        <v>6024</v>
      </c>
      <c r="E456" s="3" t="s">
        <v>12054</v>
      </c>
      <c r="G456" s="3" t="s">
        <v>6025</v>
      </c>
      <c r="H456" s="3" t="s">
        <v>23</v>
      </c>
      <c r="I456" s="3" t="s">
        <v>7602</v>
      </c>
    </row>
    <row r="457" spans="2:9" x14ac:dyDescent="0.2">
      <c r="B457" s="3" t="s">
        <v>7603</v>
      </c>
      <c r="C457" s="3" t="s">
        <v>7604</v>
      </c>
      <c r="E457" s="3" t="s">
        <v>7605</v>
      </c>
      <c r="F457" s="3" t="s">
        <v>7606</v>
      </c>
      <c r="H457" s="3" t="s">
        <v>23</v>
      </c>
      <c r="I457" s="3" t="s">
        <v>7607</v>
      </c>
    </row>
    <row r="458" spans="2:9" x14ac:dyDescent="0.2">
      <c r="B458" s="3" t="s">
        <v>7608</v>
      </c>
      <c r="C458" s="3" t="s">
        <v>7609</v>
      </c>
      <c r="E458" s="3" t="s">
        <v>12348</v>
      </c>
      <c r="G458" s="3" t="s">
        <v>7610</v>
      </c>
      <c r="H458" s="3" t="s">
        <v>23</v>
      </c>
      <c r="I458" s="3" t="s">
        <v>7611</v>
      </c>
    </row>
    <row r="459" spans="2:9" x14ac:dyDescent="0.2">
      <c r="B459" s="3" t="s">
        <v>7612</v>
      </c>
      <c r="C459" s="3" t="s">
        <v>6028</v>
      </c>
      <c r="E459" s="3" t="s">
        <v>12055</v>
      </c>
      <c r="G459" s="3" t="s">
        <v>6029</v>
      </c>
      <c r="H459" s="3" t="s">
        <v>23</v>
      </c>
      <c r="I459" s="3" t="s">
        <v>7613</v>
      </c>
    </row>
    <row r="460" spans="2:9" x14ac:dyDescent="0.2">
      <c r="B460" s="3" t="s">
        <v>7614</v>
      </c>
      <c r="C460" s="3" t="s">
        <v>6032</v>
      </c>
      <c r="E460" s="3" t="s">
        <v>12056</v>
      </c>
      <c r="G460" s="3" t="s">
        <v>6033</v>
      </c>
      <c r="H460" s="3" t="s">
        <v>23</v>
      </c>
      <c r="I460" s="3" t="s">
        <v>7615</v>
      </c>
    </row>
    <row r="461" spans="2:9" x14ac:dyDescent="0.2">
      <c r="B461" s="3" t="s">
        <v>7616</v>
      </c>
      <c r="C461" s="3" t="s">
        <v>7617</v>
      </c>
      <c r="E461" s="3" t="s">
        <v>12349</v>
      </c>
      <c r="G461" s="3" t="s">
        <v>7618</v>
      </c>
      <c r="H461" s="3" t="s">
        <v>23</v>
      </c>
      <c r="I461" s="3" t="s">
        <v>7619</v>
      </c>
    </row>
    <row r="462" spans="2:9" x14ac:dyDescent="0.2">
      <c r="B462" s="3" t="s">
        <v>7620</v>
      </c>
      <c r="C462" s="3" t="s">
        <v>6036</v>
      </c>
      <c r="E462" s="3" t="s">
        <v>12057</v>
      </c>
      <c r="F462" s="3" t="s">
        <v>6037</v>
      </c>
      <c r="H462" s="3" t="s">
        <v>23</v>
      </c>
      <c r="I462" s="3" t="s">
        <v>7621</v>
      </c>
    </row>
    <row r="463" spans="2:9" x14ac:dyDescent="0.2">
      <c r="B463" s="3" t="s">
        <v>7622</v>
      </c>
      <c r="C463" s="3" t="s">
        <v>6040</v>
      </c>
      <c r="E463" s="3" t="s">
        <v>12058</v>
      </c>
      <c r="F463" s="3" t="s">
        <v>6041</v>
      </c>
      <c r="H463" s="3" t="s">
        <v>23</v>
      </c>
      <c r="I463" s="3" t="s">
        <v>7623</v>
      </c>
    </row>
    <row r="464" spans="2:9" x14ac:dyDescent="0.2">
      <c r="B464" s="3" t="s">
        <v>7624</v>
      </c>
      <c r="C464" s="3" t="s">
        <v>7625</v>
      </c>
      <c r="E464" s="3" t="s">
        <v>12350</v>
      </c>
      <c r="F464" s="3" t="s">
        <v>7626</v>
      </c>
      <c r="H464" s="3" t="s">
        <v>23</v>
      </c>
      <c r="I464" s="3" t="s">
        <v>7627</v>
      </c>
    </row>
    <row r="465" spans="2:9" x14ac:dyDescent="0.2">
      <c r="B465" s="3" t="s">
        <v>7628</v>
      </c>
      <c r="C465" s="3" t="s">
        <v>7629</v>
      </c>
      <c r="E465" s="3" t="s">
        <v>12351</v>
      </c>
      <c r="G465" s="3" t="s">
        <v>7630</v>
      </c>
      <c r="H465" s="3" t="s">
        <v>23</v>
      </c>
      <c r="I465" s="3" t="s">
        <v>7631</v>
      </c>
    </row>
    <row r="466" spans="2:9" x14ac:dyDescent="0.2">
      <c r="B466" s="3" t="s">
        <v>7632</v>
      </c>
      <c r="C466" s="3" t="s">
        <v>7633</v>
      </c>
      <c r="E466" s="3" t="s">
        <v>12352</v>
      </c>
      <c r="G466" s="3" t="s">
        <v>7634</v>
      </c>
      <c r="H466" s="3" t="s">
        <v>23</v>
      </c>
      <c r="I466" s="3" t="s">
        <v>7635</v>
      </c>
    </row>
    <row r="467" spans="2:9" x14ac:dyDescent="0.2">
      <c r="B467" s="3" t="s">
        <v>7636</v>
      </c>
      <c r="C467" s="3" t="s">
        <v>7637</v>
      </c>
      <c r="E467" s="3" t="s">
        <v>12353</v>
      </c>
      <c r="G467" s="3" t="s">
        <v>7638</v>
      </c>
      <c r="H467" s="3" t="s">
        <v>23</v>
      </c>
      <c r="I467" s="3" t="s">
        <v>7639</v>
      </c>
    </row>
    <row r="468" spans="2:9" x14ac:dyDescent="0.2">
      <c r="B468" s="3" t="s">
        <v>7640</v>
      </c>
      <c r="C468" s="3" t="s">
        <v>7641</v>
      </c>
      <c r="E468" s="3" t="s">
        <v>12354</v>
      </c>
      <c r="G468" s="3" t="s">
        <v>7642</v>
      </c>
      <c r="H468" s="3" t="s">
        <v>23</v>
      </c>
      <c r="I468" s="3" t="s">
        <v>7643</v>
      </c>
    </row>
    <row r="469" spans="2:9" x14ac:dyDescent="0.2">
      <c r="B469" s="3" t="s">
        <v>7644</v>
      </c>
      <c r="C469" s="3" t="s">
        <v>7645</v>
      </c>
      <c r="E469" s="3" t="s">
        <v>12355</v>
      </c>
      <c r="G469" s="3" t="s">
        <v>7646</v>
      </c>
      <c r="H469" s="3" t="s">
        <v>23</v>
      </c>
      <c r="I469" s="3" t="s">
        <v>7647</v>
      </c>
    </row>
    <row r="470" spans="2:9" x14ac:dyDescent="0.2">
      <c r="B470" s="3" t="s">
        <v>7648</v>
      </c>
      <c r="C470" s="3" t="s">
        <v>7649</v>
      </c>
      <c r="E470" s="3" t="s">
        <v>7650</v>
      </c>
      <c r="F470" s="3" t="s">
        <v>7651</v>
      </c>
      <c r="H470" s="3" t="s">
        <v>23</v>
      </c>
      <c r="I470" s="3" t="s">
        <v>7652</v>
      </c>
    </row>
    <row r="471" spans="2:9" x14ac:dyDescent="0.2">
      <c r="B471" s="3" t="s">
        <v>7653</v>
      </c>
      <c r="C471" s="3" t="s">
        <v>7654</v>
      </c>
      <c r="F471" s="3" t="s">
        <v>7655</v>
      </c>
      <c r="H471" s="3" t="s">
        <v>23</v>
      </c>
      <c r="I471" s="3" t="s">
        <v>7656</v>
      </c>
    </row>
    <row r="472" spans="2:9" x14ac:dyDescent="0.2">
      <c r="B472" s="3" t="s">
        <v>7657</v>
      </c>
      <c r="C472" s="3" t="s">
        <v>7658</v>
      </c>
      <c r="E472" s="3" t="s">
        <v>12356</v>
      </c>
      <c r="F472" s="3" t="s">
        <v>7659</v>
      </c>
      <c r="H472" s="3" t="s">
        <v>23</v>
      </c>
      <c r="I472" s="3" t="s">
        <v>7660</v>
      </c>
    </row>
    <row r="473" spans="2:9" x14ac:dyDescent="0.2">
      <c r="B473" s="3" t="s">
        <v>7661</v>
      </c>
      <c r="C473" s="3" t="s">
        <v>7662</v>
      </c>
      <c r="E473" s="3" t="s">
        <v>12357</v>
      </c>
      <c r="G473" s="3" t="s">
        <v>7663</v>
      </c>
      <c r="H473" s="3" t="s">
        <v>23</v>
      </c>
      <c r="I473" s="3" t="s">
        <v>7664</v>
      </c>
    </row>
    <row r="474" spans="2:9" x14ac:dyDescent="0.2">
      <c r="B474" s="3" t="s">
        <v>7665</v>
      </c>
      <c r="C474" s="3" t="s">
        <v>7666</v>
      </c>
      <c r="E474" s="3" t="s">
        <v>12358</v>
      </c>
      <c r="G474" s="3" t="s">
        <v>7667</v>
      </c>
      <c r="H474" s="3" t="s">
        <v>23</v>
      </c>
      <c r="I474" s="3" t="s">
        <v>7668</v>
      </c>
    </row>
    <row r="475" spans="2:9" x14ac:dyDescent="0.2">
      <c r="B475" s="3" t="s">
        <v>7669</v>
      </c>
      <c r="C475" s="3" t="s">
        <v>7670</v>
      </c>
      <c r="F475" s="3" t="s">
        <v>7671</v>
      </c>
      <c r="H475" s="3" t="s">
        <v>23</v>
      </c>
      <c r="I475" s="3" t="s">
        <v>7672</v>
      </c>
    </row>
    <row r="476" spans="2:9" x14ac:dyDescent="0.2">
      <c r="B476" s="3" t="s">
        <v>7673</v>
      </c>
      <c r="C476" s="3" t="s">
        <v>7674</v>
      </c>
      <c r="E476" s="3" t="s">
        <v>12359</v>
      </c>
      <c r="G476" s="3" t="s">
        <v>7675</v>
      </c>
      <c r="H476" s="3" t="s">
        <v>23</v>
      </c>
      <c r="I476" s="3" t="s">
        <v>7676</v>
      </c>
    </row>
    <row r="477" spans="2:9" x14ac:dyDescent="0.2">
      <c r="B477" s="3" t="s">
        <v>7677</v>
      </c>
      <c r="C477" s="3" t="s">
        <v>7678</v>
      </c>
      <c r="E477" s="3" t="s">
        <v>12360</v>
      </c>
      <c r="G477" s="3" t="s">
        <v>7679</v>
      </c>
      <c r="H477" s="3" t="s">
        <v>23</v>
      </c>
      <c r="I477" s="3" t="s">
        <v>7680</v>
      </c>
    </row>
    <row r="478" spans="2:9" x14ac:dyDescent="0.2">
      <c r="B478" s="3" t="s">
        <v>7681</v>
      </c>
      <c r="C478" s="3" t="s">
        <v>7682</v>
      </c>
      <c r="E478" s="3" t="s">
        <v>12361</v>
      </c>
      <c r="G478" s="3" t="s">
        <v>7683</v>
      </c>
      <c r="H478" s="3" t="s">
        <v>23</v>
      </c>
      <c r="I478" s="3" t="s">
        <v>7684</v>
      </c>
    </row>
    <row r="479" spans="2:9" x14ac:dyDescent="0.2">
      <c r="B479" s="3" t="s">
        <v>7685</v>
      </c>
      <c r="C479" s="3" t="s">
        <v>6044</v>
      </c>
      <c r="E479" s="3" t="s">
        <v>12059</v>
      </c>
      <c r="G479" s="3" t="s">
        <v>6045</v>
      </c>
      <c r="H479" s="3" t="s">
        <v>23</v>
      </c>
      <c r="I479" s="3" t="s">
        <v>7686</v>
      </c>
    </row>
    <row r="480" spans="2:9" x14ac:dyDescent="0.2">
      <c r="B480" s="3" t="s">
        <v>7687</v>
      </c>
      <c r="C480" s="3" t="s">
        <v>7688</v>
      </c>
      <c r="E480" s="3" t="s">
        <v>12362</v>
      </c>
      <c r="G480" s="3" t="s">
        <v>7689</v>
      </c>
      <c r="H480" s="3" t="s">
        <v>23</v>
      </c>
      <c r="I480" s="3" t="s">
        <v>7690</v>
      </c>
    </row>
    <row r="481" spans="2:9" x14ac:dyDescent="0.2">
      <c r="B481" s="3" t="s">
        <v>7691</v>
      </c>
      <c r="C481" s="3" t="s">
        <v>7692</v>
      </c>
      <c r="E481" s="3" t="s">
        <v>12363</v>
      </c>
      <c r="G481" s="3" t="s">
        <v>7693</v>
      </c>
      <c r="H481" s="3" t="s">
        <v>23</v>
      </c>
      <c r="I481" s="3" t="s">
        <v>7694</v>
      </c>
    </row>
    <row r="482" spans="2:9" x14ac:dyDescent="0.2">
      <c r="B482" s="3" t="s">
        <v>7695</v>
      </c>
      <c r="C482" s="3" t="s">
        <v>6048</v>
      </c>
      <c r="E482" s="3" t="s">
        <v>12060</v>
      </c>
      <c r="F482" s="3" t="s">
        <v>6041</v>
      </c>
      <c r="H482" s="3" t="s">
        <v>23</v>
      </c>
      <c r="I482" s="3" t="s">
        <v>7696</v>
      </c>
    </row>
    <row r="483" spans="2:9" x14ac:dyDescent="0.2">
      <c r="B483" s="3" t="s">
        <v>7697</v>
      </c>
      <c r="C483" s="3" t="s">
        <v>7698</v>
      </c>
      <c r="E483" s="3" t="s">
        <v>12364</v>
      </c>
      <c r="G483" s="3" t="s">
        <v>7699</v>
      </c>
      <c r="H483" s="3" t="s">
        <v>23</v>
      </c>
      <c r="I483" s="3" t="s">
        <v>7700</v>
      </c>
    </row>
    <row r="484" spans="2:9" x14ac:dyDescent="0.2">
      <c r="B484" s="3" t="s">
        <v>7701</v>
      </c>
      <c r="C484" s="3" t="s">
        <v>7702</v>
      </c>
      <c r="E484" s="3" t="s">
        <v>12365</v>
      </c>
      <c r="G484" s="3" t="s">
        <v>7703</v>
      </c>
      <c r="H484" s="3" t="s">
        <v>23</v>
      </c>
      <c r="I484" s="3" t="s">
        <v>7704</v>
      </c>
    </row>
    <row r="485" spans="2:9" x14ac:dyDescent="0.2">
      <c r="B485" s="3" t="s">
        <v>7705</v>
      </c>
      <c r="C485" s="3" t="s">
        <v>7706</v>
      </c>
      <c r="E485" s="3" t="s">
        <v>12366</v>
      </c>
      <c r="G485" s="3" t="s">
        <v>7707</v>
      </c>
      <c r="H485" s="3" t="s">
        <v>23</v>
      </c>
      <c r="I485" s="3" t="s">
        <v>7708</v>
      </c>
    </row>
    <row r="486" spans="2:9" x14ac:dyDescent="0.2">
      <c r="B486" s="3" t="s">
        <v>7709</v>
      </c>
      <c r="C486" s="3" t="s">
        <v>6051</v>
      </c>
      <c r="E486" s="3" t="s">
        <v>12061</v>
      </c>
      <c r="G486" s="3" t="s">
        <v>6052</v>
      </c>
      <c r="H486" s="3" t="s">
        <v>23</v>
      </c>
      <c r="I486" s="3" t="s">
        <v>7710</v>
      </c>
    </row>
    <row r="487" spans="2:9" x14ac:dyDescent="0.2">
      <c r="B487" s="3" t="s">
        <v>7711</v>
      </c>
      <c r="C487" s="3" t="s">
        <v>7712</v>
      </c>
      <c r="E487" s="3" t="s">
        <v>12367</v>
      </c>
      <c r="G487" s="3" t="s">
        <v>7713</v>
      </c>
      <c r="H487" s="3" t="s">
        <v>23</v>
      </c>
      <c r="I487" s="3" t="s">
        <v>7714</v>
      </c>
    </row>
    <row r="488" spans="2:9" x14ac:dyDescent="0.2">
      <c r="B488" s="3" t="s">
        <v>7715</v>
      </c>
      <c r="C488" s="3" t="s">
        <v>7716</v>
      </c>
      <c r="E488" s="3" t="s">
        <v>12368</v>
      </c>
      <c r="G488" s="3" t="s">
        <v>7717</v>
      </c>
      <c r="H488" s="3" t="s">
        <v>23</v>
      </c>
      <c r="I488" s="3" t="s">
        <v>7718</v>
      </c>
    </row>
    <row r="489" spans="2:9" x14ac:dyDescent="0.2">
      <c r="B489" s="3" t="s">
        <v>7719</v>
      </c>
      <c r="C489" s="3" t="s">
        <v>7720</v>
      </c>
      <c r="E489" s="3" t="s">
        <v>12369</v>
      </c>
      <c r="G489" s="3" t="s">
        <v>7721</v>
      </c>
      <c r="H489" s="3" t="s">
        <v>23</v>
      </c>
      <c r="I489" s="3" t="s">
        <v>7722</v>
      </c>
    </row>
    <row r="490" spans="2:9" x14ac:dyDescent="0.2">
      <c r="B490" s="3" t="s">
        <v>7723</v>
      </c>
      <c r="C490" s="3" t="s">
        <v>7724</v>
      </c>
      <c r="E490" s="3" t="s">
        <v>12370</v>
      </c>
      <c r="G490" s="3" t="s">
        <v>7725</v>
      </c>
      <c r="H490" s="3" t="s">
        <v>23</v>
      </c>
      <c r="I490" s="3" t="s">
        <v>7726</v>
      </c>
    </row>
    <row r="491" spans="2:9" x14ac:dyDescent="0.2">
      <c r="B491" s="3" t="s">
        <v>7727</v>
      </c>
      <c r="C491" s="3" t="s">
        <v>7728</v>
      </c>
      <c r="E491" s="3" t="s">
        <v>12371</v>
      </c>
      <c r="G491" s="3" t="s">
        <v>7729</v>
      </c>
      <c r="H491" s="3" t="s">
        <v>23</v>
      </c>
      <c r="I491" s="3" t="s">
        <v>7730</v>
      </c>
    </row>
    <row r="492" spans="2:9" x14ac:dyDescent="0.2">
      <c r="B492" s="3" t="s">
        <v>7731</v>
      </c>
      <c r="C492" s="3" t="s">
        <v>7732</v>
      </c>
      <c r="E492" s="3" t="s">
        <v>12372</v>
      </c>
      <c r="G492" s="3" t="s">
        <v>7733</v>
      </c>
      <c r="H492" s="3" t="s">
        <v>23</v>
      </c>
      <c r="I492" s="3" t="s">
        <v>7734</v>
      </c>
    </row>
    <row r="493" spans="2:9" x14ac:dyDescent="0.2">
      <c r="B493" s="3" t="s">
        <v>7735</v>
      </c>
      <c r="C493" s="3" t="s">
        <v>7736</v>
      </c>
      <c r="E493" s="3" t="s">
        <v>12373</v>
      </c>
      <c r="G493" s="3" t="s">
        <v>7737</v>
      </c>
      <c r="H493" s="3" t="s">
        <v>23</v>
      </c>
      <c r="I493" s="3" t="s">
        <v>7738</v>
      </c>
    </row>
    <row r="494" spans="2:9" x14ac:dyDescent="0.2">
      <c r="B494" s="3" t="s">
        <v>7739</v>
      </c>
      <c r="C494" s="3" t="s">
        <v>7740</v>
      </c>
      <c r="E494" s="3" t="s">
        <v>12374</v>
      </c>
      <c r="G494" s="3" t="s">
        <v>7741</v>
      </c>
      <c r="H494" s="3" t="s">
        <v>23</v>
      </c>
      <c r="I494" s="3" t="s">
        <v>7742</v>
      </c>
    </row>
    <row r="495" spans="2:9" x14ac:dyDescent="0.2">
      <c r="B495" s="3" t="s">
        <v>7743</v>
      </c>
      <c r="C495" s="3" t="s">
        <v>7744</v>
      </c>
      <c r="E495" s="3" t="s">
        <v>12375</v>
      </c>
      <c r="G495" s="3" t="s">
        <v>7745</v>
      </c>
      <c r="H495" s="3" t="s">
        <v>23</v>
      </c>
      <c r="I495" s="3" t="s">
        <v>7746</v>
      </c>
    </row>
    <row r="496" spans="2:9" x14ac:dyDescent="0.2">
      <c r="B496" s="3" t="s">
        <v>7747</v>
      </c>
      <c r="C496" s="3" t="s">
        <v>6055</v>
      </c>
      <c r="E496" s="3" t="s">
        <v>12062</v>
      </c>
      <c r="G496" s="3" t="s">
        <v>6056</v>
      </c>
      <c r="H496" s="3" t="s">
        <v>23</v>
      </c>
      <c r="I496" s="3" t="s">
        <v>7748</v>
      </c>
    </row>
    <row r="497" spans="2:9" x14ac:dyDescent="0.2">
      <c r="B497" s="3" t="s">
        <v>7749</v>
      </c>
      <c r="C497" s="3" t="s">
        <v>7750</v>
      </c>
      <c r="E497" s="3" t="s">
        <v>12376</v>
      </c>
      <c r="G497" s="3" t="s">
        <v>7751</v>
      </c>
      <c r="H497" s="3" t="s">
        <v>23</v>
      </c>
      <c r="I497" s="3" t="s">
        <v>7752</v>
      </c>
    </row>
    <row r="498" spans="2:9" x14ac:dyDescent="0.2">
      <c r="B498" s="3" t="s">
        <v>7753</v>
      </c>
      <c r="C498" s="3" t="s">
        <v>7754</v>
      </c>
      <c r="E498" s="3" t="s">
        <v>12377</v>
      </c>
      <c r="G498" s="3" t="s">
        <v>7755</v>
      </c>
      <c r="H498" s="3" t="s">
        <v>23</v>
      </c>
      <c r="I498" s="3" t="s">
        <v>7756</v>
      </c>
    </row>
    <row r="499" spans="2:9" x14ac:dyDescent="0.2">
      <c r="B499" s="3" t="s">
        <v>7757</v>
      </c>
      <c r="C499" s="3" t="s">
        <v>7758</v>
      </c>
      <c r="E499" s="3" t="s">
        <v>12378</v>
      </c>
      <c r="G499" s="3" t="s">
        <v>7759</v>
      </c>
      <c r="H499" s="3" t="s">
        <v>23</v>
      </c>
      <c r="I499" s="3" t="s">
        <v>7760</v>
      </c>
    </row>
    <row r="500" spans="2:9" x14ac:dyDescent="0.2">
      <c r="B500" s="3" t="s">
        <v>7761</v>
      </c>
      <c r="C500" s="3" t="s">
        <v>7762</v>
      </c>
      <c r="E500" s="3" t="s">
        <v>12379</v>
      </c>
      <c r="F500" s="3" t="s">
        <v>7763</v>
      </c>
      <c r="H500" s="3" t="s">
        <v>23</v>
      </c>
      <c r="I500" s="3" t="s">
        <v>7764</v>
      </c>
    </row>
    <row r="501" spans="2:9" x14ac:dyDescent="0.2">
      <c r="B501" s="3" t="s">
        <v>7765</v>
      </c>
      <c r="C501" s="3" t="s">
        <v>7766</v>
      </c>
      <c r="E501" s="3" t="s">
        <v>12380</v>
      </c>
      <c r="G501" s="3" t="s">
        <v>7767</v>
      </c>
      <c r="H501" s="3" t="s">
        <v>23</v>
      </c>
      <c r="I501" s="3" t="s">
        <v>7768</v>
      </c>
    </row>
    <row r="502" spans="2:9" x14ac:dyDescent="0.2">
      <c r="B502" s="3" t="s">
        <v>7769</v>
      </c>
      <c r="C502" s="3" t="s">
        <v>6059</v>
      </c>
      <c r="E502" s="3" t="s">
        <v>12063</v>
      </c>
      <c r="G502" s="3" t="s">
        <v>6060</v>
      </c>
      <c r="H502" s="3" t="s">
        <v>23</v>
      </c>
      <c r="I502" s="3" t="s">
        <v>7770</v>
      </c>
    </row>
    <row r="503" spans="2:9" x14ac:dyDescent="0.2">
      <c r="B503" s="3" t="s">
        <v>7771</v>
      </c>
      <c r="C503" s="3" t="s">
        <v>7772</v>
      </c>
      <c r="E503" s="3" t="s">
        <v>12381</v>
      </c>
      <c r="G503" s="3" t="s">
        <v>7773</v>
      </c>
      <c r="H503" s="3" t="s">
        <v>23</v>
      </c>
      <c r="I503" s="3" t="s">
        <v>7774</v>
      </c>
    </row>
    <row r="504" spans="2:9" x14ac:dyDescent="0.2">
      <c r="B504" s="3" t="s">
        <v>7775</v>
      </c>
      <c r="C504" s="3" t="s">
        <v>6063</v>
      </c>
      <c r="E504" s="3" t="s">
        <v>6064</v>
      </c>
      <c r="F504" s="3" t="s">
        <v>6065</v>
      </c>
      <c r="H504" s="3" t="s">
        <v>23</v>
      </c>
      <c r="I504" s="3" t="s">
        <v>7776</v>
      </c>
    </row>
    <row r="505" spans="2:9" x14ac:dyDescent="0.2">
      <c r="B505" s="3" t="s">
        <v>7777</v>
      </c>
      <c r="C505" s="3" t="s">
        <v>7778</v>
      </c>
      <c r="E505" s="3" t="s">
        <v>12382</v>
      </c>
      <c r="G505" s="3" t="s">
        <v>7779</v>
      </c>
      <c r="H505" s="3" t="s">
        <v>23</v>
      </c>
      <c r="I505" s="3" t="s">
        <v>7778</v>
      </c>
    </row>
    <row r="506" spans="2:9" x14ac:dyDescent="0.2">
      <c r="B506" s="3" t="s">
        <v>7780</v>
      </c>
      <c r="C506" s="3" t="s">
        <v>7781</v>
      </c>
      <c r="E506" s="3" t="s">
        <v>12383</v>
      </c>
      <c r="G506" s="3" t="s">
        <v>7782</v>
      </c>
      <c r="H506" s="3" t="s">
        <v>23</v>
      </c>
      <c r="I506" s="3" t="s">
        <v>7783</v>
      </c>
    </row>
    <row r="507" spans="2:9" x14ac:dyDescent="0.2">
      <c r="B507" s="3" t="s">
        <v>7784</v>
      </c>
      <c r="C507" s="3" t="s">
        <v>6068</v>
      </c>
      <c r="E507" s="3" t="s">
        <v>12064</v>
      </c>
      <c r="G507" s="3" t="s">
        <v>6069</v>
      </c>
      <c r="H507" s="3" t="s">
        <v>23</v>
      </c>
      <c r="I507" s="3" t="s">
        <v>6068</v>
      </c>
    </row>
    <row r="508" spans="2:9" x14ac:dyDescent="0.2">
      <c r="B508" s="3" t="s">
        <v>7785</v>
      </c>
      <c r="C508" s="3" t="s">
        <v>7786</v>
      </c>
      <c r="E508" s="3" t="s">
        <v>12384</v>
      </c>
      <c r="G508" s="3" t="s">
        <v>7787</v>
      </c>
      <c r="H508" s="3" t="s">
        <v>23</v>
      </c>
      <c r="I508" s="3" t="s">
        <v>7788</v>
      </c>
    </row>
    <row r="509" spans="2:9" x14ac:dyDescent="0.2">
      <c r="B509" s="3" t="s">
        <v>7789</v>
      </c>
      <c r="C509" s="3" t="s">
        <v>6072</v>
      </c>
      <c r="E509" s="3" t="s">
        <v>12065</v>
      </c>
      <c r="G509" s="3" t="s">
        <v>6073</v>
      </c>
      <c r="H509" s="3" t="s">
        <v>23</v>
      </c>
      <c r="I509" s="3" t="s">
        <v>7790</v>
      </c>
    </row>
    <row r="510" spans="2:9" x14ac:dyDescent="0.2">
      <c r="B510" s="3" t="s">
        <v>7791</v>
      </c>
      <c r="C510" s="3" t="s">
        <v>7792</v>
      </c>
      <c r="H510" s="3" t="s">
        <v>23</v>
      </c>
      <c r="I510" s="3" t="s">
        <v>7793</v>
      </c>
    </row>
    <row r="511" spans="2:9" x14ac:dyDescent="0.2">
      <c r="B511" s="3" t="s">
        <v>7794</v>
      </c>
      <c r="C511" s="3" t="s">
        <v>6076</v>
      </c>
      <c r="E511" s="3" t="s">
        <v>12066</v>
      </c>
      <c r="G511" s="3" t="s">
        <v>6077</v>
      </c>
      <c r="H511" s="3" t="s">
        <v>23</v>
      </c>
      <c r="I511" s="3" t="s">
        <v>7795</v>
      </c>
    </row>
    <row r="512" spans="2:9" x14ac:dyDescent="0.2">
      <c r="B512" s="3" t="s">
        <v>7796</v>
      </c>
      <c r="C512" s="3" t="s">
        <v>7797</v>
      </c>
      <c r="E512" s="3" t="s">
        <v>12385</v>
      </c>
      <c r="G512" s="3" t="s">
        <v>7798</v>
      </c>
      <c r="H512" s="3" t="s">
        <v>23</v>
      </c>
      <c r="I512" s="3" t="s">
        <v>7799</v>
      </c>
    </row>
    <row r="513" spans="2:9" x14ac:dyDescent="0.2">
      <c r="B513" s="3" t="s">
        <v>7800</v>
      </c>
      <c r="C513" s="3" t="s">
        <v>7801</v>
      </c>
      <c r="F513" s="3" t="s">
        <v>7802</v>
      </c>
      <c r="H513" s="3" t="s">
        <v>23</v>
      </c>
      <c r="I513" s="3" t="s">
        <v>7803</v>
      </c>
    </row>
    <row r="514" spans="2:9" x14ac:dyDescent="0.2">
      <c r="B514" s="3" t="s">
        <v>7804</v>
      </c>
      <c r="C514" s="3" t="s">
        <v>7805</v>
      </c>
      <c r="F514" s="3" t="s">
        <v>7806</v>
      </c>
      <c r="H514" s="3" t="s">
        <v>23</v>
      </c>
      <c r="I514" s="3" t="s">
        <v>7807</v>
      </c>
    </row>
    <row r="515" spans="2:9" x14ac:dyDescent="0.2">
      <c r="B515" s="3" t="s">
        <v>7808</v>
      </c>
      <c r="C515" s="3" t="s">
        <v>7809</v>
      </c>
      <c r="E515" s="3" t="s">
        <v>12386</v>
      </c>
      <c r="F515" s="3" t="s">
        <v>7810</v>
      </c>
      <c r="H515" s="3" t="s">
        <v>23</v>
      </c>
      <c r="I515" s="3" t="s">
        <v>7811</v>
      </c>
    </row>
    <row r="516" spans="2:9" x14ac:dyDescent="0.2">
      <c r="B516" s="3" t="s">
        <v>7812</v>
      </c>
      <c r="C516" s="3" t="s">
        <v>7813</v>
      </c>
      <c r="F516" s="3" t="s">
        <v>7814</v>
      </c>
      <c r="H516" s="3" t="s">
        <v>23</v>
      </c>
      <c r="I516" s="3" t="s">
        <v>7815</v>
      </c>
    </row>
    <row r="517" spans="2:9" x14ac:dyDescent="0.2">
      <c r="B517" s="3" t="s">
        <v>7816</v>
      </c>
      <c r="C517" s="3" t="s">
        <v>6080</v>
      </c>
      <c r="E517" s="3" t="s">
        <v>12067</v>
      </c>
      <c r="G517" s="3" t="s">
        <v>6081</v>
      </c>
      <c r="H517" s="3" t="s">
        <v>23</v>
      </c>
      <c r="I517" s="3" t="s">
        <v>7817</v>
      </c>
    </row>
    <row r="518" spans="2:9" x14ac:dyDescent="0.2">
      <c r="B518" s="3" t="s">
        <v>7818</v>
      </c>
      <c r="C518" s="3" t="s">
        <v>7819</v>
      </c>
      <c r="E518" s="3" t="s">
        <v>12387</v>
      </c>
      <c r="G518" s="3" t="s">
        <v>7820</v>
      </c>
      <c r="H518" s="3" t="s">
        <v>23</v>
      </c>
      <c r="I518" s="3" t="s">
        <v>7821</v>
      </c>
    </row>
    <row r="519" spans="2:9" x14ac:dyDescent="0.2">
      <c r="B519" s="3" t="s">
        <v>7822</v>
      </c>
      <c r="C519" s="3" t="s">
        <v>7823</v>
      </c>
      <c r="E519" s="3" t="s">
        <v>12388</v>
      </c>
      <c r="G519" s="3" t="s">
        <v>7824</v>
      </c>
      <c r="H519" s="3" t="s">
        <v>23</v>
      </c>
      <c r="I519" s="3" t="s">
        <v>7823</v>
      </c>
    </row>
    <row r="520" spans="2:9" x14ac:dyDescent="0.2">
      <c r="B520" s="3" t="s">
        <v>7825</v>
      </c>
      <c r="C520" s="3" t="s">
        <v>7826</v>
      </c>
      <c r="E520" s="3" t="s">
        <v>12389</v>
      </c>
      <c r="G520" s="3" t="s">
        <v>7827</v>
      </c>
      <c r="H520" s="3" t="s">
        <v>23</v>
      </c>
      <c r="I520" s="3" t="s">
        <v>7828</v>
      </c>
    </row>
    <row r="521" spans="2:9" x14ac:dyDescent="0.2">
      <c r="B521" s="3" t="s">
        <v>7829</v>
      </c>
      <c r="C521" s="3" t="s">
        <v>7830</v>
      </c>
      <c r="E521" s="3" t="s">
        <v>12390</v>
      </c>
      <c r="G521" s="3" t="s">
        <v>7831</v>
      </c>
      <c r="H521" s="3" t="s">
        <v>23</v>
      </c>
      <c r="I521" s="3" t="s">
        <v>7832</v>
      </c>
    </row>
    <row r="522" spans="2:9" x14ac:dyDescent="0.2">
      <c r="B522" s="3" t="s">
        <v>7833</v>
      </c>
      <c r="C522" s="3" t="s">
        <v>7834</v>
      </c>
      <c r="E522" s="3" t="s">
        <v>12391</v>
      </c>
      <c r="G522" s="3" t="s">
        <v>7835</v>
      </c>
      <c r="H522" s="3" t="s">
        <v>23</v>
      </c>
      <c r="I522" s="3" t="s">
        <v>7836</v>
      </c>
    </row>
    <row r="523" spans="2:9" x14ac:dyDescent="0.2">
      <c r="B523" s="3" t="s">
        <v>7837</v>
      </c>
      <c r="C523" s="3" t="s">
        <v>7838</v>
      </c>
      <c r="F523" s="3" t="s">
        <v>7839</v>
      </c>
      <c r="H523" s="3" t="s">
        <v>23</v>
      </c>
      <c r="I523" s="3" t="s">
        <v>7840</v>
      </c>
    </row>
    <row r="524" spans="2:9" x14ac:dyDescent="0.2">
      <c r="B524" s="3" t="s">
        <v>7841</v>
      </c>
      <c r="C524" s="3" t="s">
        <v>7842</v>
      </c>
      <c r="F524" s="3" t="s">
        <v>7843</v>
      </c>
      <c r="H524" s="3" t="s">
        <v>23</v>
      </c>
      <c r="I524" s="3" t="s">
        <v>7844</v>
      </c>
    </row>
    <row r="525" spans="2:9" x14ac:dyDescent="0.2">
      <c r="B525" s="3" t="s">
        <v>7845</v>
      </c>
      <c r="C525" s="3" t="s">
        <v>6084</v>
      </c>
      <c r="E525" s="3" t="s">
        <v>12068</v>
      </c>
      <c r="G525" s="3" t="s">
        <v>6085</v>
      </c>
      <c r="H525" s="3" t="s">
        <v>23</v>
      </c>
      <c r="I525" s="3" t="s">
        <v>7846</v>
      </c>
    </row>
    <row r="526" spans="2:9" x14ac:dyDescent="0.2">
      <c r="B526" s="3" t="s">
        <v>7847</v>
      </c>
      <c r="C526" s="3" t="s">
        <v>7848</v>
      </c>
      <c r="H526" s="3" t="s">
        <v>23</v>
      </c>
      <c r="I526" s="3" t="s">
        <v>7849</v>
      </c>
    </row>
    <row r="527" spans="2:9" x14ac:dyDescent="0.2">
      <c r="B527" s="3" t="s">
        <v>7850</v>
      </c>
      <c r="C527" s="3" t="s">
        <v>7851</v>
      </c>
      <c r="E527" s="3" t="s">
        <v>12392</v>
      </c>
      <c r="F527" s="3" t="s">
        <v>7852</v>
      </c>
      <c r="H527" s="3" t="s">
        <v>23</v>
      </c>
      <c r="I527" s="3" t="s">
        <v>7853</v>
      </c>
    </row>
    <row r="528" spans="2:9" x14ac:dyDescent="0.2">
      <c r="B528" s="3" t="s">
        <v>7854</v>
      </c>
      <c r="C528" s="3" t="s">
        <v>6088</v>
      </c>
      <c r="E528" s="3" t="s">
        <v>12069</v>
      </c>
      <c r="G528" s="3" t="s">
        <v>6089</v>
      </c>
      <c r="H528" s="3" t="s">
        <v>23</v>
      </c>
      <c r="I528" s="3" t="s">
        <v>7855</v>
      </c>
    </row>
    <row r="529" spans="2:9" x14ac:dyDescent="0.2">
      <c r="B529" s="3" t="s">
        <v>7856</v>
      </c>
      <c r="C529" s="3" t="s">
        <v>7857</v>
      </c>
      <c r="E529" s="3" t="s">
        <v>12393</v>
      </c>
      <c r="G529" s="3" t="s">
        <v>7858</v>
      </c>
      <c r="H529" s="3" t="s">
        <v>23</v>
      </c>
      <c r="I529" s="3" t="s">
        <v>7859</v>
      </c>
    </row>
    <row r="530" spans="2:9" x14ac:dyDescent="0.2">
      <c r="B530" s="3" t="s">
        <v>7860</v>
      </c>
      <c r="C530" s="3" t="s">
        <v>7861</v>
      </c>
      <c r="E530" s="3" t="s">
        <v>12394</v>
      </c>
      <c r="G530" s="3" t="s">
        <v>7862</v>
      </c>
      <c r="H530" s="3" t="s">
        <v>23</v>
      </c>
      <c r="I530" s="3" t="s">
        <v>7863</v>
      </c>
    </row>
    <row r="531" spans="2:9" x14ac:dyDescent="0.2">
      <c r="B531" s="3" t="s">
        <v>7864</v>
      </c>
      <c r="C531" s="3" t="s">
        <v>7865</v>
      </c>
      <c r="E531" s="3" t="s">
        <v>12395</v>
      </c>
      <c r="G531" s="3" t="s">
        <v>7866</v>
      </c>
      <c r="H531" s="3" t="s">
        <v>23</v>
      </c>
      <c r="I531" s="3" t="s">
        <v>7867</v>
      </c>
    </row>
    <row r="532" spans="2:9" x14ac:dyDescent="0.2">
      <c r="B532" s="3" t="s">
        <v>7868</v>
      </c>
      <c r="C532" s="3" t="s">
        <v>7869</v>
      </c>
      <c r="E532" s="3" t="s">
        <v>7870</v>
      </c>
      <c r="F532" s="3" t="s">
        <v>7871</v>
      </c>
      <c r="H532" s="3" t="s">
        <v>23</v>
      </c>
      <c r="I532" s="3" t="s">
        <v>7872</v>
      </c>
    </row>
    <row r="533" spans="2:9" x14ac:dyDescent="0.2">
      <c r="B533" s="3" t="s">
        <v>7873</v>
      </c>
      <c r="C533" s="3" t="s">
        <v>6092</v>
      </c>
      <c r="E533" s="3" t="s">
        <v>12070</v>
      </c>
      <c r="G533" s="3" t="s">
        <v>6093</v>
      </c>
      <c r="H533" s="3" t="s">
        <v>23</v>
      </c>
      <c r="I533" s="3" t="s">
        <v>7874</v>
      </c>
    </row>
    <row r="534" spans="2:9" x14ac:dyDescent="0.2">
      <c r="B534" s="3" t="s">
        <v>7875</v>
      </c>
      <c r="C534" s="3" t="s">
        <v>6096</v>
      </c>
      <c r="E534" s="3" t="s">
        <v>12071</v>
      </c>
      <c r="G534" s="3" t="s">
        <v>6097</v>
      </c>
      <c r="H534" s="3" t="s">
        <v>23</v>
      </c>
      <c r="I534" s="3" t="s">
        <v>7876</v>
      </c>
    </row>
    <row r="535" spans="2:9" x14ac:dyDescent="0.2">
      <c r="B535" s="3" t="s">
        <v>7877</v>
      </c>
      <c r="C535" s="3" t="s">
        <v>6100</v>
      </c>
      <c r="E535" s="3" t="s">
        <v>12072</v>
      </c>
      <c r="F535" s="3" t="s">
        <v>5864</v>
      </c>
      <c r="H535" s="3" t="s">
        <v>23</v>
      </c>
      <c r="I535" s="3" t="s">
        <v>7878</v>
      </c>
    </row>
    <row r="536" spans="2:9" x14ac:dyDescent="0.2">
      <c r="B536" s="3" t="s">
        <v>7879</v>
      </c>
      <c r="C536" s="3" t="s">
        <v>7880</v>
      </c>
      <c r="E536" s="3" t="s">
        <v>7881</v>
      </c>
      <c r="F536" s="3" t="s">
        <v>7882</v>
      </c>
      <c r="H536" s="3" t="s">
        <v>23</v>
      </c>
      <c r="I536" s="3" t="s">
        <v>7883</v>
      </c>
    </row>
    <row r="537" spans="2:9" x14ac:dyDescent="0.2">
      <c r="B537" s="3" t="s">
        <v>7884</v>
      </c>
      <c r="C537" s="3" t="s">
        <v>7885</v>
      </c>
      <c r="E537" s="3" t="s">
        <v>12396</v>
      </c>
      <c r="G537" s="3" t="s">
        <v>7886</v>
      </c>
      <c r="H537" s="3" t="s">
        <v>23</v>
      </c>
      <c r="I537" s="3" t="s">
        <v>7887</v>
      </c>
    </row>
    <row r="538" spans="2:9" x14ac:dyDescent="0.2">
      <c r="B538" s="3" t="s">
        <v>7888</v>
      </c>
      <c r="C538" s="3" t="s">
        <v>6103</v>
      </c>
      <c r="E538" s="3" t="s">
        <v>12073</v>
      </c>
      <c r="G538" s="3" t="s">
        <v>6104</v>
      </c>
      <c r="H538" s="3" t="s">
        <v>23</v>
      </c>
      <c r="I538" s="3" t="s">
        <v>7889</v>
      </c>
    </row>
    <row r="539" spans="2:9" x14ac:dyDescent="0.2">
      <c r="B539" s="3" t="s">
        <v>7890</v>
      </c>
      <c r="C539" s="3" t="s">
        <v>7891</v>
      </c>
      <c r="E539" s="3" t="s">
        <v>12397</v>
      </c>
      <c r="F539" s="3" t="s">
        <v>7892</v>
      </c>
      <c r="H539" s="3" t="s">
        <v>23</v>
      </c>
      <c r="I539" s="3" t="s">
        <v>7893</v>
      </c>
    </row>
    <row r="540" spans="2:9" x14ac:dyDescent="0.2">
      <c r="B540" s="3" t="s">
        <v>7894</v>
      </c>
      <c r="C540" s="3" t="s">
        <v>7895</v>
      </c>
      <c r="E540" s="3" t="s">
        <v>12398</v>
      </c>
      <c r="G540" s="3" t="s">
        <v>7896</v>
      </c>
      <c r="H540" s="3" t="s">
        <v>23</v>
      </c>
      <c r="I540" s="3" t="s">
        <v>7895</v>
      </c>
    </row>
    <row r="541" spans="2:9" x14ac:dyDescent="0.2">
      <c r="B541" s="3" t="s">
        <v>7897</v>
      </c>
      <c r="C541" s="3" t="s">
        <v>7898</v>
      </c>
      <c r="E541" s="3" t="s">
        <v>12399</v>
      </c>
      <c r="G541" s="3" t="s">
        <v>7899</v>
      </c>
      <c r="H541" s="3" t="s">
        <v>23</v>
      </c>
      <c r="I541" s="3" t="s">
        <v>7898</v>
      </c>
    </row>
    <row r="542" spans="2:9" x14ac:dyDescent="0.2">
      <c r="B542" s="3" t="s">
        <v>7900</v>
      </c>
      <c r="C542" s="3" t="s">
        <v>6107</v>
      </c>
      <c r="E542" s="3" t="s">
        <v>12074</v>
      </c>
      <c r="G542" s="3" t="s">
        <v>6108</v>
      </c>
      <c r="H542" s="3" t="s">
        <v>23</v>
      </c>
      <c r="I542" s="3" t="s">
        <v>7901</v>
      </c>
    </row>
    <row r="543" spans="2:9" x14ac:dyDescent="0.2">
      <c r="B543" s="3" t="s">
        <v>7902</v>
      </c>
      <c r="C543" s="3" t="s">
        <v>7903</v>
      </c>
      <c r="E543" s="3" t="s">
        <v>12400</v>
      </c>
      <c r="G543" s="3" t="s">
        <v>7904</v>
      </c>
      <c r="H543" s="3" t="s">
        <v>23</v>
      </c>
      <c r="I543" s="3" t="s">
        <v>7905</v>
      </c>
    </row>
    <row r="544" spans="2:9" x14ac:dyDescent="0.2">
      <c r="B544" s="3" t="s">
        <v>7906</v>
      </c>
      <c r="C544" s="3" t="s">
        <v>7907</v>
      </c>
      <c r="E544" s="3" t="s">
        <v>7908</v>
      </c>
      <c r="G544" s="3" t="s">
        <v>7909</v>
      </c>
      <c r="H544" s="3" t="s">
        <v>23</v>
      </c>
      <c r="I544" s="3" t="s">
        <v>7910</v>
      </c>
    </row>
    <row r="545" spans="2:9" x14ac:dyDescent="0.2">
      <c r="B545" s="3" t="s">
        <v>7911</v>
      </c>
      <c r="C545" s="3" t="s">
        <v>7912</v>
      </c>
      <c r="E545" s="3" t="s">
        <v>12401</v>
      </c>
      <c r="G545" s="3" t="s">
        <v>7913</v>
      </c>
      <c r="H545" s="3" t="s">
        <v>23</v>
      </c>
      <c r="I545" s="3" t="s">
        <v>7914</v>
      </c>
    </row>
    <row r="546" spans="2:9" x14ac:dyDescent="0.2">
      <c r="B546" s="3" t="s">
        <v>7915</v>
      </c>
      <c r="C546" s="3" t="s">
        <v>7916</v>
      </c>
      <c r="E546" s="3" t="s">
        <v>12402</v>
      </c>
      <c r="G546" s="3" t="s">
        <v>7917</v>
      </c>
      <c r="H546" s="3" t="s">
        <v>23</v>
      </c>
      <c r="I546" s="3" t="s">
        <v>7918</v>
      </c>
    </row>
    <row r="547" spans="2:9" x14ac:dyDescent="0.2">
      <c r="B547" s="3" t="s">
        <v>7919</v>
      </c>
      <c r="C547" s="3" t="s">
        <v>6111</v>
      </c>
      <c r="E547" s="3" t="s">
        <v>12075</v>
      </c>
      <c r="G547" s="3" t="s">
        <v>6112</v>
      </c>
      <c r="H547" s="3" t="s">
        <v>23</v>
      </c>
      <c r="I547" s="3" t="s">
        <v>6111</v>
      </c>
    </row>
    <row r="548" spans="2:9" x14ac:dyDescent="0.2">
      <c r="B548" s="3" t="s">
        <v>7920</v>
      </c>
      <c r="C548" s="3" t="s">
        <v>6115</v>
      </c>
      <c r="E548" s="3" t="s">
        <v>12076</v>
      </c>
      <c r="G548" s="3" t="s">
        <v>6116</v>
      </c>
      <c r="H548" s="3" t="s">
        <v>23</v>
      </c>
      <c r="I548" s="3" t="s">
        <v>6115</v>
      </c>
    </row>
    <row r="549" spans="2:9" x14ac:dyDescent="0.2">
      <c r="B549" s="3" t="s">
        <v>7921</v>
      </c>
      <c r="C549" s="3" t="s">
        <v>6119</v>
      </c>
      <c r="E549" s="3" t="s">
        <v>12077</v>
      </c>
      <c r="G549" s="3" t="s">
        <v>6120</v>
      </c>
      <c r="H549" s="3" t="s">
        <v>23</v>
      </c>
      <c r="I549" s="3" t="s">
        <v>6119</v>
      </c>
    </row>
    <row r="550" spans="2:9" x14ac:dyDescent="0.2">
      <c r="B550" s="3" t="s">
        <v>7922</v>
      </c>
      <c r="C550" s="3" t="s">
        <v>6123</v>
      </c>
      <c r="E550" s="3" t="s">
        <v>12078</v>
      </c>
      <c r="G550" s="3" t="s">
        <v>6124</v>
      </c>
      <c r="H550" s="3" t="s">
        <v>23</v>
      </c>
      <c r="I550" s="3" t="s">
        <v>7923</v>
      </c>
    </row>
    <row r="551" spans="2:9" x14ac:dyDescent="0.2">
      <c r="B551" s="3" t="s">
        <v>7924</v>
      </c>
      <c r="C551" s="3" t="s">
        <v>7925</v>
      </c>
      <c r="F551" s="3" t="s">
        <v>7926</v>
      </c>
      <c r="H551" s="3" t="s">
        <v>23</v>
      </c>
      <c r="I551" s="3" t="s">
        <v>7927</v>
      </c>
    </row>
    <row r="552" spans="2:9" x14ac:dyDescent="0.2">
      <c r="B552" s="3" t="s">
        <v>7928</v>
      </c>
      <c r="C552" s="3" t="s">
        <v>7929</v>
      </c>
      <c r="F552" s="3" t="s">
        <v>7930</v>
      </c>
      <c r="H552" s="3" t="s">
        <v>23</v>
      </c>
      <c r="I552" s="3" t="s">
        <v>7931</v>
      </c>
    </row>
    <row r="553" spans="2:9" x14ac:dyDescent="0.2">
      <c r="B553" s="3" t="s">
        <v>7932</v>
      </c>
      <c r="C553" s="3" t="s">
        <v>7933</v>
      </c>
      <c r="F553" s="3" t="s">
        <v>7934</v>
      </c>
      <c r="H553" s="3" t="s">
        <v>23</v>
      </c>
      <c r="I553" s="3" t="s">
        <v>7935</v>
      </c>
    </row>
    <row r="554" spans="2:9" x14ac:dyDescent="0.2">
      <c r="B554" s="3" t="s">
        <v>7936</v>
      </c>
      <c r="C554" s="3" t="s">
        <v>6127</v>
      </c>
      <c r="F554" s="3" t="s">
        <v>6128</v>
      </c>
      <c r="H554" s="3" t="s">
        <v>23</v>
      </c>
      <c r="I554" s="3" t="s">
        <v>7937</v>
      </c>
    </row>
    <row r="555" spans="2:9" x14ac:dyDescent="0.2">
      <c r="B555" s="3" t="s">
        <v>7938</v>
      </c>
      <c r="C555" s="3" t="s">
        <v>7939</v>
      </c>
      <c r="F555" s="3" t="s">
        <v>7940</v>
      </c>
      <c r="H555" s="3" t="s">
        <v>23</v>
      </c>
      <c r="I555" s="3" t="s">
        <v>7941</v>
      </c>
    </row>
    <row r="556" spans="2:9" x14ac:dyDescent="0.2">
      <c r="B556" s="3" t="s">
        <v>7942</v>
      </c>
      <c r="C556" s="3" t="s">
        <v>7943</v>
      </c>
      <c r="F556" s="3" t="s">
        <v>7944</v>
      </c>
      <c r="H556" s="3" t="s">
        <v>23</v>
      </c>
      <c r="I556" s="3" t="s">
        <v>7945</v>
      </c>
    </row>
    <row r="557" spans="2:9" x14ac:dyDescent="0.2">
      <c r="B557" s="3" t="s">
        <v>7946</v>
      </c>
      <c r="C557" s="3" t="s">
        <v>6131</v>
      </c>
      <c r="E557" s="3" t="s">
        <v>12079</v>
      </c>
      <c r="G557" s="3" t="s">
        <v>6132</v>
      </c>
      <c r="H557" s="3" t="s">
        <v>23</v>
      </c>
      <c r="I557" s="3" t="s">
        <v>7947</v>
      </c>
    </row>
    <row r="558" spans="2:9" x14ac:dyDescent="0.2">
      <c r="B558" s="3" t="s">
        <v>7948</v>
      </c>
      <c r="C558" s="3" t="s">
        <v>7949</v>
      </c>
      <c r="F558" s="3" t="s">
        <v>7950</v>
      </c>
      <c r="H558" s="3" t="s">
        <v>23</v>
      </c>
      <c r="I558" s="3" t="s">
        <v>7951</v>
      </c>
    </row>
    <row r="559" spans="2:9" x14ac:dyDescent="0.2">
      <c r="B559" s="3" t="s">
        <v>7952</v>
      </c>
      <c r="C559" s="3" t="s">
        <v>7953</v>
      </c>
      <c r="F559" s="3" t="s">
        <v>7954</v>
      </c>
      <c r="H559" s="3" t="s">
        <v>23</v>
      </c>
      <c r="I559" s="3" t="s">
        <v>7955</v>
      </c>
    </row>
    <row r="560" spans="2:9" x14ac:dyDescent="0.2">
      <c r="B560" s="3" t="s">
        <v>7956</v>
      </c>
      <c r="C560" s="3" t="s">
        <v>7957</v>
      </c>
      <c r="E560" s="3" t="s">
        <v>12403</v>
      </c>
      <c r="G560" s="3" t="s">
        <v>7958</v>
      </c>
      <c r="H560" s="3" t="s">
        <v>23</v>
      </c>
      <c r="I560" s="3" t="s">
        <v>7959</v>
      </c>
    </row>
    <row r="561" spans="2:9" x14ac:dyDescent="0.2">
      <c r="B561" s="3" t="s">
        <v>7960</v>
      </c>
      <c r="C561" s="3" t="s">
        <v>6135</v>
      </c>
      <c r="F561" s="3" t="s">
        <v>6136</v>
      </c>
      <c r="H561" s="3" t="s">
        <v>23</v>
      </c>
      <c r="I561" s="3" t="s">
        <v>7961</v>
      </c>
    </row>
    <row r="562" spans="2:9" x14ac:dyDescent="0.2">
      <c r="B562" s="3" t="s">
        <v>7962</v>
      </c>
      <c r="C562" s="3" t="s">
        <v>7963</v>
      </c>
      <c r="F562" s="3" t="s">
        <v>7964</v>
      </c>
      <c r="H562" s="3" t="s">
        <v>23</v>
      </c>
      <c r="I562" s="3" t="s">
        <v>7965</v>
      </c>
    </row>
    <row r="563" spans="2:9" x14ac:dyDescent="0.2">
      <c r="B563" s="3" t="s">
        <v>7966</v>
      </c>
      <c r="C563" s="3" t="s">
        <v>7967</v>
      </c>
      <c r="F563" s="3" t="s">
        <v>7968</v>
      </c>
      <c r="H563" s="3" t="s">
        <v>23</v>
      </c>
      <c r="I563" s="3" t="s">
        <v>7969</v>
      </c>
    </row>
    <row r="564" spans="2:9" x14ac:dyDescent="0.2">
      <c r="B564" s="3" t="s">
        <v>7970</v>
      </c>
      <c r="C564" s="3" t="s">
        <v>6139</v>
      </c>
      <c r="F564" s="3" t="s">
        <v>6140</v>
      </c>
      <c r="H564" s="3" t="s">
        <v>23</v>
      </c>
      <c r="I564" s="3" t="s">
        <v>7971</v>
      </c>
    </row>
    <row r="565" spans="2:9" x14ac:dyDescent="0.2">
      <c r="B565" s="3" t="s">
        <v>7972</v>
      </c>
      <c r="C565" s="3" t="s">
        <v>7973</v>
      </c>
      <c r="E565" s="3" t="s">
        <v>7974</v>
      </c>
      <c r="F565" s="3" t="s">
        <v>7975</v>
      </c>
      <c r="H565" s="3" t="s">
        <v>23</v>
      </c>
      <c r="I565" s="3" t="s">
        <v>7976</v>
      </c>
    </row>
    <row r="566" spans="2:9" x14ac:dyDescent="0.2">
      <c r="B566" s="3" t="s">
        <v>7977</v>
      </c>
      <c r="C566" s="3" t="s">
        <v>7978</v>
      </c>
      <c r="E566" s="3" t="s">
        <v>12404</v>
      </c>
      <c r="F566" s="3" t="s">
        <v>7979</v>
      </c>
      <c r="H566" s="3" t="s">
        <v>23</v>
      </c>
      <c r="I566" s="3" t="s">
        <v>7980</v>
      </c>
    </row>
    <row r="567" spans="2:9" x14ac:dyDescent="0.2">
      <c r="B567" s="3" t="s">
        <v>7981</v>
      </c>
      <c r="C567" s="3" t="s">
        <v>6143</v>
      </c>
      <c r="E567" s="3" t="s">
        <v>12080</v>
      </c>
      <c r="G567" s="3" t="s">
        <v>6144</v>
      </c>
      <c r="H567" s="3" t="s">
        <v>23</v>
      </c>
      <c r="I567" s="3" t="s">
        <v>7982</v>
      </c>
    </row>
    <row r="568" spans="2:9" x14ac:dyDescent="0.2">
      <c r="B568" s="3" t="s">
        <v>7983</v>
      </c>
      <c r="C568" s="3" t="s">
        <v>7984</v>
      </c>
      <c r="E568" s="3" t="s">
        <v>7985</v>
      </c>
      <c r="F568" s="3" t="s">
        <v>7986</v>
      </c>
      <c r="H568" s="3" t="s">
        <v>23</v>
      </c>
      <c r="I568" s="3" t="s">
        <v>7987</v>
      </c>
    </row>
    <row r="569" spans="2:9" x14ac:dyDescent="0.2">
      <c r="B569" s="3" t="s">
        <v>7988</v>
      </c>
      <c r="C569" s="3" t="s">
        <v>7989</v>
      </c>
      <c r="F569" s="3" t="s">
        <v>7990</v>
      </c>
      <c r="H569" s="3" t="s">
        <v>23</v>
      </c>
      <c r="I569" s="3" t="s">
        <v>7991</v>
      </c>
    </row>
    <row r="570" spans="2:9" x14ac:dyDescent="0.2">
      <c r="B570" s="3" t="s">
        <v>7992</v>
      </c>
      <c r="C570" s="3" t="s">
        <v>7993</v>
      </c>
      <c r="E570" s="3" t="s">
        <v>12405</v>
      </c>
      <c r="G570" s="3" t="s">
        <v>7994</v>
      </c>
      <c r="H570" s="3" t="s">
        <v>23</v>
      </c>
      <c r="I570" s="3" t="s">
        <v>7995</v>
      </c>
    </row>
    <row r="571" spans="2:9" x14ac:dyDescent="0.2">
      <c r="B571" s="3" t="s">
        <v>7996</v>
      </c>
      <c r="C571" s="3" t="s">
        <v>6147</v>
      </c>
      <c r="E571" s="3" t="s">
        <v>6148</v>
      </c>
      <c r="G571" s="3" t="s">
        <v>6149</v>
      </c>
      <c r="H571" s="3" t="s">
        <v>23</v>
      </c>
      <c r="I571" s="3" t="s">
        <v>7997</v>
      </c>
    </row>
    <row r="572" spans="2:9" x14ac:dyDescent="0.2">
      <c r="B572" s="3" t="s">
        <v>7998</v>
      </c>
      <c r="C572" s="3" t="s">
        <v>7999</v>
      </c>
      <c r="E572" s="3" t="s">
        <v>8000</v>
      </c>
      <c r="F572" s="3" t="s">
        <v>8001</v>
      </c>
      <c r="H572" s="3" t="s">
        <v>23</v>
      </c>
      <c r="I572" s="3" t="s">
        <v>8002</v>
      </c>
    </row>
    <row r="573" spans="2:9" x14ac:dyDescent="0.2">
      <c r="B573" s="3" t="s">
        <v>8003</v>
      </c>
      <c r="C573" s="3" t="s">
        <v>8004</v>
      </c>
      <c r="E573" s="3" t="s">
        <v>12406</v>
      </c>
      <c r="G573" s="3" t="s">
        <v>8005</v>
      </c>
      <c r="H573" s="3" t="s">
        <v>23</v>
      </c>
      <c r="I573" s="3" t="s">
        <v>8006</v>
      </c>
    </row>
    <row r="574" spans="2:9" x14ac:dyDescent="0.2">
      <c r="B574" s="3" t="s">
        <v>8007</v>
      </c>
      <c r="C574" s="3" t="s">
        <v>8008</v>
      </c>
      <c r="E574" s="3" t="s">
        <v>12407</v>
      </c>
      <c r="G574" s="3" t="s">
        <v>8009</v>
      </c>
      <c r="H574" s="3" t="s">
        <v>23</v>
      </c>
      <c r="I574" s="3" t="s">
        <v>8010</v>
      </c>
    </row>
    <row r="575" spans="2:9" x14ac:dyDescent="0.2">
      <c r="B575" s="3" t="s">
        <v>8011</v>
      </c>
      <c r="C575" s="3" t="s">
        <v>6152</v>
      </c>
      <c r="E575" s="3" t="s">
        <v>12081</v>
      </c>
      <c r="G575" s="3" t="s">
        <v>6153</v>
      </c>
      <c r="H575" s="3" t="s">
        <v>23</v>
      </c>
      <c r="I575" s="3" t="s">
        <v>8012</v>
      </c>
    </row>
    <row r="576" spans="2:9" x14ac:dyDescent="0.2">
      <c r="B576" s="3" t="s">
        <v>8013</v>
      </c>
      <c r="C576" s="3" t="s">
        <v>6156</v>
      </c>
      <c r="E576" s="3" t="s">
        <v>12082</v>
      </c>
      <c r="G576" s="3" t="s">
        <v>6157</v>
      </c>
      <c r="H576" s="3" t="s">
        <v>23</v>
      </c>
      <c r="I576" s="3" t="s">
        <v>8014</v>
      </c>
    </row>
    <row r="577" spans="2:9" x14ac:dyDescent="0.2">
      <c r="B577" s="3" t="s">
        <v>8015</v>
      </c>
      <c r="C577" s="3" t="s">
        <v>8016</v>
      </c>
      <c r="F577" s="3" t="s">
        <v>8017</v>
      </c>
      <c r="H577" s="3" t="s">
        <v>23</v>
      </c>
      <c r="I577" s="3" t="s">
        <v>8018</v>
      </c>
    </row>
    <row r="578" spans="2:9" x14ac:dyDescent="0.2">
      <c r="B578" s="3" t="s">
        <v>8019</v>
      </c>
      <c r="C578" s="3" t="s">
        <v>8020</v>
      </c>
      <c r="F578" s="3" t="s">
        <v>8021</v>
      </c>
      <c r="H578" s="3" t="s">
        <v>23</v>
      </c>
      <c r="I578" s="3" t="s">
        <v>8022</v>
      </c>
    </row>
    <row r="579" spans="2:9" x14ac:dyDescent="0.2">
      <c r="B579" s="3" t="s">
        <v>8023</v>
      </c>
      <c r="C579" s="3" t="s">
        <v>8024</v>
      </c>
      <c r="E579" s="3" t="s">
        <v>12408</v>
      </c>
      <c r="G579" s="3" t="s">
        <v>8025</v>
      </c>
      <c r="H579" s="3" t="s">
        <v>23</v>
      </c>
      <c r="I579" s="3" t="s">
        <v>8026</v>
      </c>
    </row>
    <row r="580" spans="2:9" x14ac:dyDescent="0.2">
      <c r="B580" s="3" t="s">
        <v>8027</v>
      </c>
      <c r="C580" s="3" t="s">
        <v>8028</v>
      </c>
      <c r="E580" s="3" t="s">
        <v>12409</v>
      </c>
      <c r="G580" s="3" t="s">
        <v>8029</v>
      </c>
      <c r="H580" s="3" t="s">
        <v>23</v>
      </c>
      <c r="I580" s="3" t="s">
        <v>8028</v>
      </c>
    </row>
    <row r="581" spans="2:9" x14ac:dyDescent="0.2">
      <c r="B581" s="3" t="s">
        <v>8030</v>
      </c>
      <c r="C581" s="3" t="s">
        <v>8031</v>
      </c>
      <c r="E581" s="3" t="s">
        <v>12410</v>
      </c>
      <c r="G581" s="3" t="s">
        <v>8032</v>
      </c>
      <c r="H581" s="3" t="s">
        <v>23</v>
      </c>
      <c r="I581" s="3" t="s">
        <v>8031</v>
      </c>
    </row>
    <row r="582" spans="2:9" x14ac:dyDescent="0.2">
      <c r="B582" s="3" t="s">
        <v>8033</v>
      </c>
      <c r="C582" s="3" t="s">
        <v>8034</v>
      </c>
      <c r="E582" s="3" t="s">
        <v>12411</v>
      </c>
      <c r="G582" s="3" t="s">
        <v>8035</v>
      </c>
      <c r="H582" s="3" t="s">
        <v>23</v>
      </c>
      <c r="I582" s="3" t="s">
        <v>8036</v>
      </c>
    </row>
    <row r="583" spans="2:9" x14ac:dyDescent="0.2">
      <c r="B583" s="3" t="s">
        <v>8037</v>
      </c>
      <c r="C583" s="3" t="s">
        <v>8038</v>
      </c>
      <c r="E583" s="3" t="s">
        <v>12412</v>
      </c>
      <c r="G583" s="3" t="s">
        <v>8039</v>
      </c>
      <c r="H583" s="3" t="s">
        <v>23</v>
      </c>
      <c r="I583" s="3" t="s">
        <v>8040</v>
      </c>
    </row>
    <row r="584" spans="2:9" x14ac:dyDescent="0.2">
      <c r="B584" s="3" t="s">
        <v>8041</v>
      </c>
      <c r="C584" s="3" t="s">
        <v>8042</v>
      </c>
      <c r="E584" s="3" t="s">
        <v>12413</v>
      </c>
      <c r="G584" s="3" t="s">
        <v>8043</v>
      </c>
      <c r="H584" s="3" t="s">
        <v>23</v>
      </c>
      <c r="I584" s="3" t="s">
        <v>8044</v>
      </c>
    </row>
    <row r="585" spans="2:9" x14ac:dyDescent="0.2">
      <c r="B585" s="3" t="s">
        <v>8045</v>
      </c>
      <c r="C585" s="3" t="s">
        <v>8046</v>
      </c>
      <c r="E585" s="3" t="s">
        <v>12414</v>
      </c>
      <c r="G585" s="3" t="s">
        <v>8047</v>
      </c>
      <c r="H585" s="3" t="s">
        <v>23</v>
      </c>
      <c r="I585" s="3" t="s">
        <v>8048</v>
      </c>
    </row>
    <row r="586" spans="2:9" x14ac:dyDescent="0.2">
      <c r="B586" s="3" t="s">
        <v>8049</v>
      </c>
      <c r="C586" s="3" t="s">
        <v>8050</v>
      </c>
      <c r="F586" s="3" t="s">
        <v>8051</v>
      </c>
      <c r="H586" s="3" t="s">
        <v>23</v>
      </c>
      <c r="I586" s="3" t="s">
        <v>8052</v>
      </c>
    </row>
    <row r="587" spans="2:9" x14ac:dyDescent="0.2">
      <c r="B587" s="3" t="s">
        <v>8053</v>
      </c>
      <c r="C587" s="3" t="s">
        <v>6160</v>
      </c>
      <c r="E587" s="3" t="s">
        <v>12083</v>
      </c>
      <c r="G587" s="3" t="s">
        <v>6161</v>
      </c>
      <c r="H587" s="3" t="s">
        <v>23</v>
      </c>
      <c r="I587" s="3" t="s">
        <v>8054</v>
      </c>
    </row>
    <row r="588" spans="2:9" x14ac:dyDescent="0.2">
      <c r="B588" s="3" t="s">
        <v>8055</v>
      </c>
      <c r="C588" s="3" t="s">
        <v>6164</v>
      </c>
      <c r="E588" s="3" t="s">
        <v>12084</v>
      </c>
      <c r="G588" s="3" t="s">
        <v>6165</v>
      </c>
      <c r="H588" s="3" t="s">
        <v>23</v>
      </c>
      <c r="I588" s="3" t="s">
        <v>8056</v>
      </c>
    </row>
    <row r="589" spans="2:9" x14ac:dyDescent="0.2">
      <c r="B589" s="3" t="s">
        <v>8057</v>
      </c>
      <c r="C589" s="3" t="s">
        <v>8058</v>
      </c>
      <c r="E589" s="3" t="s">
        <v>12415</v>
      </c>
      <c r="G589" s="3" t="s">
        <v>8059</v>
      </c>
      <c r="H589" s="3" t="s">
        <v>23</v>
      </c>
      <c r="I589" s="3" t="s">
        <v>8060</v>
      </c>
    </row>
    <row r="590" spans="2:9" x14ac:dyDescent="0.2">
      <c r="B590" s="3" t="s">
        <v>8061</v>
      </c>
      <c r="C590" s="3" t="s">
        <v>8062</v>
      </c>
      <c r="E590" s="3" t="s">
        <v>12416</v>
      </c>
      <c r="G590" s="3" t="s">
        <v>8063</v>
      </c>
      <c r="H590" s="3" t="s">
        <v>23</v>
      </c>
      <c r="I590" s="3" t="s">
        <v>8062</v>
      </c>
    </row>
    <row r="591" spans="2:9" x14ac:dyDescent="0.2">
      <c r="B591" s="3" t="s">
        <v>8064</v>
      </c>
      <c r="C591" s="3" t="s">
        <v>8065</v>
      </c>
      <c r="E591" s="3" t="s">
        <v>12417</v>
      </c>
      <c r="G591" s="3" t="s">
        <v>8066</v>
      </c>
      <c r="H591" s="3" t="s">
        <v>23</v>
      </c>
      <c r="I591" s="3" t="s">
        <v>8067</v>
      </c>
    </row>
    <row r="592" spans="2:9" x14ac:dyDescent="0.2">
      <c r="B592" s="3" t="s">
        <v>8068</v>
      </c>
      <c r="C592" s="3" t="s">
        <v>8069</v>
      </c>
      <c r="E592" s="3" t="s">
        <v>12418</v>
      </c>
      <c r="G592" s="3" t="s">
        <v>8070</v>
      </c>
      <c r="H592" s="3" t="s">
        <v>23</v>
      </c>
      <c r="I592" s="3" t="s">
        <v>8071</v>
      </c>
    </row>
    <row r="593" spans="2:9" x14ac:dyDescent="0.2">
      <c r="B593" s="3" t="s">
        <v>8072</v>
      </c>
      <c r="C593" s="3" t="s">
        <v>8073</v>
      </c>
      <c r="E593" s="3" t="s">
        <v>12419</v>
      </c>
      <c r="G593" s="3" t="s">
        <v>8074</v>
      </c>
      <c r="H593" s="3" t="s">
        <v>23</v>
      </c>
      <c r="I593" s="3" t="s">
        <v>8075</v>
      </c>
    </row>
    <row r="594" spans="2:9" x14ac:dyDescent="0.2">
      <c r="B594" s="3" t="s">
        <v>8076</v>
      </c>
      <c r="C594" s="3" t="s">
        <v>8077</v>
      </c>
      <c r="E594" s="3" t="s">
        <v>12420</v>
      </c>
      <c r="G594" s="3" t="s">
        <v>8078</v>
      </c>
      <c r="H594" s="3" t="s">
        <v>23</v>
      </c>
      <c r="I594" s="3" t="s">
        <v>8079</v>
      </c>
    </row>
    <row r="595" spans="2:9" x14ac:dyDescent="0.2">
      <c r="B595" s="3" t="s">
        <v>8080</v>
      </c>
      <c r="C595" s="3" t="s">
        <v>6168</v>
      </c>
      <c r="E595" s="3" t="s">
        <v>12085</v>
      </c>
      <c r="G595" s="3" t="s">
        <v>6169</v>
      </c>
      <c r="H595" s="3" t="s">
        <v>23</v>
      </c>
      <c r="I595" s="3" t="s">
        <v>8081</v>
      </c>
    </row>
    <row r="596" spans="2:9" x14ac:dyDescent="0.2">
      <c r="B596" s="3" t="s">
        <v>8082</v>
      </c>
      <c r="C596" s="3" t="s">
        <v>8083</v>
      </c>
      <c r="E596" s="3" t="s">
        <v>12421</v>
      </c>
      <c r="G596" s="3" t="s">
        <v>8084</v>
      </c>
      <c r="H596" s="3" t="s">
        <v>23</v>
      </c>
      <c r="I596" s="3" t="s">
        <v>8085</v>
      </c>
    </row>
    <row r="597" spans="2:9" x14ac:dyDescent="0.2">
      <c r="B597" s="3" t="s">
        <v>8086</v>
      </c>
      <c r="C597" s="3" t="s">
        <v>6172</v>
      </c>
      <c r="E597" s="3" t="s">
        <v>12086</v>
      </c>
      <c r="G597" s="3" t="s">
        <v>6173</v>
      </c>
      <c r="H597" s="3" t="s">
        <v>23</v>
      </c>
      <c r="I597" s="3" t="s">
        <v>8087</v>
      </c>
    </row>
    <row r="598" spans="2:9" x14ac:dyDescent="0.2">
      <c r="B598" s="3" t="s">
        <v>8088</v>
      </c>
      <c r="C598" s="3" t="s">
        <v>6176</v>
      </c>
      <c r="E598" s="3" t="s">
        <v>12087</v>
      </c>
      <c r="G598" s="3" t="s">
        <v>6177</v>
      </c>
      <c r="H598" s="3" t="s">
        <v>23</v>
      </c>
      <c r="I598" s="3" t="s">
        <v>8089</v>
      </c>
    </row>
    <row r="599" spans="2:9" x14ac:dyDescent="0.2">
      <c r="B599" s="3" t="s">
        <v>8090</v>
      </c>
      <c r="C599" s="3" t="s">
        <v>8091</v>
      </c>
      <c r="E599" s="3" t="s">
        <v>12422</v>
      </c>
      <c r="F599" s="3" t="s">
        <v>8092</v>
      </c>
      <c r="H599" s="3" t="s">
        <v>23</v>
      </c>
      <c r="I599" s="3" t="s">
        <v>8093</v>
      </c>
    </row>
    <row r="600" spans="2:9" x14ac:dyDescent="0.2">
      <c r="B600" s="3" t="s">
        <v>8094</v>
      </c>
      <c r="C600" s="3" t="s">
        <v>8095</v>
      </c>
      <c r="E600" s="3" t="s">
        <v>12423</v>
      </c>
      <c r="G600" s="3" t="s">
        <v>8096</v>
      </c>
      <c r="H600" s="3" t="s">
        <v>23</v>
      </c>
      <c r="I600" s="3" t="s">
        <v>8097</v>
      </c>
    </row>
    <row r="601" spans="2:9" x14ac:dyDescent="0.2">
      <c r="B601" s="3" t="s">
        <v>8098</v>
      </c>
      <c r="C601" s="3" t="s">
        <v>6180</v>
      </c>
      <c r="E601" s="3" t="s">
        <v>12088</v>
      </c>
      <c r="G601" s="3" t="s">
        <v>6181</v>
      </c>
      <c r="H601" s="3" t="s">
        <v>23</v>
      </c>
      <c r="I601" s="3" t="s">
        <v>8099</v>
      </c>
    </row>
    <row r="602" spans="2:9" x14ac:dyDescent="0.2">
      <c r="B602" s="3" t="s">
        <v>8100</v>
      </c>
      <c r="C602" s="3" t="s">
        <v>6184</v>
      </c>
      <c r="E602" s="3" t="s">
        <v>12089</v>
      </c>
      <c r="F602" s="3" t="s">
        <v>6185</v>
      </c>
      <c r="H602" s="3" t="s">
        <v>23</v>
      </c>
      <c r="I602" s="3" t="s">
        <v>8101</v>
      </c>
    </row>
    <row r="603" spans="2:9" x14ac:dyDescent="0.2">
      <c r="B603" s="3" t="s">
        <v>8102</v>
      </c>
      <c r="C603" s="3" t="s">
        <v>6188</v>
      </c>
      <c r="E603" s="3" t="s">
        <v>12090</v>
      </c>
      <c r="G603" s="3" t="s">
        <v>6189</v>
      </c>
      <c r="H603" s="3" t="s">
        <v>23</v>
      </c>
      <c r="I603" s="3" t="s">
        <v>8103</v>
      </c>
    </row>
    <row r="604" spans="2:9" x14ac:dyDescent="0.2">
      <c r="B604" s="3" t="s">
        <v>8104</v>
      </c>
      <c r="C604" s="3" t="s">
        <v>8105</v>
      </c>
      <c r="E604" s="3" t="s">
        <v>12424</v>
      </c>
      <c r="F604" s="3" t="s">
        <v>8106</v>
      </c>
      <c r="H604" s="3" t="s">
        <v>23</v>
      </c>
      <c r="I604" s="3" t="s">
        <v>8107</v>
      </c>
    </row>
    <row r="605" spans="2:9" x14ac:dyDescent="0.2">
      <c r="B605" s="3" t="s">
        <v>8108</v>
      </c>
      <c r="C605" s="3" t="s">
        <v>6192</v>
      </c>
      <c r="E605" s="3" t="s">
        <v>12091</v>
      </c>
      <c r="G605" s="3" t="s">
        <v>6193</v>
      </c>
      <c r="H605" s="3" t="s">
        <v>23</v>
      </c>
      <c r="I605" s="3" t="s">
        <v>8109</v>
      </c>
    </row>
    <row r="606" spans="2:9" x14ac:dyDescent="0.2">
      <c r="B606" s="3" t="s">
        <v>8110</v>
      </c>
      <c r="C606" s="3" t="s">
        <v>8111</v>
      </c>
      <c r="E606" s="3" t="s">
        <v>12425</v>
      </c>
      <c r="F606" s="3" t="s">
        <v>8112</v>
      </c>
      <c r="H606" s="3" t="s">
        <v>23</v>
      </c>
      <c r="I606" s="3" t="s">
        <v>8113</v>
      </c>
    </row>
    <row r="607" spans="2:9" x14ac:dyDescent="0.2">
      <c r="B607" s="3" t="s">
        <v>8114</v>
      </c>
      <c r="C607" s="3" t="s">
        <v>8115</v>
      </c>
      <c r="E607" s="3" t="s">
        <v>12426</v>
      </c>
      <c r="G607" s="3" t="s">
        <v>8116</v>
      </c>
      <c r="H607" s="3" t="s">
        <v>23</v>
      </c>
      <c r="I607" s="3" t="s">
        <v>8117</v>
      </c>
    </row>
    <row r="608" spans="2:9" x14ac:dyDescent="0.2">
      <c r="B608" s="3" t="s">
        <v>8118</v>
      </c>
      <c r="C608" s="3" t="s">
        <v>6196</v>
      </c>
      <c r="E608" s="3" t="s">
        <v>12092</v>
      </c>
      <c r="G608" s="3" t="s">
        <v>6197</v>
      </c>
      <c r="H608" s="3" t="s">
        <v>23</v>
      </c>
      <c r="I608" s="3" t="s">
        <v>8119</v>
      </c>
    </row>
    <row r="609" spans="2:9" x14ac:dyDescent="0.2">
      <c r="B609" s="3" t="s">
        <v>8120</v>
      </c>
      <c r="C609" s="3" t="s">
        <v>8121</v>
      </c>
      <c r="E609" s="3" t="s">
        <v>12427</v>
      </c>
      <c r="F609" s="3" t="s">
        <v>8122</v>
      </c>
      <c r="H609" s="3" t="s">
        <v>23</v>
      </c>
      <c r="I609" s="3" t="s">
        <v>8123</v>
      </c>
    </row>
    <row r="610" spans="2:9" x14ac:dyDescent="0.2">
      <c r="B610" s="3" t="s">
        <v>8124</v>
      </c>
      <c r="C610" s="3" t="s">
        <v>6200</v>
      </c>
      <c r="E610" s="3" t="s">
        <v>12093</v>
      </c>
      <c r="G610" s="3" t="s">
        <v>6201</v>
      </c>
      <c r="H610" s="3" t="s">
        <v>23</v>
      </c>
      <c r="I610" s="3" t="s">
        <v>8125</v>
      </c>
    </row>
    <row r="611" spans="2:9" x14ac:dyDescent="0.2">
      <c r="B611" s="3" t="s">
        <v>8126</v>
      </c>
      <c r="C611" s="3" t="s">
        <v>8127</v>
      </c>
      <c r="E611" s="3" t="s">
        <v>12428</v>
      </c>
      <c r="F611" s="3" t="s">
        <v>8128</v>
      </c>
      <c r="H611" s="3" t="s">
        <v>23</v>
      </c>
      <c r="I611" s="3" t="s">
        <v>8129</v>
      </c>
    </row>
    <row r="612" spans="2:9" x14ac:dyDescent="0.2">
      <c r="B612" s="3" t="s">
        <v>8130</v>
      </c>
      <c r="C612" s="3" t="s">
        <v>8131</v>
      </c>
      <c r="F612" s="3" t="s">
        <v>8132</v>
      </c>
      <c r="H612" s="3" t="s">
        <v>23</v>
      </c>
      <c r="I612" s="3" t="s">
        <v>8133</v>
      </c>
    </row>
    <row r="613" spans="2:9" x14ac:dyDescent="0.2">
      <c r="B613" s="3" t="s">
        <v>8134</v>
      </c>
      <c r="C613" s="3" t="s">
        <v>8135</v>
      </c>
      <c r="E613" s="3" t="s">
        <v>12429</v>
      </c>
      <c r="G613" s="3" t="s">
        <v>8136</v>
      </c>
      <c r="H613" s="3" t="s">
        <v>23</v>
      </c>
      <c r="I613" s="3" t="s">
        <v>8137</v>
      </c>
    </row>
    <row r="614" spans="2:9" x14ac:dyDescent="0.2">
      <c r="B614" s="3" t="s">
        <v>8138</v>
      </c>
      <c r="C614" s="3" t="s">
        <v>6204</v>
      </c>
      <c r="E614" s="3" t="s">
        <v>12094</v>
      </c>
      <c r="G614" s="3" t="s">
        <v>6205</v>
      </c>
      <c r="H614" s="3" t="s">
        <v>23</v>
      </c>
      <c r="I614" s="3" t="s">
        <v>8139</v>
      </c>
    </row>
    <row r="615" spans="2:9" x14ac:dyDescent="0.2">
      <c r="B615" s="3" t="s">
        <v>8140</v>
      </c>
      <c r="C615" s="3" t="s">
        <v>8141</v>
      </c>
      <c r="E615" s="3" t="s">
        <v>12430</v>
      </c>
      <c r="G615" s="3" t="s">
        <v>8142</v>
      </c>
      <c r="H615" s="3" t="s">
        <v>23</v>
      </c>
      <c r="I615" s="3" t="s">
        <v>8143</v>
      </c>
    </row>
    <row r="616" spans="2:9" x14ac:dyDescent="0.2">
      <c r="B616" s="3" t="s">
        <v>8144</v>
      </c>
      <c r="C616" s="3" t="s">
        <v>8145</v>
      </c>
      <c r="E616" s="3" t="s">
        <v>12431</v>
      </c>
      <c r="G616" s="3" t="s">
        <v>8146</v>
      </c>
      <c r="H616" s="3" t="s">
        <v>23</v>
      </c>
      <c r="I616" s="3" t="s">
        <v>8147</v>
      </c>
    </row>
    <row r="617" spans="2:9" x14ac:dyDescent="0.2">
      <c r="B617" s="3" t="s">
        <v>8148</v>
      </c>
      <c r="C617" s="3" t="s">
        <v>6208</v>
      </c>
      <c r="E617" s="3" t="s">
        <v>12095</v>
      </c>
      <c r="G617" s="3" t="s">
        <v>6209</v>
      </c>
      <c r="H617" s="3" t="s">
        <v>23</v>
      </c>
      <c r="I617" s="3" t="s">
        <v>8149</v>
      </c>
    </row>
    <row r="618" spans="2:9" x14ac:dyDescent="0.2">
      <c r="B618" s="3" t="s">
        <v>8150</v>
      </c>
      <c r="C618" s="3" t="s">
        <v>8151</v>
      </c>
      <c r="E618" s="3" t="s">
        <v>12432</v>
      </c>
      <c r="G618" s="3" t="s">
        <v>8152</v>
      </c>
      <c r="H618" s="3" t="s">
        <v>23</v>
      </c>
      <c r="I618" s="3" t="s">
        <v>8153</v>
      </c>
    </row>
    <row r="619" spans="2:9" x14ac:dyDescent="0.2">
      <c r="B619" s="3" t="s">
        <v>8154</v>
      </c>
      <c r="C619" s="3" t="s">
        <v>8155</v>
      </c>
      <c r="E619" s="3" t="s">
        <v>12433</v>
      </c>
      <c r="F619" s="3" t="s">
        <v>8156</v>
      </c>
      <c r="H619" s="3" t="s">
        <v>23</v>
      </c>
      <c r="I619" s="3" t="s">
        <v>8157</v>
      </c>
    </row>
    <row r="620" spans="2:9" x14ac:dyDescent="0.2">
      <c r="B620" s="3" t="s">
        <v>8158</v>
      </c>
      <c r="C620" s="3" t="s">
        <v>6212</v>
      </c>
      <c r="E620" s="3" t="s">
        <v>12096</v>
      </c>
      <c r="G620" s="3" t="s">
        <v>6213</v>
      </c>
      <c r="H620" s="3" t="s">
        <v>23</v>
      </c>
      <c r="I620" s="3" t="s">
        <v>8159</v>
      </c>
    </row>
    <row r="621" spans="2:9" x14ac:dyDescent="0.2">
      <c r="B621" s="3" t="s">
        <v>8160</v>
      </c>
      <c r="C621" s="3" t="s">
        <v>6216</v>
      </c>
      <c r="E621" s="3" t="s">
        <v>12097</v>
      </c>
      <c r="G621" s="3" t="s">
        <v>6217</v>
      </c>
      <c r="H621" s="3" t="s">
        <v>23</v>
      </c>
      <c r="I621" s="3" t="s">
        <v>8161</v>
      </c>
    </row>
    <row r="622" spans="2:9" x14ac:dyDescent="0.2">
      <c r="B622" s="3" t="s">
        <v>8162</v>
      </c>
      <c r="C622" s="3" t="s">
        <v>8163</v>
      </c>
      <c r="E622" s="3" t="s">
        <v>12434</v>
      </c>
      <c r="G622" s="3" t="s">
        <v>8164</v>
      </c>
      <c r="H622" s="3" t="s">
        <v>23</v>
      </c>
      <c r="I622" s="3" t="s">
        <v>8165</v>
      </c>
    </row>
    <row r="623" spans="2:9" x14ac:dyDescent="0.2">
      <c r="B623" s="3" t="s">
        <v>8166</v>
      </c>
      <c r="C623" s="3" t="s">
        <v>8167</v>
      </c>
      <c r="E623" s="3" t="s">
        <v>12435</v>
      </c>
      <c r="G623" s="3" t="s">
        <v>8168</v>
      </c>
      <c r="H623" s="3" t="s">
        <v>23</v>
      </c>
      <c r="I623" s="3" t="s">
        <v>8169</v>
      </c>
    </row>
    <row r="624" spans="2:9" x14ac:dyDescent="0.2">
      <c r="B624" s="3" t="s">
        <v>8170</v>
      </c>
      <c r="C624" s="3" t="s">
        <v>6220</v>
      </c>
      <c r="E624" s="3" t="s">
        <v>12098</v>
      </c>
      <c r="G624" s="3" t="s">
        <v>6221</v>
      </c>
      <c r="H624" s="3" t="s">
        <v>23</v>
      </c>
      <c r="I624" s="3" t="s">
        <v>8171</v>
      </c>
    </row>
    <row r="625" spans="2:9" x14ac:dyDescent="0.2">
      <c r="B625" s="3" t="s">
        <v>8172</v>
      </c>
      <c r="C625" s="3" t="s">
        <v>6224</v>
      </c>
      <c r="E625" s="3" t="s">
        <v>12099</v>
      </c>
      <c r="G625" s="3" t="s">
        <v>6225</v>
      </c>
      <c r="H625" s="3" t="s">
        <v>23</v>
      </c>
      <c r="I625" s="3" t="s">
        <v>8173</v>
      </c>
    </row>
    <row r="626" spans="2:9" x14ac:dyDescent="0.2">
      <c r="B626" s="3" t="s">
        <v>8174</v>
      </c>
      <c r="C626" s="3" t="s">
        <v>8175</v>
      </c>
      <c r="E626" s="3" t="s">
        <v>12436</v>
      </c>
      <c r="F626" s="3" t="s">
        <v>8176</v>
      </c>
      <c r="H626" s="3" t="s">
        <v>23</v>
      </c>
      <c r="I626" s="3" t="s">
        <v>8177</v>
      </c>
    </row>
    <row r="627" spans="2:9" x14ac:dyDescent="0.2">
      <c r="B627" s="3" t="s">
        <v>8178</v>
      </c>
      <c r="C627" s="3" t="s">
        <v>8179</v>
      </c>
      <c r="E627" s="3" t="s">
        <v>12437</v>
      </c>
      <c r="F627" s="3" t="s">
        <v>8180</v>
      </c>
      <c r="H627" s="3" t="s">
        <v>23</v>
      </c>
      <c r="I627" s="3" t="s">
        <v>8181</v>
      </c>
    </row>
    <row r="628" spans="2:9" x14ac:dyDescent="0.2">
      <c r="B628" s="3" t="s">
        <v>8182</v>
      </c>
      <c r="C628" s="3" t="s">
        <v>6228</v>
      </c>
      <c r="E628" s="3" t="s">
        <v>12100</v>
      </c>
      <c r="G628" s="3" t="s">
        <v>6229</v>
      </c>
      <c r="H628" s="3" t="s">
        <v>23</v>
      </c>
      <c r="I628" s="3" t="s">
        <v>8183</v>
      </c>
    </row>
    <row r="629" spans="2:9" x14ac:dyDescent="0.2">
      <c r="B629" s="3" t="s">
        <v>8184</v>
      </c>
      <c r="C629" s="3" t="s">
        <v>8185</v>
      </c>
      <c r="E629" s="3" t="s">
        <v>12438</v>
      </c>
      <c r="G629" s="3" t="s">
        <v>8186</v>
      </c>
      <c r="H629" s="3" t="s">
        <v>23</v>
      </c>
      <c r="I629" s="3" t="s">
        <v>8187</v>
      </c>
    </row>
    <row r="630" spans="2:9" x14ac:dyDescent="0.2">
      <c r="B630" s="3" t="s">
        <v>8188</v>
      </c>
      <c r="C630" s="3" t="s">
        <v>8189</v>
      </c>
      <c r="E630" s="3" t="s">
        <v>12439</v>
      </c>
      <c r="G630" s="3" t="s">
        <v>8190</v>
      </c>
      <c r="H630" s="3" t="s">
        <v>23</v>
      </c>
      <c r="I630" s="3" t="s">
        <v>8191</v>
      </c>
    </row>
    <row r="631" spans="2:9" x14ac:dyDescent="0.2">
      <c r="B631" s="3" t="s">
        <v>8192</v>
      </c>
      <c r="C631" s="3" t="s">
        <v>8193</v>
      </c>
      <c r="E631" s="3" t="s">
        <v>12440</v>
      </c>
      <c r="F631" s="3" t="s">
        <v>8194</v>
      </c>
      <c r="H631" s="3" t="s">
        <v>23</v>
      </c>
      <c r="I631" s="3" t="s">
        <v>8195</v>
      </c>
    </row>
    <row r="632" spans="2:9" x14ac:dyDescent="0.2">
      <c r="B632" s="3" t="s">
        <v>8196</v>
      </c>
      <c r="C632" s="3" t="s">
        <v>6232</v>
      </c>
      <c r="E632" s="3" t="s">
        <v>12101</v>
      </c>
      <c r="G632" s="3" t="s">
        <v>6233</v>
      </c>
      <c r="H632" s="3" t="s">
        <v>23</v>
      </c>
      <c r="I632" s="3" t="s">
        <v>8197</v>
      </c>
    </row>
    <row r="633" spans="2:9" x14ac:dyDescent="0.2">
      <c r="B633" s="3" t="s">
        <v>8198</v>
      </c>
      <c r="C633" s="3" t="s">
        <v>8199</v>
      </c>
      <c r="E633" s="3" t="s">
        <v>12441</v>
      </c>
      <c r="G633" s="3" t="s">
        <v>8200</v>
      </c>
      <c r="H633" s="3" t="s">
        <v>23</v>
      </c>
      <c r="I633" s="3" t="s">
        <v>8201</v>
      </c>
    </row>
    <row r="634" spans="2:9" x14ac:dyDescent="0.2">
      <c r="B634" s="3" t="s">
        <v>8202</v>
      </c>
      <c r="C634" s="3" t="s">
        <v>6236</v>
      </c>
      <c r="E634" s="3" t="s">
        <v>12102</v>
      </c>
      <c r="G634" s="3" t="s">
        <v>6237</v>
      </c>
      <c r="H634" s="3" t="s">
        <v>23</v>
      </c>
      <c r="I634" s="3" t="s">
        <v>8203</v>
      </c>
    </row>
    <row r="635" spans="2:9" x14ac:dyDescent="0.2">
      <c r="B635" s="3" t="s">
        <v>8204</v>
      </c>
      <c r="C635" s="3" t="s">
        <v>6240</v>
      </c>
      <c r="E635" s="3" t="s">
        <v>12103</v>
      </c>
      <c r="G635" s="3" t="s">
        <v>6241</v>
      </c>
      <c r="H635" s="3" t="s">
        <v>23</v>
      </c>
      <c r="I635" s="3" t="s">
        <v>8205</v>
      </c>
    </row>
    <row r="636" spans="2:9" x14ac:dyDescent="0.2">
      <c r="B636" s="3" t="s">
        <v>8206</v>
      </c>
      <c r="C636" s="3" t="s">
        <v>8207</v>
      </c>
      <c r="E636" s="3" t="s">
        <v>12442</v>
      </c>
      <c r="F636" s="3" t="s">
        <v>8208</v>
      </c>
      <c r="H636" s="3" t="s">
        <v>23</v>
      </c>
      <c r="I636" s="3" t="s">
        <v>8209</v>
      </c>
    </row>
    <row r="637" spans="2:9" x14ac:dyDescent="0.2">
      <c r="B637" s="3" t="s">
        <v>8210</v>
      </c>
      <c r="C637" s="3" t="s">
        <v>8211</v>
      </c>
      <c r="E637" s="3" t="s">
        <v>12443</v>
      </c>
      <c r="G637" s="3" t="s">
        <v>8212</v>
      </c>
      <c r="H637" s="3" t="s">
        <v>23</v>
      </c>
      <c r="I637" s="3" t="s">
        <v>8213</v>
      </c>
    </row>
    <row r="638" spans="2:9" x14ac:dyDescent="0.2">
      <c r="B638" s="3" t="s">
        <v>8214</v>
      </c>
      <c r="C638" s="3" t="s">
        <v>6244</v>
      </c>
      <c r="E638" s="3" t="s">
        <v>12104</v>
      </c>
      <c r="G638" s="3" t="s">
        <v>6245</v>
      </c>
      <c r="H638" s="3" t="s">
        <v>23</v>
      </c>
      <c r="I638" s="3" t="s">
        <v>8215</v>
      </c>
    </row>
    <row r="639" spans="2:9" x14ac:dyDescent="0.2">
      <c r="B639" s="3" t="s">
        <v>8216</v>
      </c>
      <c r="C639" s="3" t="s">
        <v>8217</v>
      </c>
      <c r="E639" s="3" t="s">
        <v>12444</v>
      </c>
      <c r="F639" s="3" t="s">
        <v>8208</v>
      </c>
      <c r="H639" s="3" t="s">
        <v>23</v>
      </c>
      <c r="I639" s="3" t="s">
        <v>8218</v>
      </c>
    </row>
    <row r="640" spans="2:9" x14ac:dyDescent="0.2">
      <c r="B640" s="3" t="s">
        <v>8219</v>
      </c>
      <c r="C640" s="3" t="s">
        <v>6248</v>
      </c>
      <c r="E640" s="3" t="s">
        <v>12105</v>
      </c>
      <c r="G640" s="3" t="s">
        <v>6249</v>
      </c>
      <c r="H640" s="3" t="s">
        <v>23</v>
      </c>
      <c r="I640" s="3" t="s">
        <v>8220</v>
      </c>
    </row>
    <row r="641" spans="2:9" x14ac:dyDescent="0.2">
      <c r="B641" s="3" t="s">
        <v>8221</v>
      </c>
      <c r="C641" s="3" t="s">
        <v>8222</v>
      </c>
      <c r="E641" s="3" t="s">
        <v>8223</v>
      </c>
      <c r="F641" s="3" t="s">
        <v>8224</v>
      </c>
      <c r="H641" s="3" t="s">
        <v>23</v>
      </c>
      <c r="I641" s="3" t="s">
        <v>8225</v>
      </c>
    </row>
    <row r="642" spans="2:9" x14ac:dyDescent="0.2">
      <c r="B642" s="3" t="s">
        <v>8226</v>
      </c>
      <c r="C642" s="3" t="s">
        <v>8227</v>
      </c>
      <c r="E642" s="3" t="s">
        <v>12445</v>
      </c>
      <c r="F642" s="3" t="s">
        <v>8228</v>
      </c>
      <c r="H642" s="3" t="s">
        <v>23</v>
      </c>
      <c r="I642" s="3" t="s">
        <v>8229</v>
      </c>
    </row>
    <row r="643" spans="2:9" x14ac:dyDescent="0.2">
      <c r="B643" s="3" t="s">
        <v>8230</v>
      </c>
      <c r="C643" s="3" t="s">
        <v>6252</v>
      </c>
      <c r="E643" s="3" t="s">
        <v>12106</v>
      </c>
      <c r="G643" s="3" t="s">
        <v>6253</v>
      </c>
      <c r="H643" s="3" t="s">
        <v>23</v>
      </c>
      <c r="I643" s="3" t="s">
        <v>8231</v>
      </c>
    </row>
    <row r="644" spans="2:9" x14ac:dyDescent="0.2">
      <c r="B644" s="3" t="s">
        <v>8232</v>
      </c>
      <c r="C644" s="3" t="s">
        <v>8233</v>
      </c>
      <c r="E644" s="3" t="s">
        <v>12446</v>
      </c>
      <c r="F644" s="3" t="s">
        <v>8234</v>
      </c>
      <c r="H644" s="3" t="s">
        <v>23</v>
      </c>
      <c r="I644" s="3" t="s">
        <v>8235</v>
      </c>
    </row>
    <row r="645" spans="2:9" x14ac:dyDescent="0.2">
      <c r="B645" s="3" t="s">
        <v>8236</v>
      </c>
      <c r="C645" s="3" t="s">
        <v>6256</v>
      </c>
      <c r="E645" s="3" t="s">
        <v>12107</v>
      </c>
      <c r="G645" s="3" t="s">
        <v>6257</v>
      </c>
      <c r="H645" s="3" t="s">
        <v>23</v>
      </c>
      <c r="I645" s="3" t="s">
        <v>8237</v>
      </c>
    </row>
    <row r="646" spans="2:9" x14ac:dyDescent="0.2">
      <c r="B646" s="3" t="s">
        <v>8238</v>
      </c>
      <c r="C646" s="3" t="s">
        <v>6260</v>
      </c>
      <c r="E646" s="3" t="s">
        <v>12108</v>
      </c>
      <c r="G646" s="3" t="s">
        <v>6261</v>
      </c>
      <c r="H646" s="3" t="s">
        <v>23</v>
      </c>
      <c r="I646" s="3" t="s">
        <v>8239</v>
      </c>
    </row>
    <row r="647" spans="2:9" x14ac:dyDescent="0.2">
      <c r="B647" s="3" t="s">
        <v>8240</v>
      </c>
      <c r="C647" s="3" t="s">
        <v>8241</v>
      </c>
      <c r="E647" s="3" t="s">
        <v>12447</v>
      </c>
      <c r="F647" s="3" t="s">
        <v>8242</v>
      </c>
      <c r="H647" s="3" t="s">
        <v>23</v>
      </c>
      <c r="I647" s="3" t="s">
        <v>8243</v>
      </c>
    </row>
    <row r="648" spans="2:9" x14ac:dyDescent="0.2">
      <c r="B648" s="3" t="s">
        <v>8244</v>
      </c>
      <c r="C648" s="3" t="s">
        <v>6264</v>
      </c>
      <c r="E648" s="3" t="s">
        <v>12109</v>
      </c>
      <c r="G648" s="3" t="s">
        <v>6265</v>
      </c>
      <c r="H648" s="3" t="s">
        <v>23</v>
      </c>
      <c r="I648" s="3" t="s">
        <v>8245</v>
      </c>
    </row>
    <row r="649" spans="2:9" x14ac:dyDescent="0.2">
      <c r="B649" s="3" t="s">
        <v>8246</v>
      </c>
      <c r="C649" s="3" t="s">
        <v>8247</v>
      </c>
      <c r="E649" s="3" t="s">
        <v>12448</v>
      </c>
      <c r="F649" s="3" t="s">
        <v>8248</v>
      </c>
      <c r="H649" s="3" t="s">
        <v>23</v>
      </c>
      <c r="I649" s="3" t="s">
        <v>8249</v>
      </c>
    </row>
    <row r="650" spans="2:9" x14ac:dyDescent="0.2">
      <c r="B650" s="3" t="s">
        <v>8250</v>
      </c>
      <c r="C650" s="3" t="s">
        <v>8251</v>
      </c>
      <c r="E650" s="3" t="s">
        <v>12449</v>
      </c>
      <c r="G650" s="3" t="s">
        <v>8252</v>
      </c>
      <c r="H650" s="3" t="s">
        <v>23</v>
      </c>
      <c r="I650" s="3" t="s">
        <v>8253</v>
      </c>
    </row>
    <row r="651" spans="2:9" x14ac:dyDescent="0.2">
      <c r="B651" s="3" t="s">
        <v>8254</v>
      </c>
      <c r="C651" s="3" t="s">
        <v>6268</v>
      </c>
      <c r="E651" s="3" t="s">
        <v>12110</v>
      </c>
      <c r="G651" s="3" t="s">
        <v>6269</v>
      </c>
      <c r="H651" s="3" t="s">
        <v>23</v>
      </c>
      <c r="I651" s="3" t="s">
        <v>8255</v>
      </c>
    </row>
    <row r="652" spans="2:9" x14ac:dyDescent="0.2">
      <c r="B652" s="3" t="s">
        <v>8256</v>
      </c>
      <c r="C652" s="3" t="s">
        <v>8257</v>
      </c>
      <c r="E652" s="3" t="s">
        <v>12450</v>
      </c>
      <c r="G652" s="3" t="s">
        <v>8258</v>
      </c>
      <c r="H652" s="3" t="s">
        <v>23</v>
      </c>
      <c r="I652" s="3" t="s">
        <v>8259</v>
      </c>
    </row>
    <row r="653" spans="2:9" x14ac:dyDescent="0.2">
      <c r="B653" s="3" t="s">
        <v>8260</v>
      </c>
      <c r="C653" s="3" t="s">
        <v>6272</v>
      </c>
      <c r="E653" s="3" t="s">
        <v>12111</v>
      </c>
      <c r="G653" s="3" t="s">
        <v>6273</v>
      </c>
      <c r="H653" s="3" t="s">
        <v>23</v>
      </c>
      <c r="I653" s="3" t="s">
        <v>8261</v>
      </c>
    </row>
    <row r="654" spans="2:9" x14ac:dyDescent="0.2">
      <c r="B654" s="3" t="s">
        <v>8262</v>
      </c>
      <c r="C654" s="3" t="s">
        <v>8263</v>
      </c>
      <c r="E654" s="3" t="s">
        <v>12451</v>
      </c>
      <c r="F654" s="3" t="s">
        <v>8264</v>
      </c>
      <c r="H654" s="3" t="s">
        <v>23</v>
      </c>
      <c r="I654" s="3" t="s">
        <v>8265</v>
      </c>
    </row>
    <row r="655" spans="2:9" x14ac:dyDescent="0.2">
      <c r="B655" s="3" t="s">
        <v>8266</v>
      </c>
      <c r="C655" s="3" t="s">
        <v>6276</v>
      </c>
      <c r="E655" s="3" t="s">
        <v>12112</v>
      </c>
      <c r="F655" s="3" t="s">
        <v>6041</v>
      </c>
      <c r="H655" s="3" t="s">
        <v>23</v>
      </c>
      <c r="I655" s="3" t="s">
        <v>8267</v>
      </c>
    </row>
    <row r="656" spans="2:9" x14ac:dyDescent="0.2">
      <c r="B656" s="3" t="s">
        <v>8268</v>
      </c>
      <c r="C656" s="3" t="s">
        <v>6279</v>
      </c>
      <c r="E656" s="3" t="s">
        <v>12113</v>
      </c>
      <c r="G656" s="3" t="s">
        <v>6280</v>
      </c>
      <c r="H656" s="3" t="s">
        <v>23</v>
      </c>
      <c r="I656" s="3" t="s">
        <v>8269</v>
      </c>
    </row>
    <row r="657" spans="2:9" x14ac:dyDescent="0.2">
      <c r="B657" s="3" t="s">
        <v>8270</v>
      </c>
      <c r="C657" s="3" t="s">
        <v>8271</v>
      </c>
      <c r="E657" s="3" t="s">
        <v>12452</v>
      </c>
      <c r="F657" s="3" t="s">
        <v>8272</v>
      </c>
      <c r="H657" s="3" t="s">
        <v>23</v>
      </c>
      <c r="I657" s="3" t="s">
        <v>8273</v>
      </c>
    </row>
    <row r="658" spans="2:9" x14ac:dyDescent="0.2">
      <c r="B658" s="3" t="s">
        <v>8274</v>
      </c>
      <c r="C658" s="3" t="s">
        <v>6283</v>
      </c>
      <c r="E658" s="3" t="s">
        <v>12114</v>
      </c>
      <c r="G658" s="3" t="s">
        <v>6284</v>
      </c>
      <c r="H658" s="3" t="s">
        <v>23</v>
      </c>
      <c r="I658" s="3" t="s">
        <v>8275</v>
      </c>
    </row>
    <row r="659" spans="2:9" x14ac:dyDescent="0.2">
      <c r="B659" s="3" t="s">
        <v>8276</v>
      </c>
      <c r="C659" s="3" t="s">
        <v>8277</v>
      </c>
      <c r="E659" s="3" t="s">
        <v>12453</v>
      </c>
      <c r="F659" s="3" t="s">
        <v>8278</v>
      </c>
      <c r="H659" s="3" t="s">
        <v>23</v>
      </c>
      <c r="I659" s="3" t="s">
        <v>8279</v>
      </c>
    </row>
    <row r="660" spans="2:9" x14ac:dyDescent="0.2">
      <c r="B660" s="3" t="s">
        <v>8280</v>
      </c>
      <c r="C660" s="3" t="s">
        <v>6287</v>
      </c>
      <c r="E660" s="3" t="s">
        <v>12115</v>
      </c>
      <c r="G660" s="3" t="s">
        <v>6288</v>
      </c>
      <c r="H660" s="3" t="s">
        <v>23</v>
      </c>
      <c r="I660" s="3" t="s">
        <v>8281</v>
      </c>
    </row>
    <row r="661" spans="2:9" x14ac:dyDescent="0.2">
      <c r="B661" s="3" t="s">
        <v>8282</v>
      </c>
      <c r="C661" s="3" t="s">
        <v>8283</v>
      </c>
      <c r="E661" s="3" t="s">
        <v>12454</v>
      </c>
      <c r="F661" s="3" t="s">
        <v>8284</v>
      </c>
      <c r="H661" s="3" t="s">
        <v>23</v>
      </c>
      <c r="I661" s="3" t="s">
        <v>8285</v>
      </c>
    </row>
    <row r="662" spans="2:9" x14ac:dyDescent="0.2">
      <c r="B662" s="3" t="s">
        <v>8286</v>
      </c>
      <c r="C662" s="3" t="s">
        <v>6291</v>
      </c>
      <c r="E662" s="3" t="s">
        <v>12116</v>
      </c>
      <c r="G662" s="3" t="s">
        <v>6292</v>
      </c>
      <c r="H662" s="3" t="s">
        <v>23</v>
      </c>
      <c r="I662" s="3" t="s">
        <v>8287</v>
      </c>
    </row>
    <row r="663" spans="2:9" x14ac:dyDescent="0.2">
      <c r="B663" s="3" t="s">
        <v>8288</v>
      </c>
      <c r="C663" s="3" t="s">
        <v>8289</v>
      </c>
      <c r="E663" s="3" t="s">
        <v>12455</v>
      </c>
      <c r="F663" s="3" t="s">
        <v>8290</v>
      </c>
      <c r="H663" s="3" t="s">
        <v>23</v>
      </c>
      <c r="I663" s="3" t="s">
        <v>8291</v>
      </c>
    </row>
    <row r="664" spans="2:9" x14ac:dyDescent="0.2">
      <c r="B664" s="3" t="s">
        <v>8292</v>
      </c>
      <c r="C664" s="3" t="s">
        <v>8293</v>
      </c>
      <c r="E664" s="3" t="s">
        <v>12456</v>
      </c>
      <c r="G664" s="3" t="s">
        <v>8294</v>
      </c>
      <c r="H664" s="3" t="s">
        <v>23</v>
      </c>
      <c r="I664" s="3" t="s">
        <v>8295</v>
      </c>
    </row>
    <row r="665" spans="2:9" x14ac:dyDescent="0.2">
      <c r="B665" s="3" t="s">
        <v>8296</v>
      </c>
      <c r="C665" s="3" t="s">
        <v>8297</v>
      </c>
      <c r="E665" s="3" t="s">
        <v>8298</v>
      </c>
      <c r="G665" s="3" t="s">
        <v>8299</v>
      </c>
      <c r="H665" s="3" t="s">
        <v>23</v>
      </c>
      <c r="I665" s="3" t="s">
        <v>8300</v>
      </c>
    </row>
    <row r="666" spans="2:9" x14ac:dyDescent="0.2">
      <c r="B666" s="3" t="s">
        <v>8301</v>
      </c>
      <c r="C666" s="3" t="s">
        <v>8302</v>
      </c>
      <c r="E666" s="3" t="s">
        <v>12457</v>
      </c>
      <c r="F666" s="3" t="s">
        <v>8303</v>
      </c>
      <c r="H666" s="3" t="s">
        <v>23</v>
      </c>
      <c r="I666" s="3" t="s">
        <v>8304</v>
      </c>
    </row>
    <row r="667" spans="2:9" x14ac:dyDescent="0.2">
      <c r="B667" s="3" t="s">
        <v>8305</v>
      </c>
      <c r="C667" s="3" t="s">
        <v>8306</v>
      </c>
      <c r="E667" s="3" t="s">
        <v>12458</v>
      </c>
      <c r="G667" s="3" t="s">
        <v>8307</v>
      </c>
      <c r="H667" s="3" t="s">
        <v>23</v>
      </c>
      <c r="I667" s="3" t="s">
        <v>8308</v>
      </c>
    </row>
    <row r="668" spans="2:9" x14ac:dyDescent="0.2">
      <c r="B668" s="3" t="s">
        <v>8309</v>
      </c>
      <c r="C668" s="3" t="s">
        <v>6295</v>
      </c>
      <c r="E668" s="3" t="s">
        <v>12117</v>
      </c>
      <c r="G668" s="3" t="s">
        <v>6296</v>
      </c>
      <c r="H668" s="3" t="s">
        <v>23</v>
      </c>
      <c r="I668" s="3" t="s">
        <v>8310</v>
      </c>
    </row>
    <row r="669" spans="2:9" x14ac:dyDescent="0.2">
      <c r="B669" s="3" t="s">
        <v>8311</v>
      </c>
      <c r="C669" s="3" t="s">
        <v>8312</v>
      </c>
      <c r="E669" s="3" t="s">
        <v>8313</v>
      </c>
      <c r="G669" s="3" t="s">
        <v>8314</v>
      </c>
      <c r="H669" s="3" t="s">
        <v>23</v>
      </c>
      <c r="I669" s="3" t="s">
        <v>8315</v>
      </c>
    </row>
    <row r="670" spans="2:9" x14ac:dyDescent="0.2">
      <c r="B670" s="3" t="s">
        <v>8316</v>
      </c>
      <c r="C670" s="3" t="s">
        <v>6299</v>
      </c>
      <c r="E670" s="3" t="s">
        <v>12118</v>
      </c>
      <c r="G670" s="3" t="s">
        <v>6300</v>
      </c>
      <c r="H670" s="3" t="s">
        <v>23</v>
      </c>
      <c r="I670" s="3" t="s">
        <v>8317</v>
      </c>
    </row>
    <row r="671" spans="2:9" x14ac:dyDescent="0.2">
      <c r="B671" s="3" t="s">
        <v>8318</v>
      </c>
      <c r="C671" s="3" t="s">
        <v>6303</v>
      </c>
      <c r="E671" s="3" t="s">
        <v>12119</v>
      </c>
      <c r="F671" s="3" t="s">
        <v>5864</v>
      </c>
      <c r="H671" s="3" t="s">
        <v>23</v>
      </c>
      <c r="I671" s="3" t="s">
        <v>8319</v>
      </c>
    </row>
    <row r="672" spans="2:9" x14ac:dyDescent="0.2">
      <c r="B672" s="3" t="s">
        <v>8320</v>
      </c>
      <c r="C672" s="3" t="s">
        <v>8321</v>
      </c>
      <c r="F672" s="3" t="s">
        <v>8322</v>
      </c>
      <c r="H672" s="3" t="s">
        <v>23</v>
      </c>
      <c r="I672" s="3" t="s">
        <v>8323</v>
      </c>
    </row>
    <row r="673" spans="2:9" x14ac:dyDescent="0.2">
      <c r="B673" s="3" t="s">
        <v>8324</v>
      </c>
      <c r="C673" s="3" t="s">
        <v>6306</v>
      </c>
      <c r="E673" s="3" t="s">
        <v>12120</v>
      </c>
      <c r="G673" s="3" t="s">
        <v>6307</v>
      </c>
      <c r="H673" s="3" t="s">
        <v>23</v>
      </c>
      <c r="I673" s="3" t="s">
        <v>8325</v>
      </c>
    </row>
    <row r="674" spans="2:9" x14ac:dyDescent="0.2">
      <c r="B674" s="3" t="s">
        <v>8326</v>
      </c>
      <c r="C674" s="3" t="s">
        <v>6310</v>
      </c>
      <c r="E674" s="3" t="s">
        <v>12121</v>
      </c>
      <c r="G674" s="3" t="s">
        <v>6311</v>
      </c>
      <c r="H674" s="3" t="s">
        <v>23</v>
      </c>
      <c r="I674" s="3" t="s">
        <v>8327</v>
      </c>
    </row>
    <row r="675" spans="2:9" x14ac:dyDescent="0.2">
      <c r="B675" s="3" t="s">
        <v>8328</v>
      </c>
      <c r="C675" s="3" t="s">
        <v>8329</v>
      </c>
      <c r="E675" s="3" t="s">
        <v>12459</v>
      </c>
      <c r="G675" s="3" t="s">
        <v>8330</v>
      </c>
      <c r="H675" s="3" t="s">
        <v>23</v>
      </c>
      <c r="I675" s="3" t="s">
        <v>8331</v>
      </c>
    </row>
    <row r="676" spans="2:9" x14ac:dyDescent="0.2">
      <c r="B676" s="3" t="s">
        <v>8332</v>
      </c>
      <c r="C676" s="3" t="s">
        <v>8333</v>
      </c>
      <c r="E676" s="3" t="s">
        <v>12460</v>
      </c>
      <c r="F676" s="3" t="s">
        <v>8334</v>
      </c>
      <c r="H676" s="3" t="s">
        <v>23</v>
      </c>
      <c r="I676" s="3" t="s">
        <v>8335</v>
      </c>
    </row>
    <row r="677" spans="2:9" x14ac:dyDescent="0.2">
      <c r="B677" s="3" t="s">
        <v>8336</v>
      </c>
      <c r="C677" s="3" t="s">
        <v>8337</v>
      </c>
      <c r="E677" s="3" t="s">
        <v>12461</v>
      </c>
      <c r="F677" s="3" t="s">
        <v>8338</v>
      </c>
      <c r="H677" s="3" t="s">
        <v>23</v>
      </c>
      <c r="I677" s="3" t="s">
        <v>8339</v>
      </c>
    </row>
    <row r="678" spans="2:9" x14ac:dyDescent="0.2">
      <c r="B678" s="3" t="s">
        <v>8340</v>
      </c>
      <c r="C678" s="3" t="s">
        <v>8341</v>
      </c>
      <c r="E678" s="3" t="s">
        <v>12462</v>
      </c>
      <c r="G678" s="3" t="s">
        <v>8342</v>
      </c>
      <c r="H678" s="3" t="s">
        <v>23</v>
      </c>
      <c r="I678" s="3" t="s">
        <v>8343</v>
      </c>
    </row>
    <row r="679" spans="2:9" x14ac:dyDescent="0.2">
      <c r="B679" s="3" t="s">
        <v>8344</v>
      </c>
      <c r="C679" s="3" t="s">
        <v>6314</v>
      </c>
      <c r="E679" s="3" t="s">
        <v>12122</v>
      </c>
      <c r="G679" s="3" t="s">
        <v>6315</v>
      </c>
      <c r="H679" s="3" t="s">
        <v>23</v>
      </c>
      <c r="I679" s="3" t="s">
        <v>8345</v>
      </c>
    </row>
    <row r="680" spans="2:9" x14ac:dyDescent="0.2">
      <c r="B680" s="3" t="s">
        <v>8346</v>
      </c>
      <c r="C680" s="3" t="s">
        <v>6318</v>
      </c>
      <c r="E680" s="3" t="s">
        <v>12123</v>
      </c>
      <c r="G680" s="3" t="s">
        <v>6319</v>
      </c>
      <c r="H680" s="3" t="s">
        <v>23</v>
      </c>
      <c r="I680" s="3" t="s">
        <v>8347</v>
      </c>
    </row>
    <row r="681" spans="2:9" x14ac:dyDescent="0.2">
      <c r="B681" s="3" t="s">
        <v>8348</v>
      </c>
      <c r="C681" s="3" t="s">
        <v>8349</v>
      </c>
      <c r="E681" s="3" t="s">
        <v>12463</v>
      </c>
      <c r="F681" s="3" t="s">
        <v>8350</v>
      </c>
      <c r="H681" s="3" t="s">
        <v>23</v>
      </c>
      <c r="I681" s="3" t="s">
        <v>8351</v>
      </c>
    </row>
    <row r="682" spans="2:9" x14ac:dyDescent="0.2">
      <c r="B682" s="3" t="s">
        <v>8352</v>
      </c>
      <c r="C682" s="3" t="s">
        <v>8353</v>
      </c>
      <c r="F682" s="3" t="s">
        <v>8354</v>
      </c>
      <c r="H682" s="3" t="s">
        <v>23</v>
      </c>
      <c r="I682" s="3" t="s">
        <v>8355</v>
      </c>
    </row>
    <row r="683" spans="2:9" x14ac:dyDescent="0.2">
      <c r="B683" s="3" t="s">
        <v>8356</v>
      </c>
      <c r="C683" s="3" t="s">
        <v>8357</v>
      </c>
      <c r="E683" s="3" t="s">
        <v>12464</v>
      </c>
      <c r="G683" s="3" t="s">
        <v>8358</v>
      </c>
      <c r="H683" s="3" t="s">
        <v>23</v>
      </c>
      <c r="I683" s="3" t="s">
        <v>8359</v>
      </c>
    </row>
    <row r="684" spans="2:9" x14ac:dyDescent="0.2">
      <c r="B684" s="3" t="s">
        <v>8360</v>
      </c>
      <c r="C684" s="3" t="s">
        <v>8361</v>
      </c>
      <c r="E684" s="3" t="s">
        <v>12465</v>
      </c>
      <c r="G684" s="3" t="s">
        <v>8362</v>
      </c>
      <c r="H684" s="3" t="s">
        <v>23</v>
      </c>
      <c r="I684" s="3" t="s">
        <v>8363</v>
      </c>
    </row>
    <row r="685" spans="2:9" x14ac:dyDescent="0.2">
      <c r="B685" s="3" t="s">
        <v>8364</v>
      </c>
      <c r="C685" s="3" t="s">
        <v>8365</v>
      </c>
      <c r="E685" s="3" t="s">
        <v>12466</v>
      </c>
      <c r="G685" s="3" t="s">
        <v>8366</v>
      </c>
      <c r="H685" s="3" t="s">
        <v>23</v>
      </c>
      <c r="I685" s="3" t="s">
        <v>8367</v>
      </c>
    </row>
    <row r="686" spans="2:9" x14ac:dyDescent="0.2">
      <c r="B686" s="3" t="s">
        <v>8368</v>
      </c>
      <c r="C686" s="3" t="s">
        <v>8369</v>
      </c>
      <c r="E686" s="3" t="s">
        <v>12467</v>
      </c>
      <c r="G686" s="3" t="s">
        <v>8370</v>
      </c>
      <c r="H686" s="3" t="s">
        <v>23</v>
      </c>
      <c r="I686" s="3" t="s">
        <v>8371</v>
      </c>
    </row>
    <row r="687" spans="2:9" x14ac:dyDescent="0.2">
      <c r="B687" s="3" t="s">
        <v>8372</v>
      </c>
      <c r="C687" s="3" t="s">
        <v>8373</v>
      </c>
      <c r="E687" s="3" t="s">
        <v>12468</v>
      </c>
      <c r="G687" s="3" t="s">
        <v>8374</v>
      </c>
      <c r="H687" s="3" t="s">
        <v>23</v>
      </c>
      <c r="I687" s="3" t="s">
        <v>8375</v>
      </c>
    </row>
    <row r="688" spans="2:9" x14ac:dyDescent="0.2">
      <c r="B688" s="3" t="s">
        <v>8376</v>
      </c>
      <c r="C688" s="3" t="s">
        <v>8377</v>
      </c>
      <c r="E688" s="3" t="s">
        <v>12469</v>
      </c>
      <c r="G688" s="3" t="s">
        <v>8378</v>
      </c>
      <c r="H688" s="3" t="s">
        <v>23</v>
      </c>
      <c r="I688" s="3" t="s">
        <v>8379</v>
      </c>
    </row>
    <row r="689" spans="2:9" x14ac:dyDescent="0.2">
      <c r="B689" s="3" t="s">
        <v>8380</v>
      </c>
      <c r="C689" s="3" t="s">
        <v>8381</v>
      </c>
      <c r="E689" s="3" t="s">
        <v>12470</v>
      </c>
      <c r="G689" s="3" t="s">
        <v>8382</v>
      </c>
      <c r="H689" s="3" t="s">
        <v>23</v>
      </c>
      <c r="I689" s="3" t="s">
        <v>8383</v>
      </c>
    </row>
    <row r="690" spans="2:9" x14ac:dyDescent="0.2">
      <c r="B690" s="3" t="s">
        <v>8384</v>
      </c>
      <c r="C690" s="3" t="s">
        <v>8385</v>
      </c>
      <c r="E690" s="3" t="s">
        <v>12471</v>
      </c>
      <c r="G690" s="3" t="s">
        <v>8386</v>
      </c>
      <c r="H690" s="3" t="s">
        <v>23</v>
      </c>
      <c r="I690" s="3" t="s">
        <v>8387</v>
      </c>
    </row>
    <row r="691" spans="2:9" x14ac:dyDescent="0.2">
      <c r="B691" s="3" t="s">
        <v>8388</v>
      </c>
      <c r="C691" s="3" t="s">
        <v>8385</v>
      </c>
      <c r="E691" s="3" t="s">
        <v>12471</v>
      </c>
      <c r="G691" s="3" t="s">
        <v>8386</v>
      </c>
      <c r="H691" s="3" t="s">
        <v>19</v>
      </c>
      <c r="I691" s="3" t="s">
        <v>8389</v>
      </c>
    </row>
    <row r="692" spans="2:9" x14ac:dyDescent="0.2">
      <c r="B692" s="3" t="s">
        <v>8390</v>
      </c>
      <c r="C692" s="3" t="s">
        <v>8385</v>
      </c>
      <c r="D692" s="3" t="b">
        <v>1</v>
      </c>
      <c r="E692" s="3" t="s">
        <v>12471</v>
      </c>
      <c r="G692" s="3" t="s">
        <v>8386</v>
      </c>
      <c r="H692" s="3" t="s">
        <v>5367</v>
      </c>
      <c r="I692" s="3" t="s">
        <v>8391</v>
      </c>
    </row>
    <row r="693" spans="2:9" x14ac:dyDescent="0.2">
      <c r="B693" s="3" t="s">
        <v>8392</v>
      </c>
      <c r="C693" s="3" t="s">
        <v>8393</v>
      </c>
      <c r="E693" s="3" t="s">
        <v>12472</v>
      </c>
      <c r="G693" s="3" t="s">
        <v>8394</v>
      </c>
      <c r="H693" s="3" t="s">
        <v>23</v>
      </c>
      <c r="I693" s="3" t="s">
        <v>8395</v>
      </c>
    </row>
    <row r="694" spans="2:9" x14ac:dyDescent="0.2">
      <c r="B694" s="3" t="s">
        <v>8396</v>
      </c>
      <c r="C694" s="3" t="s">
        <v>8397</v>
      </c>
      <c r="E694" s="3" t="s">
        <v>12473</v>
      </c>
      <c r="G694" s="3" t="s">
        <v>8398</v>
      </c>
      <c r="H694" s="3" t="s">
        <v>23</v>
      </c>
      <c r="I694" s="3" t="s">
        <v>8399</v>
      </c>
    </row>
    <row r="695" spans="2:9" x14ac:dyDescent="0.2">
      <c r="B695" s="3" t="s">
        <v>8400</v>
      </c>
      <c r="C695" s="3" t="s">
        <v>8401</v>
      </c>
      <c r="E695" s="3" t="s">
        <v>12474</v>
      </c>
      <c r="G695" s="3" t="s">
        <v>8402</v>
      </c>
      <c r="H695" s="3" t="s">
        <v>23</v>
      </c>
      <c r="I695" s="3" t="s">
        <v>8403</v>
      </c>
    </row>
    <row r="696" spans="2:9" x14ac:dyDescent="0.2">
      <c r="B696" s="3" t="s">
        <v>8404</v>
      </c>
      <c r="C696" s="3" t="s">
        <v>8405</v>
      </c>
      <c r="E696" s="3" t="s">
        <v>12475</v>
      </c>
      <c r="G696" s="3" t="s">
        <v>8406</v>
      </c>
      <c r="H696" s="3" t="s">
        <v>23</v>
      </c>
      <c r="I696" s="3" t="s">
        <v>8407</v>
      </c>
    </row>
    <row r="697" spans="2:9" x14ac:dyDescent="0.2">
      <c r="B697" s="3" t="s">
        <v>8408</v>
      </c>
      <c r="C697" s="3" t="s">
        <v>8409</v>
      </c>
      <c r="E697" s="3" t="s">
        <v>12476</v>
      </c>
      <c r="G697" s="3" t="s">
        <v>8410</v>
      </c>
      <c r="H697" s="3" t="s">
        <v>23</v>
      </c>
      <c r="I697" s="3" t="s">
        <v>8411</v>
      </c>
    </row>
    <row r="698" spans="2:9" x14ac:dyDescent="0.2">
      <c r="B698" s="3" t="s">
        <v>8412</v>
      </c>
      <c r="C698" s="3" t="s">
        <v>6322</v>
      </c>
      <c r="E698" s="3" t="s">
        <v>12124</v>
      </c>
      <c r="G698" s="3" t="s">
        <v>6323</v>
      </c>
      <c r="H698" s="3" t="s">
        <v>23</v>
      </c>
      <c r="I698" s="3" t="s">
        <v>8413</v>
      </c>
    </row>
    <row r="699" spans="2:9" x14ac:dyDescent="0.2">
      <c r="B699" s="3" t="s">
        <v>8414</v>
      </c>
      <c r="C699" s="3" t="s">
        <v>8415</v>
      </c>
      <c r="E699" s="3" t="s">
        <v>12477</v>
      </c>
      <c r="G699" s="3" t="s">
        <v>8416</v>
      </c>
      <c r="H699" s="3" t="s">
        <v>23</v>
      </c>
      <c r="I699" s="3" t="s">
        <v>8417</v>
      </c>
    </row>
    <row r="700" spans="2:9" x14ac:dyDescent="0.2">
      <c r="B700" s="3" t="s">
        <v>8418</v>
      </c>
      <c r="C700" s="3" t="s">
        <v>8419</v>
      </c>
      <c r="E700" s="3" t="s">
        <v>12478</v>
      </c>
      <c r="G700" s="3" t="s">
        <v>8420</v>
      </c>
      <c r="H700" s="3" t="s">
        <v>23</v>
      </c>
      <c r="I700" s="3" t="s">
        <v>8421</v>
      </c>
    </row>
    <row r="701" spans="2:9" x14ac:dyDescent="0.2">
      <c r="B701" s="3" t="s">
        <v>8422</v>
      </c>
      <c r="C701" s="3" t="s">
        <v>8423</v>
      </c>
      <c r="E701" s="3" t="s">
        <v>12479</v>
      </c>
      <c r="G701" s="3" t="s">
        <v>8424</v>
      </c>
      <c r="H701" s="3" t="s">
        <v>23</v>
      </c>
      <c r="I701" s="3" t="s">
        <v>8423</v>
      </c>
    </row>
    <row r="702" spans="2:9" x14ac:dyDescent="0.2">
      <c r="B702" s="3" t="s">
        <v>8425</v>
      </c>
      <c r="C702" s="3" t="s">
        <v>8426</v>
      </c>
      <c r="E702" s="3" t="s">
        <v>12480</v>
      </c>
      <c r="G702" s="3" t="s">
        <v>8427</v>
      </c>
      <c r="H702" s="3" t="s">
        <v>23</v>
      </c>
      <c r="I702" s="3" t="s">
        <v>8428</v>
      </c>
    </row>
    <row r="703" spans="2:9" x14ac:dyDescent="0.2">
      <c r="B703" s="3" t="s">
        <v>8429</v>
      </c>
      <c r="C703" s="3" t="s">
        <v>8430</v>
      </c>
      <c r="E703" s="3" t="s">
        <v>12481</v>
      </c>
      <c r="G703" s="3" t="s">
        <v>8431</v>
      </c>
      <c r="H703" s="3" t="s">
        <v>23</v>
      </c>
      <c r="I703" s="3" t="s">
        <v>8430</v>
      </c>
    </row>
    <row r="704" spans="2:9" x14ac:dyDescent="0.2">
      <c r="B704" s="3" t="s">
        <v>8432</v>
      </c>
      <c r="C704" s="3" t="s">
        <v>8433</v>
      </c>
      <c r="E704" s="3" t="s">
        <v>12482</v>
      </c>
      <c r="G704" s="3" t="s">
        <v>8434</v>
      </c>
      <c r="H704" s="3" t="s">
        <v>23</v>
      </c>
      <c r="I704" s="3" t="s">
        <v>8435</v>
      </c>
    </row>
    <row r="705" spans="2:9" x14ac:dyDescent="0.2">
      <c r="B705" s="3" t="s">
        <v>8436</v>
      </c>
      <c r="C705" s="3" t="s">
        <v>8437</v>
      </c>
      <c r="E705" s="3" t="s">
        <v>12483</v>
      </c>
      <c r="G705" s="3" t="s">
        <v>8438</v>
      </c>
      <c r="H705" s="3" t="s">
        <v>23</v>
      </c>
      <c r="I705" s="3" t="s">
        <v>8439</v>
      </c>
    </row>
    <row r="706" spans="2:9" x14ac:dyDescent="0.2">
      <c r="B706" s="3" t="s">
        <v>8440</v>
      </c>
      <c r="C706" s="3" t="s">
        <v>6326</v>
      </c>
      <c r="E706" s="3" t="s">
        <v>12125</v>
      </c>
      <c r="G706" s="3" t="s">
        <v>6327</v>
      </c>
      <c r="H706" s="3" t="s">
        <v>23</v>
      </c>
      <c r="I706" s="3" t="s">
        <v>6326</v>
      </c>
    </row>
    <row r="707" spans="2:9" x14ac:dyDescent="0.2">
      <c r="B707" s="3" t="s">
        <v>8441</v>
      </c>
      <c r="C707" s="3" t="s">
        <v>6330</v>
      </c>
      <c r="E707" s="3" t="s">
        <v>12126</v>
      </c>
      <c r="G707" s="3" t="s">
        <v>6331</v>
      </c>
      <c r="H707" s="3" t="s">
        <v>23</v>
      </c>
      <c r="I707" s="3" t="s">
        <v>8442</v>
      </c>
    </row>
    <row r="708" spans="2:9" x14ac:dyDescent="0.2">
      <c r="B708" s="3" t="s">
        <v>8443</v>
      </c>
      <c r="C708" s="3" t="s">
        <v>8444</v>
      </c>
      <c r="E708" s="3" t="s">
        <v>12484</v>
      </c>
      <c r="G708" s="3" t="s">
        <v>8445</v>
      </c>
      <c r="H708" s="3" t="s">
        <v>23</v>
      </c>
      <c r="I708" s="3" t="s">
        <v>8446</v>
      </c>
    </row>
    <row r="709" spans="2:9" x14ac:dyDescent="0.2">
      <c r="B709" s="3" t="s">
        <v>8447</v>
      </c>
      <c r="C709" s="3" t="s">
        <v>8448</v>
      </c>
      <c r="E709" s="3" t="s">
        <v>12485</v>
      </c>
      <c r="G709" s="3" t="s">
        <v>8449</v>
      </c>
      <c r="H709" s="3" t="s">
        <v>23</v>
      </c>
      <c r="I709" s="3" t="s">
        <v>8450</v>
      </c>
    </row>
    <row r="710" spans="2:9" x14ac:dyDescent="0.2">
      <c r="B710" s="3" t="s">
        <v>8451</v>
      </c>
      <c r="C710" s="3" t="s">
        <v>6334</v>
      </c>
      <c r="E710" s="3" t="s">
        <v>12127</v>
      </c>
      <c r="G710" s="3" t="s">
        <v>6335</v>
      </c>
      <c r="H710" s="3" t="s">
        <v>23</v>
      </c>
      <c r="I710" s="3" t="s">
        <v>8452</v>
      </c>
    </row>
    <row r="711" spans="2:9" x14ac:dyDescent="0.2">
      <c r="B711" s="3" t="s">
        <v>8453</v>
      </c>
      <c r="C711" s="3" t="s">
        <v>6338</v>
      </c>
      <c r="E711" s="3" t="s">
        <v>12128</v>
      </c>
      <c r="G711" s="3" t="s">
        <v>6339</v>
      </c>
      <c r="H711" s="3" t="s">
        <v>23</v>
      </c>
      <c r="I711" s="3" t="s">
        <v>8454</v>
      </c>
    </row>
    <row r="712" spans="2:9" x14ac:dyDescent="0.2">
      <c r="B712" s="3" t="s">
        <v>8455</v>
      </c>
      <c r="C712" s="3" t="s">
        <v>6342</v>
      </c>
      <c r="E712" s="3" t="s">
        <v>12129</v>
      </c>
      <c r="G712" s="3" t="s">
        <v>6343</v>
      </c>
      <c r="H712" s="3" t="s">
        <v>23</v>
      </c>
      <c r="I712" s="3" t="s">
        <v>8456</v>
      </c>
    </row>
    <row r="713" spans="2:9" x14ac:dyDescent="0.2">
      <c r="B713" s="3" t="s">
        <v>8457</v>
      </c>
      <c r="C713" s="3" t="s">
        <v>6346</v>
      </c>
      <c r="E713" s="3" t="s">
        <v>12130</v>
      </c>
      <c r="G713" s="3" t="s">
        <v>6347</v>
      </c>
      <c r="H713" s="3" t="s">
        <v>23</v>
      </c>
      <c r="I713" s="3" t="s">
        <v>8458</v>
      </c>
    </row>
    <row r="714" spans="2:9" x14ac:dyDescent="0.2">
      <c r="B714" s="3" t="s">
        <v>8459</v>
      </c>
      <c r="C714" s="3" t="s">
        <v>8460</v>
      </c>
      <c r="F714" s="3" t="s">
        <v>8461</v>
      </c>
      <c r="H714" s="3" t="s">
        <v>23</v>
      </c>
      <c r="I714" s="3" t="s">
        <v>8462</v>
      </c>
    </row>
    <row r="715" spans="2:9" x14ac:dyDescent="0.2">
      <c r="B715" s="3" t="s">
        <v>8463</v>
      </c>
      <c r="C715" s="3" t="s">
        <v>8464</v>
      </c>
      <c r="F715" s="3" t="s">
        <v>8465</v>
      </c>
      <c r="H715" s="3" t="s">
        <v>23</v>
      </c>
      <c r="I715" s="3" t="s">
        <v>8466</v>
      </c>
    </row>
    <row r="716" spans="2:9" x14ac:dyDescent="0.2">
      <c r="B716" s="3" t="s">
        <v>8467</v>
      </c>
      <c r="C716" s="3" t="s">
        <v>8468</v>
      </c>
      <c r="E716" s="3" t="s">
        <v>12486</v>
      </c>
      <c r="G716" s="3" t="s">
        <v>8469</v>
      </c>
      <c r="H716" s="3" t="s">
        <v>23</v>
      </c>
      <c r="I716" s="3" t="s">
        <v>8470</v>
      </c>
    </row>
    <row r="717" spans="2:9" x14ac:dyDescent="0.2">
      <c r="B717" s="3" t="s">
        <v>8471</v>
      </c>
      <c r="C717" s="3" t="s">
        <v>6350</v>
      </c>
      <c r="E717" s="3" t="s">
        <v>12131</v>
      </c>
      <c r="G717" s="3" t="s">
        <v>6351</v>
      </c>
      <c r="H717" s="3" t="s">
        <v>23</v>
      </c>
      <c r="I717" s="3" t="s">
        <v>6350</v>
      </c>
    </row>
    <row r="718" spans="2:9" x14ac:dyDescent="0.2">
      <c r="B718" s="3" t="s">
        <v>8472</v>
      </c>
      <c r="C718" s="3" t="s">
        <v>8473</v>
      </c>
      <c r="E718" s="3" t="s">
        <v>12487</v>
      </c>
      <c r="G718" s="3" t="s">
        <v>8474</v>
      </c>
      <c r="H718" s="3" t="s">
        <v>23</v>
      </c>
      <c r="I718" s="3" t="s">
        <v>8475</v>
      </c>
    </row>
    <row r="719" spans="2:9" x14ac:dyDescent="0.2">
      <c r="B719" s="3" t="s">
        <v>8476</v>
      </c>
      <c r="C719" s="3" t="s">
        <v>8477</v>
      </c>
      <c r="E719" s="3" t="s">
        <v>12488</v>
      </c>
      <c r="G719" s="3" t="s">
        <v>8478</v>
      </c>
      <c r="H719" s="3" t="s">
        <v>23</v>
      </c>
      <c r="I719" s="3" t="s">
        <v>8479</v>
      </c>
    </row>
    <row r="720" spans="2:9" x14ac:dyDescent="0.2">
      <c r="B720" s="3" t="s">
        <v>8480</v>
      </c>
      <c r="C720" s="3" t="s">
        <v>6354</v>
      </c>
      <c r="E720" s="3" t="s">
        <v>12132</v>
      </c>
      <c r="F720" s="3" t="s">
        <v>6355</v>
      </c>
      <c r="H720" s="3" t="s">
        <v>23</v>
      </c>
      <c r="I720" s="3" t="s">
        <v>8481</v>
      </c>
    </row>
    <row r="721" spans="2:9" x14ac:dyDescent="0.2">
      <c r="B721" s="3" t="s">
        <v>8482</v>
      </c>
      <c r="C721" s="3" t="s">
        <v>8483</v>
      </c>
      <c r="F721" s="3" t="s">
        <v>8484</v>
      </c>
      <c r="H721" s="3" t="s">
        <v>23</v>
      </c>
      <c r="I721" s="3" t="s">
        <v>8485</v>
      </c>
    </row>
    <row r="722" spans="2:9" x14ac:dyDescent="0.2">
      <c r="B722" s="3" t="s">
        <v>8486</v>
      </c>
      <c r="C722" s="3" t="s">
        <v>8487</v>
      </c>
      <c r="F722" s="3" t="s">
        <v>8488</v>
      </c>
      <c r="H722" s="3" t="s">
        <v>23</v>
      </c>
      <c r="I722" s="3" t="s">
        <v>8489</v>
      </c>
    </row>
    <row r="723" spans="2:9" x14ac:dyDescent="0.2">
      <c r="B723" s="3" t="s">
        <v>8490</v>
      </c>
      <c r="C723" s="3" t="s">
        <v>6358</v>
      </c>
      <c r="E723" s="3" t="s">
        <v>12133</v>
      </c>
      <c r="F723" s="3" t="s">
        <v>6359</v>
      </c>
      <c r="H723" s="3" t="s">
        <v>23</v>
      </c>
      <c r="I723" s="3" t="s">
        <v>8491</v>
      </c>
    </row>
    <row r="724" spans="2:9" x14ac:dyDescent="0.2">
      <c r="B724" s="3" t="s">
        <v>8492</v>
      </c>
      <c r="C724" s="3" t="s">
        <v>8493</v>
      </c>
      <c r="F724" s="3" t="s">
        <v>8494</v>
      </c>
      <c r="H724" s="3" t="s">
        <v>23</v>
      </c>
      <c r="I724" s="3" t="s">
        <v>8495</v>
      </c>
    </row>
    <row r="725" spans="2:9" x14ac:dyDescent="0.2">
      <c r="B725" s="3" t="s">
        <v>8496</v>
      </c>
      <c r="C725" s="3" t="s">
        <v>8497</v>
      </c>
      <c r="F725" s="3" t="s">
        <v>8498</v>
      </c>
      <c r="H725" s="3" t="s">
        <v>23</v>
      </c>
      <c r="I725" s="3" t="s">
        <v>8499</v>
      </c>
    </row>
    <row r="726" spans="2:9" x14ac:dyDescent="0.2">
      <c r="B726" s="3" t="s">
        <v>8500</v>
      </c>
      <c r="C726" s="3" t="s">
        <v>6362</v>
      </c>
      <c r="F726" s="3" t="s">
        <v>6363</v>
      </c>
      <c r="H726" s="3" t="s">
        <v>23</v>
      </c>
      <c r="I726" s="3" t="s">
        <v>8501</v>
      </c>
    </row>
    <row r="727" spans="2:9" x14ac:dyDescent="0.2">
      <c r="B727" s="3" t="s">
        <v>8502</v>
      </c>
      <c r="C727" s="3" t="s">
        <v>8503</v>
      </c>
      <c r="E727" s="3" t="s">
        <v>8504</v>
      </c>
      <c r="F727" s="3" t="s">
        <v>8505</v>
      </c>
      <c r="H727" s="3" t="s">
        <v>23</v>
      </c>
      <c r="I727" s="3" t="s">
        <v>8506</v>
      </c>
    </row>
    <row r="728" spans="2:9" x14ac:dyDescent="0.2">
      <c r="B728" s="3" t="s">
        <v>8507</v>
      </c>
      <c r="C728" s="3" t="s">
        <v>8508</v>
      </c>
      <c r="F728" s="3" t="s">
        <v>8509</v>
      </c>
      <c r="H728" s="3" t="s">
        <v>23</v>
      </c>
      <c r="I728" s="3" t="s">
        <v>8510</v>
      </c>
    </row>
    <row r="729" spans="2:9" x14ac:dyDescent="0.2">
      <c r="B729" s="3" t="s">
        <v>8511</v>
      </c>
      <c r="C729" s="3" t="s">
        <v>6366</v>
      </c>
      <c r="E729" s="3" t="s">
        <v>12134</v>
      </c>
      <c r="G729" s="3" t="s">
        <v>6367</v>
      </c>
      <c r="H729" s="3" t="s">
        <v>23</v>
      </c>
      <c r="I729" s="3" t="s">
        <v>8512</v>
      </c>
    </row>
    <row r="730" spans="2:9" x14ac:dyDescent="0.2">
      <c r="B730" s="3" t="s">
        <v>8513</v>
      </c>
      <c r="C730" s="3" t="s">
        <v>8514</v>
      </c>
      <c r="E730" s="3" t="s">
        <v>8515</v>
      </c>
      <c r="F730" s="3" t="s">
        <v>8516</v>
      </c>
      <c r="H730" s="3" t="s">
        <v>23</v>
      </c>
      <c r="I730" s="3" t="s">
        <v>8517</v>
      </c>
    </row>
    <row r="731" spans="2:9" x14ac:dyDescent="0.2">
      <c r="B731" s="3" t="s">
        <v>8518</v>
      </c>
      <c r="C731" s="3" t="s">
        <v>8519</v>
      </c>
      <c r="E731" s="3" t="s">
        <v>12489</v>
      </c>
      <c r="G731" s="3" t="s">
        <v>8520</v>
      </c>
      <c r="H731" s="3" t="s">
        <v>23</v>
      </c>
      <c r="I731" s="3" t="s">
        <v>8521</v>
      </c>
    </row>
    <row r="732" spans="2:9" x14ac:dyDescent="0.2">
      <c r="B732" s="3" t="s">
        <v>8522</v>
      </c>
      <c r="C732" s="3" t="s">
        <v>8523</v>
      </c>
      <c r="E732" s="3" t="s">
        <v>12490</v>
      </c>
      <c r="G732" s="3" t="s">
        <v>8524</v>
      </c>
      <c r="H732" s="3" t="s">
        <v>23</v>
      </c>
      <c r="I732" s="3" t="s">
        <v>8525</v>
      </c>
    </row>
    <row r="733" spans="2:9" x14ac:dyDescent="0.2">
      <c r="B733" s="3" t="s">
        <v>8526</v>
      </c>
      <c r="C733" s="3" t="s">
        <v>6370</v>
      </c>
      <c r="E733" s="3" t="s">
        <v>6371</v>
      </c>
      <c r="G733" s="3" t="s">
        <v>6372</v>
      </c>
      <c r="H733" s="3" t="s">
        <v>23</v>
      </c>
      <c r="I733" s="3" t="s">
        <v>8527</v>
      </c>
    </row>
    <row r="734" spans="2:9" x14ac:dyDescent="0.2">
      <c r="B734" s="3" t="s">
        <v>8528</v>
      </c>
      <c r="C734" s="3" t="s">
        <v>8529</v>
      </c>
      <c r="E734" s="3" t="s">
        <v>12491</v>
      </c>
      <c r="G734" s="3" t="s">
        <v>8530</v>
      </c>
      <c r="H734" s="3" t="s">
        <v>23</v>
      </c>
      <c r="I734" s="3" t="s">
        <v>8531</v>
      </c>
    </row>
    <row r="735" spans="2:9" x14ac:dyDescent="0.2">
      <c r="B735" s="3" t="s">
        <v>8532</v>
      </c>
      <c r="C735" s="3" t="s">
        <v>8533</v>
      </c>
      <c r="E735" s="3" t="s">
        <v>12492</v>
      </c>
      <c r="G735" s="3" t="s">
        <v>8534</v>
      </c>
      <c r="H735" s="3" t="s">
        <v>23</v>
      </c>
      <c r="I735" s="3" t="s">
        <v>8535</v>
      </c>
    </row>
    <row r="736" spans="2:9" x14ac:dyDescent="0.2">
      <c r="B736" s="3" t="s">
        <v>8536</v>
      </c>
      <c r="C736" s="3" t="s">
        <v>8537</v>
      </c>
      <c r="E736" s="3" t="s">
        <v>12493</v>
      </c>
      <c r="G736" s="3" t="s">
        <v>8538</v>
      </c>
      <c r="H736" s="3" t="s">
        <v>23</v>
      </c>
      <c r="I736" s="3" t="s">
        <v>8539</v>
      </c>
    </row>
    <row r="737" spans="2:9" x14ac:dyDescent="0.2">
      <c r="B737" s="3" t="s">
        <v>8540</v>
      </c>
      <c r="C737" s="3" t="s">
        <v>8541</v>
      </c>
      <c r="E737" s="3" t="s">
        <v>12494</v>
      </c>
      <c r="G737" s="3" t="s">
        <v>8542</v>
      </c>
      <c r="H737" s="3" t="s">
        <v>23</v>
      </c>
      <c r="I737" s="3" t="s">
        <v>8543</v>
      </c>
    </row>
    <row r="738" spans="2:9" x14ac:dyDescent="0.2">
      <c r="B738" s="3" t="s">
        <v>8544</v>
      </c>
      <c r="C738" s="3" t="s">
        <v>8545</v>
      </c>
      <c r="E738" s="3" t="s">
        <v>12495</v>
      </c>
      <c r="G738" s="3" t="s">
        <v>8546</v>
      </c>
      <c r="H738" s="3" t="s">
        <v>23</v>
      </c>
      <c r="I738" s="3" t="s">
        <v>8547</v>
      </c>
    </row>
    <row r="739" spans="2:9" x14ac:dyDescent="0.2">
      <c r="B739" s="3" t="s">
        <v>8548</v>
      </c>
      <c r="C739" s="3" t="s">
        <v>8549</v>
      </c>
      <c r="H739" s="3" t="s">
        <v>23</v>
      </c>
      <c r="I739" s="3" t="s">
        <v>8550</v>
      </c>
    </row>
    <row r="740" spans="2:9" x14ac:dyDescent="0.2">
      <c r="B740" s="3" t="s">
        <v>8551</v>
      </c>
      <c r="C740" s="3" t="s">
        <v>6375</v>
      </c>
      <c r="E740" s="3" t="s">
        <v>12135</v>
      </c>
      <c r="G740" s="3" t="s">
        <v>6376</v>
      </c>
      <c r="H740" s="3" t="s">
        <v>23</v>
      </c>
      <c r="I740" s="3" t="s">
        <v>8552</v>
      </c>
    </row>
    <row r="741" spans="2:9" x14ac:dyDescent="0.2">
      <c r="B741" s="3" t="s">
        <v>8553</v>
      </c>
      <c r="C741" s="3" t="s">
        <v>6379</v>
      </c>
      <c r="E741" s="3" t="s">
        <v>12136</v>
      </c>
      <c r="G741" s="3" t="s">
        <v>6380</v>
      </c>
      <c r="H741" s="3" t="s">
        <v>23</v>
      </c>
      <c r="I741" s="3" t="s">
        <v>8554</v>
      </c>
    </row>
    <row r="742" spans="2:9" x14ac:dyDescent="0.2">
      <c r="B742" s="3" t="s">
        <v>8555</v>
      </c>
      <c r="C742" s="3" t="s">
        <v>8556</v>
      </c>
      <c r="E742" s="3" t="s">
        <v>12496</v>
      </c>
      <c r="G742" s="3" t="s">
        <v>8557</v>
      </c>
      <c r="H742" s="3" t="s">
        <v>23</v>
      </c>
      <c r="I742" s="3" t="s">
        <v>8558</v>
      </c>
    </row>
    <row r="743" spans="2:9" x14ac:dyDescent="0.2">
      <c r="B743" s="3" t="s">
        <v>8559</v>
      </c>
      <c r="C743" s="3" t="s">
        <v>6383</v>
      </c>
      <c r="E743" s="3" t="s">
        <v>12137</v>
      </c>
      <c r="G743" s="3" t="s">
        <v>6384</v>
      </c>
      <c r="H743" s="3" t="s">
        <v>23</v>
      </c>
      <c r="I743" s="3" t="s">
        <v>8560</v>
      </c>
    </row>
    <row r="744" spans="2:9" x14ac:dyDescent="0.2">
      <c r="B744" s="3" t="s">
        <v>8561</v>
      </c>
      <c r="C744" s="3" t="s">
        <v>8562</v>
      </c>
      <c r="E744" s="3" t="s">
        <v>12497</v>
      </c>
      <c r="F744" s="3" t="s">
        <v>8563</v>
      </c>
      <c r="H744" s="3" t="s">
        <v>23</v>
      </c>
      <c r="I744" s="3" t="s">
        <v>8564</v>
      </c>
    </row>
    <row r="745" spans="2:9" x14ac:dyDescent="0.2">
      <c r="B745" s="3" t="s">
        <v>8565</v>
      </c>
      <c r="C745" s="3" t="s">
        <v>8566</v>
      </c>
      <c r="E745" s="3" t="s">
        <v>12498</v>
      </c>
      <c r="G745" s="3" t="s">
        <v>8567</v>
      </c>
      <c r="H745" s="3" t="s">
        <v>23</v>
      </c>
      <c r="I745" s="3" t="s">
        <v>8568</v>
      </c>
    </row>
    <row r="746" spans="2:9" x14ac:dyDescent="0.2">
      <c r="B746" s="3" t="s">
        <v>8569</v>
      </c>
      <c r="C746" s="3" t="s">
        <v>8570</v>
      </c>
      <c r="E746" s="3" t="s">
        <v>12499</v>
      </c>
      <c r="G746" s="3" t="s">
        <v>8571</v>
      </c>
      <c r="H746" s="3" t="s">
        <v>23</v>
      </c>
      <c r="I746" s="3" t="s">
        <v>8572</v>
      </c>
    </row>
    <row r="747" spans="2:9" x14ac:dyDescent="0.2">
      <c r="B747" s="3" t="s">
        <v>8573</v>
      </c>
      <c r="C747" s="3" t="s">
        <v>8574</v>
      </c>
      <c r="E747" s="3" t="s">
        <v>12500</v>
      </c>
      <c r="G747" s="3" t="s">
        <v>8575</v>
      </c>
      <c r="H747" s="3" t="s">
        <v>23</v>
      </c>
      <c r="I747" s="3" t="s">
        <v>8576</v>
      </c>
    </row>
    <row r="748" spans="2:9" x14ac:dyDescent="0.2">
      <c r="B748" s="3" t="s">
        <v>8577</v>
      </c>
      <c r="C748" s="3" t="s">
        <v>6387</v>
      </c>
      <c r="F748" s="3" t="s">
        <v>6388</v>
      </c>
      <c r="H748" s="3" t="s">
        <v>23</v>
      </c>
      <c r="I748" s="3" t="s">
        <v>8578</v>
      </c>
    </row>
    <row r="749" spans="2:9" x14ac:dyDescent="0.2">
      <c r="B749" s="3" t="s">
        <v>8579</v>
      </c>
      <c r="C749" s="3" t="s">
        <v>8580</v>
      </c>
      <c r="F749" s="3" t="s">
        <v>8581</v>
      </c>
      <c r="H749" s="3" t="s">
        <v>23</v>
      </c>
      <c r="I749" s="3" t="s">
        <v>8582</v>
      </c>
    </row>
    <row r="750" spans="2:9" x14ac:dyDescent="0.2">
      <c r="B750" s="3" t="s">
        <v>8583</v>
      </c>
      <c r="C750" s="3" t="s">
        <v>8584</v>
      </c>
      <c r="F750" s="3" t="s">
        <v>8585</v>
      </c>
      <c r="H750" s="3" t="s">
        <v>23</v>
      </c>
      <c r="I750" s="3" t="s">
        <v>8586</v>
      </c>
    </row>
    <row r="751" spans="2:9" x14ac:dyDescent="0.2">
      <c r="B751" s="3" t="s">
        <v>8587</v>
      </c>
      <c r="C751" s="3" t="s">
        <v>8588</v>
      </c>
      <c r="F751" s="3" t="s">
        <v>8589</v>
      </c>
      <c r="H751" s="3" t="s">
        <v>23</v>
      </c>
      <c r="I751" s="3" t="s">
        <v>8590</v>
      </c>
    </row>
    <row r="752" spans="2:9" x14ac:dyDescent="0.2">
      <c r="B752" s="3" t="s">
        <v>8591</v>
      </c>
      <c r="C752" s="3" t="s">
        <v>8592</v>
      </c>
      <c r="F752" s="3" t="s">
        <v>8593</v>
      </c>
      <c r="H752" s="3" t="s">
        <v>23</v>
      </c>
      <c r="I752" s="3" t="s">
        <v>8594</v>
      </c>
    </row>
    <row r="753" spans="2:9" x14ac:dyDescent="0.2">
      <c r="B753" s="3" t="s">
        <v>8595</v>
      </c>
      <c r="C753" s="3" t="s">
        <v>8596</v>
      </c>
      <c r="F753" s="3" t="s">
        <v>8597</v>
      </c>
      <c r="H753" s="3" t="s">
        <v>23</v>
      </c>
      <c r="I753" s="3" t="s">
        <v>8598</v>
      </c>
    </row>
    <row r="754" spans="2:9" x14ac:dyDescent="0.2">
      <c r="B754" s="3" t="s">
        <v>8599</v>
      </c>
      <c r="C754" s="3" t="s">
        <v>8600</v>
      </c>
      <c r="E754" s="3" t="s">
        <v>12501</v>
      </c>
      <c r="G754" s="3" t="s">
        <v>8601</v>
      </c>
      <c r="H754" s="3" t="s">
        <v>23</v>
      </c>
      <c r="I754" s="3" t="s">
        <v>8602</v>
      </c>
    </row>
    <row r="755" spans="2:9" x14ac:dyDescent="0.2">
      <c r="B755" s="3" t="s">
        <v>8603</v>
      </c>
      <c r="C755" s="3" t="s">
        <v>6391</v>
      </c>
      <c r="E755" s="3" t="s">
        <v>12138</v>
      </c>
      <c r="G755" s="3" t="s">
        <v>6392</v>
      </c>
      <c r="H755" s="3" t="s">
        <v>23</v>
      </c>
      <c r="I755" s="3" t="s">
        <v>8604</v>
      </c>
    </row>
    <row r="756" spans="2:9" x14ac:dyDescent="0.2">
      <c r="B756" s="3" t="s">
        <v>8605</v>
      </c>
      <c r="C756" s="3" t="s">
        <v>6395</v>
      </c>
      <c r="E756" s="3" t="s">
        <v>12139</v>
      </c>
      <c r="G756" s="3" t="s">
        <v>6396</v>
      </c>
      <c r="H756" s="3" t="s">
        <v>23</v>
      </c>
      <c r="I756" s="3" t="s">
        <v>8606</v>
      </c>
    </row>
    <row r="757" spans="2:9" x14ac:dyDescent="0.2">
      <c r="B757" s="3" t="s">
        <v>8607</v>
      </c>
      <c r="C757" s="3" t="s">
        <v>6399</v>
      </c>
      <c r="F757" s="3" t="s">
        <v>6400</v>
      </c>
      <c r="H757" s="3" t="s">
        <v>23</v>
      </c>
      <c r="I757" s="3" t="s">
        <v>8608</v>
      </c>
    </row>
    <row r="758" spans="2:9" x14ac:dyDescent="0.2">
      <c r="B758" s="3" t="s">
        <v>8609</v>
      </c>
      <c r="C758" s="3" t="s">
        <v>8610</v>
      </c>
      <c r="E758" s="3" t="s">
        <v>12502</v>
      </c>
      <c r="G758" s="3" t="s">
        <v>8611</v>
      </c>
      <c r="H758" s="3" t="s">
        <v>23</v>
      </c>
      <c r="I758" s="3" t="s">
        <v>8612</v>
      </c>
    </row>
    <row r="759" spans="2:9" x14ac:dyDescent="0.2">
      <c r="B759" s="3" t="s">
        <v>8613</v>
      </c>
      <c r="C759" s="3" t="s">
        <v>6403</v>
      </c>
      <c r="E759" s="3" t="s">
        <v>12140</v>
      </c>
      <c r="G759" s="3" t="s">
        <v>6404</v>
      </c>
      <c r="H759" s="3" t="s">
        <v>23</v>
      </c>
      <c r="I759" s="3" t="s">
        <v>8614</v>
      </c>
    </row>
    <row r="760" spans="2:9" x14ac:dyDescent="0.2">
      <c r="B760" s="3" t="s">
        <v>8615</v>
      </c>
      <c r="C760" s="3" t="s">
        <v>6407</v>
      </c>
      <c r="E760" s="3" t="s">
        <v>12141</v>
      </c>
      <c r="G760" s="3" t="s">
        <v>6408</v>
      </c>
      <c r="H760" s="3" t="s">
        <v>23</v>
      </c>
      <c r="I760" s="3" t="s">
        <v>8616</v>
      </c>
    </row>
    <row r="761" spans="2:9" x14ac:dyDescent="0.2">
      <c r="B761" s="3" t="s">
        <v>8617</v>
      </c>
      <c r="C761" s="3" t="s">
        <v>8618</v>
      </c>
      <c r="E761" s="3" t="s">
        <v>12503</v>
      </c>
      <c r="F761" s="3" t="s">
        <v>8619</v>
      </c>
      <c r="H761" s="3" t="s">
        <v>23</v>
      </c>
      <c r="I761" s="3" t="s">
        <v>8620</v>
      </c>
    </row>
    <row r="762" spans="2:9" x14ac:dyDescent="0.2">
      <c r="B762" s="3" t="s">
        <v>8621</v>
      </c>
      <c r="C762" s="3" t="s">
        <v>8622</v>
      </c>
      <c r="E762" s="3" t="s">
        <v>12504</v>
      </c>
      <c r="F762" s="3" t="s">
        <v>8623</v>
      </c>
      <c r="H762" s="3" t="s">
        <v>23</v>
      </c>
      <c r="I762" s="3" t="s">
        <v>8624</v>
      </c>
    </row>
    <row r="763" spans="2:9" x14ac:dyDescent="0.2">
      <c r="B763" s="3" t="s">
        <v>8625</v>
      </c>
      <c r="C763" s="3" t="s">
        <v>8626</v>
      </c>
      <c r="E763" s="3" t="s">
        <v>12505</v>
      </c>
      <c r="F763" s="3" t="s">
        <v>8627</v>
      </c>
      <c r="H763" s="3" t="s">
        <v>23</v>
      </c>
      <c r="I763" s="3" t="s">
        <v>8628</v>
      </c>
    </row>
    <row r="764" spans="2:9" x14ac:dyDescent="0.2">
      <c r="B764" s="3" t="s">
        <v>8629</v>
      </c>
      <c r="C764" s="3" t="s">
        <v>8630</v>
      </c>
      <c r="E764" s="3" t="s">
        <v>8631</v>
      </c>
      <c r="F764" s="3" t="s">
        <v>8632</v>
      </c>
      <c r="H764" s="3" t="s">
        <v>23</v>
      </c>
      <c r="I764" s="3" t="s">
        <v>8633</v>
      </c>
    </row>
    <row r="765" spans="2:9" x14ac:dyDescent="0.2">
      <c r="B765" s="3" t="s">
        <v>8634</v>
      </c>
      <c r="C765" s="3" t="s">
        <v>8635</v>
      </c>
      <c r="E765" s="3" t="s">
        <v>8636</v>
      </c>
      <c r="F765" s="3" t="s">
        <v>8637</v>
      </c>
      <c r="H765" s="3" t="s">
        <v>23</v>
      </c>
      <c r="I765" s="3" t="s">
        <v>8638</v>
      </c>
    </row>
    <row r="766" spans="2:9" x14ac:dyDescent="0.2">
      <c r="B766" s="3" t="s">
        <v>8639</v>
      </c>
      <c r="C766" s="3" t="s">
        <v>8640</v>
      </c>
      <c r="E766" s="3" t="s">
        <v>8641</v>
      </c>
      <c r="F766" s="3" t="s">
        <v>8642</v>
      </c>
      <c r="H766" s="3" t="s">
        <v>23</v>
      </c>
      <c r="I766" s="3" t="s">
        <v>8643</v>
      </c>
    </row>
    <row r="767" spans="2:9" x14ac:dyDescent="0.2">
      <c r="B767" s="3" t="s">
        <v>8644</v>
      </c>
      <c r="C767" s="3" t="s">
        <v>8645</v>
      </c>
      <c r="E767" s="3" t="s">
        <v>12506</v>
      </c>
      <c r="F767" s="3" t="s">
        <v>8646</v>
      </c>
      <c r="H767" s="3" t="s">
        <v>23</v>
      </c>
      <c r="I767" s="3" t="s">
        <v>8647</v>
      </c>
    </row>
    <row r="768" spans="2:9" x14ac:dyDescent="0.2">
      <c r="B768" s="3" t="s">
        <v>8648</v>
      </c>
      <c r="C768" s="3" t="s">
        <v>8649</v>
      </c>
      <c r="E768" s="3" t="s">
        <v>8650</v>
      </c>
      <c r="F768" s="3" t="s">
        <v>8651</v>
      </c>
      <c r="H768" s="3" t="s">
        <v>23</v>
      </c>
      <c r="I768" s="3" t="s">
        <v>8652</v>
      </c>
    </row>
    <row r="769" spans="2:9" x14ac:dyDescent="0.2">
      <c r="B769" s="3" t="s">
        <v>8653</v>
      </c>
      <c r="C769" s="3" t="s">
        <v>8654</v>
      </c>
      <c r="E769" s="3" t="s">
        <v>12507</v>
      </c>
      <c r="G769" s="3" t="s">
        <v>8655</v>
      </c>
      <c r="H769" s="3" t="s">
        <v>23</v>
      </c>
      <c r="I769" s="3" t="s">
        <v>8656</v>
      </c>
    </row>
    <row r="770" spans="2:9" x14ac:dyDescent="0.2">
      <c r="B770" s="3" t="s">
        <v>8657</v>
      </c>
      <c r="C770" s="3" t="s">
        <v>8658</v>
      </c>
      <c r="E770" s="3" t="s">
        <v>12508</v>
      </c>
      <c r="H770" s="3" t="s">
        <v>23</v>
      </c>
      <c r="I770" s="3" t="s">
        <v>8659</v>
      </c>
    </row>
    <row r="771" spans="2:9" x14ac:dyDescent="0.2">
      <c r="B771" s="3" t="s">
        <v>8660</v>
      </c>
      <c r="C771" s="3" t="s">
        <v>8661</v>
      </c>
      <c r="E771" s="3" t="s">
        <v>8662</v>
      </c>
      <c r="G771" s="3" t="s">
        <v>8663</v>
      </c>
      <c r="H771" s="3" t="s">
        <v>23</v>
      </c>
      <c r="I771" s="3" t="s">
        <v>8664</v>
      </c>
    </row>
    <row r="772" spans="2:9" x14ac:dyDescent="0.2">
      <c r="B772" s="3" t="s">
        <v>8665</v>
      </c>
      <c r="C772" s="3" t="s">
        <v>8666</v>
      </c>
      <c r="E772" s="3" t="s">
        <v>12509</v>
      </c>
      <c r="G772" s="3" t="s">
        <v>8667</v>
      </c>
      <c r="H772" s="3" t="s">
        <v>23</v>
      </c>
      <c r="I772" s="3" t="s">
        <v>8668</v>
      </c>
    </row>
    <row r="773" spans="2:9" x14ac:dyDescent="0.2">
      <c r="B773" s="3" t="s">
        <v>8669</v>
      </c>
      <c r="C773" s="3" t="s">
        <v>8670</v>
      </c>
      <c r="F773" s="3" t="s">
        <v>8671</v>
      </c>
      <c r="H773" s="3" t="s">
        <v>23</v>
      </c>
      <c r="I773" s="3" t="s">
        <v>8672</v>
      </c>
    </row>
    <row r="774" spans="2:9" x14ac:dyDescent="0.2">
      <c r="B774" s="3" t="s">
        <v>8673</v>
      </c>
      <c r="C774" s="3" t="s">
        <v>6411</v>
      </c>
      <c r="E774" s="3" t="s">
        <v>12142</v>
      </c>
      <c r="G774" s="3" t="s">
        <v>6412</v>
      </c>
      <c r="H774" s="3" t="s">
        <v>23</v>
      </c>
      <c r="I774" s="3" t="s">
        <v>8674</v>
      </c>
    </row>
    <row r="775" spans="2:9" x14ac:dyDescent="0.2">
      <c r="B775" s="3" t="s">
        <v>8675</v>
      </c>
      <c r="C775" s="3" t="s">
        <v>8676</v>
      </c>
      <c r="E775" s="3" t="s">
        <v>12510</v>
      </c>
      <c r="G775" s="3" t="s">
        <v>8677</v>
      </c>
      <c r="H775" s="3" t="s">
        <v>23</v>
      </c>
      <c r="I775" s="3" t="s">
        <v>8678</v>
      </c>
    </row>
    <row r="776" spans="2:9" x14ac:dyDescent="0.2">
      <c r="B776" s="3" t="s">
        <v>8679</v>
      </c>
      <c r="C776" s="3" t="s">
        <v>8680</v>
      </c>
      <c r="E776" s="3" t="s">
        <v>12511</v>
      </c>
      <c r="G776" s="3" t="s">
        <v>8681</v>
      </c>
      <c r="H776" s="3" t="s">
        <v>23</v>
      </c>
      <c r="I776" s="3" t="s">
        <v>8682</v>
      </c>
    </row>
    <row r="777" spans="2:9" x14ac:dyDescent="0.2">
      <c r="B777" s="3" t="s">
        <v>8683</v>
      </c>
      <c r="C777" s="3" t="s">
        <v>8684</v>
      </c>
      <c r="E777" s="3" t="s">
        <v>12512</v>
      </c>
      <c r="H777" s="3" t="s">
        <v>23</v>
      </c>
      <c r="I777" s="3" t="s">
        <v>8685</v>
      </c>
    </row>
    <row r="778" spans="2:9" x14ac:dyDescent="0.2">
      <c r="B778" s="3" t="s">
        <v>8686</v>
      </c>
      <c r="C778" s="3" t="s">
        <v>8687</v>
      </c>
      <c r="E778" s="3" t="s">
        <v>12513</v>
      </c>
      <c r="G778" s="3" t="s">
        <v>8688</v>
      </c>
      <c r="H778" s="3" t="s">
        <v>23</v>
      </c>
      <c r="I778" s="3" t="s">
        <v>8689</v>
      </c>
    </row>
    <row r="779" spans="2:9" x14ac:dyDescent="0.2">
      <c r="B779" s="3" t="s">
        <v>8690</v>
      </c>
      <c r="C779" s="3" t="s">
        <v>8691</v>
      </c>
      <c r="E779" s="3" t="s">
        <v>12514</v>
      </c>
      <c r="G779" s="3" t="s">
        <v>8692</v>
      </c>
      <c r="H779" s="3" t="s">
        <v>23</v>
      </c>
      <c r="I779" s="3" t="s">
        <v>8693</v>
      </c>
    </row>
    <row r="780" spans="2:9" x14ac:dyDescent="0.2">
      <c r="B780" s="3" t="s">
        <v>8694</v>
      </c>
      <c r="C780" s="3" t="s">
        <v>6415</v>
      </c>
      <c r="E780" s="3" t="s">
        <v>12143</v>
      </c>
      <c r="G780" s="3" t="s">
        <v>6416</v>
      </c>
      <c r="H780" s="3" t="s">
        <v>23</v>
      </c>
      <c r="I780" s="3" t="s">
        <v>8695</v>
      </c>
    </row>
    <row r="781" spans="2:9" x14ac:dyDescent="0.2">
      <c r="B781" s="3" t="s">
        <v>8696</v>
      </c>
      <c r="C781" s="3" t="s">
        <v>8697</v>
      </c>
      <c r="F781" s="3" t="s">
        <v>8698</v>
      </c>
      <c r="H781" s="3" t="s">
        <v>23</v>
      </c>
      <c r="I781" s="3" t="s">
        <v>8699</v>
      </c>
    </row>
    <row r="782" spans="2:9" x14ac:dyDescent="0.2">
      <c r="B782" s="3" t="s">
        <v>8700</v>
      </c>
      <c r="C782" s="3" t="s">
        <v>8701</v>
      </c>
      <c r="E782" s="3" t="s">
        <v>12515</v>
      </c>
      <c r="G782" s="3" t="s">
        <v>8702</v>
      </c>
      <c r="H782" s="3" t="s">
        <v>23</v>
      </c>
      <c r="I782" s="3" t="s">
        <v>8703</v>
      </c>
    </row>
    <row r="783" spans="2:9" x14ac:dyDescent="0.2">
      <c r="B783" s="3" t="s">
        <v>8704</v>
      </c>
      <c r="C783" s="3" t="s">
        <v>8705</v>
      </c>
      <c r="E783" s="3" t="s">
        <v>12516</v>
      </c>
      <c r="G783" s="3" t="s">
        <v>8706</v>
      </c>
      <c r="H783" s="3" t="s">
        <v>23</v>
      </c>
      <c r="I783" s="3" t="s">
        <v>8707</v>
      </c>
    </row>
    <row r="784" spans="2:9" x14ac:dyDescent="0.2">
      <c r="B784" s="3" t="s">
        <v>8708</v>
      </c>
      <c r="C784" s="3" t="s">
        <v>8709</v>
      </c>
      <c r="E784" s="3" t="s">
        <v>12517</v>
      </c>
      <c r="H784" s="3" t="s">
        <v>23</v>
      </c>
      <c r="I784" s="3" t="s">
        <v>8710</v>
      </c>
    </row>
    <row r="785" spans="2:9" x14ac:dyDescent="0.2">
      <c r="B785" s="3" t="s">
        <v>8711</v>
      </c>
      <c r="C785" s="3" t="s">
        <v>8712</v>
      </c>
      <c r="E785" s="3" t="s">
        <v>12518</v>
      </c>
      <c r="G785" s="3" t="s">
        <v>8713</v>
      </c>
      <c r="H785" s="3" t="s">
        <v>23</v>
      </c>
      <c r="I785" s="3" t="s">
        <v>8714</v>
      </c>
    </row>
    <row r="786" spans="2:9" x14ac:dyDescent="0.2">
      <c r="B786" s="3" t="s">
        <v>8715</v>
      </c>
      <c r="C786" s="3" t="s">
        <v>8716</v>
      </c>
      <c r="E786" s="3" t="s">
        <v>12519</v>
      </c>
      <c r="G786" s="3" t="s">
        <v>8717</v>
      </c>
      <c r="H786" s="3" t="s">
        <v>23</v>
      </c>
      <c r="I786" s="3" t="s">
        <v>8718</v>
      </c>
    </row>
    <row r="787" spans="2:9" x14ac:dyDescent="0.2">
      <c r="B787" s="3" t="s">
        <v>8719</v>
      </c>
      <c r="C787" s="3" t="s">
        <v>8720</v>
      </c>
      <c r="E787" s="3" t="s">
        <v>12520</v>
      </c>
      <c r="G787" s="3" t="s">
        <v>8721</v>
      </c>
      <c r="H787" s="3" t="s">
        <v>23</v>
      </c>
      <c r="I787" s="3" t="s">
        <v>8722</v>
      </c>
    </row>
    <row r="788" spans="2:9" x14ac:dyDescent="0.2">
      <c r="B788" s="3" t="s">
        <v>8723</v>
      </c>
      <c r="C788" s="3" t="s">
        <v>8724</v>
      </c>
      <c r="E788" s="3" t="s">
        <v>12521</v>
      </c>
      <c r="G788" s="3" t="s">
        <v>8725</v>
      </c>
      <c r="H788" s="3" t="s">
        <v>23</v>
      </c>
      <c r="I788" s="3" t="s">
        <v>8726</v>
      </c>
    </row>
    <row r="789" spans="2:9" x14ac:dyDescent="0.2">
      <c r="B789" s="3" t="s">
        <v>8727</v>
      </c>
      <c r="C789" s="3" t="s">
        <v>8728</v>
      </c>
      <c r="E789" s="3" t="s">
        <v>12522</v>
      </c>
      <c r="G789" s="3" t="s">
        <v>8729</v>
      </c>
      <c r="H789" s="3" t="s">
        <v>23</v>
      </c>
      <c r="I789" s="3" t="s">
        <v>8730</v>
      </c>
    </row>
    <row r="790" spans="2:9" x14ac:dyDescent="0.2">
      <c r="B790" s="3" t="s">
        <v>8731</v>
      </c>
      <c r="C790" s="3" t="s">
        <v>8732</v>
      </c>
      <c r="E790" s="3" t="s">
        <v>12523</v>
      </c>
      <c r="G790" s="3" t="s">
        <v>8733</v>
      </c>
      <c r="H790" s="3" t="s">
        <v>23</v>
      </c>
      <c r="I790" s="3" t="s">
        <v>8734</v>
      </c>
    </row>
    <row r="791" spans="2:9" x14ac:dyDescent="0.2">
      <c r="B791" s="3" t="s">
        <v>8735</v>
      </c>
      <c r="C791" s="3" t="s">
        <v>8736</v>
      </c>
      <c r="E791" s="3" t="s">
        <v>12524</v>
      </c>
      <c r="G791" s="3" t="s">
        <v>8737</v>
      </c>
      <c r="H791" s="3" t="s">
        <v>23</v>
      </c>
      <c r="I791" s="3" t="s">
        <v>8738</v>
      </c>
    </row>
    <row r="792" spans="2:9" x14ac:dyDescent="0.2">
      <c r="B792" s="3" t="s">
        <v>8739</v>
      </c>
      <c r="C792" s="3" t="s">
        <v>8740</v>
      </c>
      <c r="E792" s="3" t="s">
        <v>12525</v>
      </c>
      <c r="G792" s="3" t="s">
        <v>8741</v>
      </c>
      <c r="H792" s="3" t="s">
        <v>23</v>
      </c>
      <c r="I792" s="3" t="s">
        <v>8742</v>
      </c>
    </row>
    <row r="793" spans="2:9" x14ac:dyDescent="0.2">
      <c r="B793" s="3" t="s">
        <v>8743</v>
      </c>
      <c r="C793" s="3" t="s">
        <v>8744</v>
      </c>
      <c r="E793" s="3" t="s">
        <v>12526</v>
      </c>
      <c r="G793" s="3" t="s">
        <v>8745</v>
      </c>
      <c r="H793" s="3" t="s">
        <v>23</v>
      </c>
      <c r="I793" s="3" t="s">
        <v>8746</v>
      </c>
    </row>
    <row r="794" spans="2:9" x14ac:dyDescent="0.2">
      <c r="B794" s="3" t="s">
        <v>8747</v>
      </c>
      <c r="C794" s="3" t="s">
        <v>6419</v>
      </c>
      <c r="E794" s="3" t="s">
        <v>12144</v>
      </c>
      <c r="G794" s="3" t="s">
        <v>6420</v>
      </c>
      <c r="H794" s="3" t="s">
        <v>23</v>
      </c>
      <c r="I794" s="3" t="s">
        <v>8748</v>
      </c>
    </row>
    <row r="795" spans="2:9" x14ac:dyDescent="0.2">
      <c r="B795" s="3" t="s">
        <v>8749</v>
      </c>
      <c r="C795" s="3" t="s">
        <v>8750</v>
      </c>
      <c r="E795" s="3" t="s">
        <v>12527</v>
      </c>
      <c r="F795" s="3" t="s">
        <v>8751</v>
      </c>
      <c r="H795" s="3" t="s">
        <v>23</v>
      </c>
      <c r="I795" s="3" t="s">
        <v>8752</v>
      </c>
    </row>
    <row r="796" spans="2:9" x14ac:dyDescent="0.2">
      <c r="B796" s="3" t="s">
        <v>8753</v>
      </c>
      <c r="C796" s="3" t="s">
        <v>6423</v>
      </c>
      <c r="E796" s="3" t="s">
        <v>12145</v>
      </c>
      <c r="G796" s="3" t="s">
        <v>6424</v>
      </c>
      <c r="H796" s="3" t="s">
        <v>23</v>
      </c>
      <c r="I796" s="3" t="s">
        <v>8754</v>
      </c>
    </row>
    <row r="797" spans="2:9" x14ac:dyDescent="0.2">
      <c r="B797" s="3" t="s">
        <v>8755</v>
      </c>
      <c r="C797" s="3" t="s">
        <v>8756</v>
      </c>
      <c r="E797" s="3" t="s">
        <v>12528</v>
      </c>
      <c r="G797" s="3" t="s">
        <v>8757</v>
      </c>
      <c r="H797" s="3" t="s">
        <v>23</v>
      </c>
      <c r="I797" s="3" t="s">
        <v>8758</v>
      </c>
    </row>
    <row r="798" spans="2:9" x14ac:dyDescent="0.2">
      <c r="B798" s="3" t="s">
        <v>8759</v>
      </c>
      <c r="C798" s="3" t="s">
        <v>8760</v>
      </c>
      <c r="E798" s="3" t="s">
        <v>12529</v>
      </c>
      <c r="F798" s="3" t="s">
        <v>8761</v>
      </c>
      <c r="H798" s="3" t="s">
        <v>23</v>
      </c>
      <c r="I798" s="3" t="s">
        <v>8762</v>
      </c>
    </row>
    <row r="799" spans="2:9" x14ac:dyDescent="0.2">
      <c r="B799" s="3" t="s">
        <v>8763</v>
      </c>
      <c r="C799" s="3" t="s">
        <v>8764</v>
      </c>
      <c r="E799" s="3" t="s">
        <v>12530</v>
      </c>
      <c r="G799" s="3" t="s">
        <v>8765</v>
      </c>
      <c r="H799" s="3" t="s">
        <v>23</v>
      </c>
      <c r="I799" s="3" t="s">
        <v>8766</v>
      </c>
    </row>
    <row r="800" spans="2:9" x14ac:dyDescent="0.2">
      <c r="B800" s="3" t="s">
        <v>8767</v>
      </c>
      <c r="C800" s="3" t="s">
        <v>8768</v>
      </c>
      <c r="E800" s="3" t="s">
        <v>12531</v>
      </c>
      <c r="G800" s="3" t="s">
        <v>8769</v>
      </c>
      <c r="H800" s="3" t="s">
        <v>23</v>
      </c>
      <c r="I800" s="3" t="s">
        <v>8770</v>
      </c>
    </row>
    <row r="801" spans="2:9" x14ac:dyDescent="0.2">
      <c r="B801" s="3" t="s">
        <v>8771</v>
      </c>
      <c r="C801" s="3" t="s">
        <v>8772</v>
      </c>
      <c r="E801" s="3" t="s">
        <v>12532</v>
      </c>
      <c r="G801" s="3" t="s">
        <v>8773</v>
      </c>
      <c r="H801" s="3" t="s">
        <v>23</v>
      </c>
      <c r="I801" s="3" t="s">
        <v>8774</v>
      </c>
    </row>
    <row r="802" spans="2:9" x14ac:dyDescent="0.2">
      <c r="B802" s="3" t="s">
        <v>8775</v>
      </c>
      <c r="C802" s="3" t="s">
        <v>8776</v>
      </c>
      <c r="E802" s="3" t="s">
        <v>12533</v>
      </c>
      <c r="G802" s="3" t="s">
        <v>8777</v>
      </c>
      <c r="H802" s="3" t="s">
        <v>23</v>
      </c>
      <c r="I802" s="3" t="s">
        <v>8778</v>
      </c>
    </row>
    <row r="803" spans="2:9" x14ac:dyDescent="0.2">
      <c r="B803" s="3" t="s">
        <v>8779</v>
      </c>
      <c r="C803" s="3" t="s">
        <v>8780</v>
      </c>
      <c r="E803" s="3" t="s">
        <v>12534</v>
      </c>
      <c r="G803" s="3" t="s">
        <v>8781</v>
      </c>
      <c r="H803" s="3" t="s">
        <v>23</v>
      </c>
      <c r="I803" s="3" t="s">
        <v>8782</v>
      </c>
    </row>
    <row r="804" spans="2:9" x14ac:dyDescent="0.2">
      <c r="B804" s="3" t="s">
        <v>8783</v>
      </c>
      <c r="C804" s="3" t="s">
        <v>8784</v>
      </c>
      <c r="E804" s="3" t="s">
        <v>12535</v>
      </c>
      <c r="G804" s="3" t="s">
        <v>8785</v>
      </c>
      <c r="H804" s="3" t="s">
        <v>23</v>
      </c>
      <c r="I804" s="3" t="s">
        <v>8786</v>
      </c>
    </row>
    <row r="805" spans="2:9" x14ac:dyDescent="0.2">
      <c r="B805" s="3" t="s">
        <v>8787</v>
      </c>
      <c r="C805" s="3" t="s">
        <v>8788</v>
      </c>
      <c r="E805" s="3" t="s">
        <v>12536</v>
      </c>
      <c r="G805" s="3" t="s">
        <v>8789</v>
      </c>
      <c r="H805" s="3" t="s">
        <v>23</v>
      </c>
      <c r="I805" s="3" t="s">
        <v>8790</v>
      </c>
    </row>
    <row r="806" spans="2:9" x14ac:dyDescent="0.2">
      <c r="B806" s="3" t="s">
        <v>8791</v>
      </c>
      <c r="C806" s="3" t="s">
        <v>8792</v>
      </c>
      <c r="E806" s="3" t="s">
        <v>12537</v>
      </c>
      <c r="G806" s="3" t="s">
        <v>8793</v>
      </c>
      <c r="H806" s="3" t="s">
        <v>23</v>
      </c>
      <c r="I806" s="3" t="s">
        <v>8794</v>
      </c>
    </row>
    <row r="807" spans="2:9" x14ac:dyDescent="0.2">
      <c r="B807" s="3" t="s">
        <v>8795</v>
      </c>
      <c r="C807" s="3" t="s">
        <v>8796</v>
      </c>
      <c r="E807" s="3" t="s">
        <v>12538</v>
      </c>
      <c r="G807" s="3" t="s">
        <v>8797</v>
      </c>
      <c r="H807" s="3" t="s">
        <v>23</v>
      </c>
      <c r="I807" s="3" t="s">
        <v>8798</v>
      </c>
    </row>
    <row r="808" spans="2:9" x14ac:dyDescent="0.2">
      <c r="B808" s="3" t="s">
        <v>8799</v>
      </c>
      <c r="C808" s="3" t="s">
        <v>8800</v>
      </c>
      <c r="E808" s="3" t="s">
        <v>12539</v>
      </c>
      <c r="G808" s="3" t="s">
        <v>8801</v>
      </c>
      <c r="H808" s="3" t="s">
        <v>23</v>
      </c>
      <c r="I808" s="3" t="s">
        <v>8802</v>
      </c>
    </row>
    <row r="809" spans="2:9" x14ac:dyDescent="0.2">
      <c r="B809" s="3" t="s">
        <v>8803</v>
      </c>
      <c r="C809" s="3" t="s">
        <v>8804</v>
      </c>
      <c r="E809" s="3" t="s">
        <v>12540</v>
      </c>
      <c r="G809" s="3" t="s">
        <v>8805</v>
      </c>
      <c r="H809" s="3" t="s">
        <v>23</v>
      </c>
      <c r="I809" s="3" t="s">
        <v>8806</v>
      </c>
    </row>
    <row r="810" spans="2:9" x14ac:dyDescent="0.2">
      <c r="B810" s="3" t="s">
        <v>8807</v>
      </c>
      <c r="C810" s="3" t="s">
        <v>8808</v>
      </c>
      <c r="E810" s="3" t="s">
        <v>12541</v>
      </c>
      <c r="G810" s="3" t="s">
        <v>8809</v>
      </c>
      <c r="H810" s="3" t="s">
        <v>23</v>
      </c>
      <c r="I810" s="3" t="s">
        <v>8810</v>
      </c>
    </row>
    <row r="811" spans="2:9" x14ac:dyDescent="0.2">
      <c r="B811" s="3" t="s">
        <v>8811</v>
      </c>
      <c r="C811" s="3" t="s">
        <v>8812</v>
      </c>
      <c r="E811" s="3" t="s">
        <v>12542</v>
      </c>
      <c r="G811" s="3" t="s">
        <v>8813</v>
      </c>
      <c r="H811" s="3" t="s">
        <v>23</v>
      </c>
      <c r="I811" s="3" t="s">
        <v>8814</v>
      </c>
    </row>
    <row r="812" spans="2:9" x14ac:dyDescent="0.2">
      <c r="B812" s="3" t="s">
        <v>8815</v>
      </c>
      <c r="C812" s="3" t="s">
        <v>8816</v>
      </c>
      <c r="E812" s="3" t="s">
        <v>12543</v>
      </c>
      <c r="G812" s="3" t="s">
        <v>8817</v>
      </c>
      <c r="H812" s="3" t="s">
        <v>23</v>
      </c>
      <c r="I812" s="3" t="s">
        <v>8818</v>
      </c>
    </row>
    <row r="813" spans="2:9" x14ac:dyDescent="0.2">
      <c r="B813" s="3" t="s">
        <v>8819</v>
      </c>
      <c r="C813" s="3" t="s">
        <v>8820</v>
      </c>
      <c r="E813" s="3" t="s">
        <v>12544</v>
      </c>
      <c r="G813" s="3" t="s">
        <v>8821</v>
      </c>
      <c r="H813" s="3" t="s">
        <v>23</v>
      </c>
      <c r="I813" s="3" t="s">
        <v>8822</v>
      </c>
    </row>
    <row r="814" spans="2:9" x14ac:dyDescent="0.2">
      <c r="B814" s="3" t="s">
        <v>8823</v>
      </c>
      <c r="C814" s="3" t="s">
        <v>8824</v>
      </c>
      <c r="G814" s="3" t="s">
        <v>8825</v>
      </c>
      <c r="H814" s="3" t="s">
        <v>23</v>
      </c>
      <c r="I814" s="3" t="s">
        <v>8826</v>
      </c>
    </row>
    <row r="815" spans="2:9" x14ac:dyDescent="0.2">
      <c r="B815" s="3" t="s">
        <v>8827</v>
      </c>
      <c r="C815" s="3" t="s">
        <v>8828</v>
      </c>
      <c r="F815" s="3" t="s">
        <v>8829</v>
      </c>
      <c r="H815" s="3" t="s">
        <v>23</v>
      </c>
      <c r="I815" s="3" t="s">
        <v>8830</v>
      </c>
    </row>
    <row r="816" spans="2:9" x14ac:dyDescent="0.2">
      <c r="B816" s="3" t="s">
        <v>8831</v>
      </c>
      <c r="C816" s="3" t="s">
        <v>8832</v>
      </c>
      <c r="F816" s="3" t="s">
        <v>8833</v>
      </c>
      <c r="H816" s="3" t="s">
        <v>23</v>
      </c>
      <c r="I816" s="3" t="s">
        <v>8834</v>
      </c>
    </row>
    <row r="817" spans="2:9" x14ac:dyDescent="0.2">
      <c r="B817" s="3" t="s">
        <v>8835</v>
      </c>
      <c r="C817" s="3" t="s">
        <v>8836</v>
      </c>
      <c r="E817" s="3" t="s">
        <v>12545</v>
      </c>
      <c r="G817" s="3" t="s">
        <v>8837</v>
      </c>
      <c r="H817" s="3" t="s">
        <v>23</v>
      </c>
      <c r="I817" s="3" t="s">
        <v>8838</v>
      </c>
    </row>
    <row r="818" spans="2:9" x14ac:dyDescent="0.2">
      <c r="B818" s="3" t="s">
        <v>8839</v>
      </c>
      <c r="C818" s="3" t="s">
        <v>6431</v>
      </c>
      <c r="E818" s="3" t="s">
        <v>12147</v>
      </c>
      <c r="F818" s="3" t="s">
        <v>5864</v>
      </c>
      <c r="H818" s="3" t="s">
        <v>23</v>
      </c>
      <c r="I818" s="3" t="s">
        <v>8840</v>
      </c>
    </row>
    <row r="819" spans="2:9" x14ac:dyDescent="0.2">
      <c r="B819" s="3" t="s">
        <v>8841</v>
      </c>
      <c r="C819" s="3" t="s">
        <v>6434</v>
      </c>
      <c r="E819" s="3" t="s">
        <v>12148</v>
      </c>
      <c r="G819" s="3" t="s">
        <v>6435</v>
      </c>
      <c r="H819" s="3" t="s">
        <v>23</v>
      </c>
      <c r="I819" s="3" t="s">
        <v>8842</v>
      </c>
    </row>
    <row r="820" spans="2:9" x14ac:dyDescent="0.2">
      <c r="B820" s="3" t="s">
        <v>8843</v>
      </c>
      <c r="C820" s="3" t="s">
        <v>8844</v>
      </c>
      <c r="E820" s="3" t="s">
        <v>8845</v>
      </c>
      <c r="F820" s="3" t="s">
        <v>8846</v>
      </c>
      <c r="H820" s="3" t="s">
        <v>23</v>
      </c>
      <c r="I820" s="3" t="s">
        <v>8847</v>
      </c>
    </row>
    <row r="821" spans="2:9" x14ac:dyDescent="0.2">
      <c r="B821" s="3" t="s">
        <v>8848</v>
      </c>
      <c r="C821" s="3" t="s">
        <v>8849</v>
      </c>
      <c r="F821" s="3" t="s">
        <v>8850</v>
      </c>
      <c r="H821" s="3" t="s">
        <v>23</v>
      </c>
      <c r="I821" s="3" t="s">
        <v>8851</v>
      </c>
    </row>
    <row r="822" spans="2:9" x14ac:dyDescent="0.2">
      <c r="B822" s="3" t="s">
        <v>8852</v>
      </c>
      <c r="C822" s="3" t="s">
        <v>8853</v>
      </c>
      <c r="E822" s="3" t="s">
        <v>12546</v>
      </c>
      <c r="G822" s="3" t="s">
        <v>8854</v>
      </c>
      <c r="H822" s="3" t="s">
        <v>23</v>
      </c>
      <c r="I822" s="3" t="s">
        <v>8855</v>
      </c>
    </row>
    <row r="823" spans="2:9" x14ac:dyDescent="0.2">
      <c r="B823" s="3" t="s">
        <v>8856</v>
      </c>
      <c r="C823" s="3" t="s">
        <v>8857</v>
      </c>
      <c r="H823" s="3" t="s">
        <v>23</v>
      </c>
      <c r="I823" s="3" t="s">
        <v>8858</v>
      </c>
    </row>
    <row r="824" spans="2:9" x14ac:dyDescent="0.2">
      <c r="B824" s="3" t="s">
        <v>8859</v>
      </c>
      <c r="C824" s="3" t="s">
        <v>6438</v>
      </c>
      <c r="E824" s="3" t="s">
        <v>12149</v>
      </c>
      <c r="G824" s="3" t="s">
        <v>6439</v>
      </c>
      <c r="H824" s="3" t="s">
        <v>23</v>
      </c>
      <c r="I824" s="3" t="s">
        <v>8860</v>
      </c>
    </row>
    <row r="825" spans="2:9" x14ac:dyDescent="0.2">
      <c r="B825" s="3" t="s">
        <v>8861</v>
      </c>
      <c r="C825" s="3" t="s">
        <v>6446</v>
      </c>
      <c r="E825" s="3" t="s">
        <v>12151</v>
      </c>
      <c r="G825" s="3" t="s">
        <v>6447</v>
      </c>
      <c r="H825" s="3" t="s">
        <v>23</v>
      </c>
      <c r="I825" s="3" t="s">
        <v>8862</v>
      </c>
    </row>
    <row r="826" spans="2:9" x14ac:dyDescent="0.2">
      <c r="B826" s="3" t="s">
        <v>8863</v>
      </c>
      <c r="C826" s="3" t="s">
        <v>6450</v>
      </c>
      <c r="E826" s="3" t="s">
        <v>12152</v>
      </c>
      <c r="G826" s="3" t="s">
        <v>6451</v>
      </c>
      <c r="H826" s="3" t="s">
        <v>23</v>
      </c>
      <c r="I826" s="3" t="s">
        <v>8864</v>
      </c>
    </row>
    <row r="827" spans="2:9" x14ac:dyDescent="0.2">
      <c r="B827" s="3" t="s">
        <v>8865</v>
      </c>
      <c r="C827" s="3" t="s">
        <v>6454</v>
      </c>
      <c r="E827" s="3" t="s">
        <v>12153</v>
      </c>
      <c r="F827" s="3" t="s">
        <v>6455</v>
      </c>
      <c r="H827" s="3" t="s">
        <v>23</v>
      </c>
      <c r="I827" s="3" t="s">
        <v>6455</v>
      </c>
    </row>
    <row r="828" spans="2:9" x14ac:dyDescent="0.2">
      <c r="B828" s="3" t="s">
        <v>8866</v>
      </c>
      <c r="C828" s="3" t="s">
        <v>8867</v>
      </c>
      <c r="E828" s="3" t="s">
        <v>12547</v>
      </c>
      <c r="F828" s="3" t="s">
        <v>8868</v>
      </c>
      <c r="H828" s="3" t="s">
        <v>23</v>
      </c>
      <c r="I828" s="3" t="s">
        <v>8869</v>
      </c>
    </row>
    <row r="829" spans="2:9" x14ac:dyDescent="0.2">
      <c r="B829" s="3" t="s">
        <v>8870</v>
      </c>
      <c r="C829" s="3" t="s">
        <v>8871</v>
      </c>
      <c r="E829" s="3" t="s">
        <v>12548</v>
      </c>
      <c r="F829" s="3" t="s">
        <v>8872</v>
      </c>
      <c r="H829" s="3" t="s">
        <v>23</v>
      </c>
      <c r="I829" s="3" t="s">
        <v>8873</v>
      </c>
    </row>
    <row r="830" spans="2:9" x14ac:dyDescent="0.2">
      <c r="B830" s="3" t="s">
        <v>8874</v>
      </c>
      <c r="C830" s="3" t="s">
        <v>8875</v>
      </c>
      <c r="E830" s="3" t="s">
        <v>12549</v>
      </c>
      <c r="G830" s="3" t="s">
        <v>8876</v>
      </c>
      <c r="H830" s="3" t="s">
        <v>23</v>
      </c>
      <c r="I830" s="3" t="s">
        <v>8877</v>
      </c>
    </row>
    <row r="831" spans="2:9" x14ac:dyDescent="0.2">
      <c r="B831" s="3" t="s">
        <v>8878</v>
      </c>
      <c r="C831" s="3" t="s">
        <v>8879</v>
      </c>
      <c r="E831" s="3" t="s">
        <v>12550</v>
      </c>
      <c r="G831" s="3" t="s">
        <v>8880</v>
      </c>
      <c r="H831" s="3" t="s">
        <v>23</v>
      </c>
      <c r="I831" s="3" t="s">
        <v>8881</v>
      </c>
    </row>
    <row r="832" spans="2:9" x14ac:dyDescent="0.2">
      <c r="B832" s="3" t="s">
        <v>8882</v>
      </c>
      <c r="C832" s="3" t="s">
        <v>8883</v>
      </c>
      <c r="E832" s="3" t="s">
        <v>12551</v>
      </c>
      <c r="G832" s="3" t="s">
        <v>8884</v>
      </c>
      <c r="H832" s="3" t="s">
        <v>23</v>
      </c>
      <c r="I832" s="3" t="s">
        <v>8885</v>
      </c>
    </row>
    <row r="833" spans="2:9" x14ac:dyDescent="0.2">
      <c r="B833" s="3" t="s">
        <v>8886</v>
      </c>
      <c r="C833" s="3" t="s">
        <v>8887</v>
      </c>
      <c r="E833" s="3" t="s">
        <v>12552</v>
      </c>
      <c r="G833" s="3" t="s">
        <v>8888</v>
      </c>
      <c r="H833" s="3" t="s">
        <v>23</v>
      </c>
      <c r="I833" s="3" t="s">
        <v>8889</v>
      </c>
    </row>
    <row r="834" spans="2:9" x14ac:dyDescent="0.2">
      <c r="B834" s="3" t="s">
        <v>8890</v>
      </c>
      <c r="C834" s="3" t="s">
        <v>8891</v>
      </c>
      <c r="E834" s="3" t="s">
        <v>12553</v>
      </c>
      <c r="G834" s="3" t="s">
        <v>8892</v>
      </c>
      <c r="H834" s="3" t="s">
        <v>23</v>
      </c>
      <c r="I834" s="3" t="s">
        <v>8893</v>
      </c>
    </row>
    <row r="835" spans="2:9" x14ac:dyDescent="0.2">
      <c r="B835" s="3" t="s">
        <v>8894</v>
      </c>
      <c r="C835" s="3" t="s">
        <v>8895</v>
      </c>
      <c r="E835" s="3" t="s">
        <v>12554</v>
      </c>
      <c r="G835" s="3" t="s">
        <v>8896</v>
      </c>
      <c r="H835" s="3" t="s">
        <v>23</v>
      </c>
      <c r="I835" s="3" t="s">
        <v>8897</v>
      </c>
    </row>
    <row r="836" spans="2:9" x14ac:dyDescent="0.2">
      <c r="B836" s="3" t="s">
        <v>8898</v>
      </c>
      <c r="C836" s="3" t="s">
        <v>6458</v>
      </c>
      <c r="E836" s="3" t="s">
        <v>12154</v>
      </c>
      <c r="G836" s="3" t="s">
        <v>6459</v>
      </c>
      <c r="H836" s="3" t="s">
        <v>23</v>
      </c>
      <c r="I836" s="3" t="s">
        <v>8899</v>
      </c>
    </row>
    <row r="837" spans="2:9" x14ac:dyDescent="0.2">
      <c r="B837" s="3" t="s">
        <v>8900</v>
      </c>
      <c r="C837" s="3" t="s">
        <v>8901</v>
      </c>
      <c r="E837" s="3" t="s">
        <v>12555</v>
      </c>
      <c r="F837" s="3" t="s">
        <v>8902</v>
      </c>
      <c r="H837" s="3" t="s">
        <v>23</v>
      </c>
      <c r="I837" s="3" t="s">
        <v>8903</v>
      </c>
    </row>
    <row r="838" spans="2:9" x14ac:dyDescent="0.2">
      <c r="B838" s="3" t="s">
        <v>8904</v>
      </c>
      <c r="C838" s="3" t="s">
        <v>8905</v>
      </c>
      <c r="E838" s="3" t="s">
        <v>12556</v>
      </c>
      <c r="F838" s="3" t="s">
        <v>8906</v>
      </c>
      <c r="H838" s="3" t="s">
        <v>23</v>
      </c>
      <c r="I838" s="3" t="s">
        <v>8907</v>
      </c>
    </row>
    <row r="839" spans="2:9" x14ac:dyDescent="0.2">
      <c r="B839" s="3" t="s">
        <v>8908</v>
      </c>
      <c r="C839" s="3" t="s">
        <v>8909</v>
      </c>
      <c r="E839" s="3" t="s">
        <v>12557</v>
      </c>
      <c r="G839" s="3" t="s">
        <v>8910</v>
      </c>
      <c r="H839" s="3" t="s">
        <v>23</v>
      </c>
      <c r="I839" s="3" t="s">
        <v>8911</v>
      </c>
    </row>
    <row r="840" spans="2:9" x14ac:dyDescent="0.2">
      <c r="B840" s="3" t="s">
        <v>8912</v>
      </c>
      <c r="C840" s="3" t="s">
        <v>8913</v>
      </c>
      <c r="E840" s="3" t="s">
        <v>12558</v>
      </c>
      <c r="G840" s="3" t="s">
        <v>8914</v>
      </c>
      <c r="H840" s="3" t="s">
        <v>23</v>
      </c>
      <c r="I840" s="3" t="s">
        <v>8915</v>
      </c>
    </row>
    <row r="841" spans="2:9" x14ac:dyDescent="0.2">
      <c r="B841" s="3" t="s">
        <v>8916</v>
      </c>
      <c r="C841" s="3" t="s">
        <v>8917</v>
      </c>
      <c r="E841" s="3" t="s">
        <v>12559</v>
      </c>
      <c r="G841" s="3" t="s">
        <v>8918</v>
      </c>
      <c r="H841" s="3" t="s">
        <v>23</v>
      </c>
      <c r="I841" s="3" t="s">
        <v>8919</v>
      </c>
    </row>
    <row r="842" spans="2:9" x14ac:dyDescent="0.2">
      <c r="B842" s="3" t="s">
        <v>8920</v>
      </c>
      <c r="C842" s="3" t="s">
        <v>8921</v>
      </c>
      <c r="F842" s="3" t="s">
        <v>8922</v>
      </c>
      <c r="H842" s="3" t="s">
        <v>23</v>
      </c>
      <c r="I842" s="3" t="s">
        <v>8923</v>
      </c>
    </row>
    <row r="843" spans="2:9" x14ac:dyDescent="0.2">
      <c r="B843" s="3" t="s">
        <v>8924</v>
      </c>
      <c r="C843" s="3" t="s">
        <v>8925</v>
      </c>
      <c r="F843" s="3" t="s">
        <v>8926</v>
      </c>
      <c r="H843" s="3" t="s">
        <v>23</v>
      </c>
      <c r="I843" s="3" t="s">
        <v>8927</v>
      </c>
    </row>
    <row r="844" spans="2:9" x14ac:dyDescent="0.2">
      <c r="B844" s="3" t="s">
        <v>8928</v>
      </c>
      <c r="C844" s="3" t="s">
        <v>8929</v>
      </c>
      <c r="E844" s="3" t="s">
        <v>8930</v>
      </c>
      <c r="F844" s="3" t="s">
        <v>8931</v>
      </c>
      <c r="H844" s="3" t="s">
        <v>23</v>
      </c>
      <c r="I844" s="3" t="s">
        <v>8932</v>
      </c>
    </row>
    <row r="845" spans="2:9" x14ac:dyDescent="0.2">
      <c r="B845" s="3" t="s">
        <v>8933</v>
      </c>
      <c r="C845" s="3" t="s">
        <v>8934</v>
      </c>
      <c r="E845" s="3" t="s">
        <v>8935</v>
      </c>
      <c r="F845" s="3" t="s">
        <v>8936</v>
      </c>
      <c r="H845" s="3" t="s">
        <v>23</v>
      </c>
      <c r="I845" s="3" t="s">
        <v>8937</v>
      </c>
    </row>
    <row r="846" spans="2:9" x14ac:dyDescent="0.2">
      <c r="B846" s="3" t="s">
        <v>8938</v>
      </c>
      <c r="C846" s="3" t="s">
        <v>8939</v>
      </c>
      <c r="E846" s="3" t="s">
        <v>12560</v>
      </c>
      <c r="F846" s="3" t="s">
        <v>8940</v>
      </c>
      <c r="H846" s="3" t="s">
        <v>23</v>
      </c>
      <c r="I846" s="3" t="s">
        <v>8941</v>
      </c>
    </row>
    <row r="847" spans="2:9" x14ac:dyDescent="0.2">
      <c r="B847" s="3" t="s">
        <v>8942</v>
      </c>
      <c r="C847" s="3" t="s">
        <v>8943</v>
      </c>
      <c r="F847" s="3" t="s">
        <v>8944</v>
      </c>
      <c r="H847" s="3" t="s">
        <v>23</v>
      </c>
      <c r="I847" s="3" t="s">
        <v>8945</v>
      </c>
    </row>
    <row r="848" spans="2:9" x14ac:dyDescent="0.2">
      <c r="B848" s="3" t="s">
        <v>8946</v>
      </c>
      <c r="C848" s="3" t="s">
        <v>8947</v>
      </c>
      <c r="F848" s="3" t="s">
        <v>7940</v>
      </c>
      <c r="H848" s="3" t="s">
        <v>23</v>
      </c>
      <c r="I848" s="3" t="s">
        <v>8948</v>
      </c>
    </row>
    <row r="849" spans="2:9" x14ac:dyDescent="0.2">
      <c r="B849" s="3" t="s">
        <v>8949</v>
      </c>
      <c r="C849" s="3" t="s">
        <v>8950</v>
      </c>
      <c r="E849" s="3" t="s">
        <v>8951</v>
      </c>
      <c r="F849" s="3" t="s">
        <v>8952</v>
      </c>
      <c r="H849" s="3" t="s">
        <v>23</v>
      </c>
      <c r="I849" s="3" t="s">
        <v>8953</v>
      </c>
    </row>
    <row r="850" spans="2:9" x14ac:dyDescent="0.2">
      <c r="B850" s="3" t="s">
        <v>8954</v>
      </c>
      <c r="C850" s="3" t="s">
        <v>8955</v>
      </c>
      <c r="E850" s="3" t="s">
        <v>8956</v>
      </c>
      <c r="F850" s="3" t="s">
        <v>7975</v>
      </c>
      <c r="H850" s="3" t="s">
        <v>23</v>
      </c>
      <c r="I850" s="3" t="s">
        <v>8957</v>
      </c>
    </row>
    <row r="851" spans="2:9" x14ac:dyDescent="0.2">
      <c r="B851" s="3" t="s">
        <v>8958</v>
      </c>
      <c r="C851" s="3" t="s">
        <v>8959</v>
      </c>
      <c r="F851" s="3" t="s">
        <v>8960</v>
      </c>
      <c r="H851" s="3" t="s">
        <v>23</v>
      </c>
      <c r="I851" s="3" t="s">
        <v>8961</v>
      </c>
    </row>
    <row r="852" spans="2:9" x14ac:dyDescent="0.2">
      <c r="B852" s="3" t="s">
        <v>8962</v>
      </c>
      <c r="C852" s="3" t="s">
        <v>8963</v>
      </c>
      <c r="E852" s="3" t="s">
        <v>8964</v>
      </c>
      <c r="F852" s="3" t="s">
        <v>8965</v>
      </c>
      <c r="H852" s="3" t="s">
        <v>23</v>
      </c>
      <c r="I852" s="3" t="s">
        <v>8966</v>
      </c>
    </row>
    <row r="853" spans="2:9" x14ac:dyDescent="0.2">
      <c r="B853" s="3" t="s">
        <v>8967</v>
      </c>
      <c r="C853" s="3" t="s">
        <v>8968</v>
      </c>
      <c r="E853" s="3" t="s">
        <v>8969</v>
      </c>
      <c r="F853" s="3" t="s">
        <v>8505</v>
      </c>
      <c r="H853" s="3" t="s">
        <v>23</v>
      </c>
      <c r="I853" s="3" t="s">
        <v>8970</v>
      </c>
    </row>
    <row r="854" spans="2:9" x14ac:dyDescent="0.2">
      <c r="B854" s="3" t="s">
        <v>8971</v>
      </c>
      <c r="C854" s="3" t="s">
        <v>8972</v>
      </c>
      <c r="F854" s="3" t="s">
        <v>8973</v>
      </c>
      <c r="H854" s="3" t="s">
        <v>23</v>
      </c>
      <c r="I854" s="3" t="s">
        <v>8974</v>
      </c>
    </row>
    <row r="855" spans="2:9" x14ac:dyDescent="0.2">
      <c r="B855" s="3" t="s">
        <v>8975</v>
      </c>
      <c r="C855" s="3" t="s">
        <v>8976</v>
      </c>
      <c r="F855" s="3" t="s">
        <v>8977</v>
      </c>
      <c r="H855" s="3" t="s">
        <v>23</v>
      </c>
      <c r="I855" s="3" t="s">
        <v>8978</v>
      </c>
    </row>
    <row r="856" spans="2:9" x14ac:dyDescent="0.2">
      <c r="B856" s="3" t="s">
        <v>8979</v>
      </c>
      <c r="C856" s="3" t="s">
        <v>8980</v>
      </c>
      <c r="E856" s="3" t="s">
        <v>8981</v>
      </c>
      <c r="F856" s="3" t="s">
        <v>8982</v>
      </c>
      <c r="H856" s="3" t="s">
        <v>23</v>
      </c>
      <c r="I856" s="3" t="s">
        <v>8983</v>
      </c>
    </row>
    <row r="857" spans="2:9" x14ac:dyDescent="0.2">
      <c r="B857" s="3" t="s">
        <v>8984</v>
      </c>
      <c r="C857" s="3" t="s">
        <v>8985</v>
      </c>
      <c r="F857" s="3" t="s">
        <v>8986</v>
      </c>
      <c r="H857" s="3" t="s">
        <v>23</v>
      </c>
      <c r="I857" s="3" t="s">
        <v>8987</v>
      </c>
    </row>
    <row r="858" spans="2:9" x14ac:dyDescent="0.2">
      <c r="B858" s="3" t="s">
        <v>8988</v>
      </c>
      <c r="C858" s="3" t="s">
        <v>8989</v>
      </c>
      <c r="F858" s="3" t="s">
        <v>8990</v>
      </c>
      <c r="H858" s="3" t="s">
        <v>23</v>
      </c>
      <c r="I858" s="3" t="s">
        <v>8991</v>
      </c>
    </row>
    <row r="859" spans="2:9" x14ac:dyDescent="0.2">
      <c r="B859" s="3" t="s">
        <v>8992</v>
      </c>
      <c r="C859" s="3" t="s">
        <v>8993</v>
      </c>
      <c r="E859" s="3" t="s">
        <v>12561</v>
      </c>
      <c r="G859" s="3" t="s">
        <v>8994</v>
      </c>
      <c r="H859" s="3" t="s">
        <v>23</v>
      </c>
      <c r="I859" s="3" t="s">
        <v>8995</v>
      </c>
    </row>
    <row r="860" spans="2:9" x14ac:dyDescent="0.2">
      <c r="B860" s="3" t="s">
        <v>8996</v>
      </c>
      <c r="C860" s="3" t="s">
        <v>8997</v>
      </c>
      <c r="F860" s="3" t="s">
        <v>8998</v>
      </c>
      <c r="H860" s="3" t="s">
        <v>23</v>
      </c>
      <c r="I860" s="3" t="s">
        <v>8999</v>
      </c>
    </row>
    <row r="861" spans="2:9" x14ac:dyDescent="0.2">
      <c r="B861" s="3" t="s">
        <v>9000</v>
      </c>
      <c r="C861" s="3" t="s">
        <v>9001</v>
      </c>
      <c r="F861" s="3" t="s">
        <v>9002</v>
      </c>
      <c r="H861" s="3" t="s">
        <v>23</v>
      </c>
      <c r="I861" s="3" t="s">
        <v>9003</v>
      </c>
    </row>
    <row r="862" spans="2:9" x14ac:dyDescent="0.2">
      <c r="B862" s="3" t="s">
        <v>9004</v>
      </c>
      <c r="C862" s="3" t="s">
        <v>9005</v>
      </c>
      <c r="F862" s="3" t="s">
        <v>9006</v>
      </c>
      <c r="H862" s="3" t="s">
        <v>23</v>
      </c>
      <c r="I862" s="3" t="s">
        <v>9007</v>
      </c>
    </row>
    <row r="863" spans="2:9" x14ac:dyDescent="0.2">
      <c r="B863" s="3" t="s">
        <v>9008</v>
      </c>
      <c r="C863" s="3" t="s">
        <v>9009</v>
      </c>
      <c r="F863" s="3" t="s">
        <v>7814</v>
      </c>
      <c r="H863" s="3" t="s">
        <v>23</v>
      </c>
      <c r="I863" s="3" t="s">
        <v>9010</v>
      </c>
    </row>
    <row r="864" spans="2:9" x14ac:dyDescent="0.2">
      <c r="B864" s="3" t="s">
        <v>9011</v>
      </c>
      <c r="C864" s="3" t="s">
        <v>9012</v>
      </c>
      <c r="E864" s="3" t="s">
        <v>12562</v>
      </c>
      <c r="F864" s="3" t="s">
        <v>9013</v>
      </c>
      <c r="H864" s="3" t="s">
        <v>23</v>
      </c>
      <c r="I864" s="3" t="s">
        <v>9014</v>
      </c>
    </row>
    <row r="865" spans="2:9" x14ac:dyDescent="0.2">
      <c r="B865" s="3" t="s">
        <v>9015</v>
      </c>
      <c r="C865" s="3" t="s">
        <v>9016</v>
      </c>
      <c r="E865" s="3" t="s">
        <v>12563</v>
      </c>
      <c r="G865" s="3" t="s">
        <v>9017</v>
      </c>
      <c r="H865" s="3" t="s">
        <v>23</v>
      </c>
      <c r="I865" s="3" t="s">
        <v>9018</v>
      </c>
    </row>
    <row r="866" spans="2:9" x14ac:dyDescent="0.2">
      <c r="B866" s="3" t="s">
        <v>9019</v>
      </c>
      <c r="C866" s="3" t="s">
        <v>9020</v>
      </c>
      <c r="E866" s="3" t="s">
        <v>12564</v>
      </c>
      <c r="G866" s="3" t="s">
        <v>9021</v>
      </c>
      <c r="H866" s="3" t="s">
        <v>23</v>
      </c>
      <c r="I866" s="3" t="s">
        <v>9022</v>
      </c>
    </row>
    <row r="867" spans="2:9" x14ac:dyDescent="0.2">
      <c r="B867" s="3" t="s">
        <v>9023</v>
      </c>
      <c r="C867" s="3" t="s">
        <v>9024</v>
      </c>
      <c r="E867" s="3" t="s">
        <v>12565</v>
      </c>
      <c r="F867" s="3" t="s">
        <v>9025</v>
      </c>
      <c r="H867" s="3" t="s">
        <v>23</v>
      </c>
      <c r="I867" s="3" t="s">
        <v>9026</v>
      </c>
    </row>
    <row r="868" spans="2:9" x14ac:dyDescent="0.2">
      <c r="B868" s="3" t="s">
        <v>9027</v>
      </c>
      <c r="C868" s="3" t="s">
        <v>9028</v>
      </c>
      <c r="E868" s="3" t="s">
        <v>12566</v>
      </c>
      <c r="G868" s="3" t="s">
        <v>9029</v>
      </c>
      <c r="H868" s="3" t="s">
        <v>23</v>
      </c>
      <c r="I868" s="3" t="s">
        <v>9028</v>
      </c>
    </row>
    <row r="869" spans="2:9" x14ac:dyDescent="0.2">
      <c r="B869" s="3" t="s">
        <v>9030</v>
      </c>
      <c r="C869" s="3" t="s">
        <v>9031</v>
      </c>
      <c r="E869" s="3" t="s">
        <v>12567</v>
      </c>
      <c r="G869" s="3" t="s">
        <v>9032</v>
      </c>
      <c r="H869" s="3" t="s">
        <v>23</v>
      </c>
      <c r="I869" s="3" t="s">
        <v>9033</v>
      </c>
    </row>
    <row r="870" spans="2:9" x14ac:dyDescent="0.2">
      <c r="B870" s="3" t="s">
        <v>9034</v>
      </c>
      <c r="C870" s="3" t="s">
        <v>9035</v>
      </c>
      <c r="E870" s="3" t="s">
        <v>12568</v>
      </c>
      <c r="G870" s="3" t="s">
        <v>9036</v>
      </c>
      <c r="H870" s="3" t="s">
        <v>23</v>
      </c>
      <c r="I870" s="3" t="s">
        <v>9037</v>
      </c>
    </row>
    <row r="871" spans="2:9" x14ac:dyDescent="0.2">
      <c r="B871" s="3" t="s">
        <v>9038</v>
      </c>
      <c r="C871" s="3" t="s">
        <v>9039</v>
      </c>
      <c r="E871" s="3" t="s">
        <v>12569</v>
      </c>
      <c r="G871" s="3" t="s">
        <v>9040</v>
      </c>
      <c r="H871" s="3" t="s">
        <v>23</v>
      </c>
      <c r="I871" s="3" t="s">
        <v>9041</v>
      </c>
    </row>
    <row r="872" spans="2:9" x14ac:dyDescent="0.2">
      <c r="B872" s="3" t="s">
        <v>9042</v>
      </c>
      <c r="C872" s="3" t="s">
        <v>9043</v>
      </c>
      <c r="E872" s="3" t="s">
        <v>12570</v>
      </c>
      <c r="G872" s="3" t="s">
        <v>9044</v>
      </c>
      <c r="H872" s="3" t="s">
        <v>23</v>
      </c>
      <c r="I872" s="3" t="s">
        <v>9045</v>
      </c>
    </row>
    <row r="873" spans="2:9" x14ac:dyDescent="0.2">
      <c r="B873" s="3" t="s">
        <v>9046</v>
      </c>
      <c r="C873" s="3" t="s">
        <v>9047</v>
      </c>
      <c r="E873" s="3" t="s">
        <v>12571</v>
      </c>
      <c r="G873" s="3" t="s">
        <v>9048</v>
      </c>
      <c r="H873" s="3" t="s">
        <v>23</v>
      </c>
      <c r="I873" s="3" t="s">
        <v>9047</v>
      </c>
    </row>
    <row r="874" spans="2:9" x14ac:dyDescent="0.2">
      <c r="B874" s="3" t="s">
        <v>9049</v>
      </c>
      <c r="C874" s="3" t="s">
        <v>9050</v>
      </c>
      <c r="E874" s="3" t="s">
        <v>12572</v>
      </c>
      <c r="G874" s="3" t="s">
        <v>9051</v>
      </c>
      <c r="H874" s="3" t="s">
        <v>23</v>
      </c>
      <c r="I874" s="3" t="s">
        <v>9052</v>
      </c>
    </row>
    <row r="875" spans="2:9" x14ac:dyDescent="0.2">
      <c r="B875" s="3" t="s">
        <v>9053</v>
      </c>
      <c r="C875" s="3" t="s">
        <v>9054</v>
      </c>
      <c r="F875" s="3" t="s">
        <v>9055</v>
      </c>
      <c r="H875" s="3" t="s">
        <v>23</v>
      </c>
      <c r="I875" s="3" t="s">
        <v>9056</v>
      </c>
    </row>
    <row r="876" spans="2:9" x14ac:dyDescent="0.2">
      <c r="B876" s="3" t="s">
        <v>9057</v>
      </c>
      <c r="C876" s="3" t="s">
        <v>9058</v>
      </c>
      <c r="F876" s="3" t="s">
        <v>9059</v>
      </c>
      <c r="H876" s="3" t="s">
        <v>23</v>
      </c>
      <c r="I876" s="3" t="s">
        <v>9060</v>
      </c>
    </row>
    <row r="877" spans="2:9" x14ac:dyDescent="0.2">
      <c r="B877" s="3" t="s">
        <v>9061</v>
      </c>
      <c r="C877" s="3" t="s">
        <v>9062</v>
      </c>
      <c r="F877" s="3" t="s">
        <v>9063</v>
      </c>
      <c r="H877" s="3" t="s">
        <v>23</v>
      </c>
      <c r="I877" s="3" t="s">
        <v>9064</v>
      </c>
    </row>
    <row r="878" spans="2:9" x14ac:dyDescent="0.2">
      <c r="B878" s="3" t="s">
        <v>9065</v>
      </c>
      <c r="C878" s="3" t="s">
        <v>6462</v>
      </c>
      <c r="E878" s="3" t="s">
        <v>12155</v>
      </c>
      <c r="G878" s="3" t="s">
        <v>6463</v>
      </c>
      <c r="H878" s="3" t="s">
        <v>23</v>
      </c>
      <c r="I878" s="3" t="s">
        <v>9066</v>
      </c>
    </row>
    <row r="879" spans="2:9" x14ac:dyDescent="0.2">
      <c r="B879" s="3" t="s">
        <v>9067</v>
      </c>
      <c r="C879" s="3" t="s">
        <v>6466</v>
      </c>
      <c r="E879" s="3" t="s">
        <v>12156</v>
      </c>
      <c r="G879" s="3" t="s">
        <v>6467</v>
      </c>
      <c r="H879" s="3" t="s">
        <v>23</v>
      </c>
      <c r="I879" s="3" t="s">
        <v>9068</v>
      </c>
    </row>
    <row r="880" spans="2:9" x14ac:dyDescent="0.2">
      <c r="B880" s="3" t="s">
        <v>9069</v>
      </c>
      <c r="C880" s="3" t="s">
        <v>9070</v>
      </c>
      <c r="E880" s="3" t="s">
        <v>12573</v>
      </c>
      <c r="G880" s="3" t="s">
        <v>9071</v>
      </c>
      <c r="H880" s="3" t="s">
        <v>23</v>
      </c>
      <c r="I880" s="3" t="s">
        <v>9072</v>
      </c>
    </row>
    <row r="881" spans="2:9" x14ac:dyDescent="0.2">
      <c r="B881" s="3" t="s">
        <v>9073</v>
      </c>
      <c r="C881" s="3" t="s">
        <v>6470</v>
      </c>
      <c r="E881" s="3" t="s">
        <v>12157</v>
      </c>
      <c r="G881" s="3" t="s">
        <v>6471</v>
      </c>
      <c r="H881" s="3" t="s">
        <v>23</v>
      </c>
      <c r="I881" s="3" t="s">
        <v>9074</v>
      </c>
    </row>
    <row r="882" spans="2:9" x14ac:dyDescent="0.2">
      <c r="B882" s="3" t="s">
        <v>9075</v>
      </c>
      <c r="C882" s="3" t="s">
        <v>9076</v>
      </c>
      <c r="E882" s="3" t="s">
        <v>12574</v>
      </c>
      <c r="G882" s="3" t="s">
        <v>9077</v>
      </c>
      <c r="H882" s="3" t="s">
        <v>23</v>
      </c>
      <c r="I882" s="3" t="s">
        <v>9078</v>
      </c>
    </row>
    <row r="883" spans="2:9" x14ac:dyDescent="0.2">
      <c r="B883" s="3" t="s">
        <v>9079</v>
      </c>
      <c r="C883" s="3" t="s">
        <v>9080</v>
      </c>
      <c r="E883" s="3" t="s">
        <v>12575</v>
      </c>
      <c r="G883" s="3" t="s">
        <v>9081</v>
      </c>
      <c r="H883" s="3" t="s">
        <v>23</v>
      </c>
      <c r="I883" s="3" t="s">
        <v>9080</v>
      </c>
    </row>
    <row r="884" spans="2:9" x14ac:dyDescent="0.2">
      <c r="B884" s="3" t="s">
        <v>9082</v>
      </c>
      <c r="C884" s="3" t="s">
        <v>6474</v>
      </c>
      <c r="E884" s="3" t="s">
        <v>12158</v>
      </c>
      <c r="G884" s="3" t="s">
        <v>6475</v>
      </c>
      <c r="H884" s="3" t="s">
        <v>23</v>
      </c>
      <c r="I884" s="3" t="s">
        <v>9083</v>
      </c>
    </row>
    <row r="885" spans="2:9" x14ac:dyDescent="0.2">
      <c r="B885" s="3" t="s">
        <v>9084</v>
      </c>
      <c r="C885" s="3" t="s">
        <v>6478</v>
      </c>
      <c r="E885" s="3" t="s">
        <v>12159</v>
      </c>
      <c r="G885" s="3" t="s">
        <v>6479</v>
      </c>
      <c r="H885" s="3" t="s">
        <v>23</v>
      </c>
      <c r="I885" s="3" t="s">
        <v>9085</v>
      </c>
    </row>
    <row r="886" spans="2:9" x14ac:dyDescent="0.2">
      <c r="B886" s="3" t="s">
        <v>9086</v>
      </c>
      <c r="C886" s="3" t="s">
        <v>9087</v>
      </c>
      <c r="E886" s="3" t="s">
        <v>12576</v>
      </c>
      <c r="G886" s="3" t="s">
        <v>9088</v>
      </c>
      <c r="H886" s="3" t="s">
        <v>23</v>
      </c>
      <c r="I886" s="3" t="s">
        <v>9089</v>
      </c>
    </row>
    <row r="887" spans="2:9" x14ac:dyDescent="0.2">
      <c r="B887" s="3" t="s">
        <v>9090</v>
      </c>
      <c r="C887" s="3" t="s">
        <v>9091</v>
      </c>
      <c r="E887" s="3" t="s">
        <v>12577</v>
      </c>
      <c r="G887" s="3" t="s">
        <v>9092</v>
      </c>
      <c r="H887" s="3" t="s">
        <v>23</v>
      </c>
      <c r="I887" s="3" t="s">
        <v>9093</v>
      </c>
    </row>
    <row r="888" spans="2:9" x14ac:dyDescent="0.2">
      <c r="B888" s="3" t="s">
        <v>9094</v>
      </c>
      <c r="C888" s="3" t="s">
        <v>6482</v>
      </c>
      <c r="E888" s="3" t="s">
        <v>12160</v>
      </c>
      <c r="F888" s="3" t="s">
        <v>5924</v>
      </c>
      <c r="H888" s="3" t="s">
        <v>23</v>
      </c>
      <c r="I888" s="3" t="s">
        <v>9095</v>
      </c>
    </row>
    <row r="889" spans="2:9" x14ac:dyDescent="0.2">
      <c r="B889" s="3" t="s">
        <v>9096</v>
      </c>
      <c r="C889" s="3" t="s">
        <v>6485</v>
      </c>
      <c r="E889" s="3" t="s">
        <v>12161</v>
      </c>
      <c r="G889" s="3" t="s">
        <v>6486</v>
      </c>
      <c r="H889" s="3" t="s">
        <v>23</v>
      </c>
      <c r="I889" s="3" t="s">
        <v>9097</v>
      </c>
    </row>
    <row r="890" spans="2:9" x14ac:dyDescent="0.2">
      <c r="B890" s="3" t="s">
        <v>9098</v>
      </c>
      <c r="C890" s="3" t="s">
        <v>9099</v>
      </c>
      <c r="E890" s="3" t="s">
        <v>12578</v>
      </c>
      <c r="G890" s="3" t="s">
        <v>9100</v>
      </c>
      <c r="H890" s="3" t="s">
        <v>23</v>
      </c>
      <c r="I890" s="3" t="s">
        <v>9101</v>
      </c>
    </row>
    <row r="891" spans="2:9" x14ac:dyDescent="0.2">
      <c r="B891" s="3" t="s">
        <v>9102</v>
      </c>
      <c r="C891" s="3" t="s">
        <v>5855</v>
      </c>
      <c r="E891" s="3" t="s">
        <v>12022</v>
      </c>
      <c r="G891" s="3" t="s">
        <v>5856</v>
      </c>
      <c r="H891" s="3" t="s">
        <v>19</v>
      </c>
      <c r="I891" s="3" t="s">
        <v>9103</v>
      </c>
    </row>
    <row r="892" spans="2:9" x14ac:dyDescent="0.2">
      <c r="B892" s="3" t="s">
        <v>9104</v>
      </c>
      <c r="C892" s="3" t="s">
        <v>5859</v>
      </c>
      <c r="E892" s="3" t="s">
        <v>12023</v>
      </c>
      <c r="G892" s="3" t="s">
        <v>5860</v>
      </c>
      <c r="H892" s="3" t="s">
        <v>19</v>
      </c>
      <c r="I892" s="3" t="s">
        <v>9105</v>
      </c>
    </row>
    <row r="893" spans="2:9" x14ac:dyDescent="0.2">
      <c r="B893" s="3" t="s">
        <v>9106</v>
      </c>
      <c r="C893" s="3" t="s">
        <v>5863</v>
      </c>
      <c r="E893" s="3" t="s">
        <v>12024</v>
      </c>
      <c r="F893" s="3" t="s">
        <v>5864</v>
      </c>
      <c r="H893" s="3" t="s">
        <v>19</v>
      </c>
      <c r="I893" s="3" t="s">
        <v>9107</v>
      </c>
    </row>
    <row r="894" spans="2:9" x14ac:dyDescent="0.2">
      <c r="B894" s="3" t="s">
        <v>9108</v>
      </c>
      <c r="C894" s="3" t="s">
        <v>5867</v>
      </c>
      <c r="F894" s="3" t="s">
        <v>5868</v>
      </c>
      <c r="H894" s="3" t="s">
        <v>19</v>
      </c>
      <c r="I894" s="3" t="s">
        <v>9109</v>
      </c>
    </row>
    <row r="895" spans="2:9" x14ac:dyDescent="0.2">
      <c r="B895" s="3" t="s">
        <v>9110</v>
      </c>
      <c r="C895" s="3" t="s">
        <v>5871</v>
      </c>
      <c r="E895" s="3" t="s">
        <v>12025</v>
      </c>
      <c r="G895" s="3" t="s">
        <v>5872</v>
      </c>
      <c r="H895" s="3" t="s">
        <v>19</v>
      </c>
      <c r="I895" s="3" t="s">
        <v>9111</v>
      </c>
    </row>
    <row r="896" spans="2:9" x14ac:dyDescent="0.2">
      <c r="B896" s="3" t="s">
        <v>9112</v>
      </c>
      <c r="C896" s="3" t="s">
        <v>5875</v>
      </c>
      <c r="G896" s="3" t="s">
        <v>5876</v>
      </c>
      <c r="H896" s="3" t="s">
        <v>19</v>
      </c>
      <c r="I896" s="3" t="s">
        <v>9113</v>
      </c>
    </row>
    <row r="897" spans="2:9" x14ac:dyDescent="0.2">
      <c r="B897" s="3" t="s">
        <v>9114</v>
      </c>
      <c r="C897" s="3" t="s">
        <v>5879</v>
      </c>
      <c r="E897" s="3" t="s">
        <v>12026</v>
      </c>
      <c r="G897" s="3" t="s">
        <v>5880</v>
      </c>
      <c r="H897" s="3" t="s">
        <v>19</v>
      </c>
      <c r="I897" s="3" t="s">
        <v>9115</v>
      </c>
    </row>
    <row r="898" spans="2:9" x14ac:dyDescent="0.2">
      <c r="B898" s="3" t="s">
        <v>9116</v>
      </c>
      <c r="C898" s="3" t="s">
        <v>5883</v>
      </c>
      <c r="E898" s="3" t="s">
        <v>12027</v>
      </c>
      <c r="G898" s="3" t="s">
        <v>5884</v>
      </c>
      <c r="H898" s="3" t="s">
        <v>19</v>
      </c>
      <c r="I898" s="3" t="s">
        <v>9117</v>
      </c>
    </row>
    <row r="899" spans="2:9" x14ac:dyDescent="0.2">
      <c r="B899" s="3" t="s">
        <v>9118</v>
      </c>
      <c r="C899" s="3" t="s">
        <v>5887</v>
      </c>
      <c r="E899" s="3" t="s">
        <v>5888</v>
      </c>
      <c r="G899" s="3" t="s">
        <v>5889</v>
      </c>
      <c r="H899" s="3" t="s">
        <v>19</v>
      </c>
      <c r="I899" s="3" t="s">
        <v>9119</v>
      </c>
    </row>
    <row r="900" spans="2:9" x14ac:dyDescent="0.2">
      <c r="B900" s="3" t="s">
        <v>9120</v>
      </c>
      <c r="C900" s="3" t="s">
        <v>5892</v>
      </c>
      <c r="E900" s="3" t="s">
        <v>12028</v>
      </c>
      <c r="G900" s="3" t="s">
        <v>5893</v>
      </c>
      <c r="H900" s="3" t="s">
        <v>19</v>
      </c>
      <c r="I900" s="3" t="s">
        <v>9121</v>
      </c>
    </row>
    <row r="901" spans="2:9" x14ac:dyDescent="0.2">
      <c r="B901" s="3" t="s">
        <v>9122</v>
      </c>
      <c r="C901" s="3" t="s">
        <v>5896</v>
      </c>
      <c r="E901" s="3" t="s">
        <v>5897</v>
      </c>
      <c r="G901" s="3" t="s">
        <v>5898</v>
      </c>
      <c r="H901" s="3" t="s">
        <v>19</v>
      </c>
      <c r="I901" s="3" t="s">
        <v>9123</v>
      </c>
    </row>
    <row r="902" spans="2:9" x14ac:dyDescent="0.2">
      <c r="B902" s="3" t="s">
        <v>9124</v>
      </c>
      <c r="C902" s="3" t="s">
        <v>5901</v>
      </c>
      <c r="E902" s="3" t="s">
        <v>5902</v>
      </c>
      <c r="G902" s="3" t="s">
        <v>5903</v>
      </c>
      <c r="H902" s="3" t="s">
        <v>19</v>
      </c>
      <c r="I902" s="3" t="s">
        <v>9125</v>
      </c>
    </row>
    <row r="903" spans="2:9" x14ac:dyDescent="0.2">
      <c r="B903" s="3" t="s">
        <v>9126</v>
      </c>
      <c r="C903" s="3" t="s">
        <v>5906</v>
      </c>
      <c r="E903" s="3" t="s">
        <v>12029</v>
      </c>
      <c r="G903" s="3" t="s">
        <v>5907</v>
      </c>
      <c r="H903" s="3" t="s">
        <v>19</v>
      </c>
      <c r="I903" s="3" t="s">
        <v>9127</v>
      </c>
    </row>
    <row r="904" spans="2:9" x14ac:dyDescent="0.2">
      <c r="B904" s="3" t="s">
        <v>9128</v>
      </c>
      <c r="C904" s="3" t="s">
        <v>5910</v>
      </c>
      <c r="E904" s="3" t="s">
        <v>12030</v>
      </c>
      <c r="G904" s="3" t="s">
        <v>5911</v>
      </c>
      <c r="H904" s="3" t="s">
        <v>19</v>
      </c>
      <c r="I904" s="3" t="s">
        <v>9129</v>
      </c>
    </row>
    <row r="905" spans="2:9" x14ac:dyDescent="0.2">
      <c r="B905" s="3" t="s">
        <v>9130</v>
      </c>
      <c r="C905" s="3" t="s">
        <v>5914</v>
      </c>
      <c r="E905" s="3" t="s">
        <v>12031</v>
      </c>
      <c r="G905" s="3" t="s">
        <v>5915</v>
      </c>
      <c r="H905" s="3" t="s">
        <v>19</v>
      </c>
      <c r="I905" s="3" t="s">
        <v>9131</v>
      </c>
    </row>
    <row r="906" spans="2:9" x14ac:dyDescent="0.2">
      <c r="B906" s="3" t="s">
        <v>9132</v>
      </c>
      <c r="C906" s="3" t="s">
        <v>5918</v>
      </c>
      <c r="E906" s="3" t="s">
        <v>12032</v>
      </c>
      <c r="G906" s="3" t="s">
        <v>5919</v>
      </c>
      <c r="H906" s="3" t="s">
        <v>19</v>
      </c>
      <c r="I906" s="3" t="s">
        <v>9133</v>
      </c>
    </row>
    <row r="907" spans="2:9" x14ac:dyDescent="0.2">
      <c r="B907" s="3" t="s">
        <v>9134</v>
      </c>
      <c r="C907" s="3" t="s">
        <v>5922</v>
      </c>
      <c r="E907" s="3" t="s">
        <v>5923</v>
      </c>
      <c r="F907" s="3" t="s">
        <v>5924</v>
      </c>
      <c r="H907" s="3" t="s">
        <v>19</v>
      </c>
      <c r="I907" s="3" t="s">
        <v>9135</v>
      </c>
    </row>
    <row r="908" spans="2:9" x14ac:dyDescent="0.2">
      <c r="B908" s="3" t="s">
        <v>9136</v>
      </c>
      <c r="C908" s="3" t="s">
        <v>5931</v>
      </c>
      <c r="E908" s="3" t="s">
        <v>12034</v>
      </c>
      <c r="G908" s="3" t="s">
        <v>5932</v>
      </c>
      <c r="H908" s="3" t="s">
        <v>19</v>
      </c>
      <c r="I908" s="3" t="s">
        <v>9137</v>
      </c>
    </row>
    <row r="909" spans="2:9" x14ac:dyDescent="0.2">
      <c r="B909" s="3" t="s">
        <v>9138</v>
      </c>
      <c r="C909" s="3" t="s">
        <v>5935</v>
      </c>
      <c r="H909" s="3" t="s">
        <v>19</v>
      </c>
      <c r="I909" s="3" t="s">
        <v>9139</v>
      </c>
    </row>
    <row r="910" spans="2:9" x14ac:dyDescent="0.2">
      <c r="B910" s="3" t="s">
        <v>9140</v>
      </c>
      <c r="C910" s="3" t="s">
        <v>5938</v>
      </c>
      <c r="H910" s="3" t="s">
        <v>19</v>
      </c>
      <c r="I910" s="3" t="s">
        <v>9141</v>
      </c>
    </row>
    <row r="911" spans="2:9" x14ac:dyDescent="0.2">
      <c r="B911" s="3" t="s">
        <v>9142</v>
      </c>
      <c r="C911" s="3" t="s">
        <v>5941</v>
      </c>
      <c r="E911" s="3" t="s">
        <v>12035</v>
      </c>
      <c r="G911" s="3" t="s">
        <v>5942</v>
      </c>
      <c r="H911" s="3" t="s">
        <v>19</v>
      </c>
      <c r="I911" s="3" t="s">
        <v>9143</v>
      </c>
    </row>
    <row r="912" spans="2:9" x14ac:dyDescent="0.2">
      <c r="B912" s="3" t="s">
        <v>9144</v>
      </c>
      <c r="C912" s="3" t="s">
        <v>5945</v>
      </c>
      <c r="E912" s="3" t="s">
        <v>5946</v>
      </c>
      <c r="G912" s="3" t="s">
        <v>5947</v>
      </c>
      <c r="H912" s="3" t="s">
        <v>19</v>
      </c>
      <c r="I912" s="3" t="s">
        <v>9145</v>
      </c>
    </row>
    <row r="913" spans="2:9" x14ac:dyDescent="0.2">
      <c r="B913" s="3" t="s">
        <v>9146</v>
      </c>
      <c r="C913" s="3" t="s">
        <v>5950</v>
      </c>
      <c r="E913" s="3" t="s">
        <v>12036</v>
      </c>
      <c r="G913" s="3" t="s">
        <v>5951</v>
      </c>
      <c r="H913" s="3" t="s">
        <v>19</v>
      </c>
      <c r="I913" s="3" t="s">
        <v>9147</v>
      </c>
    </row>
    <row r="914" spans="2:9" x14ac:dyDescent="0.2">
      <c r="B914" s="3" t="s">
        <v>9148</v>
      </c>
      <c r="C914" s="3" t="s">
        <v>5954</v>
      </c>
      <c r="E914" s="3" t="s">
        <v>12037</v>
      </c>
      <c r="G914" s="3" t="s">
        <v>5955</v>
      </c>
      <c r="H914" s="3" t="s">
        <v>19</v>
      </c>
      <c r="I914" s="3" t="s">
        <v>9149</v>
      </c>
    </row>
    <row r="915" spans="2:9" x14ac:dyDescent="0.2">
      <c r="B915" s="3" t="s">
        <v>9150</v>
      </c>
      <c r="C915" s="3" t="s">
        <v>5958</v>
      </c>
      <c r="H915" s="3" t="s">
        <v>19</v>
      </c>
      <c r="I915" s="3" t="s">
        <v>9151</v>
      </c>
    </row>
    <row r="916" spans="2:9" x14ac:dyDescent="0.2">
      <c r="B916" s="3" t="s">
        <v>9152</v>
      </c>
      <c r="C916" s="3" t="s">
        <v>5961</v>
      </c>
      <c r="E916" s="3" t="s">
        <v>12038</v>
      </c>
      <c r="G916" s="3" t="s">
        <v>5962</v>
      </c>
      <c r="H916" s="3" t="s">
        <v>19</v>
      </c>
      <c r="I916" s="3" t="s">
        <v>9153</v>
      </c>
    </row>
    <row r="917" spans="2:9" x14ac:dyDescent="0.2">
      <c r="B917" s="3" t="s">
        <v>9154</v>
      </c>
      <c r="C917" s="3" t="s">
        <v>5965</v>
      </c>
      <c r="E917" s="3" t="s">
        <v>12039</v>
      </c>
      <c r="G917" s="3" t="s">
        <v>5966</v>
      </c>
      <c r="H917" s="3" t="s">
        <v>19</v>
      </c>
      <c r="I917" s="3" t="s">
        <v>9155</v>
      </c>
    </row>
    <row r="918" spans="2:9" x14ac:dyDescent="0.2">
      <c r="B918" s="3" t="s">
        <v>9156</v>
      </c>
      <c r="C918" s="3" t="s">
        <v>5969</v>
      </c>
      <c r="E918" s="3" t="s">
        <v>12040</v>
      </c>
      <c r="G918" s="3" t="s">
        <v>5970</v>
      </c>
      <c r="H918" s="3" t="s">
        <v>19</v>
      </c>
      <c r="I918" s="3" t="s">
        <v>9157</v>
      </c>
    </row>
    <row r="919" spans="2:9" x14ac:dyDescent="0.2">
      <c r="B919" s="3" t="s">
        <v>9158</v>
      </c>
      <c r="C919" s="3" t="s">
        <v>5973</v>
      </c>
      <c r="E919" s="3" t="s">
        <v>12041</v>
      </c>
      <c r="F919" s="3" t="s">
        <v>5864</v>
      </c>
      <c r="H919" s="3" t="s">
        <v>19</v>
      </c>
      <c r="I919" s="3" t="s">
        <v>9159</v>
      </c>
    </row>
    <row r="920" spans="2:9" x14ac:dyDescent="0.2">
      <c r="B920" s="3" t="s">
        <v>9160</v>
      </c>
      <c r="C920" s="3" t="s">
        <v>5976</v>
      </c>
      <c r="E920" s="3" t="s">
        <v>12042</v>
      </c>
      <c r="F920" s="3" t="s">
        <v>5977</v>
      </c>
      <c r="H920" s="3" t="s">
        <v>19</v>
      </c>
      <c r="I920" s="3" t="s">
        <v>9161</v>
      </c>
    </row>
    <row r="921" spans="2:9" x14ac:dyDescent="0.2">
      <c r="B921" s="3" t="s">
        <v>9162</v>
      </c>
      <c r="C921" s="3" t="s">
        <v>5980</v>
      </c>
      <c r="E921" s="3" t="s">
        <v>12043</v>
      </c>
      <c r="G921" s="3" t="s">
        <v>5981</v>
      </c>
      <c r="H921" s="3" t="s">
        <v>19</v>
      </c>
      <c r="I921" s="3" t="s">
        <v>9163</v>
      </c>
    </row>
    <row r="922" spans="2:9" x14ac:dyDescent="0.2">
      <c r="B922" s="3" t="s">
        <v>9164</v>
      </c>
      <c r="C922" s="3" t="s">
        <v>5984</v>
      </c>
      <c r="E922" s="3" t="s">
        <v>12044</v>
      </c>
      <c r="F922" s="3" t="s">
        <v>5985</v>
      </c>
      <c r="H922" s="3" t="s">
        <v>19</v>
      </c>
      <c r="I922" s="3" t="s">
        <v>9165</v>
      </c>
    </row>
    <row r="923" spans="2:9" x14ac:dyDescent="0.2">
      <c r="B923" s="3" t="s">
        <v>9166</v>
      </c>
      <c r="C923" s="3" t="s">
        <v>5988</v>
      </c>
      <c r="E923" s="3" t="s">
        <v>12045</v>
      </c>
      <c r="G923" s="3" t="s">
        <v>5989</v>
      </c>
      <c r="H923" s="3" t="s">
        <v>19</v>
      </c>
      <c r="I923" s="3" t="s">
        <v>9167</v>
      </c>
    </row>
    <row r="924" spans="2:9" x14ac:dyDescent="0.2">
      <c r="B924" s="3" t="s">
        <v>9168</v>
      </c>
      <c r="C924" s="3" t="s">
        <v>5992</v>
      </c>
      <c r="E924" s="3" t="s">
        <v>12046</v>
      </c>
      <c r="G924" s="3" t="s">
        <v>5993</v>
      </c>
      <c r="H924" s="3" t="s">
        <v>19</v>
      </c>
      <c r="I924" s="3" t="s">
        <v>9169</v>
      </c>
    </row>
    <row r="925" spans="2:9" x14ac:dyDescent="0.2">
      <c r="B925" s="3" t="s">
        <v>9170</v>
      </c>
      <c r="C925" s="3" t="s">
        <v>5996</v>
      </c>
      <c r="E925" s="3" t="s">
        <v>12047</v>
      </c>
      <c r="G925" s="3" t="s">
        <v>5997</v>
      </c>
      <c r="H925" s="3" t="s">
        <v>19</v>
      </c>
      <c r="I925" s="3" t="s">
        <v>9171</v>
      </c>
    </row>
    <row r="926" spans="2:9" x14ac:dyDescent="0.2">
      <c r="B926" s="3" t="s">
        <v>9172</v>
      </c>
      <c r="C926" s="3" t="s">
        <v>6000</v>
      </c>
      <c r="E926" s="3" t="s">
        <v>12048</v>
      </c>
      <c r="G926" s="3" t="s">
        <v>6001</v>
      </c>
      <c r="H926" s="3" t="s">
        <v>19</v>
      </c>
      <c r="I926" s="3" t="s">
        <v>9173</v>
      </c>
    </row>
    <row r="927" spans="2:9" x14ac:dyDescent="0.2">
      <c r="B927" s="3" t="s">
        <v>9174</v>
      </c>
      <c r="C927" s="3" t="s">
        <v>6004</v>
      </c>
      <c r="E927" s="3" t="s">
        <v>12049</v>
      </c>
      <c r="G927" s="3" t="s">
        <v>6005</v>
      </c>
      <c r="H927" s="3" t="s">
        <v>19</v>
      </c>
      <c r="I927" s="3" t="s">
        <v>9175</v>
      </c>
    </row>
    <row r="928" spans="2:9" x14ac:dyDescent="0.2">
      <c r="B928" s="3" t="s">
        <v>9176</v>
      </c>
      <c r="C928" s="3" t="s">
        <v>6008</v>
      </c>
      <c r="E928" s="3" t="s">
        <v>12050</v>
      </c>
      <c r="G928" s="3" t="s">
        <v>6009</v>
      </c>
      <c r="H928" s="3" t="s">
        <v>19</v>
      </c>
      <c r="I928" s="3" t="s">
        <v>9177</v>
      </c>
    </row>
    <row r="929" spans="2:9" x14ac:dyDescent="0.2">
      <c r="B929" s="3" t="s">
        <v>9178</v>
      </c>
      <c r="C929" s="3" t="s">
        <v>6012</v>
      </c>
      <c r="E929" s="3" t="s">
        <v>12051</v>
      </c>
      <c r="G929" s="3" t="s">
        <v>6013</v>
      </c>
      <c r="H929" s="3" t="s">
        <v>19</v>
      </c>
      <c r="I929" s="3" t="s">
        <v>9179</v>
      </c>
    </row>
    <row r="930" spans="2:9" x14ac:dyDescent="0.2">
      <c r="B930" s="3" t="s">
        <v>9180</v>
      </c>
      <c r="C930" s="3" t="s">
        <v>6016</v>
      </c>
      <c r="E930" s="3" t="s">
        <v>12052</v>
      </c>
      <c r="G930" s="3" t="s">
        <v>6017</v>
      </c>
      <c r="H930" s="3" t="s">
        <v>19</v>
      </c>
      <c r="I930" s="3" t="s">
        <v>9181</v>
      </c>
    </row>
    <row r="931" spans="2:9" x14ac:dyDescent="0.2">
      <c r="B931" s="3" t="s">
        <v>9182</v>
      </c>
      <c r="C931" s="3" t="s">
        <v>6020</v>
      </c>
      <c r="E931" s="3" t="s">
        <v>12053</v>
      </c>
      <c r="G931" s="3" t="s">
        <v>6021</v>
      </c>
      <c r="H931" s="3" t="s">
        <v>19</v>
      </c>
      <c r="I931" s="3" t="s">
        <v>9183</v>
      </c>
    </row>
    <row r="932" spans="2:9" x14ac:dyDescent="0.2">
      <c r="B932" s="3" t="s">
        <v>9184</v>
      </c>
      <c r="C932" s="3" t="s">
        <v>6024</v>
      </c>
      <c r="E932" s="3" t="s">
        <v>12054</v>
      </c>
      <c r="G932" s="3" t="s">
        <v>6025</v>
      </c>
      <c r="H932" s="3" t="s">
        <v>19</v>
      </c>
      <c r="I932" s="3" t="s">
        <v>9185</v>
      </c>
    </row>
    <row r="933" spans="2:9" x14ac:dyDescent="0.2">
      <c r="B933" s="3" t="s">
        <v>9186</v>
      </c>
      <c r="C933" s="3" t="s">
        <v>9187</v>
      </c>
      <c r="E933" s="3" t="s">
        <v>12579</v>
      </c>
      <c r="G933" s="3" t="s">
        <v>9188</v>
      </c>
      <c r="H933" s="3" t="s">
        <v>19</v>
      </c>
      <c r="I933" s="3" t="s">
        <v>9189</v>
      </c>
    </row>
    <row r="934" spans="2:9" x14ac:dyDescent="0.2">
      <c r="B934" s="3" t="s">
        <v>9190</v>
      </c>
      <c r="C934" s="3" t="s">
        <v>6028</v>
      </c>
      <c r="E934" s="3" t="s">
        <v>12055</v>
      </c>
      <c r="G934" s="3" t="s">
        <v>6029</v>
      </c>
      <c r="H934" s="3" t="s">
        <v>19</v>
      </c>
      <c r="I934" s="3" t="s">
        <v>9191</v>
      </c>
    </row>
    <row r="935" spans="2:9" x14ac:dyDescent="0.2">
      <c r="B935" s="3" t="s">
        <v>9192</v>
      </c>
      <c r="C935" s="3" t="s">
        <v>6032</v>
      </c>
      <c r="E935" s="3" t="s">
        <v>12056</v>
      </c>
      <c r="G935" s="3" t="s">
        <v>6033</v>
      </c>
      <c r="H935" s="3" t="s">
        <v>19</v>
      </c>
      <c r="I935" s="3" t="s">
        <v>9193</v>
      </c>
    </row>
    <row r="936" spans="2:9" x14ac:dyDescent="0.2">
      <c r="B936" s="3" t="s">
        <v>9194</v>
      </c>
      <c r="C936" s="3" t="s">
        <v>6036</v>
      </c>
      <c r="E936" s="3" t="s">
        <v>12057</v>
      </c>
      <c r="F936" s="3" t="s">
        <v>6037</v>
      </c>
      <c r="H936" s="3" t="s">
        <v>19</v>
      </c>
      <c r="I936" s="3" t="s">
        <v>9195</v>
      </c>
    </row>
    <row r="937" spans="2:9" x14ac:dyDescent="0.2">
      <c r="B937" s="3" t="s">
        <v>9196</v>
      </c>
      <c r="C937" s="3" t="s">
        <v>6040</v>
      </c>
      <c r="E937" s="3" t="s">
        <v>12058</v>
      </c>
      <c r="F937" s="3" t="s">
        <v>6041</v>
      </c>
      <c r="H937" s="3" t="s">
        <v>19</v>
      </c>
      <c r="I937" s="3" t="s">
        <v>9197</v>
      </c>
    </row>
    <row r="938" spans="2:9" x14ac:dyDescent="0.2">
      <c r="B938" s="3" t="s">
        <v>9198</v>
      </c>
      <c r="C938" s="3" t="s">
        <v>6044</v>
      </c>
      <c r="E938" s="3" t="s">
        <v>12059</v>
      </c>
      <c r="G938" s="3" t="s">
        <v>6045</v>
      </c>
      <c r="H938" s="3" t="s">
        <v>19</v>
      </c>
      <c r="I938" s="3" t="s">
        <v>9199</v>
      </c>
    </row>
    <row r="939" spans="2:9" x14ac:dyDescent="0.2">
      <c r="B939" s="3" t="s">
        <v>9200</v>
      </c>
      <c r="C939" s="3" t="s">
        <v>6048</v>
      </c>
      <c r="E939" s="3" t="s">
        <v>12060</v>
      </c>
      <c r="F939" s="3" t="s">
        <v>6041</v>
      </c>
      <c r="H939" s="3" t="s">
        <v>19</v>
      </c>
      <c r="I939" s="3" t="s">
        <v>9201</v>
      </c>
    </row>
    <row r="940" spans="2:9" x14ac:dyDescent="0.2">
      <c r="B940" s="3" t="s">
        <v>9202</v>
      </c>
      <c r="C940" s="3" t="s">
        <v>6051</v>
      </c>
      <c r="E940" s="3" t="s">
        <v>12061</v>
      </c>
      <c r="G940" s="3" t="s">
        <v>6052</v>
      </c>
      <c r="H940" s="3" t="s">
        <v>19</v>
      </c>
      <c r="I940" s="3" t="s">
        <v>9203</v>
      </c>
    </row>
    <row r="941" spans="2:9" x14ac:dyDescent="0.2">
      <c r="B941" s="3" t="s">
        <v>9204</v>
      </c>
      <c r="C941" s="3" t="s">
        <v>6055</v>
      </c>
      <c r="E941" s="3" t="s">
        <v>12062</v>
      </c>
      <c r="G941" s="3" t="s">
        <v>6056</v>
      </c>
      <c r="H941" s="3" t="s">
        <v>19</v>
      </c>
      <c r="I941" s="3" t="s">
        <v>9205</v>
      </c>
    </row>
    <row r="942" spans="2:9" x14ac:dyDescent="0.2">
      <c r="B942" s="3" t="s">
        <v>9206</v>
      </c>
      <c r="C942" s="3" t="s">
        <v>6059</v>
      </c>
      <c r="E942" s="3" t="s">
        <v>12063</v>
      </c>
      <c r="G942" s="3" t="s">
        <v>6060</v>
      </c>
      <c r="H942" s="3" t="s">
        <v>19</v>
      </c>
      <c r="I942" s="3" t="s">
        <v>9207</v>
      </c>
    </row>
    <row r="943" spans="2:9" x14ac:dyDescent="0.2">
      <c r="B943" s="3" t="s">
        <v>9208</v>
      </c>
      <c r="C943" s="3" t="s">
        <v>6063</v>
      </c>
      <c r="E943" s="3" t="s">
        <v>6064</v>
      </c>
      <c r="F943" s="3" t="s">
        <v>6065</v>
      </c>
      <c r="H943" s="3" t="s">
        <v>19</v>
      </c>
      <c r="I943" s="3" t="s">
        <v>9209</v>
      </c>
    </row>
    <row r="944" spans="2:9" x14ac:dyDescent="0.2">
      <c r="B944" s="3" t="s">
        <v>9210</v>
      </c>
      <c r="C944" s="3" t="s">
        <v>6068</v>
      </c>
      <c r="E944" s="3" t="s">
        <v>12064</v>
      </c>
      <c r="G944" s="3" t="s">
        <v>6069</v>
      </c>
      <c r="H944" s="3" t="s">
        <v>19</v>
      </c>
      <c r="I944" s="3" t="s">
        <v>9211</v>
      </c>
    </row>
    <row r="945" spans="2:9" x14ac:dyDescent="0.2">
      <c r="B945" s="3" t="s">
        <v>9212</v>
      </c>
      <c r="C945" s="3" t="s">
        <v>6072</v>
      </c>
      <c r="E945" s="3" t="s">
        <v>12065</v>
      </c>
      <c r="G945" s="3" t="s">
        <v>6073</v>
      </c>
      <c r="H945" s="3" t="s">
        <v>19</v>
      </c>
      <c r="I945" s="3" t="s">
        <v>9213</v>
      </c>
    </row>
    <row r="946" spans="2:9" x14ac:dyDescent="0.2">
      <c r="B946" s="3" t="s">
        <v>9214</v>
      </c>
      <c r="C946" s="3" t="s">
        <v>6076</v>
      </c>
      <c r="E946" s="3" t="s">
        <v>12066</v>
      </c>
      <c r="G946" s="3" t="s">
        <v>6077</v>
      </c>
      <c r="H946" s="3" t="s">
        <v>19</v>
      </c>
      <c r="I946" s="3" t="s">
        <v>9215</v>
      </c>
    </row>
    <row r="947" spans="2:9" x14ac:dyDescent="0.2">
      <c r="B947" s="3" t="s">
        <v>9216</v>
      </c>
      <c r="C947" s="3" t="s">
        <v>6080</v>
      </c>
      <c r="E947" s="3" t="s">
        <v>12067</v>
      </c>
      <c r="G947" s="3" t="s">
        <v>6081</v>
      </c>
      <c r="H947" s="3" t="s">
        <v>19</v>
      </c>
      <c r="I947" s="3" t="s">
        <v>9217</v>
      </c>
    </row>
    <row r="948" spans="2:9" x14ac:dyDescent="0.2">
      <c r="B948" s="3" t="s">
        <v>9218</v>
      </c>
      <c r="C948" s="3" t="s">
        <v>6084</v>
      </c>
      <c r="E948" s="3" t="s">
        <v>12068</v>
      </c>
      <c r="G948" s="3" t="s">
        <v>6085</v>
      </c>
      <c r="H948" s="3" t="s">
        <v>19</v>
      </c>
      <c r="I948" s="3" t="s">
        <v>9219</v>
      </c>
    </row>
    <row r="949" spans="2:9" x14ac:dyDescent="0.2">
      <c r="B949" s="3" t="s">
        <v>9220</v>
      </c>
      <c r="C949" s="3" t="s">
        <v>6088</v>
      </c>
      <c r="E949" s="3" t="s">
        <v>12069</v>
      </c>
      <c r="G949" s="3" t="s">
        <v>6089</v>
      </c>
      <c r="H949" s="3" t="s">
        <v>19</v>
      </c>
      <c r="I949" s="3" t="s">
        <v>9221</v>
      </c>
    </row>
    <row r="950" spans="2:9" x14ac:dyDescent="0.2">
      <c r="B950" s="3" t="s">
        <v>9222</v>
      </c>
      <c r="C950" s="3" t="s">
        <v>6096</v>
      </c>
      <c r="E950" s="3" t="s">
        <v>12071</v>
      </c>
      <c r="G950" s="3" t="s">
        <v>6097</v>
      </c>
      <c r="H950" s="3" t="s">
        <v>19</v>
      </c>
      <c r="I950" s="3" t="s">
        <v>9223</v>
      </c>
    </row>
    <row r="951" spans="2:9" x14ac:dyDescent="0.2">
      <c r="B951" s="3" t="s">
        <v>9224</v>
      </c>
      <c r="C951" s="3" t="s">
        <v>6100</v>
      </c>
      <c r="E951" s="3" t="s">
        <v>12072</v>
      </c>
      <c r="F951" s="3" t="s">
        <v>5864</v>
      </c>
      <c r="H951" s="3" t="s">
        <v>19</v>
      </c>
      <c r="I951" s="3" t="s">
        <v>9225</v>
      </c>
    </row>
    <row r="952" spans="2:9" x14ac:dyDescent="0.2">
      <c r="B952" s="3" t="s">
        <v>9226</v>
      </c>
      <c r="C952" s="3" t="s">
        <v>6103</v>
      </c>
      <c r="E952" s="3" t="s">
        <v>12073</v>
      </c>
      <c r="G952" s="3" t="s">
        <v>6104</v>
      </c>
      <c r="H952" s="3" t="s">
        <v>19</v>
      </c>
      <c r="I952" s="3" t="s">
        <v>9227</v>
      </c>
    </row>
    <row r="953" spans="2:9" x14ac:dyDescent="0.2">
      <c r="B953" s="3" t="s">
        <v>9228</v>
      </c>
      <c r="C953" s="3" t="s">
        <v>6107</v>
      </c>
      <c r="E953" s="3" t="s">
        <v>12074</v>
      </c>
      <c r="G953" s="3" t="s">
        <v>6108</v>
      </c>
      <c r="H953" s="3" t="s">
        <v>19</v>
      </c>
      <c r="I953" s="3" t="s">
        <v>9229</v>
      </c>
    </row>
    <row r="954" spans="2:9" x14ac:dyDescent="0.2">
      <c r="B954" s="3" t="s">
        <v>9230</v>
      </c>
      <c r="C954" s="3" t="s">
        <v>6111</v>
      </c>
      <c r="E954" s="3" t="s">
        <v>12075</v>
      </c>
      <c r="G954" s="3" t="s">
        <v>6112</v>
      </c>
      <c r="H954" s="3" t="s">
        <v>19</v>
      </c>
      <c r="I954" s="3" t="s">
        <v>9231</v>
      </c>
    </row>
    <row r="955" spans="2:9" x14ac:dyDescent="0.2">
      <c r="B955" s="3" t="s">
        <v>9232</v>
      </c>
      <c r="C955" s="3" t="s">
        <v>6115</v>
      </c>
      <c r="E955" s="3" t="s">
        <v>12076</v>
      </c>
      <c r="G955" s="3" t="s">
        <v>6116</v>
      </c>
      <c r="H955" s="3" t="s">
        <v>19</v>
      </c>
      <c r="I955" s="3" t="s">
        <v>9233</v>
      </c>
    </row>
    <row r="956" spans="2:9" x14ac:dyDescent="0.2">
      <c r="B956" s="3" t="s">
        <v>9234</v>
      </c>
      <c r="C956" s="3" t="s">
        <v>6119</v>
      </c>
      <c r="E956" s="3" t="s">
        <v>12077</v>
      </c>
      <c r="G956" s="3" t="s">
        <v>6120</v>
      </c>
      <c r="H956" s="3" t="s">
        <v>19</v>
      </c>
      <c r="I956" s="3" t="s">
        <v>9235</v>
      </c>
    </row>
    <row r="957" spans="2:9" x14ac:dyDescent="0.2">
      <c r="B957" s="3" t="s">
        <v>9236</v>
      </c>
      <c r="C957" s="3" t="s">
        <v>6123</v>
      </c>
      <c r="E957" s="3" t="s">
        <v>12078</v>
      </c>
      <c r="G957" s="3" t="s">
        <v>6124</v>
      </c>
      <c r="H957" s="3" t="s">
        <v>19</v>
      </c>
      <c r="I957" s="3" t="s">
        <v>9237</v>
      </c>
    </row>
    <row r="958" spans="2:9" x14ac:dyDescent="0.2">
      <c r="B958" s="3" t="s">
        <v>9238</v>
      </c>
      <c r="C958" s="3" t="s">
        <v>6127</v>
      </c>
      <c r="F958" s="3" t="s">
        <v>6128</v>
      </c>
      <c r="H958" s="3" t="s">
        <v>19</v>
      </c>
      <c r="I958" s="3" t="s">
        <v>9239</v>
      </c>
    </row>
    <row r="959" spans="2:9" x14ac:dyDescent="0.2">
      <c r="B959" s="3" t="s">
        <v>9240</v>
      </c>
      <c r="C959" s="3" t="s">
        <v>6131</v>
      </c>
      <c r="E959" s="3" t="s">
        <v>12079</v>
      </c>
      <c r="G959" s="3" t="s">
        <v>6132</v>
      </c>
      <c r="H959" s="3" t="s">
        <v>19</v>
      </c>
      <c r="I959" s="3" t="s">
        <v>9241</v>
      </c>
    </row>
    <row r="960" spans="2:9" x14ac:dyDescent="0.2">
      <c r="B960" s="3" t="s">
        <v>9242</v>
      </c>
      <c r="C960" s="3" t="s">
        <v>6135</v>
      </c>
      <c r="F960" s="3" t="s">
        <v>6136</v>
      </c>
      <c r="H960" s="3" t="s">
        <v>19</v>
      </c>
      <c r="I960" s="3" t="s">
        <v>9243</v>
      </c>
    </row>
    <row r="961" spans="2:9" x14ac:dyDescent="0.2">
      <c r="B961" s="3" t="s">
        <v>9244</v>
      </c>
      <c r="C961" s="3" t="s">
        <v>6139</v>
      </c>
      <c r="F961" s="3" t="s">
        <v>6140</v>
      </c>
      <c r="H961" s="3" t="s">
        <v>19</v>
      </c>
      <c r="I961" s="3" t="s">
        <v>9245</v>
      </c>
    </row>
    <row r="962" spans="2:9" x14ac:dyDescent="0.2">
      <c r="B962" s="3" t="s">
        <v>9246</v>
      </c>
      <c r="C962" s="3" t="s">
        <v>6143</v>
      </c>
      <c r="E962" s="3" t="s">
        <v>12080</v>
      </c>
      <c r="G962" s="3" t="s">
        <v>6144</v>
      </c>
      <c r="H962" s="3" t="s">
        <v>19</v>
      </c>
      <c r="I962" s="3" t="s">
        <v>9247</v>
      </c>
    </row>
    <row r="963" spans="2:9" x14ac:dyDescent="0.2">
      <c r="B963" s="3" t="s">
        <v>9248</v>
      </c>
      <c r="C963" s="3" t="s">
        <v>6147</v>
      </c>
      <c r="E963" s="3" t="s">
        <v>6148</v>
      </c>
      <c r="G963" s="3" t="s">
        <v>6149</v>
      </c>
      <c r="H963" s="3" t="s">
        <v>19</v>
      </c>
      <c r="I963" s="3" t="s">
        <v>9249</v>
      </c>
    </row>
    <row r="964" spans="2:9" x14ac:dyDescent="0.2">
      <c r="B964" s="3" t="s">
        <v>9250</v>
      </c>
      <c r="C964" s="3" t="s">
        <v>6152</v>
      </c>
      <c r="E964" s="3" t="s">
        <v>12081</v>
      </c>
      <c r="G964" s="3" t="s">
        <v>6153</v>
      </c>
      <c r="H964" s="3" t="s">
        <v>19</v>
      </c>
      <c r="I964" s="3" t="s">
        <v>9251</v>
      </c>
    </row>
    <row r="965" spans="2:9" x14ac:dyDescent="0.2">
      <c r="B965" s="3" t="s">
        <v>9252</v>
      </c>
      <c r="C965" s="3" t="s">
        <v>6156</v>
      </c>
      <c r="E965" s="3" t="s">
        <v>12082</v>
      </c>
      <c r="G965" s="3" t="s">
        <v>6157</v>
      </c>
      <c r="H965" s="3" t="s">
        <v>19</v>
      </c>
      <c r="I965" s="3" t="s">
        <v>9253</v>
      </c>
    </row>
    <row r="966" spans="2:9" x14ac:dyDescent="0.2">
      <c r="B966" s="3" t="s">
        <v>9254</v>
      </c>
      <c r="C966" s="3" t="s">
        <v>6160</v>
      </c>
      <c r="E966" s="3" t="s">
        <v>12083</v>
      </c>
      <c r="G966" s="3" t="s">
        <v>6161</v>
      </c>
      <c r="H966" s="3" t="s">
        <v>19</v>
      </c>
      <c r="I966" s="3" t="s">
        <v>9255</v>
      </c>
    </row>
    <row r="967" spans="2:9" x14ac:dyDescent="0.2">
      <c r="B967" s="3" t="s">
        <v>9256</v>
      </c>
      <c r="C967" s="3" t="s">
        <v>6164</v>
      </c>
      <c r="E967" s="3" t="s">
        <v>12084</v>
      </c>
      <c r="G967" s="3" t="s">
        <v>6165</v>
      </c>
      <c r="H967" s="3" t="s">
        <v>19</v>
      </c>
      <c r="I967" s="3" t="s">
        <v>9257</v>
      </c>
    </row>
    <row r="968" spans="2:9" x14ac:dyDescent="0.2">
      <c r="B968" s="3" t="s">
        <v>9258</v>
      </c>
      <c r="C968" s="3" t="s">
        <v>6168</v>
      </c>
      <c r="E968" s="3" t="s">
        <v>12085</v>
      </c>
      <c r="G968" s="3" t="s">
        <v>6169</v>
      </c>
      <c r="H968" s="3" t="s">
        <v>19</v>
      </c>
      <c r="I968" s="3" t="s">
        <v>9259</v>
      </c>
    </row>
    <row r="969" spans="2:9" x14ac:dyDescent="0.2">
      <c r="B969" s="3" t="s">
        <v>9260</v>
      </c>
      <c r="C969" s="3" t="s">
        <v>6172</v>
      </c>
      <c r="E969" s="3" t="s">
        <v>12086</v>
      </c>
      <c r="G969" s="3" t="s">
        <v>6173</v>
      </c>
      <c r="H969" s="3" t="s">
        <v>19</v>
      </c>
      <c r="I969" s="3" t="s">
        <v>9261</v>
      </c>
    </row>
    <row r="970" spans="2:9" x14ac:dyDescent="0.2">
      <c r="B970" s="3" t="s">
        <v>9262</v>
      </c>
      <c r="C970" s="3" t="s">
        <v>6176</v>
      </c>
      <c r="E970" s="3" t="s">
        <v>12087</v>
      </c>
      <c r="G970" s="3" t="s">
        <v>6177</v>
      </c>
      <c r="H970" s="3" t="s">
        <v>19</v>
      </c>
      <c r="I970" s="3" t="s">
        <v>9263</v>
      </c>
    </row>
    <row r="971" spans="2:9" x14ac:dyDescent="0.2">
      <c r="B971" s="3" t="s">
        <v>9264</v>
      </c>
      <c r="C971" s="3" t="s">
        <v>6180</v>
      </c>
      <c r="E971" s="3" t="s">
        <v>12088</v>
      </c>
      <c r="G971" s="3" t="s">
        <v>6181</v>
      </c>
      <c r="H971" s="3" t="s">
        <v>19</v>
      </c>
      <c r="I971" s="3" t="s">
        <v>9265</v>
      </c>
    </row>
    <row r="972" spans="2:9" x14ac:dyDescent="0.2">
      <c r="B972" s="3" t="s">
        <v>9266</v>
      </c>
      <c r="C972" s="3" t="s">
        <v>6184</v>
      </c>
      <c r="E972" s="3" t="s">
        <v>12089</v>
      </c>
      <c r="F972" s="3" t="s">
        <v>6185</v>
      </c>
      <c r="H972" s="3" t="s">
        <v>19</v>
      </c>
      <c r="I972" s="3" t="s">
        <v>9267</v>
      </c>
    </row>
    <row r="973" spans="2:9" x14ac:dyDescent="0.2">
      <c r="B973" s="3" t="s">
        <v>9268</v>
      </c>
      <c r="C973" s="3" t="s">
        <v>6188</v>
      </c>
      <c r="E973" s="3" t="s">
        <v>12090</v>
      </c>
      <c r="G973" s="3" t="s">
        <v>6189</v>
      </c>
      <c r="H973" s="3" t="s">
        <v>19</v>
      </c>
      <c r="I973" s="3" t="s">
        <v>9269</v>
      </c>
    </row>
    <row r="974" spans="2:9" x14ac:dyDescent="0.2">
      <c r="B974" s="3" t="s">
        <v>9270</v>
      </c>
      <c r="C974" s="3" t="s">
        <v>6192</v>
      </c>
      <c r="E974" s="3" t="s">
        <v>12091</v>
      </c>
      <c r="G974" s="3" t="s">
        <v>6193</v>
      </c>
      <c r="H974" s="3" t="s">
        <v>19</v>
      </c>
      <c r="I974" s="3" t="s">
        <v>9271</v>
      </c>
    </row>
    <row r="975" spans="2:9" x14ac:dyDescent="0.2">
      <c r="B975" s="3" t="s">
        <v>9272</v>
      </c>
      <c r="C975" s="3" t="s">
        <v>6196</v>
      </c>
      <c r="E975" s="3" t="s">
        <v>12092</v>
      </c>
      <c r="G975" s="3" t="s">
        <v>6197</v>
      </c>
      <c r="H975" s="3" t="s">
        <v>19</v>
      </c>
      <c r="I975" s="3" t="s">
        <v>9273</v>
      </c>
    </row>
    <row r="976" spans="2:9" x14ac:dyDescent="0.2">
      <c r="B976" s="3" t="s">
        <v>9274</v>
      </c>
      <c r="C976" s="3" t="s">
        <v>6200</v>
      </c>
      <c r="E976" s="3" t="s">
        <v>12093</v>
      </c>
      <c r="G976" s="3" t="s">
        <v>6201</v>
      </c>
      <c r="H976" s="3" t="s">
        <v>19</v>
      </c>
      <c r="I976" s="3" t="s">
        <v>9275</v>
      </c>
    </row>
    <row r="977" spans="2:9" x14ac:dyDescent="0.2">
      <c r="B977" s="3" t="s">
        <v>9276</v>
      </c>
      <c r="C977" s="3" t="s">
        <v>6204</v>
      </c>
      <c r="E977" s="3" t="s">
        <v>12094</v>
      </c>
      <c r="G977" s="3" t="s">
        <v>6205</v>
      </c>
      <c r="H977" s="3" t="s">
        <v>19</v>
      </c>
      <c r="I977" s="3" t="s">
        <v>9277</v>
      </c>
    </row>
    <row r="978" spans="2:9" x14ac:dyDescent="0.2">
      <c r="B978" s="3" t="s">
        <v>9278</v>
      </c>
      <c r="C978" s="3" t="s">
        <v>6208</v>
      </c>
      <c r="E978" s="3" t="s">
        <v>12095</v>
      </c>
      <c r="G978" s="3" t="s">
        <v>6209</v>
      </c>
      <c r="H978" s="3" t="s">
        <v>19</v>
      </c>
      <c r="I978" s="3" t="s">
        <v>9279</v>
      </c>
    </row>
    <row r="979" spans="2:9" x14ac:dyDescent="0.2">
      <c r="B979" s="3" t="s">
        <v>9280</v>
      </c>
      <c r="C979" s="3" t="s">
        <v>6212</v>
      </c>
      <c r="E979" s="3" t="s">
        <v>12096</v>
      </c>
      <c r="G979" s="3" t="s">
        <v>6213</v>
      </c>
      <c r="H979" s="3" t="s">
        <v>19</v>
      </c>
      <c r="I979" s="3" t="s">
        <v>9281</v>
      </c>
    </row>
    <row r="980" spans="2:9" x14ac:dyDescent="0.2">
      <c r="B980" s="3" t="s">
        <v>9282</v>
      </c>
      <c r="C980" s="3" t="s">
        <v>6216</v>
      </c>
      <c r="E980" s="3" t="s">
        <v>12097</v>
      </c>
      <c r="G980" s="3" t="s">
        <v>6217</v>
      </c>
      <c r="H980" s="3" t="s">
        <v>19</v>
      </c>
      <c r="I980" s="3" t="s">
        <v>9283</v>
      </c>
    </row>
    <row r="981" spans="2:9" x14ac:dyDescent="0.2">
      <c r="B981" s="3" t="s">
        <v>9284</v>
      </c>
      <c r="C981" s="3" t="s">
        <v>6220</v>
      </c>
      <c r="E981" s="3" t="s">
        <v>12098</v>
      </c>
      <c r="G981" s="3" t="s">
        <v>6221</v>
      </c>
      <c r="H981" s="3" t="s">
        <v>19</v>
      </c>
      <c r="I981" s="3" t="s">
        <v>9285</v>
      </c>
    </row>
    <row r="982" spans="2:9" x14ac:dyDescent="0.2">
      <c r="B982" s="3" t="s">
        <v>9286</v>
      </c>
      <c r="C982" s="3" t="s">
        <v>6224</v>
      </c>
      <c r="E982" s="3" t="s">
        <v>12099</v>
      </c>
      <c r="G982" s="3" t="s">
        <v>6225</v>
      </c>
      <c r="H982" s="3" t="s">
        <v>19</v>
      </c>
      <c r="I982" s="3" t="s">
        <v>9287</v>
      </c>
    </row>
    <row r="983" spans="2:9" x14ac:dyDescent="0.2">
      <c r="B983" s="3" t="s">
        <v>9288</v>
      </c>
      <c r="C983" s="3" t="s">
        <v>6228</v>
      </c>
      <c r="E983" s="3" t="s">
        <v>12100</v>
      </c>
      <c r="G983" s="3" t="s">
        <v>6229</v>
      </c>
      <c r="H983" s="3" t="s">
        <v>19</v>
      </c>
      <c r="I983" s="3" t="s">
        <v>9289</v>
      </c>
    </row>
    <row r="984" spans="2:9" x14ac:dyDescent="0.2">
      <c r="B984" s="3" t="s">
        <v>9290</v>
      </c>
      <c r="C984" s="3" t="s">
        <v>6232</v>
      </c>
      <c r="E984" s="3" t="s">
        <v>12101</v>
      </c>
      <c r="G984" s="3" t="s">
        <v>6233</v>
      </c>
      <c r="H984" s="3" t="s">
        <v>19</v>
      </c>
      <c r="I984" s="3" t="s">
        <v>9291</v>
      </c>
    </row>
    <row r="985" spans="2:9" x14ac:dyDescent="0.2">
      <c r="B985" s="3" t="s">
        <v>9292</v>
      </c>
      <c r="C985" s="3" t="s">
        <v>6236</v>
      </c>
      <c r="E985" s="3" t="s">
        <v>12102</v>
      </c>
      <c r="G985" s="3" t="s">
        <v>6237</v>
      </c>
      <c r="H985" s="3" t="s">
        <v>19</v>
      </c>
      <c r="I985" s="3" t="s">
        <v>9293</v>
      </c>
    </row>
    <row r="986" spans="2:9" x14ac:dyDescent="0.2">
      <c r="B986" s="3" t="s">
        <v>9294</v>
      </c>
      <c r="C986" s="3" t="s">
        <v>6240</v>
      </c>
      <c r="E986" s="3" t="s">
        <v>12103</v>
      </c>
      <c r="G986" s="3" t="s">
        <v>6241</v>
      </c>
      <c r="H986" s="3" t="s">
        <v>19</v>
      </c>
      <c r="I986" s="3" t="s">
        <v>9295</v>
      </c>
    </row>
    <row r="987" spans="2:9" x14ac:dyDescent="0.2">
      <c r="B987" s="3" t="s">
        <v>9296</v>
      </c>
      <c r="C987" s="3" t="s">
        <v>6244</v>
      </c>
      <c r="E987" s="3" t="s">
        <v>12104</v>
      </c>
      <c r="G987" s="3" t="s">
        <v>6245</v>
      </c>
      <c r="H987" s="3" t="s">
        <v>19</v>
      </c>
      <c r="I987" s="3" t="s">
        <v>9297</v>
      </c>
    </row>
    <row r="988" spans="2:9" x14ac:dyDescent="0.2">
      <c r="B988" s="3" t="s">
        <v>9298</v>
      </c>
      <c r="C988" s="3" t="s">
        <v>6248</v>
      </c>
      <c r="E988" s="3" t="s">
        <v>12105</v>
      </c>
      <c r="G988" s="3" t="s">
        <v>6249</v>
      </c>
      <c r="H988" s="3" t="s">
        <v>19</v>
      </c>
      <c r="I988" s="3" t="s">
        <v>9299</v>
      </c>
    </row>
    <row r="989" spans="2:9" x14ac:dyDescent="0.2">
      <c r="B989" s="3" t="s">
        <v>9300</v>
      </c>
      <c r="C989" s="3" t="s">
        <v>6252</v>
      </c>
      <c r="E989" s="3" t="s">
        <v>12106</v>
      </c>
      <c r="G989" s="3" t="s">
        <v>6253</v>
      </c>
      <c r="H989" s="3" t="s">
        <v>19</v>
      </c>
      <c r="I989" s="3" t="s">
        <v>9301</v>
      </c>
    </row>
    <row r="990" spans="2:9" x14ac:dyDescent="0.2">
      <c r="B990" s="3" t="s">
        <v>9302</v>
      </c>
      <c r="C990" s="3" t="s">
        <v>6256</v>
      </c>
      <c r="E990" s="3" t="s">
        <v>12107</v>
      </c>
      <c r="G990" s="3" t="s">
        <v>6257</v>
      </c>
      <c r="H990" s="3" t="s">
        <v>19</v>
      </c>
      <c r="I990" s="3" t="s">
        <v>9303</v>
      </c>
    </row>
    <row r="991" spans="2:9" x14ac:dyDescent="0.2">
      <c r="B991" s="3" t="s">
        <v>9304</v>
      </c>
      <c r="C991" s="3" t="s">
        <v>6260</v>
      </c>
      <c r="E991" s="3" t="s">
        <v>12108</v>
      </c>
      <c r="G991" s="3" t="s">
        <v>6261</v>
      </c>
      <c r="H991" s="3" t="s">
        <v>19</v>
      </c>
      <c r="I991" s="3" t="s">
        <v>9305</v>
      </c>
    </row>
    <row r="992" spans="2:9" x14ac:dyDescent="0.2">
      <c r="B992" s="3" t="s">
        <v>9306</v>
      </c>
      <c r="C992" s="3" t="s">
        <v>6264</v>
      </c>
      <c r="E992" s="3" t="s">
        <v>12109</v>
      </c>
      <c r="G992" s="3" t="s">
        <v>6265</v>
      </c>
      <c r="H992" s="3" t="s">
        <v>19</v>
      </c>
      <c r="I992" s="3" t="s">
        <v>9307</v>
      </c>
    </row>
    <row r="993" spans="2:9" x14ac:dyDescent="0.2">
      <c r="B993" s="3" t="s">
        <v>9308</v>
      </c>
      <c r="C993" s="3" t="s">
        <v>6268</v>
      </c>
      <c r="E993" s="3" t="s">
        <v>12110</v>
      </c>
      <c r="G993" s="3" t="s">
        <v>6269</v>
      </c>
      <c r="H993" s="3" t="s">
        <v>19</v>
      </c>
      <c r="I993" s="3" t="s">
        <v>9309</v>
      </c>
    </row>
    <row r="994" spans="2:9" x14ac:dyDescent="0.2">
      <c r="B994" s="3" t="s">
        <v>9310</v>
      </c>
      <c r="C994" s="3" t="s">
        <v>6272</v>
      </c>
      <c r="E994" s="3" t="s">
        <v>12111</v>
      </c>
      <c r="G994" s="3" t="s">
        <v>6273</v>
      </c>
      <c r="H994" s="3" t="s">
        <v>19</v>
      </c>
      <c r="I994" s="3" t="s">
        <v>9311</v>
      </c>
    </row>
    <row r="995" spans="2:9" x14ac:dyDescent="0.2">
      <c r="B995" s="3" t="s">
        <v>9312</v>
      </c>
      <c r="C995" s="3" t="s">
        <v>6276</v>
      </c>
      <c r="E995" s="3" t="s">
        <v>12112</v>
      </c>
      <c r="F995" s="3" t="s">
        <v>6041</v>
      </c>
      <c r="H995" s="3" t="s">
        <v>19</v>
      </c>
      <c r="I995" s="3" t="s">
        <v>9313</v>
      </c>
    </row>
    <row r="996" spans="2:9" x14ac:dyDescent="0.2">
      <c r="B996" s="3" t="s">
        <v>9314</v>
      </c>
      <c r="C996" s="3" t="s">
        <v>6279</v>
      </c>
      <c r="E996" s="3" t="s">
        <v>12113</v>
      </c>
      <c r="G996" s="3" t="s">
        <v>6280</v>
      </c>
      <c r="H996" s="3" t="s">
        <v>19</v>
      </c>
      <c r="I996" s="3" t="s">
        <v>9315</v>
      </c>
    </row>
    <row r="997" spans="2:9" x14ac:dyDescent="0.2">
      <c r="B997" s="3" t="s">
        <v>9316</v>
      </c>
      <c r="C997" s="3" t="s">
        <v>6283</v>
      </c>
      <c r="E997" s="3" t="s">
        <v>12114</v>
      </c>
      <c r="G997" s="3" t="s">
        <v>6284</v>
      </c>
      <c r="H997" s="3" t="s">
        <v>19</v>
      </c>
      <c r="I997" s="3" t="s">
        <v>9317</v>
      </c>
    </row>
    <row r="998" spans="2:9" x14ac:dyDescent="0.2">
      <c r="B998" s="3" t="s">
        <v>9318</v>
      </c>
      <c r="C998" s="3" t="s">
        <v>6287</v>
      </c>
      <c r="E998" s="3" t="s">
        <v>12115</v>
      </c>
      <c r="G998" s="3" t="s">
        <v>6288</v>
      </c>
      <c r="H998" s="3" t="s">
        <v>19</v>
      </c>
      <c r="I998" s="3" t="s">
        <v>9319</v>
      </c>
    </row>
    <row r="999" spans="2:9" x14ac:dyDescent="0.2">
      <c r="B999" s="3" t="s">
        <v>9320</v>
      </c>
      <c r="C999" s="3" t="s">
        <v>6291</v>
      </c>
      <c r="E999" s="3" t="s">
        <v>12116</v>
      </c>
      <c r="G999" s="3" t="s">
        <v>6292</v>
      </c>
      <c r="H999" s="3" t="s">
        <v>19</v>
      </c>
      <c r="I999" s="3" t="s">
        <v>9321</v>
      </c>
    </row>
    <row r="1000" spans="2:9" x14ac:dyDescent="0.2">
      <c r="B1000" s="3" t="s">
        <v>9322</v>
      </c>
      <c r="C1000" s="3" t="s">
        <v>6295</v>
      </c>
      <c r="E1000" s="3" t="s">
        <v>12117</v>
      </c>
      <c r="G1000" s="3" t="s">
        <v>6296</v>
      </c>
      <c r="H1000" s="3" t="s">
        <v>19</v>
      </c>
      <c r="I1000" s="3" t="s">
        <v>9323</v>
      </c>
    </row>
    <row r="1001" spans="2:9" x14ac:dyDescent="0.2">
      <c r="B1001" s="3" t="s">
        <v>9324</v>
      </c>
      <c r="C1001" s="3" t="s">
        <v>6299</v>
      </c>
      <c r="E1001" s="3" t="s">
        <v>12118</v>
      </c>
      <c r="G1001" s="3" t="s">
        <v>6300</v>
      </c>
      <c r="H1001" s="3" t="s">
        <v>19</v>
      </c>
      <c r="I1001" s="3" t="s">
        <v>9325</v>
      </c>
    </row>
    <row r="1002" spans="2:9" x14ac:dyDescent="0.2">
      <c r="B1002" s="3" t="s">
        <v>9326</v>
      </c>
      <c r="C1002" s="3" t="s">
        <v>6303</v>
      </c>
      <c r="E1002" s="3" t="s">
        <v>12119</v>
      </c>
      <c r="F1002" s="3" t="s">
        <v>5864</v>
      </c>
      <c r="H1002" s="3" t="s">
        <v>19</v>
      </c>
      <c r="I1002" s="3" t="s">
        <v>9327</v>
      </c>
    </row>
    <row r="1003" spans="2:9" x14ac:dyDescent="0.2">
      <c r="B1003" s="3" t="s">
        <v>9328</v>
      </c>
      <c r="C1003" s="3" t="s">
        <v>6306</v>
      </c>
      <c r="E1003" s="3" t="s">
        <v>12120</v>
      </c>
      <c r="G1003" s="3" t="s">
        <v>6307</v>
      </c>
      <c r="H1003" s="3" t="s">
        <v>19</v>
      </c>
      <c r="I1003" s="3" t="s">
        <v>9329</v>
      </c>
    </row>
    <row r="1004" spans="2:9" x14ac:dyDescent="0.2">
      <c r="B1004" s="3" t="s">
        <v>9330</v>
      </c>
      <c r="C1004" s="3" t="s">
        <v>6310</v>
      </c>
      <c r="E1004" s="3" t="s">
        <v>12121</v>
      </c>
      <c r="G1004" s="3" t="s">
        <v>6311</v>
      </c>
      <c r="H1004" s="3" t="s">
        <v>19</v>
      </c>
      <c r="I1004" s="3" t="s">
        <v>9331</v>
      </c>
    </row>
    <row r="1005" spans="2:9" x14ac:dyDescent="0.2">
      <c r="B1005" s="3" t="s">
        <v>9332</v>
      </c>
      <c r="C1005" s="3" t="s">
        <v>6314</v>
      </c>
      <c r="E1005" s="3" t="s">
        <v>12122</v>
      </c>
      <c r="G1005" s="3" t="s">
        <v>6315</v>
      </c>
      <c r="H1005" s="3" t="s">
        <v>19</v>
      </c>
      <c r="I1005" s="3" t="s">
        <v>9333</v>
      </c>
    </row>
    <row r="1006" spans="2:9" x14ac:dyDescent="0.2">
      <c r="B1006" s="3" t="s">
        <v>9334</v>
      </c>
      <c r="C1006" s="3" t="s">
        <v>6318</v>
      </c>
      <c r="E1006" s="3" t="s">
        <v>12123</v>
      </c>
      <c r="G1006" s="3" t="s">
        <v>6319</v>
      </c>
      <c r="H1006" s="3" t="s">
        <v>19</v>
      </c>
      <c r="I1006" s="3" t="s">
        <v>9335</v>
      </c>
    </row>
    <row r="1007" spans="2:9" x14ac:dyDescent="0.2">
      <c r="B1007" s="3" t="s">
        <v>9336</v>
      </c>
      <c r="C1007" s="3" t="s">
        <v>6322</v>
      </c>
      <c r="E1007" s="3" t="s">
        <v>12124</v>
      </c>
      <c r="G1007" s="3" t="s">
        <v>6323</v>
      </c>
      <c r="H1007" s="3" t="s">
        <v>19</v>
      </c>
      <c r="I1007" s="3" t="s">
        <v>9337</v>
      </c>
    </row>
    <row r="1008" spans="2:9" x14ac:dyDescent="0.2">
      <c r="B1008" s="3" t="s">
        <v>9338</v>
      </c>
      <c r="C1008" s="3" t="s">
        <v>6326</v>
      </c>
      <c r="E1008" s="3" t="s">
        <v>12125</v>
      </c>
      <c r="G1008" s="3" t="s">
        <v>6327</v>
      </c>
      <c r="H1008" s="3" t="s">
        <v>19</v>
      </c>
      <c r="I1008" s="3" t="s">
        <v>9339</v>
      </c>
    </row>
    <row r="1009" spans="2:9" x14ac:dyDescent="0.2">
      <c r="B1009" s="3" t="s">
        <v>9340</v>
      </c>
      <c r="C1009" s="3" t="s">
        <v>6330</v>
      </c>
      <c r="E1009" s="3" t="s">
        <v>12126</v>
      </c>
      <c r="G1009" s="3" t="s">
        <v>6331</v>
      </c>
      <c r="H1009" s="3" t="s">
        <v>19</v>
      </c>
      <c r="I1009" s="3" t="s">
        <v>9341</v>
      </c>
    </row>
    <row r="1010" spans="2:9" x14ac:dyDescent="0.2">
      <c r="B1010" s="3" t="s">
        <v>9342</v>
      </c>
      <c r="C1010" s="3" t="s">
        <v>6338</v>
      </c>
      <c r="E1010" s="3" t="s">
        <v>12128</v>
      </c>
      <c r="G1010" s="3" t="s">
        <v>6339</v>
      </c>
      <c r="H1010" s="3" t="s">
        <v>19</v>
      </c>
      <c r="I1010" s="3" t="s">
        <v>9343</v>
      </c>
    </row>
    <row r="1011" spans="2:9" x14ac:dyDescent="0.2">
      <c r="B1011" s="3" t="s">
        <v>9344</v>
      </c>
      <c r="C1011" s="3" t="s">
        <v>6342</v>
      </c>
      <c r="E1011" s="3" t="s">
        <v>12129</v>
      </c>
      <c r="G1011" s="3" t="s">
        <v>6343</v>
      </c>
      <c r="H1011" s="3" t="s">
        <v>19</v>
      </c>
      <c r="I1011" s="3" t="s">
        <v>9345</v>
      </c>
    </row>
    <row r="1012" spans="2:9" x14ac:dyDescent="0.2">
      <c r="B1012" s="3" t="s">
        <v>9346</v>
      </c>
      <c r="C1012" s="3" t="s">
        <v>6346</v>
      </c>
      <c r="E1012" s="3" t="s">
        <v>12130</v>
      </c>
      <c r="G1012" s="3" t="s">
        <v>6347</v>
      </c>
      <c r="H1012" s="3" t="s">
        <v>19</v>
      </c>
      <c r="I1012" s="3" t="s">
        <v>9347</v>
      </c>
    </row>
    <row r="1013" spans="2:9" x14ac:dyDescent="0.2">
      <c r="B1013" s="3" t="s">
        <v>9348</v>
      </c>
      <c r="C1013" s="3" t="s">
        <v>6350</v>
      </c>
      <c r="E1013" s="3" t="s">
        <v>12131</v>
      </c>
      <c r="G1013" s="3" t="s">
        <v>6351</v>
      </c>
      <c r="H1013" s="3" t="s">
        <v>19</v>
      </c>
      <c r="I1013" s="3" t="s">
        <v>9349</v>
      </c>
    </row>
    <row r="1014" spans="2:9" x14ac:dyDescent="0.2">
      <c r="B1014" s="3" t="s">
        <v>9350</v>
      </c>
      <c r="C1014" s="3" t="s">
        <v>6354</v>
      </c>
      <c r="E1014" s="3" t="s">
        <v>12132</v>
      </c>
      <c r="F1014" s="3" t="s">
        <v>6355</v>
      </c>
      <c r="H1014" s="3" t="s">
        <v>19</v>
      </c>
      <c r="I1014" s="3" t="s">
        <v>9351</v>
      </c>
    </row>
    <row r="1015" spans="2:9" x14ac:dyDescent="0.2">
      <c r="B1015" s="3" t="s">
        <v>9352</v>
      </c>
      <c r="C1015" s="3" t="s">
        <v>6358</v>
      </c>
      <c r="E1015" s="3" t="s">
        <v>12133</v>
      </c>
      <c r="F1015" s="3" t="s">
        <v>6359</v>
      </c>
      <c r="H1015" s="3" t="s">
        <v>19</v>
      </c>
      <c r="I1015" s="3" t="s">
        <v>9353</v>
      </c>
    </row>
    <row r="1016" spans="2:9" x14ac:dyDescent="0.2">
      <c r="B1016" s="3" t="s">
        <v>9354</v>
      </c>
      <c r="C1016" s="3" t="s">
        <v>6362</v>
      </c>
      <c r="F1016" s="3" t="s">
        <v>6363</v>
      </c>
      <c r="H1016" s="3" t="s">
        <v>19</v>
      </c>
      <c r="I1016" s="3" t="s">
        <v>9355</v>
      </c>
    </row>
    <row r="1017" spans="2:9" x14ac:dyDescent="0.2">
      <c r="B1017" s="3" t="s">
        <v>9356</v>
      </c>
      <c r="C1017" s="3" t="s">
        <v>6366</v>
      </c>
      <c r="E1017" s="3" t="s">
        <v>12134</v>
      </c>
      <c r="G1017" s="3" t="s">
        <v>6367</v>
      </c>
      <c r="H1017" s="3" t="s">
        <v>19</v>
      </c>
      <c r="I1017" s="3" t="s">
        <v>9357</v>
      </c>
    </row>
    <row r="1018" spans="2:9" x14ac:dyDescent="0.2">
      <c r="B1018" s="3" t="s">
        <v>9358</v>
      </c>
      <c r="C1018" s="3" t="s">
        <v>6370</v>
      </c>
      <c r="E1018" s="3" t="s">
        <v>6371</v>
      </c>
      <c r="G1018" s="3" t="s">
        <v>6372</v>
      </c>
      <c r="H1018" s="3" t="s">
        <v>19</v>
      </c>
      <c r="I1018" s="3" t="s">
        <v>9359</v>
      </c>
    </row>
    <row r="1019" spans="2:9" x14ac:dyDescent="0.2">
      <c r="B1019" s="3" t="s">
        <v>9360</v>
      </c>
      <c r="C1019" s="3" t="s">
        <v>6375</v>
      </c>
      <c r="E1019" s="3" t="s">
        <v>12135</v>
      </c>
      <c r="G1019" s="3" t="s">
        <v>6376</v>
      </c>
      <c r="H1019" s="3" t="s">
        <v>19</v>
      </c>
      <c r="I1019" s="3" t="s">
        <v>9361</v>
      </c>
    </row>
    <row r="1020" spans="2:9" x14ac:dyDescent="0.2">
      <c r="B1020" s="3" t="s">
        <v>9362</v>
      </c>
      <c r="C1020" s="3" t="s">
        <v>6379</v>
      </c>
      <c r="E1020" s="3" t="s">
        <v>12136</v>
      </c>
      <c r="G1020" s="3" t="s">
        <v>6380</v>
      </c>
      <c r="H1020" s="3" t="s">
        <v>19</v>
      </c>
      <c r="I1020" s="3" t="s">
        <v>9363</v>
      </c>
    </row>
    <row r="1021" spans="2:9" x14ac:dyDescent="0.2">
      <c r="B1021" s="3" t="s">
        <v>9364</v>
      </c>
      <c r="C1021" s="3" t="s">
        <v>6383</v>
      </c>
      <c r="E1021" s="3" t="s">
        <v>12137</v>
      </c>
      <c r="G1021" s="3" t="s">
        <v>6384</v>
      </c>
      <c r="H1021" s="3" t="s">
        <v>19</v>
      </c>
      <c r="I1021" s="3" t="s">
        <v>9365</v>
      </c>
    </row>
    <row r="1022" spans="2:9" x14ac:dyDescent="0.2">
      <c r="B1022" s="3" t="s">
        <v>9366</v>
      </c>
      <c r="C1022" s="3" t="s">
        <v>9367</v>
      </c>
      <c r="E1022" s="3" t="s">
        <v>12580</v>
      </c>
      <c r="F1022" s="3" t="s">
        <v>9368</v>
      </c>
      <c r="H1022" s="3" t="s">
        <v>19</v>
      </c>
      <c r="I1022" s="3" t="s">
        <v>9369</v>
      </c>
    </row>
    <row r="1023" spans="2:9" x14ac:dyDescent="0.2">
      <c r="B1023" s="3" t="s">
        <v>9370</v>
      </c>
      <c r="C1023" s="3" t="s">
        <v>6387</v>
      </c>
      <c r="F1023" s="3" t="s">
        <v>6388</v>
      </c>
      <c r="H1023" s="3" t="s">
        <v>19</v>
      </c>
      <c r="I1023" s="3" t="s">
        <v>9371</v>
      </c>
    </row>
    <row r="1024" spans="2:9" x14ac:dyDescent="0.2">
      <c r="B1024" s="3" t="s">
        <v>9372</v>
      </c>
      <c r="C1024" s="3" t="s">
        <v>6391</v>
      </c>
      <c r="E1024" s="3" t="s">
        <v>12138</v>
      </c>
      <c r="G1024" s="3" t="s">
        <v>6392</v>
      </c>
      <c r="H1024" s="3" t="s">
        <v>19</v>
      </c>
      <c r="I1024" s="3" t="s">
        <v>9373</v>
      </c>
    </row>
    <row r="1025" spans="2:9" x14ac:dyDescent="0.2">
      <c r="B1025" s="3" t="s">
        <v>9374</v>
      </c>
      <c r="C1025" s="3" t="s">
        <v>6395</v>
      </c>
      <c r="E1025" s="3" t="s">
        <v>12139</v>
      </c>
      <c r="G1025" s="3" t="s">
        <v>6396</v>
      </c>
      <c r="H1025" s="3" t="s">
        <v>19</v>
      </c>
      <c r="I1025" s="3" t="s">
        <v>9375</v>
      </c>
    </row>
    <row r="1026" spans="2:9" x14ac:dyDescent="0.2">
      <c r="B1026" s="3" t="s">
        <v>9376</v>
      </c>
      <c r="C1026" s="3" t="s">
        <v>6399</v>
      </c>
      <c r="F1026" s="3" t="s">
        <v>6400</v>
      </c>
      <c r="H1026" s="3" t="s">
        <v>19</v>
      </c>
      <c r="I1026" s="3" t="s">
        <v>9377</v>
      </c>
    </row>
    <row r="1027" spans="2:9" x14ac:dyDescent="0.2">
      <c r="B1027" s="3" t="s">
        <v>9378</v>
      </c>
      <c r="C1027" s="3" t="s">
        <v>6403</v>
      </c>
      <c r="E1027" s="3" t="s">
        <v>12140</v>
      </c>
      <c r="G1027" s="3" t="s">
        <v>6404</v>
      </c>
      <c r="H1027" s="3" t="s">
        <v>19</v>
      </c>
      <c r="I1027" s="3" t="s">
        <v>9379</v>
      </c>
    </row>
    <row r="1028" spans="2:9" x14ac:dyDescent="0.2">
      <c r="B1028" s="3" t="s">
        <v>9380</v>
      </c>
      <c r="C1028" s="3" t="s">
        <v>6407</v>
      </c>
      <c r="E1028" s="3" t="s">
        <v>12141</v>
      </c>
      <c r="G1028" s="3" t="s">
        <v>6408</v>
      </c>
      <c r="H1028" s="3" t="s">
        <v>19</v>
      </c>
      <c r="I1028" s="3" t="s">
        <v>9381</v>
      </c>
    </row>
    <row r="1029" spans="2:9" x14ac:dyDescent="0.2">
      <c r="B1029" s="3" t="s">
        <v>9382</v>
      </c>
      <c r="C1029" s="3" t="s">
        <v>8658</v>
      </c>
      <c r="E1029" s="3" t="s">
        <v>12508</v>
      </c>
      <c r="H1029" s="3" t="s">
        <v>19</v>
      </c>
      <c r="I1029" s="3" t="s">
        <v>9383</v>
      </c>
    </row>
    <row r="1030" spans="2:9" x14ac:dyDescent="0.2">
      <c r="B1030" s="3" t="s">
        <v>9384</v>
      </c>
      <c r="C1030" s="3" t="s">
        <v>6411</v>
      </c>
      <c r="E1030" s="3" t="s">
        <v>12142</v>
      </c>
      <c r="G1030" s="3" t="s">
        <v>6412</v>
      </c>
      <c r="H1030" s="3" t="s">
        <v>19</v>
      </c>
      <c r="I1030" s="3" t="s">
        <v>9385</v>
      </c>
    </row>
    <row r="1031" spans="2:9" x14ac:dyDescent="0.2">
      <c r="B1031" s="3" t="s">
        <v>9386</v>
      </c>
      <c r="C1031" s="3" t="s">
        <v>6415</v>
      </c>
      <c r="E1031" s="3" t="s">
        <v>12143</v>
      </c>
      <c r="G1031" s="3" t="s">
        <v>6416</v>
      </c>
      <c r="H1031" s="3" t="s">
        <v>19</v>
      </c>
      <c r="I1031" s="3" t="s">
        <v>9387</v>
      </c>
    </row>
    <row r="1032" spans="2:9" x14ac:dyDescent="0.2">
      <c r="B1032" s="3" t="s">
        <v>9388</v>
      </c>
      <c r="C1032" s="3" t="s">
        <v>6419</v>
      </c>
      <c r="E1032" s="3" t="s">
        <v>12144</v>
      </c>
      <c r="G1032" s="3" t="s">
        <v>6420</v>
      </c>
      <c r="H1032" s="3" t="s">
        <v>19</v>
      </c>
      <c r="I1032" s="3" t="s">
        <v>9389</v>
      </c>
    </row>
    <row r="1033" spans="2:9" x14ac:dyDescent="0.2">
      <c r="B1033" s="3" t="s">
        <v>9390</v>
      </c>
      <c r="C1033" s="3" t="s">
        <v>6423</v>
      </c>
      <c r="E1033" s="3" t="s">
        <v>12145</v>
      </c>
      <c r="G1033" s="3" t="s">
        <v>6424</v>
      </c>
      <c r="H1033" s="3" t="s">
        <v>19</v>
      </c>
      <c r="I1033" s="3" t="s">
        <v>9391</v>
      </c>
    </row>
    <row r="1034" spans="2:9" x14ac:dyDescent="0.2">
      <c r="B1034" s="3" t="s">
        <v>9392</v>
      </c>
      <c r="C1034" s="3" t="s">
        <v>6427</v>
      </c>
      <c r="E1034" s="3" t="s">
        <v>12146</v>
      </c>
      <c r="G1034" s="3" t="s">
        <v>6428</v>
      </c>
      <c r="H1034" s="3" t="s">
        <v>19</v>
      </c>
      <c r="I1034" s="3" t="s">
        <v>9393</v>
      </c>
    </row>
    <row r="1035" spans="2:9" x14ac:dyDescent="0.2">
      <c r="B1035" s="3" t="s">
        <v>9394</v>
      </c>
      <c r="C1035" s="3" t="s">
        <v>6431</v>
      </c>
      <c r="E1035" s="3" t="s">
        <v>12147</v>
      </c>
      <c r="F1035" s="3" t="s">
        <v>5864</v>
      </c>
      <c r="H1035" s="3" t="s">
        <v>19</v>
      </c>
      <c r="I1035" s="3" t="s">
        <v>9395</v>
      </c>
    </row>
    <row r="1036" spans="2:9" x14ac:dyDescent="0.2">
      <c r="B1036" s="3" t="s">
        <v>9396</v>
      </c>
      <c r="C1036" s="3" t="s">
        <v>6434</v>
      </c>
      <c r="E1036" s="3" t="s">
        <v>12148</v>
      </c>
      <c r="G1036" s="3" t="s">
        <v>6435</v>
      </c>
      <c r="H1036" s="3" t="s">
        <v>19</v>
      </c>
      <c r="I1036" s="3" t="s">
        <v>9397</v>
      </c>
    </row>
    <row r="1037" spans="2:9" x14ac:dyDescent="0.2">
      <c r="B1037" s="3" t="s">
        <v>9398</v>
      </c>
      <c r="C1037" s="3" t="s">
        <v>6438</v>
      </c>
      <c r="E1037" s="3" t="s">
        <v>12149</v>
      </c>
      <c r="G1037" s="3" t="s">
        <v>6439</v>
      </c>
      <c r="H1037" s="3" t="s">
        <v>19</v>
      </c>
      <c r="I1037" s="3" t="s">
        <v>9399</v>
      </c>
    </row>
    <row r="1038" spans="2:9" x14ac:dyDescent="0.2">
      <c r="B1038" s="3" t="s">
        <v>9400</v>
      </c>
      <c r="C1038" s="3" t="s">
        <v>6442</v>
      </c>
      <c r="E1038" s="3" t="s">
        <v>12150</v>
      </c>
      <c r="G1038" s="3" t="s">
        <v>6443</v>
      </c>
      <c r="H1038" s="3" t="s">
        <v>19</v>
      </c>
      <c r="I1038" s="3" t="s">
        <v>9401</v>
      </c>
    </row>
    <row r="1039" spans="2:9" x14ac:dyDescent="0.2">
      <c r="B1039" s="3" t="s">
        <v>9402</v>
      </c>
      <c r="C1039" s="3" t="s">
        <v>6446</v>
      </c>
      <c r="E1039" s="3" t="s">
        <v>12151</v>
      </c>
      <c r="G1039" s="3" t="s">
        <v>6447</v>
      </c>
      <c r="H1039" s="3" t="s">
        <v>19</v>
      </c>
      <c r="I1039" s="3" t="s">
        <v>9403</v>
      </c>
    </row>
    <row r="1040" spans="2:9" x14ac:dyDescent="0.2">
      <c r="B1040" s="3" t="s">
        <v>9404</v>
      </c>
      <c r="C1040" s="3" t="s">
        <v>6450</v>
      </c>
      <c r="E1040" s="3" t="s">
        <v>12152</v>
      </c>
      <c r="G1040" s="3" t="s">
        <v>6451</v>
      </c>
      <c r="H1040" s="3" t="s">
        <v>19</v>
      </c>
      <c r="I1040" s="3" t="s">
        <v>9405</v>
      </c>
    </row>
    <row r="1041" spans="2:9" x14ac:dyDescent="0.2">
      <c r="B1041" s="3" t="s">
        <v>9406</v>
      </c>
      <c r="C1041" s="3" t="s">
        <v>6454</v>
      </c>
      <c r="E1041" s="3" t="s">
        <v>12153</v>
      </c>
      <c r="F1041" s="3" t="s">
        <v>6455</v>
      </c>
      <c r="H1041" s="3" t="s">
        <v>19</v>
      </c>
      <c r="I1041" s="3" t="s">
        <v>9407</v>
      </c>
    </row>
    <row r="1042" spans="2:9" x14ac:dyDescent="0.2">
      <c r="B1042" s="3" t="s">
        <v>9408</v>
      </c>
      <c r="C1042" s="3" t="s">
        <v>6458</v>
      </c>
      <c r="E1042" s="3" t="s">
        <v>12154</v>
      </c>
      <c r="G1042" s="3" t="s">
        <v>6459</v>
      </c>
      <c r="H1042" s="3" t="s">
        <v>19</v>
      </c>
      <c r="I1042" s="3" t="s">
        <v>9409</v>
      </c>
    </row>
    <row r="1043" spans="2:9" x14ac:dyDescent="0.2">
      <c r="B1043" s="3" t="s">
        <v>9410</v>
      </c>
      <c r="C1043" s="3" t="s">
        <v>6462</v>
      </c>
      <c r="E1043" s="3" t="s">
        <v>12155</v>
      </c>
      <c r="G1043" s="3" t="s">
        <v>6463</v>
      </c>
      <c r="H1043" s="3" t="s">
        <v>19</v>
      </c>
      <c r="I1043" s="3" t="s">
        <v>9411</v>
      </c>
    </row>
    <row r="1044" spans="2:9" x14ac:dyDescent="0.2">
      <c r="B1044" s="3" t="s">
        <v>9412</v>
      </c>
      <c r="C1044" s="3" t="s">
        <v>6466</v>
      </c>
      <c r="E1044" s="3" t="s">
        <v>12156</v>
      </c>
      <c r="G1044" s="3" t="s">
        <v>6467</v>
      </c>
      <c r="H1044" s="3" t="s">
        <v>19</v>
      </c>
      <c r="I1044" s="3" t="s">
        <v>9413</v>
      </c>
    </row>
    <row r="1045" spans="2:9" x14ac:dyDescent="0.2">
      <c r="B1045" s="3" t="s">
        <v>9414</v>
      </c>
      <c r="C1045" s="3" t="s">
        <v>6470</v>
      </c>
      <c r="E1045" s="3" t="s">
        <v>12157</v>
      </c>
      <c r="G1045" s="3" t="s">
        <v>6471</v>
      </c>
      <c r="H1045" s="3" t="s">
        <v>19</v>
      </c>
      <c r="I1045" s="3" t="s">
        <v>9415</v>
      </c>
    </row>
    <row r="1046" spans="2:9" x14ac:dyDescent="0.2">
      <c r="B1046" s="3" t="s">
        <v>9416</v>
      </c>
      <c r="C1046" s="3" t="s">
        <v>6474</v>
      </c>
      <c r="E1046" s="3" t="s">
        <v>12158</v>
      </c>
      <c r="G1046" s="3" t="s">
        <v>6475</v>
      </c>
      <c r="H1046" s="3" t="s">
        <v>19</v>
      </c>
      <c r="I1046" s="3" t="s">
        <v>9417</v>
      </c>
    </row>
    <row r="1047" spans="2:9" x14ac:dyDescent="0.2">
      <c r="B1047" s="3" t="s">
        <v>9418</v>
      </c>
      <c r="C1047" s="3" t="s">
        <v>6478</v>
      </c>
      <c r="E1047" s="3" t="s">
        <v>12159</v>
      </c>
      <c r="G1047" s="3" t="s">
        <v>6479</v>
      </c>
      <c r="H1047" s="3" t="s">
        <v>19</v>
      </c>
      <c r="I1047" s="3" t="s">
        <v>9419</v>
      </c>
    </row>
    <row r="1048" spans="2:9" x14ac:dyDescent="0.2">
      <c r="B1048" s="3" t="s">
        <v>9420</v>
      </c>
      <c r="C1048" s="3" t="s">
        <v>6482</v>
      </c>
      <c r="E1048" s="3" t="s">
        <v>12160</v>
      </c>
      <c r="F1048" s="3" t="s">
        <v>5924</v>
      </c>
      <c r="H1048" s="3" t="s">
        <v>19</v>
      </c>
      <c r="I1048" s="3" t="s">
        <v>9421</v>
      </c>
    </row>
    <row r="1049" spans="2:9" x14ac:dyDescent="0.2">
      <c r="B1049" s="3" t="s">
        <v>9422</v>
      </c>
      <c r="C1049" s="3" t="s">
        <v>6485</v>
      </c>
      <c r="E1049" s="3" t="s">
        <v>12161</v>
      </c>
      <c r="G1049" s="3" t="s">
        <v>6486</v>
      </c>
      <c r="H1049" s="3" t="s">
        <v>19</v>
      </c>
      <c r="I1049" s="3" t="s">
        <v>9423</v>
      </c>
    </row>
    <row r="1050" spans="2:9" x14ac:dyDescent="0.2">
      <c r="B1050" s="3" t="s">
        <v>9424</v>
      </c>
      <c r="C1050" s="3" t="s">
        <v>9425</v>
      </c>
      <c r="E1050" s="3" t="s">
        <v>12581</v>
      </c>
      <c r="G1050" s="3" t="s">
        <v>9426</v>
      </c>
      <c r="H1050" s="3" t="s">
        <v>112</v>
      </c>
      <c r="I1050" s="3" t="s">
        <v>9427</v>
      </c>
    </row>
    <row r="1051" spans="2:9" x14ac:dyDescent="0.2">
      <c r="B1051" s="3" t="s">
        <v>9428</v>
      </c>
      <c r="C1051" s="3" t="s">
        <v>9429</v>
      </c>
      <c r="E1051" s="3" t="s">
        <v>12582</v>
      </c>
      <c r="G1051" s="3" t="s">
        <v>9430</v>
      </c>
      <c r="H1051" s="3" t="s">
        <v>112</v>
      </c>
      <c r="I1051" s="3" t="s">
        <v>9431</v>
      </c>
    </row>
    <row r="1052" spans="2:9" x14ac:dyDescent="0.2">
      <c r="B1052" s="3" t="s">
        <v>9432</v>
      </c>
      <c r="C1052" s="3" t="s">
        <v>9433</v>
      </c>
      <c r="E1052" s="3" t="s">
        <v>12583</v>
      </c>
      <c r="G1052" s="3" t="s">
        <v>9434</v>
      </c>
      <c r="H1052" s="3" t="s">
        <v>112</v>
      </c>
      <c r="I1052" s="3" t="s">
        <v>9435</v>
      </c>
    </row>
    <row r="1053" spans="2:9" x14ac:dyDescent="0.2">
      <c r="B1053" s="3" t="s">
        <v>9436</v>
      </c>
      <c r="C1053" s="3" t="s">
        <v>9437</v>
      </c>
      <c r="E1053" s="3" t="s">
        <v>12584</v>
      </c>
      <c r="G1053" s="3" t="s">
        <v>9438</v>
      </c>
      <c r="H1053" s="3" t="s">
        <v>112</v>
      </c>
      <c r="I1053" s="3" t="s">
        <v>9439</v>
      </c>
    </row>
    <row r="1054" spans="2:9" x14ac:dyDescent="0.2">
      <c r="B1054" s="3" t="s">
        <v>9440</v>
      </c>
      <c r="C1054" s="3" t="s">
        <v>6517</v>
      </c>
      <c r="E1054" s="3" t="s">
        <v>12169</v>
      </c>
      <c r="G1054" s="3" t="s">
        <v>6518</v>
      </c>
      <c r="H1054" s="3" t="s">
        <v>112</v>
      </c>
      <c r="I1054" s="3" t="s">
        <v>9441</v>
      </c>
    </row>
    <row r="1055" spans="2:9" x14ac:dyDescent="0.2">
      <c r="B1055" s="3" t="s">
        <v>9442</v>
      </c>
      <c r="C1055" s="3" t="s">
        <v>6537</v>
      </c>
      <c r="E1055" s="3" t="s">
        <v>12174</v>
      </c>
      <c r="G1055" s="3" t="s">
        <v>6538</v>
      </c>
      <c r="H1055" s="3" t="s">
        <v>112</v>
      </c>
      <c r="I1055" s="3" t="s">
        <v>9443</v>
      </c>
    </row>
    <row r="1056" spans="2:9" x14ac:dyDescent="0.2">
      <c r="B1056" s="3" t="s">
        <v>9444</v>
      </c>
      <c r="C1056" s="3" t="s">
        <v>9445</v>
      </c>
      <c r="E1056" s="3" t="s">
        <v>12585</v>
      </c>
      <c r="G1056" s="3" t="s">
        <v>9446</v>
      </c>
      <c r="H1056" s="3" t="s">
        <v>112</v>
      </c>
      <c r="I1056" s="3" t="s">
        <v>9447</v>
      </c>
    </row>
    <row r="1057" spans="2:9" x14ac:dyDescent="0.2">
      <c r="B1057" s="3" t="s">
        <v>9448</v>
      </c>
      <c r="C1057" s="3" t="s">
        <v>6549</v>
      </c>
      <c r="E1057" s="3" t="s">
        <v>12177</v>
      </c>
      <c r="G1057" s="3" t="s">
        <v>6550</v>
      </c>
      <c r="H1057" s="3" t="s">
        <v>112</v>
      </c>
      <c r="I1057" s="3" t="s">
        <v>9449</v>
      </c>
    </row>
    <row r="1058" spans="2:9" x14ac:dyDescent="0.2">
      <c r="B1058" s="3" t="s">
        <v>9450</v>
      </c>
      <c r="C1058" s="3" t="s">
        <v>9451</v>
      </c>
      <c r="E1058" s="3" t="s">
        <v>12586</v>
      </c>
      <c r="G1058" s="3" t="s">
        <v>9452</v>
      </c>
      <c r="H1058" s="3" t="s">
        <v>112</v>
      </c>
      <c r="I1058" s="3" t="s">
        <v>9453</v>
      </c>
    </row>
    <row r="1059" spans="2:9" x14ac:dyDescent="0.2">
      <c r="B1059" s="3" t="s">
        <v>9454</v>
      </c>
      <c r="C1059" s="3" t="s">
        <v>6557</v>
      </c>
      <c r="E1059" s="3" t="s">
        <v>12179</v>
      </c>
      <c r="G1059" s="3" t="s">
        <v>6558</v>
      </c>
      <c r="H1059" s="3" t="s">
        <v>112</v>
      </c>
      <c r="I1059" s="3" t="s">
        <v>9455</v>
      </c>
    </row>
    <row r="1060" spans="2:9" x14ac:dyDescent="0.2">
      <c r="B1060" s="3" t="s">
        <v>9456</v>
      </c>
      <c r="C1060" s="3" t="s">
        <v>5855</v>
      </c>
      <c r="E1060" s="3" t="s">
        <v>12022</v>
      </c>
      <c r="G1060" s="3" t="s">
        <v>5856</v>
      </c>
      <c r="H1060" s="3" t="s">
        <v>112</v>
      </c>
      <c r="I1060" s="3" t="s">
        <v>9457</v>
      </c>
    </row>
    <row r="1061" spans="2:9" x14ac:dyDescent="0.2">
      <c r="B1061" s="3" t="s">
        <v>9458</v>
      </c>
      <c r="C1061" s="3" t="s">
        <v>5859</v>
      </c>
      <c r="E1061" s="3" t="s">
        <v>12023</v>
      </c>
      <c r="G1061" s="3" t="s">
        <v>5860</v>
      </c>
      <c r="H1061" s="3" t="s">
        <v>112</v>
      </c>
      <c r="I1061" s="3" t="s">
        <v>9459</v>
      </c>
    </row>
    <row r="1062" spans="2:9" x14ac:dyDescent="0.2">
      <c r="B1062" s="3" t="s">
        <v>9460</v>
      </c>
      <c r="C1062" s="3" t="s">
        <v>9461</v>
      </c>
      <c r="E1062" s="3" t="s">
        <v>12587</v>
      </c>
      <c r="G1062" s="3" t="s">
        <v>9462</v>
      </c>
      <c r="H1062" s="3" t="s">
        <v>112</v>
      </c>
      <c r="I1062" s="3" t="s">
        <v>9463</v>
      </c>
    </row>
    <row r="1063" spans="2:9" x14ac:dyDescent="0.2">
      <c r="B1063" s="3" t="s">
        <v>9464</v>
      </c>
      <c r="C1063" s="3" t="s">
        <v>6595</v>
      </c>
      <c r="E1063" s="3" t="s">
        <v>12187</v>
      </c>
      <c r="G1063" s="3" t="s">
        <v>6596</v>
      </c>
      <c r="H1063" s="3" t="s">
        <v>112</v>
      </c>
      <c r="I1063" s="3" t="s">
        <v>9465</v>
      </c>
    </row>
    <row r="1064" spans="2:9" x14ac:dyDescent="0.2">
      <c r="B1064" s="3" t="s">
        <v>9466</v>
      </c>
      <c r="C1064" s="3" t="s">
        <v>6634</v>
      </c>
      <c r="E1064" s="3" t="s">
        <v>12197</v>
      </c>
      <c r="G1064" s="3" t="s">
        <v>6635</v>
      </c>
      <c r="H1064" s="3" t="s">
        <v>112</v>
      </c>
      <c r="I1064" s="3" t="s">
        <v>9467</v>
      </c>
    </row>
    <row r="1065" spans="2:9" x14ac:dyDescent="0.2">
      <c r="B1065" s="3" t="s">
        <v>9468</v>
      </c>
      <c r="C1065" s="3" t="s">
        <v>6658</v>
      </c>
      <c r="E1065" s="3" t="s">
        <v>12203</v>
      </c>
      <c r="G1065" s="3" t="s">
        <v>6659</v>
      </c>
      <c r="H1065" s="3" t="s">
        <v>112</v>
      </c>
      <c r="I1065" s="3" t="s">
        <v>9469</v>
      </c>
    </row>
    <row r="1066" spans="2:9" x14ac:dyDescent="0.2">
      <c r="B1066" s="3" t="s">
        <v>9470</v>
      </c>
      <c r="C1066" s="3" t="s">
        <v>6696</v>
      </c>
      <c r="E1066" s="3" t="s">
        <v>12211</v>
      </c>
      <c r="G1066" s="3" t="s">
        <v>6697</v>
      </c>
      <c r="H1066" s="3" t="s">
        <v>112</v>
      </c>
      <c r="I1066" s="3" t="s">
        <v>9471</v>
      </c>
    </row>
    <row r="1067" spans="2:9" x14ac:dyDescent="0.2">
      <c r="B1067" s="3" t="s">
        <v>9472</v>
      </c>
      <c r="C1067" s="3" t="s">
        <v>9473</v>
      </c>
      <c r="E1067" s="3" t="s">
        <v>12588</v>
      </c>
      <c r="G1067" s="3" t="s">
        <v>9474</v>
      </c>
      <c r="H1067" s="3" t="s">
        <v>112</v>
      </c>
      <c r="I1067" s="3" t="s">
        <v>9475</v>
      </c>
    </row>
    <row r="1068" spans="2:9" x14ac:dyDescent="0.2">
      <c r="B1068" s="3" t="s">
        <v>9476</v>
      </c>
      <c r="C1068" s="3" t="s">
        <v>9477</v>
      </c>
      <c r="E1068" s="3" t="s">
        <v>12589</v>
      </c>
      <c r="G1068" s="3" t="s">
        <v>9478</v>
      </c>
      <c r="H1068" s="3" t="s">
        <v>112</v>
      </c>
      <c r="I1068" s="3" t="s">
        <v>9479</v>
      </c>
    </row>
    <row r="1069" spans="2:9" x14ac:dyDescent="0.2">
      <c r="B1069" s="3" t="s">
        <v>9480</v>
      </c>
      <c r="C1069" s="3" t="s">
        <v>9481</v>
      </c>
      <c r="E1069" s="3" t="s">
        <v>12590</v>
      </c>
      <c r="G1069" s="3" t="s">
        <v>9482</v>
      </c>
      <c r="H1069" s="3" t="s">
        <v>112</v>
      </c>
      <c r="I1069" s="3" t="s">
        <v>9483</v>
      </c>
    </row>
    <row r="1070" spans="2:9" x14ac:dyDescent="0.2">
      <c r="B1070" s="3" t="s">
        <v>9484</v>
      </c>
      <c r="C1070" s="3" t="s">
        <v>9485</v>
      </c>
      <c r="E1070" s="3" t="s">
        <v>12591</v>
      </c>
      <c r="G1070" s="3" t="s">
        <v>9486</v>
      </c>
      <c r="H1070" s="3" t="s">
        <v>112</v>
      </c>
      <c r="I1070" s="3" t="s">
        <v>9487</v>
      </c>
    </row>
    <row r="1071" spans="2:9" x14ac:dyDescent="0.2">
      <c r="B1071" s="3" t="s">
        <v>9488</v>
      </c>
      <c r="C1071" s="3" t="s">
        <v>9489</v>
      </c>
      <c r="E1071" s="3" t="s">
        <v>12592</v>
      </c>
      <c r="G1071" s="3" t="s">
        <v>9490</v>
      </c>
      <c r="H1071" s="3" t="s">
        <v>112</v>
      </c>
      <c r="I1071" s="3" t="s">
        <v>9491</v>
      </c>
    </row>
    <row r="1072" spans="2:9" x14ac:dyDescent="0.2">
      <c r="B1072" s="3" t="s">
        <v>9492</v>
      </c>
      <c r="C1072" s="3" t="s">
        <v>6704</v>
      </c>
      <c r="E1072" s="3" t="s">
        <v>12213</v>
      </c>
      <c r="G1072" s="3" t="s">
        <v>6705</v>
      </c>
      <c r="H1072" s="3" t="s">
        <v>112</v>
      </c>
      <c r="I1072" s="3" t="s">
        <v>9493</v>
      </c>
    </row>
    <row r="1073" spans="2:9" x14ac:dyDescent="0.2">
      <c r="B1073" s="3" t="s">
        <v>9494</v>
      </c>
      <c r="C1073" s="3" t="s">
        <v>5871</v>
      </c>
      <c r="E1073" s="3" t="s">
        <v>12025</v>
      </c>
      <c r="G1073" s="3" t="s">
        <v>5872</v>
      </c>
      <c r="H1073" s="3" t="s">
        <v>112</v>
      </c>
      <c r="I1073" s="3" t="s">
        <v>9495</v>
      </c>
    </row>
    <row r="1074" spans="2:9" x14ac:dyDescent="0.2">
      <c r="B1074" s="3" t="s">
        <v>9496</v>
      </c>
      <c r="C1074" s="3" t="s">
        <v>6716</v>
      </c>
      <c r="E1074" s="3" t="s">
        <v>12215</v>
      </c>
      <c r="G1074" s="3" t="s">
        <v>6717</v>
      </c>
      <c r="H1074" s="3" t="s">
        <v>112</v>
      </c>
      <c r="I1074" s="3" t="s">
        <v>9497</v>
      </c>
    </row>
    <row r="1075" spans="2:9" x14ac:dyDescent="0.2">
      <c r="B1075" s="3" t="s">
        <v>9498</v>
      </c>
      <c r="C1075" s="3" t="s">
        <v>9499</v>
      </c>
      <c r="E1075" s="3" t="s">
        <v>12593</v>
      </c>
      <c r="G1075" s="3" t="s">
        <v>9500</v>
      </c>
      <c r="H1075" s="3" t="s">
        <v>112</v>
      </c>
      <c r="I1075" s="3" t="s">
        <v>9501</v>
      </c>
    </row>
    <row r="1076" spans="2:9" x14ac:dyDescent="0.2">
      <c r="B1076" s="3" t="s">
        <v>9502</v>
      </c>
      <c r="C1076" s="3" t="s">
        <v>9503</v>
      </c>
      <c r="E1076" s="3" t="s">
        <v>12594</v>
      </c>
      <c r="G1076" s="3" t="s">
        <v>9504</v>
      </c>
      <c r="H1076" s="3" t="s">
        <v>112</v>
      </c>
      <c r="I1076" s="3" t="s">
        <v>9505</v>
      </c>
    </row>
    <row r="1077" spans="2:9" x14ac:dyDescent="0.2">
      <c r="B1077" s="3" t="s">
        <v>9506</v>
      </c>
      <c r="C1077" s="3" t="s">
        <v>9507</v>
      </c>
      <c r="E1077" s="3" t="s">
        <v>12595</v>
      </c>
      <c r="G1077" s="3" t="s">
        <v>9508</v>
      </c>
      <c r="H1077" s="3" t="s">
        <v>112</v>
      </c>
      <c r="I1077" s="3" t="s">
        <v>9509</v>
      </c>
    </row>
    <row r="1078" spans="2:9" x14ac:dyDescent="0.2">
      <c r="B1078" s="3" t="s">
        <v>9510</v>
      </c>
      <c r="C1078" s="3" t="s">
        <v>9511</v>
      </c>
      <c r="F1078" s="3" t="s">
        <v>9512</v>
      </c>
      <c r="H1078" s="3" t="s">
        <v>112</v>
      </c>
      <c r="I1078" s="3" t="s">
        <v>9513</v>
      </c>
    </row>
    <row r="1079" spans="2:9" x14ac:dyDescent="0.2">
      <c r="B1079" s="3" t="s">
        <v>9514</v>
      </c>
      <c r="C1079" s="3" t="s">
        <v>9515</v>
      </c>
      <c r="F1079" s="3" t="s">
        <v>9516</v>
      </c>
      <c r="H1079" s="3" t="s">
        <v>112</v>
      </c>
      <c r="I1079" s="3" t="s">
        <v>9517</v>
      </c>
    </row>
    <row r="1080" spans="2:9" x14ac:dyDescent="0.2">
      <c r="B1080" s="3" t="s">
        <v>9518</v>
      </c>
      <c r="C1080" s="3" t="s">
        <v>9519</v>
      </c>
      <c r="E1080" s="3" t="s">
        <v>12596</v>
      </c>
      <c r="G1080" s="3" t="s">
        <v>9520</v>
      </c>
      <c r="H1080" s="3" t="s">
        <v>112</v>
      </c>
      <c r="I1080" s="3" t="s">
        <v>9521</v>
      </c>
    </row>
    <row r="1081" spans="2:9" x14ac:dyDescent="0.2">
      <c r="B1081" s="3" t="s">
        <v>9522</v>
      </c>
      <c r="C1081" s="3" t="s">
        <v>9523</v>
      </c>
      <c r="E1081" s="3" t="s">
        <v>12597</v>
      </c>
      <c r="G1081" s="3" t="s">
        <v>9524</v>
      </c>
      <c r="H1081" s="3" t="s">
        <v>112</v>
      </c>
      <c r="I1081" s="3" t="s">
        <v>9525</v>
      </c>
    </row>
    <row r="1082" spans="2:9" x14ac:dyDescent="0.2">
      <c r="B1082" s="3" t="s">
        <v>9526</v>
      </c>
      <c r="C1082" s="3" t="s">
        <v>6827</v>
      </c>
      <c r="E1082" s="3" t="s">
        <v>12229</v>
      </c>
      <c r="G1082" s="3" t="s">
        <v>6828</v>
      </c>
      <c r="H1082" s="3" t="s">
        <v>112</v>
      </c>
      <c r="I1082" s="3" t="s">
        <v>9527</v>
      </c>
    </row>
    <row r="1083" spans="2:9" x14ac:dyDescent="0.2">
      <c r="B1083" s="3" t="s">
        <v>9528</v>
      </c>
      <c r="C1083" s="3" t="s">
        <v>9529</v>
      </c>
      <c r="E1083" s="3" t="s">
        <v>12598</v>
      </c>
      <c r="G1083" s="3" t="s">
        <v>9530</v>
      </c>
      <c r="H1083" s="3" t="s">
        <v>112</v>
      </c>
      <c r="I1083" s="3" t="s">
        <v>9531</v>
      </c>
    </row>
    <row r="1084" spans="2:9" x14ac:dyDescent="0.2">
      <c r="B1084" s="3" t="s">
        <v>9532</v>
      </c>
      <c r="C1084" s="3" t="s">
        <v>9533</v>
      </c>
      <c r="E1084" s="3" t="s">
        <v>12599</v>
      </c>
      <c r="G1084" s="3" t="s">
        <v>9534</v>
      </c>
      <c r="H1084" s="3" t="s">
        <v>112</v>
      </c>
      <c r="I1084" s="3" t="s">
        <v>9535</v>
      </c>
    </row>
    <row r="1085" spans="2:9" x14ac:dyDescent="0.2">
      <c r="B1085" s="3" t="s">
        <v>9536</v>
      </c>
      <c r="C1085" s="3" t="s">
        <v>9537</v>
      </c>
      <c r="F1085" s="3" t="s">
        <v>9538</v>
      </c>
      <c r="H1085" s="3" t="s">
        <v>112</v>
      </c>
      <c r="I1085" s="3" t="s">
        <v>9539</v>
      </c>
    </row>
    <row r="1086" spans="2:9" x14ac:dyDescent="0.2">
      <c r="B1086" s="3" t="s">
        <v>9540</v>
      </c>
      <c r="C1086" s="3" t="s">
        <v>9541</v>
      </c>
      <c r="E1086" s="3" t="s">
        <v>12600</v>
      </c>
      <c r="G1086" s="3" t="s">
        <v>9542</v>
      </c>
      <c r="H1086" s="3" t="s">
        <v>112</v>
      </c>
      <c r="I1086" s="3" t="s">
        <v>9543</v>
      </c>
    </row>
    <row r="1087" spans="2:9" x14ac:dyDescent="0.2">
      <c r="B1087" s="3" t="s">
        <v>9544</v>
      </c>
      <c r="C1087" s="3" t="s">
        <v>9545</v>
      </c>
      <c r="E1087" s="3" t="s">
        <v>12601</v>
      </c>
      <c r="G1087" s="3" t="s">
        <v>9546</v>
      </c>
      <c r="H1087" s="3" t="s">
        <v>112</v>
      </c>
      <c r="I1087" s="3" t="s">
        <v>9547</v>
      </c>
    </row>
    <row r="1088" spans="2:9" x14ac:dyDescent="0.2">
      <c r="B1088" s="3" t="s">
        <v>9548</v>
      </c>
      <c r="C1088" s="3" t="s">
        <v>9549</v>
      </c>
      <c r="F1088" s="3" t="s">
        <v>9550</v>
      </c>
      <c r="H1088" s="3" t="s">
        <v>112</v>
      </c>
      <c r="I1088" s="3" t="s">
        <v>9551</v>
      </c>
    </row>
    <row r="1089" spans="2:9" x14ac:dyDescent="0.2">
      <c r="B1089" s="3" t="s">
        <v>9552</v>
      </c>
      <c r="C1089" s="3" t="s">
        <v>9553</v>
      </c>
      <c r="F1089" s="3" t="s">
        <v>9554</v>
      </c>
      <c r="H1089" s="3" t="s">
        <v>112</v>
      </c>
      <c r="I1089" s="3" t="s">
        <v>9555</v>
      </c>
    </row>
    <row r="1090" spans="2:9" x14ac:dyDescent="0.2">
      <c r="B1090" s="3" t="s">
        <v>9556</v>
      </c>
      <c r="C1090" s="3" t="s">
        <v>9557</v>
      </c>
      <c r="E1090" s="3" t="s">
        <v>12602</v>
      </c>
      <c r="G1090" s="3" t="s">
        <v>9558</v>
      </c>
      <c r="H1090" s="3" t="s">
        <v>112</v>
      </c>
      <c r="I1090" s="3" t="s">
        <v>9559</v>
      </c>
    </row>
    <row r="1091" spans="2:9" x14ac:dyDescent="0.2">
      <c r="B1091" s="3" t="s">
        <v>9560</v>
      </c>
      <c r="C1091" s="3" t="s">
        <v>9561</v>
      </c>
      <c r="F1091" s="3" t="s">
        <v>9562</v>
      </c>
      <c r="H1091" s="3" t="s">
        <v>112</v>
      </c>
      <c r="I1091" s="3" t="s">
        <v>9563</v>
      </c>
    </row>
    <row r="1092" spans="2:9" x14ac:dyDescent="0.2">
      <c r="B1092" s="3" t="s">
        <v>9564</v>
      </c>
      <c r="C1092" s="3" t="s">
        <v>9565</v>
      </c>
      <c r="F1092" s="3" t="s">
        <v>9566</v>
      </c>
      <c r="H1092" s="3" t="s">
        <v>112</v>
      </c>
      <c r="I1092" s="3" t="s">
        <v>9567</v>
      </c>
    </row>
    <row r="1093" spans="2:9" x14ac:dyDescent="0.2">
      <c r="B1093" s="3" t="s">
        <v>9568</v>
      </c>
      <c r="C1093" s="3" t="s">
        <v>9569</v>
      </c>
      <c r="E1093" s="3" t="s">
        <v>12603</v>
      </c>
      <c r="G1093" s="3" t="s">
        <v>9570</v>
      </c>
      <c r="H1093" s="3" t="s">
        <v>112</v>
      </c>
      <c r="I1093" s="3" t="s">
        <v>9571</v>
      </c>
    </row>
    <row r="1094" spans="2:9" x14ac:dyDescent="0.2">
      <c r="B1094" s="3" t="s">
        <v>9572</v>
      </c>
      <c r="C1094" s="3" t="s">
        <v>9573</v>
      </c>
      <c r="E1094" s="3" t="s">
        <v>12604</v>
      </c>
      <c r="G1094" s="3" t="s">
        <v>9574</v>
      </c>
      <c r="H1094" s="3" t="s">
        <v>112</v>
      </c>
      <c r="I1094" s="3" t="s">
        <v>9575</v>
      </c>
    </row>
    <row r="1095" spans="2:9" x14ac:dyDescent="0.2">
      <c r="B1095" s="3" t="s">
        <v>9576</v>
      </c>
      <c r="C1095" s="3" t="s">
        <v>9577</v>
      </c>
      <c r="E1095" s="3" t="s">
        <v>12605</v>
      </c>
      <c r="G1095" s="3" t="s">
        <v>9578</v>
      </c>
      <c r="H1095" s="3" t="s">
        <v>112</v>
      </c>
      <c r="I1095" s="3" t="s">
        <v>9579</v>
      </c>
    </row>
    <row r="1096" spans="2:9" x14ac:dyDescent="0.2">
      <c r="B1096" s="3" t="s">
        <v>9580</v>
      </c>
      <c r="C1096" s="3" t="s">
        <v>9581</v>
      </c>
      <c r="E1096" s="3" t="s">
        <v>12606</v>
      </c>
      <c r="G1096" s="3" t="s">
        <v>9582</v>
      </c>
      <c r="H1096" s="3" t="s">
        <v>112</v>
      </c>
      <c r="I1096" s="3" t="s">
        <v>9583</v>
      </c>
    </row>
    <row r="1097" spans="2:9" x14ac:dyDescent="0.2">
      <c r="B1097" s="3" t="s">
        <v>9584</v>
      </c>
      <c r="C1097" s="3" t="s">
        <v>9585</v>
      </c>
      <c r="E1097" s="3" t="s">
        <v>12607</v>
      </c>
      <c r="G1097" s="3" t="s">
        <v>9586</v>
      </c>
      <c r="H1097" s="3" t="s">
        <v>112</v>
      </c>
      <c r="I1097" s="3" t="s">
        <v>9587</v>
      </c>
    </row>
    <row r="1098" spans="2:9" x14ac:dyDescent="0.2">
      <c r="B1098" s="3" t="s">
        <v>9588</v>
      </c>
      <c r="C1098" s="3" t="s">
        <v>9589</v>
      </c>
      <c r="E1098" s="3" t="s">
        <v>12608</v>
      </c>
      <c r="G1098" s="3" t="s">
        <v>9590</v>
      </c>
      <c r="H1098" s="3" t="s">
        <v>112</v>
      </c>
      <c r="I1098" s="3" t="s">
        <v>9591</v>
      </c>
    </row>
    <row r="1099" spans="2:9" x14ac:dyDescent="0.2">
      <c r="B1099" s="3" t="s">
        <v>9592</v>
      </c>
      <c r="C1099" s="3" t="s">
        <v>9593</v>
      </c>
      <c r="F1099" s="3" t="s">
        <v>9594</v>
      </c>
      <c r="H1099" s="3" t="s">
        <v>112</v>
      </c>
      <c r="I1099" s="3" t="s">
        <v>9595</v>
      </c>
    </row>
    <row r="1100" spans="2:9" x14ac:dyDescent="0.2">
      <c r="B1100" s="3" t="s">
        <v>9596</v>
      </c>
      <c r="C1100" s="3" t="s">
        <v>9597</v>
      </c>
      <c r="F1100" s="3" t="s">
        <v>9598</v>
      </c>
      <c r="H1100" s="3" t="s">
        <v>112</v>
      </c>
      <c r="I1100" s="3" t="s">
        <v>9599</v>
      </c>
    </row>
    <row r="1101" spans="2:9" x14ac:dyDescent="0.2">
      <c r="B1101" s="3" t="s">
        <v>9600</v>
      </c>
      <c r="C1101" s="3" t="s">
        <v>9601</v>
      </c>
      <c r="E1101" s="3" t="s">
        <v>12609</v>
      </c>
      <c r="G1101" s="3" t="s">
        <v>9602</v>
      </c>
      <c r="H1101" s="3" t="s">
        <v>112</v>
      </c>
      <c r="I1101" s="3" t="s">
        <v>9603</v>
      </c>
    </row>
    <row r="1102" spans="2:9" x14ac:dyDescent="0.2">
      <c r="B1102" s="3" t="s">
        <v>9604</v>
      </c>
      <c r="C1102" s="3" t="s">
        <v>9605</v>
      </c>
      <c r="F1102" s="3" t="s">
        <v>9606</v>
      </c>
      <c r="H1102" s="3" t="s">
        <v>112</v>
      </c>
      <c r="I1102" s="3" t="s">
        <v>9607</v>
      </c>
    </row>
    <row r="1103" spans="2:9" x14ac:dyDescent="0.2">
      <c r="B1103" s="3" t="s">
        <v>9608</v>
      </c>
      <c r="C1103" s="3" t="s">
        <v>9609</v>
      </c>
      <c r="E1103" s="3" t="s">
        <v>12610</v>
      </c>
      <c r="G1103" s="3" t="s">
        <v>9610</v>
      </c>
      <c r="H1103" s="3" t="s">
        <v>112</v>
      </c>
      <c r="I1103" s="3" t="s">
        <v>9611</v>
      </c>
    </row>
    <row r="1104" spans="2:9" x14ac:dyDescent="0.2">
      <c r="B1104" s="3" t="s">
        <v>9612</v>
      </c>
      <c r="C1104" s="3" t="s">
        <v>9613</v>
      </c>
      <c r="E1104" s="3" t="s">
        <v>12611</v>
      </c>
      <c r="G1104" s="3" t="s">
        <v>9614</v>
      </c>
      <c r="H1104" s="3" t="s">
        <v>112</v>
      </c>
      <c r="I1104" s="3" t="s">
        <v>9615</v>
      </c>
    </row>
    <row r="1105" spans="2:9" x14ac:dyDescent="0.2">
      <c r="B1105" s="3" t="s">
        <v>9616</v>
      </c>
      <c r="C1105" s="3" t="s">
        <v>9617</v>
      </c>
      <c r="F1105" s="3" t="s">
        <v>9618</v>
      </c>
      <c r="H1105" s="3" t="s">
        <v>112</v>
      </c>
      <c r="I1105" s="3" t="s">
        <v>9619</v>
      </c>
    </row>
    <row r="1106" spans="2:9" x14ac:dyDescent="0.2">
      <c r="B1106" s="3" t="s">
        <v>9620</v>
      </c>
      <c r="C1106" s="3" t="s">
        <v>9621</v>
      </c>
      <c r="E1106" s="3" t="s">
        <v>12612</v>
      </c>
      <c r="G1106" s="3" t="s">
        <v>9622</v>
      </c>
      <c r="H1106" s="3" t="s">
        <v>112</v>
      </c>
      <c r="I1106" s="3" t="s">
        <v>9623</v>
      </c>
    </row>
    <row r="1107" spans="2:9" x14ac:dyDescent="0.2">
      <c r="B1107" s="3" t="s">
        <v>9624</v>
      </c>
      <c r="C1107" s="3" t="s">
        <v>9625</v>
      </c>
      <c r="E1107" s="3" t="s">
        <v>12613</v>
      </c>
      <c r="G1107" s="3" t="s">
        <v>9626</v>
      </c>
      <c r="H1107" s="3" t="s">
        <v>112</v>
      </c>
      <c r="I1107" s="3" t="s">
        <v>9627</v>
      </c>
    </row>
    <row r="1108" spans="2:9" x14ac:dyDescent="0.2">
      <c r="B1108" s="3" t="s">
        <v>9628</v>
      </c>
      <c r="C1108" s="3" t="s">
        <v>9629</v>
      </c>
      <c r="F1108" s="3" t="s">
        <v>9630</v>
      </c>
      <c r="H1108" s="3" t="s">
        <v>112</v>
      </c>
      <c r="I1108" s="3" t="s">
        <v>9631</v>
      </c>
    </row>
    <row r="1109" spans="2:9" x14ac:dyDescent="0.2">
      <c r="B1109" s="3" t="s">
        <v>9632</v>
      </c>
      <c r="C1109" s="3" t="s">
        <v>9633</v>
      </c>
      <c r="F1109" s="3" t="s">
        <v>9634</v>
      </c>
      <c r="H1109" s="3" t="s">
        <v>112</v>
      </c>
      <c r="I1109" s="3" t="s">
        <v>9635</v>
      </c>
    </row>
    <row r="1110" spans="2:9" x14ac:dyDescent="0.2">
      <c r="B1110" s="3" t="s">
        <v>9636</v>
      </c>
      <c r="C1110" s="3" t="s">
        <v>9637</v>
      </c>
      <c r="E1110" s="3" t="s">
        <v>12614</v>
      </c>
      <c r="G1110" s="3" t="s">
        <v>9638</v>
      </c>
      <c r="H1110" s="3" t="s">
        <v>112</v>
      </c>
      <c r="I1110" s="3" t="s">
        <v>9639</v>
      </c>
    </row>
    <row r="1111" spans="2:9" x14ac:dyDescent="0.2">
      <c r="B1111" s="3" t="s">
        <v>9640</v>
      </c>
      <c r="C1111" s="3" t="s">
        <v>9641</v>
      </c>
      <c r="F1111" s="3" t="s">
        <v>9642</v>
      </c>
      <c r="H1111" s="3" t="s">
        <v>112</v>
      </c>
      <c r="I1111" s="3" t="s">
        <v>9643</v>
      </c>
    </row>
    <row r="1112" spans="2:9" x14ac:dyDescent="0.2">
      <c r="B1112" s="3" t="s">
        <v>9644</v>
      </c>
      <c r="C1112" s="3" t="s">
        <v>9645</v>
      </c>
      <c r="F1112" s="3" t="s">
        <v>9646</v>
      </c>
      <c r="H1112" s="3" t="s">
        <v>112</v>
      </c>
      <c r="I1112" s="3" t="s">
        <v>9647</v>
      </c>
    </row>
    <row r="1113" spans="2:9" x14ac:dyDescent="0.2">
      <c r="B1113" s="3" t="s">
        <v>9648</v>
      </c>
      <c r="C1113" s="3" t="s">
        <v>7029</v>
      </c>
      <c r="E1113" s="3" t="s">
        <v>12247</v>
      </c>
      <c r="G1113" s="3" t="s">
        <v>7030</v>
      </c>
      <c r="H1113" s="3" t="s">
        <v>112</v>
      </c>
      <c r="I1113" s="3" t="s">
        <v>9649</v>
      </c>
    </row>
    <row r="1114" spans="2:9" x14ac:dyDescent="0.2">
      <c r="B1114" s="3" t="s">
        <v>9650</v>
      </c>
      <c r="C1114" s="3" t="s">
        <v>7059</v>
      </c>
      <c r="E1114" s="3" t="s">
        <v>12253</v>
      </c>
      <c r="G1114" s="3" t="s">
        <v>7060</v>
      </c>
      <c r="H1114" s="3" t="s">
        <v>112</v>
      </c>
      <c r="I1114" s="3" t="s">
        <v>9651</v>
      </c>
    </row>
    <row r="1115" spans="2:9" x14ac:dyDescent="0.2">
      <c r="B1115" s="3" t="s">
        <v>9652</v>
      </c>
      <c r="C1115" s="3" t="s">
        <v>7063</v>
      </c>
      <c r="E1115" s="3" t="s">
        <v>12254</v>
      </c>
      <c r="G1115" s="3" t="s">
        <v>7064</v>
      </c>
      <c r="H1115" s="3" t="s">
        <v>112</v>
      </c>
      <c r="I1115" s="3" t="s">
        <v>9653</v>
      </c>
    </row>
    <row r="1116" spans="2:9" x14ac:dyDescent="0.2">
      <c r="B1116" s="3" t="s">
        <v>9654</v>
      </c>
      <c r="C1116" s="3" t="s">
        <v>7109</v>
      </c>
      <c r="E1116" s="3" t="s">
        <v>12263</v>
      </c>
      <c r="G1116" s="3" t="s">
        <v>7110</v>
      </c>
      <c r="H1116" s="3" t="s">
        <v>112</v>
      </c>
      <c r="I1116" s="3" t="s">
        <v>9655</v>
      </c>
    </row>
    <row r="1117" spans="2:9" x14ac:dyDescent="0.2">
      <c r="B1117" s="3" t="s">
        <v>9656</v>
      </c>
      <c r="C1117" s="3" t="s">
        <v>7121</v>
      </c>
      <c r="E1117" s="3" t="s">
        <v>12266</v>
      </c>
      <c r="G1117" s="3" t="s">
        <v>7122</v>
      </c>
      <c r="H1117" s="3" t="s">
        <v>112</v>
      </c>
      <c r="I1117" s="3" t="s">
        <v>9657</v>
      </c>
    </row>
    <row r="1118" spans="2:9" x14ac:dyDescent="0.2">
      <c r="B1118" s="3" t="s">
        <v>9658</v>
      </c>
      <c r="C1118" s="3" t="s">
        <v>7183</v>
      </c>
      <c r="E1118" s="3" t="s">
        <v>12280</v>
      </c>
      <c r="G1118" s="3" t="s">
        <v>7184</v>
      </c>
      <c r="H1118" s="3" t="s">
        <v>112</v>
      </c>
      <c r="I1118" s="3" t="s">
        <v>9659</v>
      </c>
    </row>
    <row r="1119" spans="2:9" x14ac:dyDescent="0.2">
      <c r="B1119" s="3" t="s">
        <v>9660</v>
      </c>
      <c r="C1119" s="3" t="s">
        <v>5906</v>
      </c>
      <c r="E1119" s="3" t="s">
        <v>12029</v>
      </c>
      <c r="G1119" s="3" t="s">
        <v>5907</v>
      </c>
      <c r="H1119" s="3" t="s">
        <v>112</v>
      </c>
      <c r="I1119" s="3" t="s">
        <v>9661</v>
      </c>
    </row>
    <row r="1120" spans="2:9" x14ac:dyDescent="0.2">
      <c r="B1120" s="3" t="s">
        <v>9662</v>
      </c>
      <c r="C1120" s="3" t="s">
        <v>7189</v>
      </c>
      <c r="E1120" s="3" t="s">
        <v>12281</v>
      </c>
      <c r="G1120" s="3" t="s">
        <v>7190</v>
      </c>
      <c r="H1120" s="3" t="s">
        <v>112</v>
      </c>
      <c r="I1120" s="3" t="s">
        <v>9663</v>
      </c>
    </row>
    <row r="1121" spans="2:9" x14ac:dyDescent="0.2">
      <c r="B1121" s="3" t="s">
        <v>9664</v>
      </c>
      <c r="C1121" s="3" t="s">
        <v>7198</v>
      </c>
      <c r="E1121" s="3" t="s">
        <v>12282</v>
      </c>
      <c r="G1121" s="3" t="s">
        <v>7199</v>
      </c>
      <c r="H1121" s="3" t="s">
        <v>112</v>
      </c>
      <c r="I1121" s="3" t="s">
        <v>9665</v>
      </c>
    </row>
    <row r="1122" spans="2:9" x14ac:dyDescent="0.2">
      <c r="B1122" s="3" t="s">
        <v>9666</v>
      </c>
      <c r="C1122" s="3" t="s">
        <v>9667</v>
      </c>
      <c r="E1122" s="3" t="s">
        <v>9668</v>
      </c>
      <c r="G1122" s="3" t="s">
        <v>9669</v>
      </c>
      <c r="H1122" s="3" t="s">
        <v>112</v>
      </c>
      <c r="I1122" s="3" t="s">
        <v>9670</v>
      </c>
    </row>
    <row r="1123" spans="2:9" x14ac:dyDescent="0.2">
      <c r="B1123" s="3" t="s">
        <v>9671</v>
      </c>
      <c r="C1123" s="3" t="s">
        <v>7210</v>
      </c>
      <c r="E1123" s="3" t="s">
        <v>12285</v>
      </c>
      <c r="G1123" s="3" t="s">
        <v>7211</v>
      </c>
      <c r="H1123" s="3" t="s">
        <v>112</v>
      </c>
      <c r="I1123" s="3" t="s">
        <v>9672</v>
      </c>
    </row>
    <row r="1124" spans="2:9" x14ac:dyDescent="0.2">
      <c r="B1124" s="3" t="s">
        <v>9673</v>
      </c>
      <c r="C1124" s="3" t="s">
        <v>7214</v>
      </c>
      <c r="E1124" s="3" t="s">
        <v>12286</v>
      </c>
      <c r="G1124" s="3" t="s">
        <v>7215</v>
      </c>
      <c r="H1124" s="3" t="s">
        <v>112</v>
      </c>
      <c r="I1124" s="3" t="s">
        <v>9674</v>
      </c>
    </row>
    <row r="1125" spans="2:9" x14ac:dyDescent="0.2">
      <c r="B1125" s="3" t="s">
        <v>9675</v>
      </c>
      <c r="C1125" s="3" t="s">
        <v>7240</v>
      </c>
      <c r="E1125" s="3" t="s">
        <v>12292</v>
      </c>
      <c r="G1125" s="3" t="s">
        <v>7241</v>
      </c>
      <c r="H1125" s="3" t="s">
        <v>112</v>
      </c>
      <c r="I1125" s="3" t="s">
        <v>9676</v>
      </c>
    </row>
    <row r="1126" spans="2:9" x14ac:dyDescent="0.2">
      <c r="B1126" s="3" t="s">
        <v>9677</v>
      </c>
      <c r="C1126" s="3" t="s">
        <v>7289</v>
      </c>
      <c r="E1126" s="3" t="s">
        <v>12301</v>
      </c>
      <c r="G1126" s="3" t="s">
        <v>7290</v>
      </c>
      <c r="H1126" s="3" t="s">
        <v>112</v>
      </c>
      <c r="I1126" s="3" t="s">
        <v>9678</v>
      </c>
    </row>
    <row r="1127" spans="2:9" x14ac:dyDescent="0.2">
      <c r="B1127" s="3" t="s">
        <v>9679</v>
      </c>
      <c r="C1127" s="3" t="s">
        <v>7303</v>
      </c>
      <c r="E1127" s="3" t="s">
        <v>12302</v>
      </c>
      <c r="G1127" s="3" t="s">
        <v>7304</v>
      </c>
      <c r="H1127" s="3" t="s">
        <v>112</v>
      </c>
      <c r="I1127" s="3" t="s">
        <v>9680</v>
      </c>
    </row>
    <row r="1128" spans="2:9" x14ac:dyDescent="0.2">
      <c r="B1128" s="3" t="s">
        <v>9681</v>
      </c>
      <c r="C1128" s="3" t="s">
        <v>9682</v>
      </c>
      <c r="E1128" s="3" t="s">
        <v>12615</v>
      </c>
      <c r="G1128" s="3" t="s">
        <v>9683</v>
      </c>
      <c r="H1128" s="3" t="s">
        <v>112</v>
      </c>
      <c r="I1128" s="3" t="s">
        <v>9684</v>
      </c>
    </row>
    <row r="1129" spans="2:9" x14ac:dyDescent="0.2">
      <c r="B1129" s="3" t="s">
        <v>9685</v>
      </c>
      <c r="C1129" s="3" t="s">
        <v>7351</v>
      </c>
      <c r="E1129" s="3" t="s">
        <v>7352</v>
      </c>
      <c r="G1129" s="3" t="s">
        <v>7353</v>
      </c>
      <c r="H1129" s="3" t="s">
        <v>112</v>
      </c>
      <c r="I1129" s="3" t="s">
        <v>9686</v>
      </c>
    </row>
    <row r="1130" spans="2:9" x14ac:dyDescent="0.2">
      <c r="B1130" s="3" t="s">
        <v>9687</v>
      </c>
      <c r="C1130" s="3" t="s">
        <v>7356</v>
      </c>
      <c r="E1130" s="3" t="s">
        <v>12310</v>
      </c>
      <c r="G1130" s="3" t="s">
        <v>7357</v>
      </c>
      <c r="H1130" s="3" t="s">
        <v>112</v>
      </c>
      <c r="I1130" s="3" t="s">
        <v>9688</v>
      </c>
    </row>
    <row r="1131" spans="2:9" x14ac:dyDescent="0.2">
      <c r="B1131" s="3" t="s">
        <v>9689</v>
      </c>
      <c r="C1131" s="3" t="s">
        <v>7364</v>
      </c>
      <c r="E1131" s="3" t="s">
        <v>12312</v>
      </c>
      <c r="G1131" s="3" t="s">
        <v>7365</v>
      </c>
      <c r="H1131" s="3" t="s">
        <v>112</v>
      </c>
      <c r="I1131" s="3" t="s">
        <v>9690</v>
      </c>
    </row>
    <row r="1132" spans="2:9" x14ac:dyDescent="0.2">
      <c r="B1132" s="3" t="s">
        <v>9691</v>
      </c>
      <c r="C1132" s="3" t="s">
        <v>7377</v>
      </c>
      <c r="E1132" s="3" t="s">
        <v>12314</v>
      </c>
      <c r="G1132" s="3" t="s">
        <v>7378</v>
      </c>
      <c r="H1132" s="3" t="s">
        <v>112</v>
      </c>
      <c r="I1132" s="3" t="s">
        <v>9692</v>
      </c>
    </row>
    <row r="1133" spans="2:9" x14ac:dyDescent="0.2">
      <c r="B1133" s="3" t="s">
        <v>9693</v>
      </c>
      <c r="C1133" s="3" t="s">
        <v>9694</v>
      </c>
      <c r="E1133" s="3" t="s">
        <v>12616</v>
      </c>
      <c r="G1133" s="3" t="s">
        <v>9695</v>
      </c>
      <c r="H1133" s="3" t="s">
        <v>112</v>
      </c>
      <c r="I1133" s="3" t="s">
        <v>9696</v>
      </c>
    </row>
    <row r="1134" spans="2:9" x14ac:dyDescent="0.2">
      <c r="B1134" s="3" t="s">
        <v>9697</v>
      </c>
      <c r="C1134" s="3" t="s">
        <v>5992</v>
      </c>
      <c r="E1134" s="3" t="s">
        <v>12046</v>
      </c>
      <c r="G1134" s="3" t="s">
        <v>5993</v>
      </c>
      <c r="H1134" s="3" t="s">
        <v>112</v>
      </c>
      <c r="I1134" s="3" t="s">
        <v>9698</v>
      </c>
    </row>
    <row r="1135" spans="2:9" x14ac:dyDescent="0.2">
      <c r="B1135" s="3" t="s">
        <v>9699</v>
      </c>
      <c r="C1135" s="3" t="s">
        <v>5996</v>
      </c>
      <c r="E1135" s="3" t="s">
        <v>12047</v>
      </c>
      <c r="G1135" s="3" t="s">
        <v>5997</v>
      </c>
      <c r="H1135" s="3" t="s">
        <v>112</v>
      </c>
      <c r="I1135" s="3" t="s">
        <v>9700</v>
      </c>
    </row>
    <row r="1136" spans="2:9" x14ac:dyDescent="0.2">
      <c r="B1136" s="3" t="s">
        <v>9701</v>
      </c>
      <c r="C1136" s="3" t="s">
        <v>7470</v>
      </c>
      <c r="E1136" s="3" t="s">
        <v>12321</v>
      </c>
      <c r="G1136" s="3" t="s">
        <v>7471</v>
      </c>
      <c r="H1136" s="3" t="s">
        <v>112</v>
      </c>
      <c r="I1136" s="3" t="s">
        <v>9702</v>
      </c>
    </row>
    <row r="1137" spans="2:9" x14ac:dyDescent="0.2">
      <c r="B1137" s="3" t="s">
        <v>9703</v>
      </c>
      <c r="C1137" s="3" t="s">
        <v>7477</v>
      </c>
      <c r="E1137" s="3" t="s">
        <v>12322</v>
      </c>
      <c r="G1137" s="3" t="s">
        <v>7478</v>
      </c>
      <c r="H1137" s="3" t="s">
        <v>112</v>
      </c>
      <c r="I1137" s="3" t="s">
        <v>9704</v>
      </c>
    </row>
    <row r="1138" spans="2:9" x14ac:dyDescent="0.2">
      <c r="B1138" s="3" t="s">
        <v>9705</v>
      </c>
      <c r="C1138" s="3" t="s">
        <v>9706</v>
      </c>
      <c r="E1138" s="3" t="s">
        <v>12617</v>
      </c>
      <c r="G1138" s="3" t="s">
        <v>9707</v>
      </c>
      <c r="H1138" s="3" t="s">
        <v>112</v>
      </c>
      <c r="I1138" s="3" t="s">
        <v>9708</v>
      </c>
    </row>
    <row r="1139" spans="2:9" x14ac:dyDescent="0.2">
      <c r="B1139" s="3" t="s">
        <v>9709</v>
      </c>
      <c r="C1139" s="3" t="s">
        <v>9710</v>
      </c>
      <c r="H1139" s="3" t="s">
        <v>112</v>
      </c>
      <c r="I1139" s="3" t="s">
        <v>9711</v>
      </c>
    </row>
    <row r="1140" spans="2:9" x14ac:dyDescent="0.2">
      <c r="B1140" s="3" t="s">
        <v>9712</v>
      </c>
      <c r="C1140" s="3" t="s">
        <v>7539</v>
      </c>
      <c r="E1140" s="3" t="s">
        <v>7540</v>
      </c>
      <c r="G1140" s="3" t="s">
        <v>7541</v>
      </c>
      <c r="H1140" s="3" t="s">
        <v>112</v>
      </c>
      <c r="I1140" s="3" t="s">
        <v>9713</v>
      </c>
    </row>
    <row r="1141" spans="2:9" x14ac:dyDescent="0.2">
      <c r="B1141" s="3" t="s">
        <v>9714</v>
      </c>
      <c r="C1141" s="3" t="s">
        <v>7544</v>
      </c>
      <c r="E1141" s="3" t="s">
        <v>12334</v>
      </c>
      <c r="G1141" s="3" t="s">
        <v>7545</v>
      </c>
      <c r="H1141" s="3" t="s">
        <v>112</v>
      </c>
      <c r="I1141" s="3" t="s">
        <v>9715</v>
      </c>
    </row>
    <row r="1142" spans="2:9" x14ac:dyDescent="0.2">
      <c r="B1142" s="3" t="s">
        <v>9716</v>
      </c>
      <c r="C1142" s="3" t="s">
        <v>7662</v>
      </c>
      <c r="E1142" s="3" t="s">
        <v>12357</v>
      </c>
      <c r="G1142" s="3" t="s">
        <v>7663</v>
      </c>
      <c r="H1142" s="3" t="s">
        <v>112</v>
      </c>
      <c r="I1142" s="3" t="s">
        <v>9717</v>
      </c>
    </row>
    <row r="1143" spans="2:9" x14ac:dyDescent="0.2">
      <c r="B1143" s="3" t="s">
        <v>9718</v>
      </c>
      <c r="C1143" s="3" t="s">
        <v>9719</v>
      </c>
      <c r="E1143" s="3" t="s">
        <v>9720</v>
      </c>
      <c r="F1143" s="3" t="s">
        <v>9721</v>
      </c>
      <c r="H1143" s="3" t="s">
        <v>112</v>
      </c>
      <c r="I1143" s="3" t="s">
        <v>9722</v>
      </c>
    </row>
    <row r="1144" spans="2:9" x14ac:dyDescent="0.2">
      <c r="B1144" s="3" t="s">
        <v>9723</v>
      </c>
      <c r="C1144" s="3" t="s">
        <v>9724</v>
      </c>
      <c r="E1144" s="3" t="s">
        <v>9725</v>
      </c>
      <c r="F1144" s="3" t="s">
        <v>9721</v>
      </c>
      <c r="H1144" s="3" t="s">
        <v>112</v>
      </c>
      <c r="I1144" s="3" t="s">
        <v>9726</v>
      </c>
    </row>
    <row r="1145" spans="2:9" x14ac:dyDescent="0.2">
      <c r="B1145" s="3" t="s">
        <v>9727</v>
      </c>
      <c r="C1145" s="3" t="s">
        <v>7678</v>
      </c>
      <c r="E1145" s="3" t="s">
        <v>12360</v>
      </c>
      <c r="G1145" s="3" t="s">
        <v>7679</v>
      </c>
      <c r="H1145" s="3" t="s">
        <v>112</v>
      </c>
      <c r="I1145" s="3" t="s">
        <v>9728</v>
      </c>
    </row>
    <row r="1146" spans="2:9" x14ac:dyDescent="0.2">
      <c r="B1146" s="3" t="s">
        <v>9729</v>
      </c>
      <c r="C1146" s="3" t="s">
        <v>6059</v>
      </c>
      <c r="E1146" s="3" t="s">
        <v>12063</v>
      </c>
      <c r="G1146" s="3" t="s">
        <v>6060</v>
      </c>
      <c r="H1146" s="3" t="s">
        <v>112</v>
      </c>
      <c r="I1146" s="3" t="s">
        <v>9730</v>
      </c>
    </row>
    <row r="1147" spans="2:9" x14ac:dyDescent="0.2">
      <c r="B1147" s="3" t="s">
        <v>9731</v>
      </c>
      <c r="C1147" s="3" t="s">
        <v>7778</v>
      </c>
      <c r="E1147" s="3" t="s">
        <v>12382</v>
      </c>
      <c r="G1147" s="3" t="s">
        <v>7779</v>
      </c>
      <c r="H1147" s="3" t="s">
        <v>112</v>
      </c>
      <c r="I1147" s="3" t="s">
        <v>9732</v>
      </c>
    </row>
    <row r="1148" spans="2:9" x14ac:dyDescent="0.2">
      <c r="B1148" s="3" t="s">
        <v>9733</v>
      </c>
      <c r="C1148" s="3" t="s">
        <v>9734</v>
      </c>
      <c r="E1148" s="3" t="s">
        <v>12618</v>
      </c>
      <c r="G1148" s="3" t="s">
        <v>9735</v>
      </c>
      <c r="H1148" s="3" t="s">
        <v>112</v>
      </c>
      <c r="I1148" s="3" t="s">
        <v>9736</v>
      </c>
    </row>
    <row r="1149" spans="2:9" x14ac:dyDescent="0.2">
      <c r="B1149" s="3" t="s">
        <v>9737</v>
      </c>
      <c r="C1149" s="3" t="s">
        <v>9738</v>
      </c>
      <c r="E1149" s="3" t="s">
        <v>12619</v>
      </c>
      <c r="F1149" s="3" t="s">
        <v>9739</v>
      </c>
      <c r="H1149" s="3" t="s">
        <v>112</v>
      </c>
      <c r="I1149" s="3" t="s">
        <v>9740</v>
      </c>
    </row>
    <row r="1150" spans="2:9" x14ac:dyDescent="0.2">
      <c r="B1150" s="3" t="s">
        <v>9741</v>
      </c>
      <c r="C1150" s="3" t="s">
        <v>9742</v>
      </c>
      <c r="E1150" s="3" t="s">
        <v>12620</v>
      </c>
      <c r="F1150" s="3" t="s">
        <v>9739</v>
      </c>
      <c r="H1150" s="3" t="s">
        <v>112</v>
      </c>
      <c r="I1150" s="3" t="s">
        <v>9743</v>
      </c>
    </row>
    <row r="1151" spans="2:9" x14ac:dyDescent="0.2">
      <c r="B1151" s="3" t="s">
        <v>9744</v>
      </c>
      <c r="C1151" s="3" t="s">
        <v>9745</v>
      </c>
      <c r="E1151" s="3" t="s">
        <v>12621</v>
      </c>
      <c r="H1151" s="3" t="s">
        <v>112</v>
      </c>
      <c r="I1151" s="3" t="s">
        <v>9746</v>
      </c>
    </row>
    <row r="1152" spans="2:9" x14ac:dyDescent="0.2">
      <c r="B1152" s="3" t="s">
        <v>9747</v>
      </c>
      <c r="C1152" s="3" t="s">
        <v>7786</v>
      </c>
      <c r="E1152" s="3" t="s">
        <v>12384</v>
      </c>
      <c r="G1152" s="3" t="s">
        <v>7787</v>
      </c>
      <c r="H1152" s="3" t="s">
        <v>112</v>
      </c>
      <c r="I1152" s="3" t="s">
        <v>9748</v>
      </c>
    </row>
    <row r="1153" spans="2:9" x14ac:dyDescent="0.2">
      <c r="B1153" s="3" t="s">
        <v>9749</v>
      </c>
      <c r="C1153" s="3" t="s">
        <v>6072</v>
      </c>
      <c r="E1153" s="3" t="s">
        <v>12065</v>
      </c>
      <c r="G1153" s="3" t="s">
        <v>6073</v>
      </c>
      <c r="H1153" s="3" t="s">
        <v>112</v>
      </c>
      <c r="I1153" s="3" t="s">
        <v>9750</v>
      </c>
    </row>
    <row r="1154" spans="2:9" x14ac:dyDescent="0.2">
      <c r="B1154" s="3" t="s">
        <v>9751</v>
      </c>
      <c r="C1154" s="3" t="s">
        <v>6076</v>
      </c>
      <c r="E1154" s="3" t="s">
        <v>12066</v>
      </c>
      <c r="G1154" s="3" t="s">
        <v>6077</v>
      </c>
      <c r="H1154" s="3" t="s">
        <v>112</v>
      </c>
      <c r="I1154" s="3" t="s">
        <v>9752</v>
      </c>
    </row>
    <row r="1155" spans="2:9" x14ac:dyDescent="0.2">
      <c r="B1155" s="3" t="s">
        <v>9753</v>
      </c>
      <c r="C1155" s="3" t="s">
        <v>6080</v>
      </c>
      <c r="E1155" s="3" t="s">
        <v>12067</v>
      </c>
      <c r="G1155" s="3" t="s">
        <v>6081</v>
      </c>
      <c r="H1155" s="3" t="s">
        <v>112</v>
      </c>
      <c r="I1155" s="3" t="s">
        <v>9754</v>
      </c>
    </row>
    <row r="1156" spans="2:9" x14ac:dyDescent="0.2">
      <c r="B1156" s="3" t="s">
        <v>9755</v>
      </c>
      <c r="C1156" s="3" t="s">
        <v>7823</v>
      </c>
      <c r="E1156" s="3" t="s">
        <v>12388</v>
      </c>
      <c r="G1156" s="3" t="s">
        <v>7824</v>
      </c>
      <c r="H1156" s="3" t="s">
        <v>112</v>
      </c>
      <c r="I1156" s="3" t="s">
        <v>9756</v>
      </c>
    </row>
    <row r="1157" spans="2:9" x14ac:dyDescent="0.2">
      <c r="B1157" s="3" t="s">
        <v>9757</v>
      </c>
      <c r="C1157" s="3" t="s">
        <v>9758</v>
      </c>
      <c r="E1157" s="3" t="s">
        <v>12622</v>
      </c>
      <c r="G1157" s="3" t="s">
        <v>9759</v>
      </c>
      <c r="H1157" s="3" t="s">
        <v>112</v>
      </c>
      <c r="I1157" s="3" t="s">
        <v>9760</v>
      </c>
    </row>
    <row r="1158" spans="2:9" x14ac:dyDescent="0.2">
      <c r="B1158" s="3" t="s">
        <v>9761</v>
      </c>
      <c r="C1158" s="3" t="s">
        <v>6096</v>
      </c>
      <c r="E1158" s="3" t="s">
        <v>12071</v>
      </c>
      <c r="G1158" s="3" t="s">
        <v>6097</v>
      </c>
      <c r="H1158" s="3" t="s">
        <v>112</v>
      </c>
      <c r="I1158" s="3" t="s">
        <v>9762</v>
      </c>
    </row>
    <row r="1159" spans="2:9" x14ac:dyDescent="0.2">
      <c r="B1159" s="3" t="s">
        <v>9763</v>
      </c>
      <c r="C1159" s="3" t="s">
        <v>7898</v>
      </c>
      <c r="E1159" s="3" t="s">
        <v>12399</v>
      </c>
      <c r="G1159" s="3" t="s">
        <v>7899</v>
      </c>
      <c r="H1159" s="3" t="s">
        <v>112</v>
      </c>
      <c r="I1159" s="3" t="s">
        <v>9764</v>
      </c>
    </row>
    <row r="1160" spans="2:9" x14ac:dyDescent="0.2">
      <c r="B1160" s="3" t="s">
        <v>9765</v>
      </c>
      <c r="C1160" s="3" t="s">
        <v>7916</v>
      </c>
      <c r="E1160" s="3" t="s">
        <v>12402</v>
      </c>
      <c r="G1160" s="3" t="s">
        <v>7917</v>
      </c>
      <c r="H1160" s="3" t="s">
        <v>112</v>
      </c>
      <c r="I1160" s="3" t="s">
        <v>9766</v>
      </c>
    </row>
    <row r="1161" spans="2:9" x14ac:dyDescent="0.2">
      <c r="B1161" s="3" t="s">
        <v>9767</v>
      </c>
      <c r="C1161" s="3" t="s">
        <v>6111</v>
      </c>
      <c r="E1161" s="3" t="s">
        <v>12075</v>
      </c>
      <c r="G1161" s="3" t="s">
        <v>6112</v>
      </c>
      <c r="H1161" s="3" t="s">
        <v>112</v>
      </c>
      <c r="I1161" s="3" t="s">
        <v>9768</v>
      </c>
    </row>
    <row r="1162" spans="2:9" x14ac:dyDescent="0.2">
      <c r="B1162" s="3" t="s">
        <v>9769</v>
      </c>
      <c r="C1162" s="3" t="s">
        <v>6115</v>
      </c>
      <c r="E1162" s="3" t="s">
        <v>12076</v>
      </c>
      <c r="G1162" s="3" t="s">
        <v>6116</v>
      </c>
      <c r="H1162" s="3" t="s">
        <v>112</v>
      </c>
      <c r="I1162" s="3" t="s">
        <v>9770</v>
      </c>
    </row>
    <row r="1163" spans="2:9" x14ac:dyDescent="0.2">
      <c r="B1163" s="3" t="s">
        <v>9771</v>
      </c>
      <c r="C1163" s="3" t="s">
        <v>6119</v>
      </c>
      <c r="E1163" s="3" t="s">
        <v>12077</v>
      </c>
      <c r="G1163" s="3" t="s">
        <v>6120</v>
      </c>
      <c r="H1163" s="3" t="s">
        <v>112</v>
      </c>
      <c r="I1163" s="3" t="s">
        <v>9772</v>
      </c>
    </row>
    <row r="1164" spans="2:9" x14ac:dyDescent="0.2">
      <c r="B1164" s="3" t="s">
        <v>9773</v>
      </c>
      <c r="C1164" s="3" t="s">
        <v>9774</v>
      </c>
      <c r="E1164" s="3" t="s">
        <v>12623</v>
      </c>
      <c r="F1164" s="3" t="s">
        <v>9775</v>
      </c>
      <c r="H1164" s="3" t="s">
        <v>112</v>
      </c>
      <c r="I1164" s="3" t="s">
        <v>9776</v>
      </c>
    </row>
    <row r="1165" spans="2:9" x14ac:dyDescent="0.2">
      <c r="B1165" s="3" t="s">
        <v>9777</v>
      </c>
      <c r="C1165" s="3" t="s">
        <v>9778</v>
      </c>
      <c r="E1165" s="3" t="s">
        <v>12624</v>
      </c>
      <c r="F1165" s="3" t="s">
        <v>9779</v>
      </c>
      <c r="H1165" s="3" t="s">
        <v>112</v>
      </c>
      <c r="I1165" s="3" t="s">
        <v>9780</v>
      </c>
    </row>
    <row r="1166" spans="2:9" x14ac:dyDescent="0.2">
      <c r="B1166" s="3" t="s">
        <v>9781</v>
      </c>
      <c r="C1166" s="3" t="s">
        <v>9782</v>
      </c>
      <c r="E1166" s="3" t="s">
        <v>12625</v>
      </c>
      <c r="F1166" s="3" t="s">
        <v>9783</v>
      </c>
      <c r="H1166" s="3" t="s">
        <v>112</v>
      </c>
      <c r="I1166" s="3" t="s">
        <v>9784</v>
      </c>
    </row>
    <row r="1167" spans="2:9" x14ac:dyDescent="0.2">
      <c r="B1167" s="3" t="s">
        <v>9785</v>
      </c>
      <c r="C1167" s="3" t="s">
        <v>7929</v>
      </c>
      <c r="F1167" s="3" t="s">
        <v>7930</v>
      </c>
      <c r="H1167" s="3" t="s">
        <v>112</v>
      </c>
      <c r="I1167" s="3" t="s">
        <v>9786</v>
      </c>
    </row>
    <row r="1168" spans="2:9" x14ac:dyDescent="0.2">
      <c r="B1168" s="3" t="s">
        <v>9787</v>
      </c>
      <c r="C1168" s="3" t="s">
        <v>7933</v>
      </c>
      <c r="F1168" s="3" t="s">
        <v>7934</v>
      </c>
      <c r="H1168" s="3" t="s">
        <v>112</v>
      </c>
      <c r="I1168" s="3" t="s">
        <v>9788</v>
      </c>
    </row>
    <row r="1169" spans="2:9" x14ac:dyDescent="0.2">
      <c r="B1169" s="3" t="s">
        <v>9789</v>
      </c>
      <c r="C1169" s="3" t="s">
        <v>7953</v>
      </c>
      <c r="F1169" s="3" t="s">
        <v>7954</v>
      </c>
      <c r="H1169" s="3" t="s">
        <v>112</v>
      </c>
      <c r="I1169" s="3" t="s">
        <v>9790</v>
      </c>
    </row>
    <row r="1170" spans="2:9" x14ac:dyDescent="0.2">
      <c r="B1170" s="3" t="s">
        <v>9791</v>
      </c>
      <c r="C1170" s="3" t="s">
        <v>7957</v>
      </c>
      <c r="E1170" s="3" t="s">
        <v>12403</v>
      </c>
      <c r="G1170" s="3" t="s">
        <v>7958</v>
      </c>
      <c r="H1170" s="3" t="s">
        <v>112</v>
      </c>
      <c r="I1170" s="3" t="s">
        <v>9792</v>
      </c>
    </row>
    <row r="1171" spans="2:9" x14ac:dyDescent="0.2">
      <c r="B1171" s="3" t="s">
        <v>9793</v>
      </c>
      <c r="C1171" s="3" t="s">
        <v>7989</v>
      </c>
      <c r="F1171" s="3" t="s">
        <v>7990</v>
      </c>
      <c r="H1171" s="3" t="s">
        <v>112</v>
      </c>
      <c r="I1171" s="3" t="s">
        <v>9794</v>
      </c>
    </row>
    <row r="1172" spans="2:9" x14ac:dyDescent="0.2">
      <c r="B1172" s="3" t="s">
        <v>9795</v>
      </c>
      <c r="C1172" s="3" t="s">
        <v>7993</v>
      </c>
      <c r="E1172" s="3" t="s">
        <v>12405</v>
      </c>
      <c r="G1172" s="3" t="s">
        <v>7994</v>
      </c>
      <c r="H1172" s="3" t="s">
        <v>112</v>
      </c>
      <c r="I1172" s="3" t="s">
        <v>9796</v>
      </c>
    </row>
    <row r="1173" spans="2:9" x14ac:dyDescent="0.2">
      <c r="B1173" s="3" t="s">
        <v>9797</v>
      </c>
      <c r="C1173" s="3" t="s">
        <v>9798</v>
      </c>
      <c r="E1173" s="3" t="s">
        <v>12626</v>
      </c>
      <c r="G1173" s="3" t="s">
        <v>9799</v>
      </c>
      <c r="H1173" s="3" t="s">
        <v>112</v>
      </c>
      <c r="I1173" s="3" t="s">
        <v>9800</v>
      </c>
    </row>
    <row r="1174" spans="2:9" x14ac:dyDescent="0.2">
      <c r="B1174" s="3" t="s">
        <v>9801</v>
      </c>
      <c r="C1174" s="3" t="s">
        <v>9802</v>
      </c>
      <c r="E1174" s="3" t="s">
        <v>12627</v>
      </c>
      <c r="G1174" s="3" t="s">
        <v>9803</v>
      </c>
      <c r="H1174" s="3" t="s">
        <v>112</v>
      </c>
      <c r="I1174" s="3" t="s">
        <v>9804</v>
      </c>
    </row>
    <row r="1175" spans="2:9" x14ac:dyDescent="0.2">
      <c r="B1175" s="3" t="s">
        <v>9805</v>
      </c>
      <c r="C1175" s="3" t="s">
        <v>8020</v>
      </c>
      <c r="F1175" s="3" t="s">
        <v>8021</v>
      </c>
      <c r="H1175" s="3" t="s">
        <v>112</v>
      </c>
      <c r="I1175" s="3" t="s">
        <v>9806</v>
      </c>
    </row>
    <row r="1176" spans="2:9" x14ac:dyDescent="0.2">
      <c r="B1176" s="3" t="s">
        <v>9807</v>
      </c>
      <c r="C1176" s="3" t="s">
        <v>8024</v>
      </c>
      <c r="E1176" s="3" t="s">
        <v>12408</v>
      </c>
      <c r="G1176" s="3" t="s">
        <v>8025</v>
      </c>
      <c r="H1176" s="3" t="s">
        <v>112</v>
      </c>
      <c r="I1176" s="3" t="s">
        <v>9808</v>
      </c>
    </row>
    <row r="1177" spans="2:9" x14ac:dyDescent="0.2">
      <c r="B1177" s="3" t="s">
        <v>9809</v>
      </c>
      <c r="C1177" s="3" t="s">
        <v>9810</v>
      </c>
      <c r="E1177" s="3" t="s">
        <v>12628</v>
      </c>
      <c r="G1177" s="3" t="s">
        <v>9811</v>
      </c>
      <c r="H1177" s="3" t="s">
        <v>112</v>
      </c>
      <c r="I1177" s="3" t="s">
        <v>9812</v>
      </c>
    </row>
    <row r="1178" spans="2:9" x14ac:dyDescent="0.2">
      <c r="B1178" s="3" t="s">
        <v>9813</v>
      </c>
      <c r="C1178" s="3" t="s">
        <v>6160</v>
      </c>
      <c r="E1178" s="3" t="s">
        <v>12083</v>
      </c>
      <c r="G1178" s="3" t="s">
        <v>6161</v>
      </c>
      <c r="H1178" s="3" t="s">
        <v>112</v>
      </c>
      <c r="I1178" s="3" t="s">
        <v>9814</v>
      </c>
    </row>
    <row r="1179" spans="2:9" x14ac:dyDescent="0.2">
      <c r="B1179" s="3" t="s">
        <v>9815</v>
      </c>
      <c r="C1179" s="3" t="s">
        <v>8069</v>
      </c>
      <c r="E1179" s="3" t="s">
        <v>12418</v>
      </c>
      <c r="G1179" s="3" t="s">
        <v>8070</v>
      </c>
      <c r="H1179" s="3" t="s">
        <v>112</v>
      </c>
      <c r="I1179" s="3" t="s">
        <v>9816</v>
      </c>
    </row>
    <row r="1180" spans="2:9" x14ac:dyDescent="0.2">
      <c r="B1180" s="3" t="s">
        <v>9817</v>
      </c>
      <c r="C1180" s="3" t="s">
        <v>6168</v>
      </c>
      <c r="E1180" s="3" t="s">
        <v>12085</v>
      </c>
      <c r="G1180" s="3" t="s">
        <v>6169</v>
      </c>
      <c r="H1180" s="3" t="s">
        <v>112</v>
      </c>
      <c r="I1180" s="3" t="s">
        <v>9818</v>
      </c>
    </row>
    <row r="1181" spans="2:9" x14ac:dyDescent="0.2">
      <c r="B1181" s="3" t="s">
        <v>9819</v>
      </c>
      <c r="C1181" s="3" t="s">
        <v>8083</v>
      </c>
      <c r="E1181" s="3" t="s">
        <v>12421</v>
      </c>
      <c r="G1181" s="3" t="s">
        <v>8084</v>
      </c>
      <c r="H1181" s="3" t="s">
        <v>112</v>
      </c>
      <c r="I1181" s="3" t="s">
        <v>9820</v>
      </c>
    </row>
    <row r="1182" spans="2:9" x14ac:dyDescent="0.2">
      <c r="B1182" s="3" t="s">
        <v>9821</v>
      </c>
      <c r="C1182" s="3" t="s">
        <v>6176</v>
      </c>
      <c r="E1182" s="3" t="s">
        <v>12087</v>
      </c>
      <c r="G1182" s="3" t="s">
        <v>6177</v>
      </c>
      <c r="H1182" s="3" t="s">
        <v>112</v>
      </c>
      <c r="I1182" s="3" t="s">
        <v>9822</v>
      </c>
    </row>
    <row r="1183" spans="2:9" x14ac:dyDescent="0.2">
      <c r="B1183" s="3" t="s">
        <v>9823</v>
      </c>
      <c r="C1183" s="3" t="s">
        <v>6192</v>
      </c>
      <c r="E1183" s="3" t="s">
        <v>12091</v>
      </c>
      <c r="G1183" s="3" t="s">
        <v>6193</v>
      </c>
      <c r="H1183" s="3" t="s">
        <v>112</v>
      </c>
      <c r="I1183" s="3" t="s">
        <v>9824</v>
      </c>
    </row>
    <row r="1184" spans="2:9" x14ac:dyDescent="0.2">
      <c r="B1184" s="3" t="s">
        <v>9825</v>
      </c>
      <c r="C1184" s="3" t="s">
        <v>8111</v>
      </c>
      <c r="E1184" s="3" t="s">
        <v>12425</v>
      </c>
      <c r="F1184" s="3" t="s">
        <v>8112</v>
      </c>
      <c r="H1184" s="3" t="s">
        <v>112</v>
      </c>
      <c r="I1184" s="3" t="s">
        <v>9826</v>
      </c>
    </row>
    <row r="1185" spans="2:9" x14ac:dyDescent="0.2">
      <c r="B1185" s="3" t="s">
        <v>9827</v>
      </c>
      <c r="C1185" s="3" t="s">
        <v>6196</v>
      </c>
      <c r="E1185" s="3" t="s">
        <v>12092</v>
      </c>
      <c r="G1185" s="3" t="s">
        <v>6197</v>
      </c>
      <c r="H1185" s="3" t="s">
        <v>112</v>
      </c>
      <c r="I1185" s="3" t="s">
        <v>9828</v>
      </c>
    </row>
    <row r="1186" spans="2:9" x14ac:dyDescent="0.2">
      <c r="B1186" s="3" t="s">
        <v>9829</v>
      </c>
      <c r="C1186" s="3" t="s">
        <v>8121</v>
      </c>
      <c r="E1186" s="3" t="s">
        <v>12427</v>
      </c>
      <c r="F1186" s="3" t="s">
        <v>8122</v>
      </c>
      <c r="H1186" s="3" t="s">
        <v>112</v>
      </c>
      <c r="I1186" s="3" t="s">
        <v>9830</v>
      </c>
    </row>
    <row r="1187" spans="2:9" x14ac:dyDescent="0.2">
      <c r="B1187" s="3" t="s">
        <v>9831</v>
      </c>
      <c r="C1187" s="3" t="s">
        <v>8131</v>
      </c>
      <c r="F1187" s="3" t="s">
        <v>8132</v>
      </c>
      <c r="H1187" s="3" t="s">
        <v>112</v>
      </c>
      <c r="I1187" s="3" t="s">
        <v>9832</v>
      </c>
    </row>
    <row r="1188" spans="2:9" x14ac:dyDescent="0.2">
      <c r="B1188" s="3" t="s">
        <v>9833</v>
      </c>
      <c r="C1188" s="3" t="s">
        <v>8135</v>
      </c>
      <c r="E1188" s="3" t="s">
        <v>12429</v>
      </c>
      <c r="G1188" s="3" t="s">
        <v>8136</v>
      </c>
      <c r="H1188" s="3" t="s">
        <v>112</v>
      </c>
      <c r="I1188" s="3" t="s">
        <v>9834</v>
      </c>
    </row>
    <row r="1189" spans="2:9" x14ac:dyDescent="0.2">
      <c r="B1189" s="3" t="s">
        <v>9835</v>
      </c>
      <c r="C1189" s="3" t="s">
        <v>6204</v>
      </c>
      <c r="E1189" s="3" t="s">
        <v>12094</v>
      </c>
      <c r="G1189" s="3" t="s">
        <v>6205</v>
      </c>
      <c r="H1189" s="3" t="s">
        <v>112</v>
      </c>
      <c r="I1189" s="3" t="s">
        <v>9836</v>
      </c>
    </row>
    <row r="1190" spans="2:9" x14ac:dyDescent="0.2">
      <c r="B1190" s="3" t="s">
        <v>9837</v>
      </c>
      <c r="C1190" s="3" t="s">
        <v>6208</v>
      </c>
      <c r="E1190" s="3" t="s">
        <v>12095</v>
      </c>
      <c r="G1190" s="3" t="s">
        <v>6209</v>
      </c>
      <c r="H1190" s="3" t="s">
        <v>112</v>
      </c>
      <c r="I1190" s="3" t="s">
        <v>9838</v>
      </c>
    </row>
    <row r="1191" spans="2:9" x14ac:dyDescent="0.2">
      <c r="B1191" s="3" t="s">
        <v>9839</v>
      </c>
      <c r="C1191" s="3" t="s">
        <v>8167</v>
      </c>
      <c r="E1191" s="3" t="s">
        <v>12435</v>
      </c>
      <c r="G1191" s="3" t="s">
        <v>8168</v>
      </c>
      <c r="H1191" s="3" t="s">
        <v>112</v>
      </c>
      <c r="I1191" s="3" t="s">
        <v>9840</v>
      </c>
    </row>
    <row r="1192" spans="2:9" x14ac:dyDescent="0.2">
      <c r="B1192" s="3" t="s">
        <v>9841</v>
      </c>
      <c r="C1192" s="3" t="s">
        <v>6220</v>
      </c>
      <c r="E1192" s="3" t="s">
        <v>12098</v>
      </c>
      <c r="G1192" s="3" t="s">
        <v>6221</v>
      </c>
      <c r="H1192" s="3" t="s">
        <v>112</v>
      </c>
      <c r="I1192" s="3" t="s">
        <v>9842</v>
      </c>
    </row>
    <row r="1193" spans="2:9" x14ac:dyDescent="0.2">
      <c r="B1193" s="3" t="s">
        <v>9843</v>
      </c>
      <c r="C1193" s="3" t="s">
        <v>6224</v>
      </c>
      <c r="E1193" s="3" t="s">
        <v>12099</v>
      </c>
      <c r="G1193" s="3" t="s">
        <v>6225</v>
      </c>
      <c r="H1193" s="3" t="s">
        <v>112</v>
      </c>
      <c r="I1193" s="3" t="s">
        <v>9844</v>
      </c>
    </row>
    <row r="1194" spans="2:9" x14ac:dyDescent="0.2">
      <c r="B1194" s="3" t="s">
        <v>9845</v>
      </c>
      <c r="C1194" s="3" t="s">
        <v>8175</v>
      </c>
      <c r="E1194" s="3" t="s">
        <v>12436</v>
      </c>
      <c r="F1194" s="3" t="s">
        <v>8176</v>
      </c>
      <c r="H1194" s="3" t="s">
        <v>112</v>
      </c>
      <c r="I1194" s="3" t="s">
        <v>9846</v>
      </c>
    </row>
    <row r="1195" spans="2:9" x14ac:dyDescent="0.2">
      <c r="B1195" s="3" t="s">
        <v>9847</v>
      </c>
      <c r="C1195" s="3" t="s">
        <v>8179</v>
      </c>
      <c r="E1195" s="3" t="s">
        <v>12437</v>
      </c>
      <c r="F1195" s="3" t="s">
        <v>8180</v>
      </c>
      <c r="H1195" s="3" t="s">
        <v>112</v>
      </c>
      <c r="I1195" s="3" t="s">
        <v>9848</v>
      </c>
    </row>
    <row r="1196" spans="2:9" x14ac:dyDescent="0.2">
      <c r="B1196" s="3" t="s">
        <v>9849</v>
      </c>
      <c r="C1196" s="3" t="s">
        <v>9850</v>
      </c>
      <c r="E1196" s="3" t="s">
        <v>9851</v>
      </c>
      <c r="F1196" s="3" t="s">
        <v>9852</v>
      </c>
      <c r="H1196" s="3" t="s">
        <v>112</v>
      </c>
      <c r="I1196" s="3" t="s">
        <v>9853</v>
      </c>
    </row>
    <row r="1197" spans="2:9" x14ac:dyDescent="0.2">
      <c r="B1197" s="3" t="s">
        <v>9854</v>
      </c>
      <c r="C1197" s="3" t="s">
        <v>9855</v>
      </c>
      <c r="E1197" s="3" t="s">
        <v>9856</v>
      </c>
      <c r="F1197" s="3" t="s">
        <v>9852</v>
      </c>
      <c r="H1197" s="3" t="s">
        <v>112</v>
      </c>
      <c r="I1197" s="3" t="s">
        <v>9857</v>
      </c>
    </row>
    <row r="1198" spans="2:9" x14ac:dyDescent="0.2">
      <c r="B1198" s="3" t="s">
        <v>9858</v>
      </c>
      <c r="C1198" s="3" t="s">
        <v>6240</v>
      </c>
      <c r="E1198" s="3" t="s">
        <v>12103</v>
      </c>
      <c r="G1198" s="3" t="s">
        <v>6241</v>
      </c>
      <c r="H1198" s="3" t="s">
        <v>112</v>
      </c>
      <c r="I1198" s="3" t="s">
        <v>9859</v>
      </c>
    </row>
    <row r="1199" spans="2:9" x14ac:dyDescent="0.2">
      <c r="B1199" s="3" t="s">
        <v>9860</v>
      </c>
      <c r="C1199" s="3" t="s">
        <v>8207</v>
      </c>
      <c r="E1199" s="3" t="s">
        <v>12442</v>
      </c>
      <c r="F1199" s="3" t="s">
        <v>8208</v>
      </c>
      <c r="H1199" s="3" t="s">
        <v>112</v>
      </c>
      <c r="I1199" s="3" t="s">
        <v>9861</v>
      </c>
    </row>
    <row r="1200" spans="2:9" x14ac:dyDescent="0.2">
      <c r="B1200" s="3" t="s">
        <v>9862</v>
      </c>
      <c r="C1200" s="3" t="s">
        <v>8211</v>
      </c>
      <c r="E1200" s="3" t="s">
        <v>12443</v>
      </c>
      <c r="G1200" s="3" t="s">
        <v>8212</v>
      </c>
      <c r="H1200" s="3" t="s">
        <v>112</v>
      </c>
      <c r="I1200" s="3" t="s">
        <v>9863</v>
      </c>
    </row>
    <row r="1201" spans="2:9" x14ac:dyDescent="0.2">
      <c r="B1201" s="3" t="s">
        <v>9864</v>
      </c>
      <c r="C1201" s="3" t="s">
        <v>6252</v>
      </c>
      <c r="E1201" s="3" t="s">
        <v>12106</v>
      </c>
      <c r="G1201" s="3" t="s">
        <v>6253</v>
      </c>
      <c r="H1201" s="3" t="s">
        <v>112</v>
      </c>
      <c r="I1201" s="3" t="s">
        <v>9865</v>
      </c>
    </row>
    <row r="1202" spans="2:9" x14ac:dyDescent="0.2">
      <c r="B1202" s="3" t="s">
        <v>9866</v>
      </c>
      <c r="C1202" s="3" t="s">
        <v>8233</v>
      </c>
      <c r="E1202" s="3" t="s">
        <v>12446</v>
      </c>
      <c r="F1202" s="3" t="s">
        <v>8234</v>
      </c>
      <c r="H1202" s="3" t="s">
        <v>112</v>
      </c>
      <c r="I1202" s="3" t="s">
        <v>9867</v>
      </c>
    </row>
    <row r="1203" spans="2:9" x14ac:dyDescent="0.2">
      <c r="B1203" s="3" t="s">
        <v>9868</v>
      </c>
      <c r="C1203" s="3" t="s">
        <v>6256</v>
      </c>
      <c r="E1203" s="3" t="s">
        <v>12107</v>
      </c>
      <c r="G1203" s="3" t="s">
        <v>6257</v>
      </c>
      <c r="H1203" s="3" t="s">
        <v>112</v>
      </c>
      <c r="I1203" s="3" t="s">
        <v>9869</v>
      </c>
    </row>
    <row r="1204" spans="2:9" x14ac:dyDescent="0.2">
      <c r="B1204" s="3" t="s">
        <v>9870</v>
      </c>
      <c r="C1204" s="3" t="s">
        <v>6264</v>
      </c>
      <c r="E1204" s="3" t="s">
        <v>12109</v>
      </c>
      <c r="G1204" s="3" t="s">
        <v>6265</v>
      </c>
      <c r="H1204" s="3" t="s">
        <v>112</v>
      </c>
      <c r="I1204" s="3" t="s">
        <v>9871</v>
      </c>
    </row>
    <row r="1205" spans="2:9" x14ac:dyDescent="0.2">
      <c r="B1205" s="3" t="s">
        <v>9872</v>
      </c>
      <c r="C1205" s="3" t="s">
        <v>6272</v>
      </c>
      <c r="E1205" s="3" t="s">
        <v>12111</v>
      </c>
      <c r="G1205" s="3" t="s">
        <v>6273</v>
      </c>
      <c r="H1205" s="3" t="s">
        <v>112</v>
      </c>
      <c r="I1205" s="3" t="s">
        <v>9873</v>
      </c>
    </row>
    <row r="1206" spans="2:9" x14ac:dyDescent="0.2">
      <c r="B1206" s="3" t="s">
        <v>9874</v>
      </c>
      <c r="C1206" s="3" t="s">
        <v>6279</v>
      </c>
      <c r="E1206" s="3" t="s">
        <v>12113</v>
      </c>
      <c r="G1206" s="3" t="s">
        <v>6280</v>
      </c>
      <c r="H1206" s="3" t="s">
        <v>112</v>
      </c>
      <c r="I1206" s="3" t="s">
        <v>9875</v>
      </c>
    </row>
    <row r="1207" spans="2:9" x14ac:dyDescent="0.2">
      <c r="B1207" s="3" t="s">
        <v>9876</v>
      </c>
      <c r="C1207" s="3" t="s">
        <v>8271</v>
      </c>
      <c r="E1207" s="3" t="s">
        <v>12452</v>
      </c>
      <c r="F1207" s="3" t="s">
        <v>8272</v>
      </c>
      <c r="H1207" s="3" t="s">
        <v>112</v>
      </c>
      <c r="I1207" s="3" t="s">
        <v>9877</v>
      </c>
    </row>
    <row r="1208" spans="2:9" x14ac:dyDescent="0.2">
      <c r="B1208" s="3" t="s">
        <v>9878</v>
      </c>
      <c r="C1208" s="3" t="s">
        <v>6283</v>
      </c>
      <c r="E1208" s="3" t="s">
        <v>12114</v>
      </c>
      <c r="G1208" s="3" t="s">
        <v>6284</v>
      </c>
      <c r="H1208" s="3" t="s">
        <v>112</v>
      </c>
      <c r="I1208" s="3" t="s">
        <v>9879</v>
      </c>
    </row>
    <row r="1209" spans="2:9" x14ac:dyDescent="0.2">
      <c r="B1209" s="3" t="s">
        <v>9880</v>
      </c>
      <c r="C1209" s="3" t="s">
        <v>8277</v>
      </c>
      <c r="E1209" s="3" t="s">
        <v>12453</v>
      </c>
      <c r="F1209" s="3" t="s">
        <v>8278</v>
      </c>
      <c r="H1209" s="3" t="s">
        <v>112</v>
      </c>
      <c r="I1209" s="3" t="s">
        <v>9881</v>
      </c>
    </row>
    <row r="1210" spans="2:9" x14ac:dyDescent="0.2">
      <c r="B1210" s="3" t="s">
        <v>9882</v>
      </c>
      <c r="C1210" s="3" t="s">
        <v>6287</v>
      </c>
      <c r="E1210" s="3" t="s">
        <v>12115</v>
      </c>
      <c r="G1210" s="3" t="s">
        <v>6288</v>
      </c>
      <c r="H1210" s="3" t="s">
        <v>112</v>
      </c>
      <c r="I1210" s="3" t="s">
        <v>9883</v>
      </c>
    </row>
    <row r="1211" spans="2:9" x14ac:dyDescent="0.2">
      <c r="B1211" s="3" t="s">
        <v>9884</v>
      </c>
      <c r="C1211" s="3" t="s">
        <v>8283</v>
      </c>
      <c r="E1211" s="3" t="s">
        <v>12454</v>
      </c>
      <c r="F1211" s="3" t="s">
        <v>8284</v>
      </c>
      <c r="H1211" s="3" t="s">
        <v>112</v>
      </c>
      <c r="I1211" s="3" t="s">
        <v>9885</v>
      </c>
    </row>
    <row r="1212" spans="2:9" x14ac:dyDescent="0.2">
      <c r="B1212" s="3" t="s">
        <v>9886</v>
      </c>
      <c r="C1212" s="3" t="s">
        <v>6291</v>
      </c>
      <c r="E1212" s="3" t="s">
        <v>12116</v>
      </c>
      <c r="G1212" s="3" t="s">
        <v>6292</v>
      </c>
      <c r="H1212" s="3" t="s">
        <v>112</v>
      </c>
      <c r="I1212" s="3" t="s">
        <v>9887</v>
      </c>
    </row>
    <row r="1213" spans="2:9" x14ac:dyDescent="0.2">
      <c r="B1213" s="3" t="s">
        <v>9888</v>
      </c>
      <c r="C1213" s="3" t="s">
        <v>9889</v>
      </c>
      <c r="E1213" s="3" t="s">
        <v>12629</v>
      </c>
      <c r="G1213" s="3" t="s">
        <v>9890</v>
      </c>
      <c r="H1213" s="3" t="s">
        <v>112</v>
      </c>
      <c r="I1213" s="3" t="s">
        <v>9891</v>
      </c>
    </row>
    <row r="1214" spans="2:9" x14ac:dyDescent="0.2">
      <c r="B1214" s="3" t="s">
        <v>9892</v>
      </c>
      <c r="C1214" s="3" t="s">
        <v>9893</v>
      </c>
      <c r="E1214" s="3" t="s">
        <v>12630</v>
      </c>
      <c r="G1214" s="3" t="s">
        <v>9894</v>
      </c>
      <c r="H1214" s="3" t="s">
        <v>112</v>
      </c>
      <c r="I1214" s="3" t="s">
        <v>9895</v>
      </c>
    </row>
    <row r="1215" spans="2:9" x14ac:dyDescent="0.2">
      <c r="B1215" s="3" t="s">
        <v>9896</v>
      </c>
      <c r="C1215" s="3" t="s">
        <v>8353</v>
      </c>
      <c r="F1215" s="3" t="s">
        <v>8354</v>
      </c>
      <c r="H1215" s="3" t="s">
        <v>112</v>
      </c>
      <c r="I1215" s="3" t="s">
        <v>9897</v>
      </c>
    </row>
    <row r="1216" spans="2:9" x14ac:dyDescent="0.2">
      <c r="B1216" s="3" t="s">
        <v>9898</v>
      </c>
      <c r="C1216" s="3" t="s">
        <v>8357</v>
      </c>
      <c r="E1216" s="3" t="s">
        <v>12464</v>
      </c>
      <c r="G1216" s="3" t="s">
        <v>8358</v>
      </c>
      <c r="H1216" s="3" t="s">
        <v>112</v>
      </c>
      <c r="I1216" s="3" t="s">
        <v>9899</v>
      </c>
    </row>
    <row r="1217" spans="2:9" x14ac:dyDescent="0.2">
      <c r="B1217" s="3" t="s">
        <v>9900</v>
      </c>
      <c r="C1217" s="3" t="s">
        <v>9901</v>
      </c>
      <c r="E1217" s="3" t="s">
        <v>12631</v>
      </c>
      <c r="G1217" s="3" t="s">
        <v>9902</v>
      </c>
      <c r="H1217" s="3" t="s">
        <v>112</v>
      </c>
      <c r="I1217" s="3" t="s">
        <v>9903</v>
      </c>
    </row>
    <row r="1218" spans="2:9" x14ac:dyDescent="0.2">
      <c r="B1218" s="3" t="s">
        <v>9904</v>
      </c>
      <c r="C1218" s="3" t="s">
        <v>8397</v>
      </c>
      <c r="E1218" s="3" t="s">
        <v>12473</v>
      </c>
      <c r="G1218" s="3" t="s">
        <v>8398</v>
      </c>
      <c r="H1218" s="3" t="s">
        <v>112</v>
      </c>
      <c r="I1218" s="3" t="s">
        <v>9905</v>
      </c>
    </row>
    <row r="1219" spans="2:9" x14ac:dyDescent="0.2">
      <c r="B1219" s="3" t="s">
        <v>9906</v>
      </c>
      <c r="C1219" s="3" t="s">
        <v>9907</v>
      </c>
      <c r="E1219" s="3" t="s">
        <v>12632</v>
      </c>
      <c r="G1219" s="3" t="s">
        <v>9908</v>
      </c>
      <c r="H1219" s="3" t="s">
        <v>112</v>
      </c>
      <c r="I1219" s="3" t="s">
        <v>9909</v>
      </c>
    </row>
    <row r="1220" spans="2:9" x14ac:dyDescent="0.2">
      <c r="B1220" s="3" t="s">
        <v>9910</v>
      </c>
      <c r="C1220" s="3" t="s">
        <v>9911</v>
      </c>
      <c r="E1220" s="3" t="s">
        <v>12633</v>
      </c>
      <c r="G1220" s="3" t="s">
        <v>9912</v>
      </c>
      <c r="H1220" s="3" t="s">
        <v>112</v>
      </c>
      <c r="I1220" s="3" t="s">
        <v>9913</v>
      </c>
    </row>
    <row r="1221" spans="2:9" x14ac:dyDescent="0.2">
      <c r="B1221" s="3" t="s">
        <v>9914</v>
      </c>
      <c r="C1221" s="3" t="s">
        <v>9915</v>
      </c>
      <c r="E1221" s="3" t="s">
        <v>12634</v>
      </c>
      <c r="G1221" s="3" t="s">
        <v>9916</v>
      </c>
      <c r="H1221" s="3" t="s">
        <v>112</v>
      </c>
      <c r="I1221" s="3" t="s">
        <v>9917</v>
      </c>
    </row>
    <row r="1222" spans="2:9" x14ac:dyDescent="0.2">
      <c r="B1222" s="3" t="s">
        <v>9918</v>
      </c>
      <c r="C1222" s="3" t="s">
        <v>8419</v>
      </c>
      <c r="E1222" s="3" t="s">
        <v>12478</v>
      </c>
      <c r="G1222" s="3" t="s">
        <v>8420</v>
      </c>
      <c r="H1222" s="3" t="s">
        <v>112</v>
      </c>
      <c r="I1222" s="3" t="s">
        <v>9919</v>
      </c>
    </row>
    <row r="1223" spans="2:9" x14ac:dyDescent="0.2">
      <c r="B1223" s="3" t="s">
        <v>9920</v>
      </c>
      <c r="C1223" s="3" t="s">
        <v>8423</v>
      </c>
      <c r="E1223" s="3" t="s">
        <v>12479</v>
      </c>
      <c r="G1223" s="3" t="s">
        <v>8424</v>
      </c>
      <c r="H1223" s="3" t="s">
        <v>112</v>
      </c>
      <c r="I1223" s="3" t="s">
        <v>9921</v>
      </c>
    </row>
    <row r="1224" spans="2:9" x14ac:dyDescent="0.2">
      <c r="B1224" s="3" t="s">
        <v>9922</v>
      </c>
      <c r="C1224" s="3" t="s">
        <v>8426</v>
      </c>
      <c r="E1224" s="3" t="s">
        <v>12480</v>
      </c>
      <c r="G1224" s="3" t="s">
        <v>8427</v>
      </c>
      <c r="H1224" s="3" t="s">
        <v>112</v>
      </c>
      <c r="I1224" s="3" t="s">
        <v>9923</v>
      </c>
    </row>
    <row r="1225" spans="2:9" x14ac:dyDescent="0.2">
      <c r="B1225" s="3" t="s">
        <v>9924</v>
      </c>
      <c r="C1225" s="3" t="s">
        <v>8430</v>
      </c>
      <c r="E1225" s="3" t="s">
        <v>12481</v>
      </c>
      <c r="G1225" s="3" t="s">
        <v>8431</v>
      </c>
      <c r="H1225" s="3" t="s">
        <v>112</v>
      </c>
      <c r="I1225" s="3" t="s">
        <v>9925</v>
      </c>
    </row>
    <row r="1226" spans="2:9" x14ac:dyDescent="0.2">
      <c r="B1226" s="3" t="s">
        <v>9926</v>
      </c>
      <c r="C1226" s="3" t="s">
        <v>9927</v>
      </c>
      <c r="E1226" s="3" t="s">
        <v>12635</v>
      </c>
      <c r="F1226" s="3" t="s">
        <v>9928</v>
      </c>
      <c r="H1226" s="3" t="s">
        <v>112</v>
      </c>
      <c r="I1226" s="3" t="s">
        <v>9929</v>
      </c>
    </row>
    <row r="1227" spans="2:9" x14ac:dyDescent="0.2">
      <c r="B1227" s="3" t="s">
        <v>9930</v>
      </c>
      <c r="C1227" s="3" t="s">
        <v>6326</v>
      </c>
      <c r="E1227" s="3" t="s">
        <v>12125</v>
      </c>
      <c r="G1227" s="3" t="s">
        <v>6327</v>
      </c>
      <c r="H1227" s="3" t="s">
        <v>112</v>
      </c>
      <c r="I1227" s="3" t="s">
        <v>9931</v>
      </c>
    </row>
    <row r="1228" spans="2:9" x14ac:dyDescent="0.2">
      <c r="B1228" s="3" t="s">
        <v>9932</v>
      </c>
      <c r="C1228" s="3" t="s">
        <v>9933</v>
      </c>
      <c r="E1228" s="3" t="s">
        <v>12636</v>
      </c>
      <c r="G1228" s="3" t="s">
        <v>9934</v>
      </c>
      <c r="H1228" s="3" t="s">
        <v>112</v>
      </c>
      <c r="I1228" s="3" t="s">
        <v>9935</v>
      </c>
    </row>
    <row r="1229" spans="2:9" x14ac:dyDescent="0.2">
      <c r="B1229" s="3" t="s">
        <v>9936</v>
      </c>
      <c r="C1229" s="3" t="s">
        <v>8464</v>
      </c>
      <c r="F1229" s="3" t="s">
        <v>8465</v>
      </c>
      <c r="H1229" s="3" t="s">
        <v>112</v>
      </c>
      <c r="I1229" s="3" t="s">
        <v>9937</v>
      </c>
    </row>
    <row r="1230" spans="2:9" x14ac:dyDescent="0.2">
      <c r="B1230" s="3" t="s">
        <v>9938</v>
      </c>
      <c r="C1230" s="3" t="s">
        <v>8468</v>
      </c>
      <c r="E1230" s="3" t="s">
        <v>12486</v>
      </c>
      <c r="G1230" s="3" t="s">
        <v>8469</v>
      </c>
      <c r="H1230" s="3" t="s">
        <v>112</v>
      </c>
      <c r="I1230" s="3" t="s">
        <v>9939</v>
      </c>
    </row>
    <row r="1231" spans="2:9" x14ac:dyDescent="0.2">
      <c r="B1231" s="3" t="s">
        <v>9940</v>
      </c>
      <c r="C1231" s="3" t="s">
        <v>6350</v>
      </c>
      <c r="E1231" s="3" t="s">
        <v>12131</v>
      </c>
      <c r="G1231" s="3" t="s">
        <v>6351</v>
      </c>
      <c r="H1231" s="3" t="s">
        <v>112</v>
      </c>
      <c r="I1231" s="3" t="s">
        <v>9941</v>
      </c>
    </row>
    <row r="1232" spans="2:9" x14ac:dyDescent="0.2">
      <c r="B1232" s="3" t="s">
        <v>9942</v>
      </c>
      <c r="C1232" s="3" t="s">
        <v>8473</v>
      </c>
      <c r="E1232" s="3" t="s">
        <v>12487</v>
      </c>
      <c r="G1232" s="3" t="s">
        <v>8474</v>
      </c>
      <c r="H1232" s="3" t="s">
        <v>112</v>
      </c>
      <c r="I1232" s="3" t="s">
        <v>9943</v>
      </c>
    </row>
    <row r="1233" spans="2:9" x14ac:dyDescent="0.2">
      <c r="B1233" s="3" t="s">
        <v>9944</v>
      </c>
      <c r="C1233" s="3" t="s">
        <v>8477</v>
      </c>
      <c r="E1233" s="3" t="s">
        <v>12488</v>
      </c>
      <c r="G1233" s="3" t="s">
        <v>8478</v>
      </c>
      <c r="H1233" s="3" t="s">
        <v>112</v>
      </c>
      <c r="I1233" s="3" t="s">
        <v>9945</v>
      </c>
    </row>
    <row r="1234" spans="2:9" x14ac:dyDescent="0.2">
      <c r="B1234" s="3" t="s">
        <v>9946</v>
      </c>
      <c r="C1234" s="3" t="s">
        <v>8519</v>
      </c>
      <c r="E1234" s="3" t="s">
        <v>12489</v>
      </c>
      <c r="G1234" s="3" t="s">
        <v>8520</v>
      </c>
      <c r="H1234" s="3" t="s">
        <v>112</v>
      </c>
      <c r="I1234" s="3" t="s">
        <v>9947</v>
      </c>
    </row>
    <row r="1235" spans="2:9" x14ac:dyDescent="0.2">
      <c r="B1235" s="3" t="s">
        <v>9948</v>
      </c>
      <c r="C1235" s="3" t="s">
        <v>8523</v>
      </c>
      <c r="E1235" s="3" t="s">
        <v>12490</v>
      </c>
      <c r="G1235" s="3" t="s">
        <v>8524</v>
      </c>
      <c r="H1235" s="3" t="s">
        <v>112</v>
      </c>
      <c r="I1235" s="3" t="s">
        <v>9949</v>
      </c>
    </row>
    <row r="1236" spans="2:9" x14ac:dyDescent="0.2">
      <c r="B1236" s="3" t="s">
        <v>9950</v>
      </c>
      <c r="C1236" s="3" t="s">
        <v>8537</v>
      </c>
      <c r="E1236" s="3" t="s">
        <v>12493</v>
      </c>
      <c r="G1236" s="3" t="s">
        <v>8538</v>
      </c>
      <c r="H1236" s="3" t="s">
        <v>112</v>
      </c>
      <c r="I1236" s="3" t="s">
        <v>9951</v>
      </c>
    </row>
    <row r="1237" spans="2:9" x14ac:dyDescent="0.2">
      <c r="B1237" s="3" t="s">
        <v>9952</v>
      </c>
      <c r="C1237" s="3" t="s">
        <v>6379</v>
      </c>
      <c r="E1237" s="3" t="s">
        <v>12136</v>
      </c>
      <c r="G1237" s="3" t="s">
        <v>6380</v>
      </c>
      <c r="H1237" s="3" t="s">
        <v>112</v>
      </c>
      <c r="I1237" s="3" t="s">
        <v>9953</v>
      </c>
    </row>
    <row r="1238" spans="2:9" x14ac:dyDescent="0.2">
      <c r="B1238" s="3" t="s">
        <v>9954</v>
      </c>
      <c r="C1238" s="3" t="s">
        <v>8566</v>
      </c>
      <c r="E1238" s="3" t="s">
        <v>12498</v>
      </c>
      <c r="G1238" s="3" t="s">
        <v>8567</v>
      </c>
      <c r="H1238" s="3" t="s">
        <v>112</v>
      </c>
      <c r="I1238" s="3" t="s">
        <v>9955</v>
      </c>
    </row>
    <row r="1239" spans="2:9" x14ac:dyDescent="0.2">
      <c r="B1239" s="3" t="s">
        <v>9956</v>
      </c>
      <c r="C1239" s="3" t="s">
        <v>8570</v>
      </c>
      <c r="E1239" s="3" t="s">
        <v>12499</v>
      </c>
      <c r="G1239" s="3" t="s">
        <v>8571</v>
      </c>
      <c r="H1239" s="3" t="s">
        <v>112</v>
      </c>
      <c r="I1239" s="3" t="s">
        <v>9957</v>
      </c>
    </row>
    <row r="1240" spans="2:9" x14ac:dyDescent="0.2">
      <c r="B1240" s="3" t="s">
        <v>9958</v>
      </c>
      <c r="C1240" s="3" t="s">
        <v>8584</v>
      </c>
      <c r="F1240" s="3" t="s">
        <v>8585</v>
      </c>
      <c r="H1240" s="3" t="s">
        <v>112</v>
      </c>
      <c r="I1240" s="3" t="s">
        <v>9959</v>
      </c>
    </row>
    <row r="1241" spans="2:9" x14ac:dyDescent="0.2">
      <c r="B1241" s="3" t="s">
        <v>9960</v>
      </c>
      <c r="C1241" s="3" t="s">
        <v>8588</v>
      </c>
      <c r="F1241" s="3" t="s">
        <v>8589</v>
      </c>
      <c r="H1241" s="3" t="s">
        <v>112</v>
      </c>
      <c r="I1241" s="3" t="s">
        <v>9961</v>
      </c>
    </row>
    <row r="1242" spans="2:9" x14ac:dyDescent="0.2">
      <c r="B1242" s="3" t="s">
        <v>9962</v>
      </c>
      <c r="C1242" s="3" t="s">
        <v>8596</v>
      </c>
      <c r="F1242" s="3" t="s">
        <v>8597</v>
      </c>
      <c r="H1242" s="3" t="s">
        <v>112</v>
      </c>
      <c r="I1242" s="3" t="s">
        <v>9963</v>
      </c>
    </row>
    <row r="1243" spans="2:9" x14ac:dyDescent="0.2">
      <c r="B1243" s="3" t="s">
        <v>9964</v>
      </c>
      <c r="C1243" s="3" t="s">
        <v>8600</v>
      </c>
      <c r="E1243" s="3" t="s">
        <v>12501</v>
      </c>
      <c r="G1243" s="3" t="s">
        <v>8601</v>
      </c>
      <c r="H1243" s="3" t="s">
        <v>112</v>
      </c>
      <c r="I1243" s="3" t="s">
        <v>9965</v>
      </c>
    </row>
    <row r="1244" spans="2:9" x14ac:dyDescent="0.2">
      <c r="B1244" s="3" t="s">
        <v>9966</v>
      </c>
      <c r="C1244" s="3" t="s">
        <v>8610</v>
      </c>
      <c r="E1244" s="3" t="s">
        <v>12502</v>
      </c>
      <c r="G1244" s="3" t="s">
        <v>8611</v>
      </c>
      <c r="H1244" s="3" t="s">
        <v>112</v>
      </c>
      <c r="I1244" s="3" t="s">
        <v>9967</v>
      </c>
    </row>
    <row r="1245" spans="2:9" x14ac:dyDescent="0.2">
      <c r="B1245" s="3" t="s">
        <v>9968</v>
      </c>
      <c r="C1245" s="3" t="s">
        <v>6407</v>
      </c>
      <c r="E1245" s="3" t="s">
        <v>12141</v>
      </c>
      <c r="G1245" s="3" t="s">
        <v>6408</v>
      </c>
      <c r="H1245" s="3" t="s">
        <v>112</v>
      </c>
      <c r="I1245" s="3" t="s">
        <v>9969</v>
      </c>
    </row>
    <row r="1246" spans="2:9" x14ac:dyDescent="0.2">
      <c r="B1246" s="3" t="s">
        <v>9970</v>
      </c>
      <c r="C1246" s="3" t="s">
        <v>6415</v>
      </c>
      <c r="E1246" s="3" t="s">
        <v>12143</v>
      </c>
      <c r="G1246" s="3" t="s">
        <v>6416</v>
      </c>
      <c r="H1246" s="3" t="s">
        <v>112</v>
      </c>
      <c r="I1246" s="3" t="s">
        <v>9971</v>
      </c>
    </row>
    <row r="1247" spans="2:9" x14ac:dyDescent="0.2">
      <c r="B1247" s="3" t="s">
        <v>9972</v>
      </c>
      <c r="C1247" s="3" t="s">
        <v>8701</v>
      </c>
      <c r="E1247" s="3" t="s">
        <v>12515</v>
      </c>
      <c r="G1247" s="3" t="s">
        <v>8702</v>
      </c>
      <c r="H1247" s="3" t="s">
        <v>112</v>
      </c>
      <c r="I1247" s="3" t="s">
        <v>9973</v>
      </c>
    </row>
    <row r="1248" spans="2:9" x14ac:dyDescent="0.2">
      <c r="B1248" s="3" t="s">
        <v>9974</v>
      </c>
      <c r="C1248" s="3" t="s">
        <v>8705</v>
      </c>
      <c r="E1248" s="3" t="s">
        <v>12516</v>
      </c>
      <c r="G1248" s="3" t="s">
        <v>8706</v>
      </c>
      <c r="H1248" s="3" t="s">
        <v>112</v>
      </c>
      <c r="I1248" s="3" t="s">
        <v>9975</v>
      </c>
    </row>
    <row r="1249" spans="2:9" x14ac:dyDescent="0.2">
      <c r="B1249" s="3" t="s">
        <v>9976</v>
      </c>
      <c r="C1249" s="3" t="s">
        <v>9977</v>
      </c>
      <c r="E1249" s="3" t="s">
        <v>12637</v>
      </c>
      <c r="G1249" s="3" t="s">
        <v>9978</v>
      </c>
      <c r="H1249" s="3" t="s">
        <v>112</v>
      </c>
      <c r="I1249" s="3" t="s">
        <v>9979</v>
      </c>
    </row>
    <row r="1250" spans="2:9" x14ac:dyDescent="0.2">
      <c r="B1250" s="3" t="s">
        <v>9980</v>
      </c>
      <c r="C1250" s="3" t="s">
        <v>6419</v>
      </c>
      <c r="E1250" s="3" t="s">
        <v>12144</v>
      </c>
      <c r="G1250" s="3" t="s">
        <v>6420</v>
      </c>
      <c r="H1250" s="3" t="s">
        <v>112</v>
      </c>
      <c r="I1250" s="3" t="s">
        <v>9981</v>
      </c>
    </row>
    <row r="1251" spans="2:9" x14ac:dyDescent="0.2">
      <c r="B1251" s="3" t="s">
        <v>9982</v>
      </c>
      <c r="C1251" s="3" t="s">
        <v>9983</v>
      </c>
      <c r="E1251" s="3" t="s">
        <v>9984</v>
      </c>
      <c r="F1251" s="3" t="s">
        <v>9985</v>
      </c>
      <c r="H1251" s="3" t="s">
        <v>112</v>
      </c>
      <c r="I1251" s="3" t="s">
        <v>9986</v>
      </c>
    </row>
    <row r="1252" spans="2:9" x14ac:dyDescent="0.2">
      <c r="B1252" s="3" t="s">
        <v>9987</v>
      </c>
      <c r="C1252" s="3" t="s">
        <v>9988</v>
      </c>
      <c r="E1252" s="3" t="s">
        <v>9989</v>
      </c>
      <c r="F1252" s="3" t="s">
        <v>9990</v>
      </c>
      <c r="H1252" s="3" t="s">
        <v>112</v>
      </c>
      <c r="I1252" s="3" t="s">
        <v>9991</v>
      </c>
    </row>
    <row r="1253" spans="2:9" x14ac:dyDescent="0.2">
      <c r="B1253" s="3" t="s">
        <v>9992</v>
      </c>
      <c r="C1253" s="3" t="s">
        <v>9993</v>
      </c>
      <c r="E1253" s="3" t="s">
        <v>9994</v>
      </c>
      <c r="F1253" s="3" t="s">
        <v>9985</v>
      </c>
      <c r="H1253" s="3" t="s">
        <v>112</v>
      </c>
      <c r="I1253" s="3" t="s">
        <v>9995</v>
      </c>
    </row>
    <row r="1254" spans="2:9" x14ac:dyDescent="0.2">
      <c r="B1254" s="3" t="s">
        <v>9996</v>
      </c>
      <c r="C1254" s="3" t="s">
        <v>9997</v>
      </c>
      <c r="E1254" s="3" t="s">
        <v>9998</v>
      </c>
      <c r="F1254" s="3" t="s">
        <v>9999</v>
      </c>
      <c r="H1254" s="3" t="s">
        <v>112</v>
      </c>
      <c r="I1254" s="3" t="s">
        <v>10000</v>
      </c>
    </row>
    <row r="1255" spans="2:9" x14ac:dyDescent="0.2">
      <c r="B1255" s="3" t="s">
        <v>10001</v>
      </c>
      <c r="C1255" s="3" t="s">
        <v>10002</v>
      </c>
      <c r="E1255" s="3" t="s">
        <v>10003</v>
      </c>
      <c r="F1255" s="3" t="s">
        <v>10004</v>
      </c>
      <c r="H1255" s="3" t="s">
        <v>112</v>
      </c>
      <c r="I1255" s="3" t="s">
        <v>10005</v>
      </c>
    </row>
    <row r="1256" spans="2:9" x14ac:dyDescent="0.2">
      <c r="B1256" s="3" t="s">
        <v>10006</v>
      </c>
      <c r="C1256" s="3" t="s">
        <v>8784</v>
      </c>
      <c r="E1256" s="3" t="s">
        <v>12535</v>
      </c>
      <c r="G1256" s="3" t="s">
        <v>8785</v>
      </c>
      <c r="H1256" s="3" t="s">
        <v>112</v>
      </c>
      <c r="I1256" s="3" t="s">
        <v>10007</v>
      </c>
    </row>
    <row r="1257" spans="2:9" x14ac:dyDescent="0.2">
      <c r="B1257" s="3" t="s">
        <v>10008</v>
      </c>
      <c r="C1257" s="3" t="s">
        <v>10009</v>
      </c>
      <c r="E1257" s="3" t="s">
        <v>10010</v>
      </c>
      <c r="F1257" s="3" t="s">
        <v>10011</v>
      </c>
      <c r="H1257" s="3" t="s">
        <v>112</v>
      </c>
      <c r="I1257" s="3" t="s">
        <v>10012</v>
      </c>
    </row>
    <row r="1258" spans="2:9" x14ac:dyDescent="0.2">
      <c r="B1258" s="3" t="s">
        <v>10013</v>
      </c>
      <c r="C1258" s="3" t="s">
        <v>10014</v>
      </c>
      <c r="F1258" s="3" t="s">
        <v>10015</v>
      </c>
      <c r="H1258" s="3" t="s">
        <v>112</v>
      </c>
      <c r="I1258" s="3" t="s">
        <v>10016</v>
      </c>
    </row>
    <row r="1259" spans="2:9" x14ac:dyDescent="0.2">
      <c r="B1259" s="3" t="s">
        <v>10017</v>
      </c>
      <c r="C1259" s="3" t="s">
        <v>10018</v>
      </c>
      <c r="E1259" s="3" t="s">
        <v>10019</v>
      </c>
      <c r="F1259" s="3" t="s">
        <v>10020</v>
      </c>
      <c r="H1259" s="3" t="s">
        <v>112</v>
      </c>
      <c r="I1259" s="3" t="s">
        <v>10021</v>
      </c>
    </row>
    <row r="1260" spans="2:9" x14ac:dyDescent="0.2">
      <c r="B1260" s="3" t="s">
        <v>10022</v>
      </c>
      <c r="C1260" s="3" t="s">
        <v>10023</v>
      </c>
      <c r="H1260" s="3" t="s">
        <v>112</v>
      </c>
      <c r="I1260" s="3" t="s">
        <v>10024</v>
      </c>
    </row>
    <row r="1261" spans="2:9" x14ac:dyDescent="0.2">
      <c r="B1261" s="3" t="s">
        <v>10025</v>
      </c>
      <c r="C1261" s="3" t="s">
        <v>8849</v>
      </c>
      <c r="F1261" s="3" t="s">
        <v>8850</v>
      </c>
      <c r="H1261" s="3" t="s">
        <v>112</v>
      </c>
      <c r="I1261" s="3" t="s">
        <v>10026</v>
      </c>
    </row>
    <row r="1262" spans="2:9" x14ac:dyDescent="0.2">
      <c r="B1262" s="3" t="s">
        <v>10027</v>
      </c>
      <c r="C1262" s="3" t="s">
        <v>8853</v>
      </c>
      <c r="E1262" s="3" t="s">
        <v>12546</v>
      </c>
      <c r="G1262" s="3" t="s">
        <v>8854</v>
      </c>
      <c r="H1262" s="3" t="s">
        <v>112</v>
      </c>
      <c r="I1262" s="3" t="s">
        <v>10028</v>
      </c>
    </row>
    <row r="1263" spans="2:9" x14ac:dyDescent="0.2">
      <c r="B1263" s="3" t="s">
        <v>10029</v>
      </c>
      <c r="C1263" s="3" t="s">
        <v>10030</v>
      </c>
      <c r="E1263" s="3" t="s">
        <v>12638</v>
      </c>
      <c r="G1263" s="3" t="s">
        <v>10031</v>
      </c>
      <c r="H1263" s="3" t="s">
        <v>112</v>
      </c>
      <c r="I1263" s="3" t="s">
        <v>10032</v>
      </c>
    </row>
    <row r="1264" spans="2:9" x14ac:dyDescent="0.2">
      <c r="B1264" s="3" t="s">
        <v>10033</v>
      </c>
      <c r="C1264" s="3" t="s">
        <v>6438</v>
      </c>
      <c r="E1264" s="3" t="s">
        <v>12149</v>
      </c>
      <c r="G1264" s="3" t="s">
        <v>6439</v>
      </c>
      <c r="H1264" s="3" t="s">
        <v>112</v>
      </c>
      <c r="I1264" s="3" t="s">
        <v>10034</v>
      </c>
    </row>
    <row r="1265" spans="2:9" x14ac:dyDescent="0.2">
      <c r="B1265" s="3" t="s">
        <v>10035</v>
      </c>
      <c r="C1265" s="3" t="s">
        <v>10036</v>
      </c>
      <c r="E1265" s="3" t="s">
        <v>12639</v>
      </c>
      <c r="G1265" s="3" t="s">
        <v>10037</v>
      </c>
      <c r="H1265" s="3" t="s">
        <v>112</v>
      </c>
      <c r="I1265" s="3" t="s">
        <v>10038</v>
      </c>
    </row>
    <row r="1266" spans="2:9" x14ac:dyDescent="0.2">
      <c r="B1266" s="3" t="s">
        <v>10039</v>
      </c>
      <c r="C1266" s="3" t="s">
        <v>8879</v>
      </c>
      <c r="E1266" s="3" t="s">
        <v>12550</v>
      </c>
      <c r="G1266" s="3" t="s">
        <v>8880</v>
      </c>
      <c r="H1266" s="3" t="s">
        <v>112</v>
      </c>
      <c r="I1266" s="3" t="s">
        <v>10040</v>
      </c>
    </row>
    <row r="1267" spans="2:9" x14ac:dyDescent="0.2">
      <c r="B1267" s="3" t="s">
        <v>10041</v>
      </c>
      <c r="C1267" s="3" t="s">
        <v>10042</v>
      </c>
      <c r="E1267" s="3" t="s">
        <v>12640</v>
      </c>
      <c r="G1267" s="3" t="s">
        <v>10043</v>
      </c>
      <c r="H1267" s="3" t="s">
        <v>112</v>
      </c>
      <c r="I1267" s="3" t="s">
        <v>10044</v>
      </c>
    </row>
    <row r="1268" spans="2:9" x14ac:dyDescent="0.2">
      <c r="B1268" s="3" t="s">
        <v>10045</v>
      </c>
      <c r="C1268" s="3" t="s">
        <v>8917</v>
      </c>
      <c r="E1268" s="3" t="s">
        <v>12559</v>
      </c>
      <c r="G1268" s="3" t="s">
        <v>8918</v>
      </c>
      <c r="H1268" s="3" t="s">
        <v>112</v>
      </c>
      <c r="I1268" s="3" t="s">
        <v>10046</v>
      </c>
    </row>
    <row r="1269" spans="2:9" x14ac:dyDescent="0.2">
      <c r="B1269" s="3" t="s">
        <v>10047</v>
      </c>
      <c r="C1269" s="3" t="s">
        <v>10048</v>
      </c>
      <c r="F1269" s="3" t="s">
        <v>10049</v>
      </c>
      <c r="H1269" s="3" t="s">
        <v>112</v>
      </c>
      <c r="I1269" s="3" t="s">
        <v>10050</v>
      </c>
    </row>
    <row r="1270" spans="2:9" x14ac:dyDescent="0.2">
      <c r="B1270" s="3" t="s">
        <v>10051</v>
      </c>
      <c r="C1270" s="3" t="s">
        <v>10052</v>
      </c>
      <c r="F1270" s="3" t="s">
        <v>10053</v>
      </c>
      <c r="H1270" s="3" t="s">
        <v>112</v>
      </c>
      <c r="I1270" s="3" t="s">
        <v>10054</v>
      </c>
    </row>
    <row r="1271" spans="2:9" x14ac:dyDescent="0.2">
      <c r="B1271" s="3" t="s">
        <v>10055</v>
      </c>
      <c r="C1271" s="3" t="s">
        <v>10056</v>
      </c>
      <c r="F1271" s="3" t="s">
        <v>10057</v>
      </c>
      <c r="H1271" s="3" t="s">
        <v>112</v>
      </c>
      <c r="I1271" s="3" t="s">
        <v>10058</v>
      </c>
    </row>
    <row r="1272" spans="2:9" x14ac:dyDescent="0.2">
      <c r="B1272" s="3" t="s">
        <v>10059</v>
      </c>
      <c r="C1272" s="3" t="s">
        <v>10060</v>
      </c>
      <c r="F1272" s="3" t="s">
        <v>10061</v>
      </c>
      <c r="H1272" s="3" t="s">
        <v>112</v>
      </c>
      <c r="I1272" s="3" t="s">
        <v>10062</v>
      </c>
    </row>
    <row r="1273" spans="2:9" x14ac:dyDescent="0.2">
      <c r="B1273" s="3" t="s">
        <v>10063</v>
      </c>
      <c r="C1273" s="3" t="s">
        <v>8939</v>
      </c>
      <c r="E1273" s="3" t="s">
        <v>12560</v>
      </c>
      <c r="F1273" s="3" t="s">
        <v>8940</v>
      </c>
      <c r="H1273" s="3" t="s">
        <v>112</v>
      </c>
      <c r="I1273" s="3" t="s">
        <v>10064</v>
      </c>
    </row>
    <row r="1274" spans="2:9" x14ac:dyDescent="0.2">
      <c r="B1274" s="3" t="s">
        <v>10065</v>
      </c>
      <c r="C1274" s="3" t="s">
        <v>10066</v>
      </c>
      <c r="F1274" s="3" t="s">
        <v>10067</v>
      </c>
      <c r="H1274" s="3" t="s">
        <v>112</v>
      </c>
      <c r="I1274" s="3" t="s">
        <v>10068</v>
      </c>
    </row>
    <row r="1275" spans="2:9" x14ac:dyDescent="0.2">
      <c r="B1275" s="3" t="s">
        <v>10069</v>
      </c>
      <c r="C1275" s="3" t="s">
        <v>10070</v>
      </c>
      <c r="F1275" s="3" t="s">
        <v>7944</v>
      </c>
      <c r="H1275" s="3" t="s">
        <v>112</v>
      </c>
      <c r="I1275" s="3" t="s">
        <v>10071</v>
      </c>
    </row>
    <row r="1276" spans="2:9" x14ac:dyDescent="0.2">
      <c r="B1276" s="3" t="s">
        <v>10072</v>
      </c>
      <c r="C1276" s="3" t="s">
        <v>10073</v>
      </c>
      <c r="F1276" s="3" t="s">
        <v>10074</v>
      </c>
      <c r="H1276" s="3" t="s">
        <v>112</v>
      </c>
      <c r="I1276" s="3" t="s">
        <v>10075</v>
      </c>
    </row>
    <row r="1277" spans="2:9" x14ac:dyDescent="0.2">
      <c r="B1277" s="3" t="s">
        <v>10076</v>
      </c>
      <c r="C1277" s="3" t="s">
        <v>10077</v>
      </c>
      <c r="F1277" s="3" t="s">
        <v>7979</v>
      </c>
      <c r="H1277" s="3" t="s">
        <v>112</v>
      </c>
      <c r="I1277" s="3" t="s">
        <v>10078</v>
      </c>
    </row>
    <row r="1278" spans="2:9" x14ac:dyDescent="0.2">
      <c r="B1278" s="3" t="s">
        <v>10079</v>
      </c>
      <c r="C1278" s="3" t="s">
        <v>10080</v>
      </c>
      <c r="F1278" s="3" t="s">
        <v>10081</v>
      </c>
      <c r="H1278" s="3" t="s">
        <v>112</v>
      </c>
      <c r="I1278" s="3" t="s">
        <v>10082</v>
      </c>
    </row>
    <row r="1279" spans="2:9" x14ac:dyDescent="0.2">
      <c r="B1279" s="3" t="s">
        <v>10083</v>
      </c>
      <c r="C1279" s="3" t="s">
        <v>10084</v>
      </c>
      <c r="F1279" s="3" t="s">
        <v>10085</v>
      </c>
      <c r="H1279" s="3" t="s">
        <v>112</v>
      </c>
      <c r="I1279" s="3" t="s">
        <v>10086</v>
      </c>
    </row>
    <row r="1280" spans="2:9" x14ac:dyDescent="0.2">
      <c r="B1280" s="3" t="s">
        <v>10087</v>
      </c>
      <c r="C1280" s="3" t="s">
        <v>10088</v>
      </c>
      <c r="F1280" s="3" t="s">
        <v>8509</v>
      </c>
      <c r="H1280" s="3" t="s">
        <v>112</v>
      </c>
      <c r="I1280" s="3" t="s">
        <v>10089</v>
      </c>
    </row>
    <row r="1281" spans="2:9" x14ac:dyDescent="0.2">
      <c r="B1281" s="3" t="s">
        <v>10090</v>
      </c>
      <c r="C1281" s="3" t="s">
        <v>10091</v>
      </c>
      <c r="F1281" s="3" t="s">
        <v>10092</v>
      </c>
      <c r="H1281" s="3" t="s">
        <v>112</v>
      </c>
      <c r="I1281" s="3" t="s">
        <v>10093</v>
      </c>
    </row>
    <row r="1282" spans="2:9" x14ac:dyDescent="0.2">
      <c r="B1282" s="3" t="s">
        <v>10094</v>
      </c>
      <c r="C1282" s="3" t="s">
        <v>10095</v>
      </c>
      <c r="F1282" s="3" t="s">
        <v>10096</v>
      </c>
      <c r="H1282" s="3" t="s">
        <v>112</v>
      </c>
      <c r="I1282" s="3" t="s">
        <v>10097</v>
      </c>
    </row>
    <row r="1283" spans="2:9" x14ac:dyDescent="0.2">
      <c r="B1283" s="3" t="s">
        <v>10098</v>
      </c>
      <c r="C1283" s="3" t="s">
        <v>10099</v>
      </c>
      <c r="F1283" s="3" t="s">
        <v>10100</v>
      </c>
      <c r="H1283" s="3" t="s">
        <v>112</v>
      </c>
      <c r="I1283" s="3" t="s">
        <v>10101</v>
      </c>
    </row>
    <row r="1284" spans="2:9" x14ac:dyDescent="0.2">
      <c r="B1284" s="3" t="s">
        <v>10102</v>
      </c>
      <c r="C1284" s="3" t="s">
        <v>10103</v>
      </c>
      <c r="F1284" s="3" t="s">
        <v>10104</v>
      </c>
      <c r="H1284" s="3" t="s">
        <v>112</v>
      </c>
      <c r="I1284" s="3" t="s">
        <v>10105</v>
      </c>
    </row>
    <row r="1285" spans="2:9" x14ac:dyDescent="0.2">
      <c r="B1285" s="3" t="s">
        <v>10106</v>
      </c>
      <c r="C1285" s="3" t="s">
        <v>10107</v>
      </c>
      <c r="F1285" s="3" t="s">
        <v>10108</v>
      </c>
      <c r="H1285" s="3" t="s">
        <v>112</v>
      </c>
      <c r="I1285" s="3" t="s">
        <v>10109</v>
      </c>
    </row>
    <row r="1286" spans="2:9" x14ac:dyDescent="0.2">
      <c r="B1286" s="3" t="s">
        <v>10110</v>
      </c>
      <c r="C1286" s="3" t="s">
        <v>9001</v>
      </c>
      <c r="F1286" s="3" t="s">
        <v>9002</v>
      </c>
      <c r="H1286" s="3" t="s">
        <v>112</v>
      </c>
      <c r="I1286" s="3" t="s">
        <v>10111</v>
      </c>
    </row>
    <row r="1287" spans="2:9" x14ac:dyDescent="0.2">
      <c r="B1287" s="3" t="s">
        <v>10112</v>
      </c>
      <c r="C1287" s="3" t="s">
        <v>9005</v>
      </c>
      <c r="F1287" s="3" t="s">
        <v>9006</v>
      </c>
      <c r="H1287" s="3" t="s">
        <v>112</v>
      </c>
      <c r="I1287" s="3" t="s">
        <v>10113</v>
      </c>
    </row>
    <row r="1288" spans="2:9" x14ac:dyDescent="0.2">
      <c r="B1288" s="3" t="s">
        <v>10114</v>
      </c>
      <c r="C1288" s="3" t="s">
        <v>10115</v>
      </c>
      <c r="E1288" s="3" t="s">
        <v>12641</v>
      </c>
      <c r="F1288" s="3" t="s">
        <v>10116</v>
      </c>
      <c r="H1288" s="3" t="s">
        <v>112</v>
      </c>
      <c r="I1288" s="3" t="s">
        <v>10117</v>
      </c>
    </row>
    <row r="1289" spans="2:9" x14ac:dyDescent="0.2">
      <c r="B1289" s="3" t="s">
        <v>10118</v>
      </c>
      <c r="C1289" s="3" t="s">
        <v>9024</v>
      </c>
      <c r="E1289" s="3" t="s">
        <v>12565</v>
      </c>
      <c r="F1289" s="3" t="s">
        <v>9025</v>
      </c>
      <c r="H1289" s="3" t="s">
        <v>112</v>
      </c>
      <c r="I1289" s="3" t="s">
        <v>10119</v>
      </c>
    </row>
    <row r="1290" spans="2:9" x14ac:dyDescent="0.2">
      <c r="B1290" s="3" t="s">
        <v>10120</v>
      </c>
      <c r="C1290" s="3" t="s">
        <v>9058</v>
      </c>
      <c r="F1290" s="3" t="s">
        <v>9059</v>
      </c>
      <c r="H1290" s="3" t="s">
        <v>112</v>
      </c>
      <c r="I1290" s="3" t="s">
        <v>10121</v>
      </c>
    </row>
    <row r="1291" spans="2:9" x14ac:dyDescent="0.2">
      <c r="B1291" s="3" t="s">
        <v>10122</v>
      </c>
      <c r="C1291" s="3" t="s">
        <v>9062</v>
      </c>
      <c r="F1291" s="3" t="s">
        <v>9063</v>
      </c>
      <c r="H1291" s="3" t="s">
        <v>112</v>
      </c>
      <c r="I1291" s="3" t="s">
        <v>10123</v>
      </c>
    </row>
    <row r="1292" spans="2:9" x14ac:dyDescent="0.2">
      <c r="B1292" s="3" t="s">
        <v>10124</v>
      </c>
      <c r="C1292" s="3" t="s">
        <v>6489</v>
      </c>
      <c r="E1292" s="3" t="s">
        <v>12162</v>
      </c>
      <c r="G1292" s="3" t="s">
        <v>6490</v>
      </c>
      <c r="H1292" s="3" t="s">
        <v>296</v>
      </c>
      <c r="I1292" s="3" t="s">
        <v>10125</v>
      </c>
    </row>
    <row r="1293" spans="2:9" x14ac:dyDescent="0.2">
      <c r="B1293" s="3" t="s">
        <v>10126</v>
      </c>
      <c r="C1293" s="3" t="s">
        <v>6517</v>
      </c>
      <c r="E1293" s="3" t="s">
        <v>12169</v>
      </c>
      <c r="G1293" s="3" t="s">
        <v>6518</v>
      </c>
      <c r="H1293" s="3" t="s">
        <v>296</v>
      </c>
      <c r="I1293" s="3" t="s">
        <v>10127</v>
      </c>
    </row>
    <row r="1294" spans="2:9" x14ac:dyDescent="0.2">
      <c r="B1294" s="3" t="s">
        <v>10128</v>
      </c>
      <c r="C1294" s="3" t="s">
        <v>5859</v>
      </c>
      <c r="E1294" s="3" t="s">
        <v>12023</v>
      </c>
      <c r="G1294" s="3" t="s">
        <v>5860</v>
      </c>
      <c r="H1294" s="3" t="s">
        <v>296</v>
      </c>
      <c r="I1294" s="3" t="s">
        <v>10129</v>
      </c>
    </row>
    <row r="1295" spans="2:9" x14ac:dyDescent="0.2">
      <c r="B1295" s="3" t="s">
        <v>10130</v>
      </c>
      <c r="C1295" s="3" t="s">
        <v>5867</v>
      </c>
      <c r="F1295" s="3" t="s">
        <v>5868</v>
      </c>
      <c r="H1295" s="3" t="s">
        <v>296</v>
      </c>
      <c r="I1295" s="3" t="s">
        <v>10131</v>
      </c>
    </row>
    <row r="1296" spans="2:9" x14ac:dyDescent="0.2">
      <c r="B1296" s="3" t="s">
        <v>10132</v>
      </c>
      <c r="C1296" s="3" t="s">
        <v>6688</v>
      </c>
      <c r="F1296" s="3" t="s">
        <v>6689</v>
      </c>
      <c r="H1296" s="3" t="s">
        <v>296</v>
      </c>
      <c r="I1296" s="3" t="s">
        <v>10133</v>
      </c>
    </row>
    <row r="1297" spans="2:9" x14ac:dyDescent="0.2">
      <c r="B1297" s="3" t="s">
        <v>10134</v>
      </c>
      <c r="C1297" s="3" t="s">
        <v>10135</v>
      </c>
      <c r="F1297" s="3" t="s">
        <v>10136</v>
      </c>
      <c r="H1297" s="3" t="s">
        <v>296</v>
      </c>
      <c r="I1297" s="3" t="s">
        <v>10137</v>
      </c>
    </row>
    <row r="1298" spans="2:9" x14ac:dyDescent="0.2">
      <c r="B1298" s="3" t="s">
        <v>10138</v>
      </c>
      <c r="C1298" s="3" t="s">
        <v>9507</v>
      </c>
      <c r="E1298" s="3" t="s">
        <v>12595</v>
      </c>
      <c r="G1298" s="3" t="s">
        <v>9508</v>
      </c>
      <c r="H1298" s="3" t="s">
        <v>296</v>
      </c>
      <c r="I1298" s="3" t="s">
        <v>10139</v>
      </c>
    </row>
    <row r="1299" spans="2:9" x14ac:dyDescent="0.2">
      <c r="B1299" s="3" t="s">
        <v>10140</v>
      </c>
      <c r="C1299" s="3" t="s">
        <v>9511</v>
      </c>
      <c r="F1299" s="3" t="s">
        <v>9512</v>
      </c>
      <c r="H1299" s="3" t="s">
        <v>296</v>
      </c>
      <c r="I1299" s="3" t="s">
        <v>10141</v>
      </c>
    </row>
    <row r="1300" spans="2:9" x14ac:dyDescent="0.2">
      <c r="B1300" s="3" t="s">
        <v>10142</v>
      </c>
      <c r="C1300" s="3" t="s">
        <v>9523</v>
      </c>
      <c r="E1300" s="3" t="s">
        <v>12597</v>
      </c>
      <c r="G1300" s="3" t="s">
        <v>9524</v>
      </c>
      <c r="H1300" s="3" t="s">
        <v>296</v>
      </c>
      <c r="I1300" s="3" t="s">
        <v>10143</v>
      </c>
    </row>
    <row r="1301" spans="2:9" x14ac:dyDescent="0.2">
      <c r="B1301" s="3" t="s">
        <v>10144</v>
      </c>
      <c r="C1301" s="3" t="s">
        <v>9529</v>
      </c>
      <c r="E1301" s="3" t="s">
        <v>12598</v>
      </c>
      <c r="G1301" s="3" t="s">
        <v>9530</v>
      </c>
      <c r="H1301" s="3" t="s">
        <v>296</v>
      </c>
      <c r="I1301" s="3" t="s">
        <v>10145</v>
      </c>
    </row>
    <row r="1302" spans="2:9" x14ac:dyDescent="0.2">
      <c r="B1302" s="3" t="s">
        <v>10146</v>
      </c>
      <c r="C1302" s="3" t="s">
        <v>9533</v>
      </c>
      <c r="E1302" s="3" t="s">
        <v>12599</v>
      </c>
      <c r="G1302" s="3" t="s">
        <v>9534</v>
      </c>
      <c r="H1302" s="3" t="s">
        <v>296</v>
      </c>
      <c r="I1302" s="3" t="s">
        <v>10147</v>
      </c>
    </row>
    <row r="1303" spans="2:9" x14ac:dyDescent="0.2">
      <c r="B1303" s="3" t="s">
        <v>10148</v>
      </c>
      <c r="C1303" s="3" t="s">
        <v>9537</v>
      </c>
      <c r="F1303" s="3" t="s">
        <v>9538</v>
      </c>
      <c r="H1303" s="3" t="s">
        <v>296</v>
      </c>
      <c r="I1303" s="3" t="s">
        <v>10149</v>
      </c>
    </row>
    <row r="1304" spans="2:9" x14ac:dyDescent="0.2">
      <c r="B1304" s="3" t="s">
        <v>10150</v>
      </c>
      <c r="C1304" s="3" t="s">
        <v>9545</v>
      </c>
      <c r="E1304" s="3" t="s">
        <v>12601</v>
      </c>
      <c r="G1304" s="3" t="s">
        <v>9546</v>
      </c>
      <c r="H1304" s="3" t="s">
        <v>296</v>
      </c>
      <c r="I1304" s="3" t="s">
        <v>10151</v>
      </c>
    </row>
    <row r="1305" spans="2:9" x14ac:dyDescent="0.2">
      <c r="B1305" s="3" t="s">
        <v>10152</v>
      </c>
      <c r="C1305" s="3" t="s">
        <v>9549</v>
      </c>
      <c r="F1305" s="3" t="s">
        <v>9550</v>
      </c>
      <c r="H1305" s="3" t="s">
        <v>296</v>
      </c>
      <c r="I1305" s="3" t="s">
        <v>10153</v>
      </c>
    </row>
    <row r="1306" spans="2:9" x14ac:dyDescent="0.2">
      <c r="B1306" s="3" t="s">
        <v>10154</v>
      </c>
      <c r="C1306" s="3" t="s">
        <v>9557</v>
      </c>
      <c r="E1306" s="3" t="s">
        <v>12602</v>
      </c>
      <c r="G1306" s="3" t="s">
        <v>9558</v>
      </c>
      <c r="H1306" s="3" t="s">
        <v>296</v>
      </c>
      <c r="I1306" s="3" t="s">
        <v>10155</v>
      </c>
    </row>
    <row r="1307" spans="2:9" x14ac:dyDescent="0.2">
      <c r="B1307" s="3" t="s">
        <v>10156</v>
      </c>
      <c r="C1307" s="3" t="s">
        <v>9561</v>
      </c>
      <c r="F1307" s="3" t="s">
        <v>9562</v>
      </c>
      <c r="H1307" s="3" t="s">
        <v>296</v>
      </c>
      <c r="I1307" s="3" t="s">
        <v>10157</v>
      </c>
    </row>
    <row r="1308" spans="2:9" x14ac:dyDescent="0.2">
      <c r="B1308" s="3" t="s">
        <v>10158</v>
      </c>
      <c r="C1308" s="3" t="s">
        <v>9565</v>
      </c>
      <c r="F1308" s="3" t="s">
        <v>9566</v>
      </c>
      <c r="H1308" s="3" t="s">
        <v>296</v>
      </c>
      <c r="I1308" s="3" t="s">
        <v>10159</v>
      </c>
    </row>
    <row r="1309" spans="2:9" x14ac:dyDescent="0.2">
      <c r="B1309" s="3" t="s">
        <v>10160</v>
      </c>
      <c r="C1309" s="3" t="s">
        <v>9589</v>
      </c>
      <c r="E1309" s="3" t="s">
        <v>12608</v>
      </c>
      <c r="G1309" s="3" t="s">
        <v>9590</v>
      </c>
      <c r="H1309" s="3" t="s">
        <v>296</v>
      </c>
      <c r="I1309" s="3" t="s">
        <v>10161</v>
      </c>
    </row>
    <row r="1310" spans="2:9" x14ac:dyDescent="0.2">
      <c r="B1310" s="3" t="s">
        <v>10162</v>
      </c>
      <c r="C1310" s="3" t="s">
        <v>9593</v>
      </c>
      <c r="F1310" s="3" t="s">
        <v>9594</v>
      </c>
      <c r="H1310" s="3" t="s">
        <v>296</v>
      </c>
      <c r="I1310" s="3" t="s">
        <v>10163</v>
      </c>
    </row>
    <row r="1311" spans="2:9" x14ac:dyDescent="0.2">
      <c r="B1311" s="3" t="s">
        <v>10164</v>
      </c>
      <c r="C1311" s="3" t="s">
        <v>9605</v>
      </c>
      <c r="F1311" s="3" t="s">
        <v>9606</v>
      </c>
      <c r="H1311" s="3" t="s">
        <v>296</v>
      </c>
      <c r="I1311" s="3" t="s">
        <v>10165</v>
      </c>
    </row>
    <row r="1312" spans="2:9" x14ac:dyDescent="0.2">
      <c r="B1312" s="3" t="s">
        <v>10166</v>
      </c>
      <c r="C1312" s="3" t="s">
        <v>9609</v>
      </c>
      <c r="E1312" s="3" t="s">
        <v>12610</v>
      </c>
      <c r="G1312" s="3" t="s">
        <v>9610</v>
      </c>
      <c r="H1312" s="3" t="s">
        <v>296</v>
      </c>
      <c r="I1312" s="3" t="s">
        <v>10167</v>
      </c>
    </row>
    <row r="1313" spans="2:9" x14ac:dyDescent="0.2">
      <c r="B1313" s="3" t="s">
        <v>10168</v>
      </c>
      <c r="C1313" s="3" t="s">
        <v>9613</v>
      </c>
      <c r="E1313" s="3" t="s">
        <v>12611</v>
      </c>
      <c r="G1313" s="3" t="s">
        <v>9614</v>
      </c>
      <c r="H1313" s="3" t="s">
        <v>296</v>
      </c>
      <c r="I1313" s="3" t="s">
        <v>10169</v>
      </c>
    </row>
    <row r="1314" spans="2:9" x14ac:dyDescent="0.2">
      <c r="B1314" s="3" t="s">
        <v>10170</v>
      </c>
      <c r="C1314" s="3" t="s">
        <v>9617</v>
      </c>
      <c r="F1314" s="3" t="s">
        <v>9618</v>
      </c>
      <c r="H1314" s="3" t="s">
        <v>296</v>
      </c>
      <c r="I1314" s="3" t="s">
        <v>10171</v>
      </c>
    </row>
    <row r="1315" spans="2:9" x14ac:dyDescent="0.2">
      <c r="B1315" s="3" t="s">
        <v>10172</v>
      </c>
      <c r="C1315" s="3" t="s">
        <v>9625</v>
      </c>
      <c r="E1315" s="3" t="s">
        <v>12613</v>
      </c>
      <c r="G1315" s="3" t="s">
        <v>9626</v>
      </c>
      <c r="H1315" s="3" t="s">
        <v>296</v>
      </c>
      <c r="I1315" s="3" t="s">
        <v>10173</v>
      </c>
    </row>
    <row r="1316" spans="2:9" x14ac:dyDescent="0.2">
      <c r="B1316" s="3" t="s">
        <v>10174</v>
      </c>
      <c r="C1316" s="3" t="s">
        <v>9629</v>
      </c>
      <c r="F1316" s="3" t="s">
        <v>9630</v>
      </c>
      <c r="H1316" s="3" t="s">
        <v>296</v>
      </c>
      <c r="I1316" s="3" t="s">
        <v>10175</v>
      </c>
    </row>
    <row r="1317" spans="2:9" x14ac:dyDescent="0.2">
      <c r="B1317" s="3" t="s">
        <v>10176</v>
      </c>
      <c r="C1317" s="3" t="s">
        <v>9637</v>
      </c>
      <c r="E1317" s="3" t="s">
        <v>12614</v>
      </c>
      <c r="G1317" s="3" t="s">
        <v>9638</v>
      </c>
      <c r="H1317" s="3" t="s">
        <v>296</v>
      </c>
      <c r="I1317" s="3" t="s">
        <v>10177</v>
      </c>
    </row>
    <row r="1318" spans="2:9" x14ac:dyDescent="0.2">
      <c r="B1318" s="3" t="s">
        <v>10178</v>
      </c>
      <c r="C1318" s="3" t="s">
        <v>9641</v>
      </c>
      <c r="F1318" s="3" t="s">
        <v>9642</v>
      </c>
      <c r="H1318" s="3" t="s">
        <v>296</v>
      </c>
      <c r="I1318" s="3" t="s">
        <v>10179</v>
      </c>
    </row>
    <row r="1319" spans="2:9" x14ac:dyDescent="0.2">
      <c r="B1319" s="3" t="s">
        <v>10180</v>
      </c>
      <c r="C1319" s="3" t="s">
        <v>9645</v>
      </c>
      <c r="F1319" s="3" t="s">
        <v>9646</v>
      </c>
      <c r="H1319" s="3" t="s">
        <v>296</v>
      </c>
      <c r="I1319" s="3" t="s">
        <v>10181</v>
      </c>
    </row>
    <row r="1320" spans="2:9" x14ac:dyDescent="0.2">
      <c r="B1320" s="3" t="s">
        <v>10182</v>
      </c>
      <c r="C1320" s="3" t="s">
        <v>5883</v>
      </c>
      <c r="E1320" s="3" t="s">
        <v>12027</v>
      </c>
      <c r="G1320" s="3" t="s">
        <v>5884</v>
      </c>
      <c r="H1320" s="3" t="s">
        <v>296</v>
      </c>
      <c r="I1320" s="3" t="s">
        <v>10183</v>
      </c>
    </row>
    <row r="1321" spans="2:9" x14ac:dyDescent="0.2">
      <c r="B1321" s="3" t="s">
        <v>10184</v>
      </c>
      <c r="C1321" s="3" t="s">
        <v>10185</v>
      </c>
      <c r="F1321" s="3" t="s">
        <v>10186</v>
      </c>
      <c r="H1321" s="3" t="s">
        <v>296</v>
      </c>
      <c r="I1321" s="3" t="s">
        <v>10187</v>
      </c>
    </row>
    <row r="1322" spans="2:9" x14ac:dyDescent="0.2">
      <c r="B1322" s="3" t="s">
        <v>10188</v>
      </c>
      <c r="C1322" s="3" t="s">
        <v>5887</v>
      </c>
      <c r="E1322" s="3" t="s">
        <v>5888</v>
      </c>
      <c r="G1322" s="3" t="s">
        <v>5889</v>
      </c>
      <c r="H1322" s="3" t="s">
        <v>296</v>
      </c>
      <c r="I1322" s="3" t="s">
        <v>10189</v>
      </c>
    </row>
    <row r="1323" spans="2:9" x14ac:dyDescent="0.2">
      <c r="B1323" s="3" t="s">
        <v>10190</v>
      </c>
      <c r="C1323" s="3" t="s">
        <v>10191</v>
      </c>
      <c r="E1323" s="3" t="s">
        <v>12642</v>
      </c>
      <c r="G1323" s="3" t="s">
        <v>10192</v>
      </c>
      <c r="H1323" s="3" t="s">
        <v>296</v>
      </c>
      <c r="I1323" s="3" t="s">
        <v>10193</v>
      </c>
    </row>
    <row r="1324" spans="2:9" x14ac:dyDescent="0.2">
      <c r="B1324" s="3" t="s">
        <v>10194</v>
      </c>
      <c r="C1324" s="3" t="s">
        <v>5892</v>
      </c>
      <c r="E1324" s="3" t="s">
        <v>12028</v>
      </c>
      <c r="G1324" s="3" t="s">
        <v>5893</v>
      </c>
      <c r="H1324" s="3" t="s">
        <v>296</v>
      </c>
      <c r="I1324" s="3" t="s">
        <v>10195</v>
      </c>
    </row>
    <row r="1325" spans="2:9" x14ac:dyDescent="0.2">
      <c r="B1325" s="3" t="s">
        <v>10196</v>
      </c>
      <c r="C1325" s="3" t="s">
        <v>5901</v>
      </c>
      <c r="E1325" s="3" t="s">
        <v>5902</v>
      </c>
      <c r="G1325" s="3" t="s">
        <v>5903</v>
      </c>
      <c r="H1325" s="3" t="s">
        <v>296</v>
      </c>
      <c r="I1325" s="3" t="s">
        <v>10197</v>
      </c>
    </row>
    <row r="1326" spans="2:9" x14ac:dyDescent="0.2">
      <c r="B1326" s="3" t="s">
        <v>10198</v>
      </c>
      <c r="C1326" s="3" t="s">
        <v>7210</v>
      </c>
      <c r="E1326" s="3" t="s">
        <v>12285</v>
      </c>
      <c r="G1326" s="3" t="s">
        <v>7211</v>
      </c>
      <c r="H1326" s="3" t="s">
        <v>296</v>
      </c>
      <c r="I1326" s="3" t="s">
        <v>10199</v>
      </c>
    </row>
    <row r="1327" spans="2:9" x14ac:dyDescent="0.2">
      <c r="B1327" s="3" t="s">
        <v>10200</v>
      </c>
      <c r="C1327" s="3" t="s">
        <v>7214</v>
      </c>
      <c r="E1327" s="3" t="s">
        <v>12286</v>
      </c>
      <c r="G1327" s="3" t="s">
        <v>7215</v>
      </c>
      <c r="H1327" s="3" t="s">
        <v>296</v>
      </c>
      <c r="I1327" s="3" t="s">
        <v>10201</v>
      </c>
    </row>
    <row r="1328" spans="2:9" x14ac:dyDescent="0.2">
      <c r="B1328" s="3" t="s">
        <v>10202</v>
      </c>
      <c r="C1328" s="3" t="s">
        <v>7247</v>
      </c>
      <c r="E1328" s="3" t="s">
        <v>12294</v>
      </c>
      <c r="G1328" s="3" t="s">
        <v>7248</v>
      </c>
      <c r="H1328" s="3" t="s">
        <v>296</v>
      </c>
      <c r="I1328" s="3" t="s">
        <v>10203</v>
      </c>
    </row>
    <row r="1329" spans="2:9" x14ac:dyDescent="0.2">
      <c r="B1329" s="3" t="s">
        <v>10204</v>
      </c>
      <c r="C1329" s="3" t="s">
        <v>10205</v>
      </c>
      <c r="E1329" s="3" t="s">
        <v>12643</v>
      </c>
      <c r="G1329" s="3" t="s">
        <v>10206</v>
      </c>
      <c r="H1329" s="3" t="s">
        <v>296</v>
      </c>
      <c r="I1329" s="3" t="s">
        <v>10207</v>
      </c>
    </row>
    <row r="1330" spans="2:9" x14ac:dyDescent="0.2">
      <c r="B1330" s="3" t="s">
        <v>10208</v>
      </c>
      <c r="C1330" s="3" t="s">
        <v>7289</v>
      </c>
      <c r="E1330" s="3" t="s">
        <v>12301</v>
      </c>
      <c r="G1330" s="3" t="s">
        <v>7290</v>
      </c>
      <c r="H1330" s="3" t="s">
        <v>296</v>
      </c>
      <c r="I1330" s="3" t="s">
        <v>10209</v>
      </c>
    </row>
    <row r="1331" spans="2:9" x14ac:dyDescent="0.2">
      <c r="B1331" s="3" t="s">
        <v>10210</v>
      </c>
      <c r="C1331" s="3" t="s">
        <v>5935</v>
      </c>
      <c r="H1331" s="3" t="s">
        <v>296</v>
      </c>
      <c r="I1331" s="3" t="s">
        <v>10211</v>
      </c>
    </row>
    <row r="1332" spans="2:9" x14ac:dyDescent="0.2">
      <c r="B1332" s="3" t="s">
        <v>10212</v>
      </c>
      <c r="C1332" s="3" t="s">
        <v>7303</v>
      </c>
      <c r="E1332" s="3" t="s">
        <v>12302</v>
      </c>
      <c r="G1332" s="3" t="s">
        <v>7304</v>
      </c>
      <c r="H1332" s="3" t="s">
        <v>296</v>
      </c>
      <c r="I1332" s="3" t="s">
        <v>10213</v>
      </c>
    </row>
    <row r="1333" spans="2:9" x14ac:dyDescent="0.2">
      <c r="B1333" s="3" t="s">
        <v>10214</v>
      </c>
      <c r="C1333" s="3" t="s">
        <v>5941</v>
      </c>
      <c r="E1333" s="3" t="s">
        <v>12035</v>
      </c>
      <c r="G1333" s="3" t="s">
        <v>5942</v>
      </c>
      <c r="H1333" s="3" t="s">
        <v>296</v>
      </c>
      <c r="I1333" s="3" t="s">
        <v>10215</v>
      </c>
    </row>
    <row r="1334" spans="2:9" x14ac:dyDescent="0.2">
      <c r="B1334" s="3" t="s">
        <v>10216</v>
      </c>
      <c r="C1334" s="3" t="s">
        <v>7377</v>
      </c>
      <c r="E1334" s="3" t="s">
        <v>12314</v>
      </c>
      <c r="G1334" s="3" t="s">
        <v>7378</v>
      </c>
      <c r="H1334" s="3" t="s">
        <v>296</v>
      </c>
      <c r="I1334" s="3" t="s">
        <v>10217</v>
      </c>
    </row>
    <row r="1335" spans="2:9" x14ac:dyDescent="0.2">
      <c r="B1335" s="3" t="s">
        <v>10218</v>
      </c>
      <c r="C1335" s="3" t="s">
        <v>5996</v>
      </c>
      <c r="E1335" s="3" t="s">
        <v>12047</v>
      </c>
      <c r="G1335" s="3" t="s">
        <v>5997</v>
      </c>
      <c r="H1335" s="3" t="s">
        <v>296</v>
      </c>
      <c r="I1335" s="3" t="s">
        <v>10219</v>
      </c>
    </row>
    <row r="1336" spans="2:9" x14ac:dyDescent="0.2">
      <c r="B1336" s="3" t="s">
        <v>10220</v>
      </c>
      <c r="C1336" s="3" t="s">
        <v>7470</v>
      </c>
      <c r="E1336" s="3" t="s">
        <v>12321</v>
      </c>
      <c r="G1336" s="3" t="s">
        <v>7471</v>
      </c>
      <c r="H1336" s="3" t="s">
        <v>296</v>
      </c>
      <c r="I1336" s="3" t="s">
        <v>10221</v>
      </c>
    </row>
    <row r="1337" spans="2:9" x14ac:dyDescent="0.2">
      <c r="B1337" s="3" t="s">
        <v>10222</v>
      </c>
      <c r="C1337" s="3" t="s">
        <v>6016</v>
      </c>
      <c r="E1337" s="3" t="s">
        <v>12052</v>
      </c>
      <c r="G1337" s="3" t="s">
        <v>6017</v>
      </c>
      <c r="H1337" s="3" t="s">
        <v>296</v>
      </c>
      <c r="I1337" s="3" t="s">
        <v>10223</v>
      </c>
    </row>
    <row r="1338" spans="2:9" x14ac:dyDescent="0.2">
      <c r="B1338" s="3" t="s">
        <v>10224</v>
      </c>
      <c r="C1338" s="3" t="s">
        <v>7544</v>
      </c>
      <c r="E1338" s="3" t="s">
        <v>12334</v>
      </c>
      <c r="G1338" s="3" t="s">
        <v>7545</v>
      </c>
      <c r="H1338" s="3" t="s">
        <v>296</v>
      </c>
      <c r="I1338" s="3" t="s">
        <v>10225</v>
      </c>
    </row>
    <row r="1339" spans="2:9" x14ac:dyDescent="0.2">
      <c r="B1339" s="3" t="s">
        <v>10226</v>
      </c>
      <c r="C1339" s="3" t="s">
        <v>7678</v>
      </c>
      <c r="E1339" s="3" t="s">
        <v>12360</v>
      </c>
      <c r="G1339" s="3" t="s">
        <v>7679</v>
      </c>
      <c r="H1339" s="3" t="s">
        <v>296</v>
      </c>
      <c r="I1339" s="3" t="s">
        <v>10227</v>
      </c>
    </row>
    <row r="1340" spans="2:9" x14ac:dyDescent="0.2">
      <c r="B1340" s="3" t="s">
        <v>10228</v>
      </c>
      <c r="C1340" s="3" t="s">
        <v>6096</v>
      </c>
      <c r="E1340" s="3" t="s">
        <v>12071</v>
      </c>
      <c r="G1340" s="3" t="s">
        <v>6097</v>
      </c>
      <c r="H1340" s="3" t="s">
        <v>296</v>
      </c>
      <c r="I1340" s="3" t="s">
        <v>10229</v>
      </c>
    </row>
    <row r="1341" spans="2:9" x14ac:dyDescent="0.2">
      <c r="B1341" s="3" t="s">
        <v>10230</v>
      </c>
      <c r="C1341" s="3" t="s">
        <v>6103</v>
      </c>
      <c r="E1341" s="3" t="s">
        <v>12073</v>
      </c>
      <c r="G1341" s="3" t="s">
        <v>6104</v>
      </c>
      <c r="H1341" s="3" t="s">
        <v>296</v>
      </c>
      <c r="I1341" s="3" t="s">
        <v>10231</v>
      </c>
    </row>
    <row r="1342" spans="2:9" x14ac:dyDescent="0.2">
      <c r="B1342" s="3" t="s">
        <v>10232</v>
      </c>
      <c r="C1342" s="3" t="s">
        <v>10233</v>
      </c>
      <c r="E1342" s="3" t="s">
        <v>12644</v>
      </c>
      <c r="G1342" s="3" t="s">
        <v>10234</v>
      </c>
      <c r="H1342" s="3" t="s">
        <v>296</v>
      </c>
      <c r="I1342" s="3" t="s">
        <v>10235</v>
      </c>
    </row>
    <row r="1343" spans="2:9" x14ac:dyDescent="0.2">
      <c r="B1343" s="3" t="s">
        <v>10236</v>
      </c>
      <c r="C1343" s="3" t="s">
        <v>6111</v>
      </c>
      <c r="E1343" s="3" t="s">
        <v>12075</v>
      </c>
      <c r="G1343" s="3" t="s">
        <v>6112</v>
      </c>
      <c r="H1343" s="3" t="s">
        <v>296</v>
      </c>
      <c r="I1343" s="3" t="s">
        <v>10237</v>
      </c>
    </row>
    <row r="1344" spans="2:9" x14ac:dyDescent="0.2">
      <c r="B1344" s="3" t="s">
        <v>10238</v>
      </c>
      <c r="C1344" s="3" t="s">
        <v>6115</v>
      </c>
      <c r="E1344" s="3" t="s">
        <v>12076</v>
      </c>
      <c r="G1344" s="3" t="s">
        <v>6116</v>
      </c>
      <c r="H1344" s="3" t="s">
        <v>296</v>
      </c>
      <c r="I1344" s="3" t="s">
        <v>10239</v>
      </c>
    </row>
    <row r="1345" spans="2:9" x14ac:dyDescent="0.2">
      <c r="B1345" s="3" t="s">
        <v>10240</v>
      </c>
      <c r="C1345" s="3" t="s">
        <v>6123</v>
      </c>
      <c r="E1345" s="3" t="s">
        <v>12078</v>
      </c>
      <c r="G1345" s="3" t="s">
        <v>6124</v>
      </c>
      <c r="H1345" s="3" t="s">
        <v>296</v>
      </c>
      <c r="I1345" s="3" t="s">
        <v>10241</v>
      </c>
    </row>
    <row r="1346" spans="2:9" x14ac:dyDescent="0.2">
      <c r="B1346" s="3" t="s">
        <v>10242</v>
      </c>
      <c r="C1346" s="3" t="s">
        <v>7933</v>
      </c>
      <c r="F1346" s="3" t="s">
        <v>7934</v>
      </c>
      <c r="H1346" s="3" t="s">
        <v>296</v>
      </c>
      <c r="I1346" s="3" t="s">
        <v>10243</v>
      </c>
    </row>
    <row r="1347" spans="2:9" x14ac:dyDescent="0.2">
      <c r="B1347" s="3" t="s">
        <v>10244</v>
      </c>
      <c r="C1347" s="3" t="s">
        <v>7957</v>
      </c>
      <c r="E1347" s="3" t="s">
        <v>12403</v>
      </c>
      <c r="G1347" s="3" t="s">
        <v>7958</v>
      </c>
      <c r="H1347" s="3" t="s">
        <v>296</v>
      </c>
      <c r="I1347" s="3" t="s">
        <v>10245</v>
      </c>
    </row>
    <row r="1348" spans="2:9" x14ac:dyDescent="0.2">
      <c r="B1348" s="3" t="s">
        <v>10246</v>
      </c>
      <c r="C1348" s="3" t="s">
        <v>7993</v>
      </c>
      <c r="E1348" s="3" t="s">
        <v>12405</v>
      </c>
      <c r="G1348" s="3" t="s">
        <v>7994</v>
      </c>
      <c r="H1348" s="3" t="s">
        <v>296</v>
      </c>
      <c r="I1348" s="3" t="s">
        <v>10247</v>
      </c>
    </row>
    <row r="1349" spans="2:9" x14ac:dyDescent="0.2">
      <c r="B1349" s="3" t="s">
        <v>10248</v>
      </c>
      <c r="C1349" s="3" t="s">
        <v>6147</v>
      </c>
      <c r="E1349" s="3" t="s">
        <v>6148</v>
      </c>
      <c r="G1349" s="3" t="s">
        <v>6149</v>
      </c>
      <c r="H1349" s="3" t="s">
        <v>296</v>
      </c>
      <c r="I1349" s="3" t="s">
        <v>10249</v>
      </c>
    </row>
    <row r="1350" spans="2:9" x14ac:dyDescent="0.2">
      <c r="B1350" s="3" t="s">
        <v>10250</v>
      </c>
      <c r="C1350" s="3" t="s">
        <v>6156</v>
      </c>
      <c r="E1350" s="3" t="s">
        <v>12082</v>
      </c>
      <c r="G1350" s="3" t="s">
        <v>6157</v>
      </c>
      <c r="H1350" s="3" t="s">
        <v>296</v>
      </c>
      <c r="I1350" s="3" t="s">
        <v>10251</v>
      </c>
    </row>
    <row r="1351" spans="2:9" x14ac:dyDescent="0.2">
      <c r="B1351" s="3" t="s">
        <v>10252</v>
      </c>
      <c r="C1351" s="3" t="s">
        <v>8024</v>
      </c>
      <c r="E1351" s="3" t="s">
        <v>12408</v>
      </c>
      <c r="G1351" s="3" t="s">
        <v>8025</v>
      </c>
      <c r="H1351" s="3" t="s">
        <v>296</v>
      </c>
      <c r="I1351" s="3" t="s">
        <v>10253</v>
      </c>
    </row>
    <row r="1352" spans="2:9" x14ac:dyDescent="0.2">
      <c r="B1352" s="3" t="s">
        <v>10254</v>
      </c>
      <c r="C1352" s="3" t="s">
        <v>6160</v>
      </c>
      <c r="E1352" s="3" t="s">
        <v>12083</v>
      </c>
      <c r="G1352" s="3" t="s">
        <v>6161</v>
      </c>
      <c r="H1352" s="3" t="s">
        <v>296</v>
      </c>
      <c r="I1352" s="3" t="s">
        <v>10255</v>
      </c>
    </row>
    <row r="1353" spans="2:9" x14ac:dyDescent="0.2">
      <c r="B1353" s="3" t="s">
        <v>10256</v>
      </c>
      <c r="C1353" s="3" t="s">
        <v>6164</v>
      </c>
      <c r="E1353" s="3" t="s">
        <v>12084</v>
      </c>
      <c r="G1353" s="3" t="s">
        <v>6165</v>
      </c>
      <c r="H1353" s="3" t="s">
        <v>296</v>
      </c>
      <c r="I1353" s="3" t="s">
        <v>10257</v>
      </c>
    </row>
    <row r="1354" spans="2:9" x14ac:dyDescent="0.2">
      <c r="B1354" s="3" t="s">
        <v>10258</v>
      </c>
      <c r="C1354" s="3" t="s">
        <v>6168</v>
      </c>
      <c r="E1354" s="3" t="s">
        <v>12085</v>
      </c>
      <c r="G1354" s="3" t="s">
        <v>6169</v>
      </c>
      <c r="H1354" s="3" t="s">
        <v>296</v>
      </c>
      <c r="I1354" s="3" t="s">
        <v>10259</v>
      </c>
    </row>
    <row r="1355" spans="2:9" x14ac:dyDescent="0.2">
      <c r="B1355" s="3" t="s">
        <v>10260</v>
      </c>
      <c r="C1355" s="3" t="s">
        <v>6176</v>
      </c>
      <c r="E1355" s="3" t="s">
        <v>12087</v>
      </c>
      <c r="G1355" s="3" t="s">
        <v>6177</v>
      </c>
      <c r="H1355" s="3" t="s">
        <v>296</v>
      </c>
      <c r="I1355" s="3" t="s">
        <v>10261</v>
      </c>
    </row>
    <row r="1356" spans="2:9" x14ac:dyDescent="0.2">
      <c r="B1356" s="3" t="s">
        <v>10262</v>
      </c>
      <c r="C1356" s="3" t="s">
        <v>6200</v>
      </c>
      <c r="E1356" s="3" t="s">
        <v>12093</v>
      </c>
      <c r="G1356" s="3" t="s">
        <v>6201</v>
      </c>
      <c r="H1356" s="3" t="s">
        <v>296</v>
      </c>
      <c r="I1356" s="3" t="s">
        <v>10263</v>
      </c>
    </row>
    <row r="1357" spans="2:9" x14ac:dyDescent="0.2">
      <c r="B1357" s="3" t="s">
        <v>10264</v>
      </c>
      <c r="C1357" s="3" t="s">
        <v>8135</v>
      </c>
      <c r="E1357" s="3" t="s">
        <v>12429</v>
      </c>
      <c r="G1357" s="3" t="s">
        <v>8136</v>
      </c>
      <c r="H1357" s="3" t="s">
        <v>296</v>
      </c>
      <c r="I1357" s="3" t="s">
        <v>10265</v>
      </c>
    </row>
    <row r="1358" spans="2:9" x14ac:dyDescent="0.2">
      <c r="B1358" s="3" t="s">
        <v>10266</v>
      </c>
      <c r="C1358" s="3" t="s">
        <v>6248</v>
      </c>
      <c r="E1358" s="3" t="s">
        <v>12105</v>
      </c>
      <c r="G1358" s="3" t="s">
        <v>6249</v>
      </c>
      <c r="H1358" s="3" t="s">
        <v>296</v>
      </c>
      <c r="I1358" s="3" t="s">
        <v>10267</v>
      </c>
    </row>
    <row r="1359" spans="2:9" x14ac:dyDescent="0.2">
      <c r="B1359" s="3" t="s">
        <v>10268</v>
      </c>
      <c r="C1359" s="3" t="s">
        <v>6318</v>
      </c>
      <c r="E1359" s="3" t="s">
        <v>12123</v>
      </c>
      <c r="G1359" s="3" t="s">
        <v>6319</v>
      </c>
      <c r="H1359" s="3" t="s">
        <v>296</v>
      </c>
      <c r="I1359" s="3" t="s">
        <v>10269</v>
      </c>
    </row>
    <row r="1360" spans="2:9" x14ac:dyDescent="0.2">
      <c r="B1360" s="3" t="s">
        <v>10270</v>
      </c>
      <c r="C1360" s="3" t="s">
        <v>8357</v>
      </c>
      <c r="E1360" s="3" t="s">
        <v>12464</v>
      </c>
      <c r="G1360" s="3" t="s">
        <v>8358</v>
      </c>
      <c r="H1360" s="3" t="s">
        <v>296</v>
      </c>
      <c r="I1360" s="3" t="s">
        <v>10271</v>
      </c>
    </row>
    <row r="1361" spans="2:9" x14ac:dyDescent="0.2">
      <c r="B1361" s="3" t="s">
        <v>10272</v>
      </c>
      <c r="C1361" s="3" t="s">
        <v>8419</v>
      </c>
      <c r="E1361" s="3" t="s">
        <v>12478</v>
      </c>
      <c r="G1361" s="3" t="s">
        <v>8420</v>
      </c>
      <c r="H1361" s="3" t="s">
        <v>296</v>
      </c>
      <c r="I1361" s="3" t="s">
        <v>10273</v>
      </c>
    </row>
    <row r="1362" spans="2:9" x14ac:dyDescent="0.2">
      <c r="B1362" s="3" t="s">
        <v>10274</v>
      </c>
      <c r="C1362" s="3" t="s">
        <v>8423</v>
      </c>
      <c r="E1362" s="3" t="s">
        <v>12479</v>
      </c>
      <c r="G1362" s="3" t="s">
        <v>8424</v>
      </c>
      <c r="H1362" s="3" t="s">
        <v>296</v>
      </c>
      <c r="I1362" s="3" t="s">
        <v>10275</v>
      </c>
    </row>
    <row r="1363" spans="2:9" x14ac:dyDescent="0.2">
      <c r="B1363" s="3" t="s">
        <v>10276</v>
      </c>
      <c r="C1363" s="3" t="s">
        <v>8468</v>
      </c>
      <c r="E1363" s="3" t="s">
        <v>12486</v>
      </c>
      <c r="G1363" s="3" t="s">
        <v>8469</v>
      </c>
      <c r="H1363" s="3" t="s">
        <v>296</v>
      </c>
      <c r="I1363" s="3" t="s">
        <v>10277</v>
      </c>
    </row>
    <row r="1364" spans="2:9" x14ac:dyDescent="0.2">
      <c r="B1364" s="3" t="s">
        <v>10278</v>
      </c>
      <c r="C1364" s="3" t="s">
        <v>6350</v>
      </c>
      <c r="E1364" s="3" t="s">
        <v>12131</v>
      </c>
      <c r="G1364" s="3" t="s">
        <v>6351</v>
      </c>
      <c r="H1364" s="3" t="s">
        <v>296</v>
      </c>
      <c r="I1364" s="3" t="s">
        <v>10279</v>
      </c>
    </row>
    <row r="1365" spans="2:9" x14ac:dyDescent="0.2">
      <c r="B1365" s="3" t="s">
        <v>10280</v>
      </c>
      <c r="C1365" s="3" t="s">
        <v>6366</v>
      </c>
      <c r="E1365" s="3" t="s">
        <v>12134</v>
      </c>
      <c r="G1365" s="3" t="s">
        <v>6367</v>
      </c>
      <c r="H1365" s="3" t="s">
        <v>296</v>
      </c>
      <c r="I1365" s="3" t="s">
        <v>10281</v>
      </c>
    </row>
    <row r="1366" spans="2:9" x14ac:dyDescent="0.2">
      <c r="B1366" s="3" t="s">
        <v>10282</v>
      </c>
      <c r="C1366" s="3" t="s">
        <v>8523</v>
      </c>
      <c r="E1366" s="3" t="s">
        <v>12490</v>
      </c>
      <c r="G1366" s="3" t="s">
        <v>8524</v>
      </c>
      <c r="H1366" s="3" t="s">
        <v>296</v>
      </c>
      <c r="I1366" s="3" t="s">
        <v>10283</v>
      </c>
    </row>
    <row r="1367" spans="2:9" x14ac:dyDescent="0.2">
      <c r="B1367" s="3" t="s">
        <v>10284</v>
      </c>
      <c r="C1367" s="3" t="s">
        <v>6370</v>
      </c>
      <c r="E1367" s="3" t="s">
        <v>6371</v>
      </c>
      <c r="G1367" s="3" t="s">
        <v>6372</v>
      </c>
      <c r="H1367" s="3" t="s">
        <v>296</v>
      </c>
      <c r="I1367" s="3" t="s">
        <v>10285</v>
      </c>
    </row>
    <row r="1368" spans="2:9" x14ac:dyDescent="0.2">
      <c r="B1368" s="3" t="s">
        <v>10286</v>
      </c>
      <c r="C1368" s="3" t="s">
        <v>6383</v>
      </c>
      <c r="E1368" s="3" t="s">
        <v>12137</v>
      </c>
      <c r="G1368" s="3" t="s">
        <v>6384</v>
      </c>
      <c r="H1368" s="3" t="s">
        <v>296</v>
      </c>
      <c r="I1368" s="3" t="s">
        <v>10287</v>
      </c>
    </row>
    <row r="1369" spans="2:9" x14ac:dyDescent="0.2">
      <c r="B1369" s="3" t="s">
        <v>10288</v>
      </c>
      <c r="C1369" s="3" t="s">
        <v>8570</v>
      </c>
      <c r="E1369" s="3" t="s">
        <v>12499</v>
      </c>
      <c r="G1369" s="3" t="s">
        <v>8571</v>
      </c>
      <c r="H1369" s="3" t="s">
        <v>296</v>
      </c>
      <c r="I1369" s="3" t="s">
        <v>10289</v>
      </c>
    </row>
    <row r="1370" spans="2:9" x14ac:dyDescent="0.2">
      <c r="B1370" s="3" t="s">
        <v>10290</v>
      </c>
      <c r="C1370" s="3" t="s">
        <v>6387</v>
      </c>
      <c r="F1370" s="3" t="s">
        <v>6388</v>
      </c>
      <c r="H1370" s="3" t="s">
        <v>296</v>
      </c>
      <c r="I1370" s="3" t="s">
        <v>10291</v>
      </c>
    </row>
    <row r="1371" spans="2:9" x14ac:dyDescent="0.2">
      <c r="B1371" s="3" t="s">
        <v>10292</v>
      </c>
      <c r="C1371" s="3" t="s">
        <v>8588</v>
      </c>
      <c r="F1371" s="3" t="s">
        <v>8589</v>
      </c>
      <c r="H1371" s="3" t="s">
        <v>296</v>
      </c>
      <c r="I1371" s="3" t="s">
        <v>10293</v>
      </c>
    </row>
    <row r="1372" spans="2:9" x14ac:dyDescent="0.2">
      <c r="B1372" s="3" t="s">
        <v>10294</v>
      </c>
      <c r="C1372" s="3" t="s">
        <v>6391</v>
      </c>
      <c r="E1372" s="3" t="s">
        <v>12138</v>
      </c>
      <c r="G1372" s="3" t="s">
        <v>6392</v>
      </c>
      <c r="H1372" s="3" t="s">
        <v>296</v>
      </c>
      <c r="I1372" s="3" t="s">
        <v>10295</v>
      </c>
    </row>
    <row r="1373" spans="2:9" x14ac:dyDescent="0.2">
      <c r="B1373" s="3" t="s">
        <v>10296</v>
      </c>
      <c r="C1373" s="3" t="s">
        <v>10297</v>
      </c>
      <c r="E1373" s="3" t="s">
        <v>12645</v>
      </c>
      <c r="G1373" s="3" t="s">
        <v>10298</v>
      </c>
      <c r="H1373" s="3" t="s">
        <v>296</v>
      </c>
      <c r="I1373" s="3" t="s">
        <v>10299</v>
      </c>
    </row>
    <row r="1374" spans="2:9" x14ac:dyDescent="0.2">
      <c r="B1374" s="3" t="s">
        <v>10300</v>
      </c>
      <c r="C1374" s="3" t="s">
        <v>6395</v>
      </c>
      <c r="E1374" s="3" t="s">
        <v>12139</v>
      </c>
      <c r="G1374" s="3" t="s">
        <v>6396</v>
      </c>
      <c r="H1374" s="3" t="s">
        <v>296</v>
      </c>
      <c r="I1374" s="3" t="s">
        <v>10301</v>
      </c>
    </row>
    <row r="1375" spans="2:9" x14ac:dyDescent="0.2">
      <c r="B1375" s="3" t="s">
        <v>10302</v>
      </c>
      <c r="C1375" s="3" t="s">
        <v>6403</v>
      </c>
      <c r="E1375" s="3" t="s">
        <v>12140</v>
      </c>
      <c r="G1375" s="3" t="s">
        <v>6404</v>
      </c>
      <c r="H1375" s="3" t="s">
        <v>296</v>
      </c>
      <c r="I1375" s="3" t="s">
        <v>10303</v>
      </c>
    </row>
    <row r="1376" spans="2:9" x14ac:dyDescent="0.2">
      <c r="B1376" s="3" t="s">
        <v>10304</v>
      </c>
      <c r="C1376" s="3" t="s">
        <v>10305</v>
      </c>
      <c r="E1376" s="3" t="s">
        <v>12646</v>
      </c>
      <c r="G1376" s="3" t="s">
        <v>10306</v>
      </c>
      <c r="H1376" s="3" t="s">
        <v>296</v>
      </c>
      <c r="I1376" s="3" t="s">
        <v>10307</v>
      </c>
    </row>
    <row r="1377" spans="2:9" x14ac:dyDescent="0.2">
      <c r="B1377" s="3" t="s">
        <v>10308</v>
      </c>
      <c r="C1377" s="3" t="s">
        <v>6419</v>
      </c>
      <c r="E1377" s="3" t="s">
        <v>12144</v>
      </c>
      <c r="G1377" s="3" t="s">
        <v>6420</v>
      </c>
      <c r="H1377" s="3" t="s">
        <v>296</v>
      </c>
      <c r="I1377" s="3" t="s">
        <v>10309</v>
      </c>
    </row>
    <row r="1378" spans="2:9" x14ac:dyDescent="0.2">
      <c r="B1378" s="3" t="s">
        <v>10310</v>
      </c>
      <c r="C1378" s="3" t="s">
        <v>6434</v>
      </c>
      <c r="E1378" s="3" t="s">
        <v>12148</v>
      </c>
      <c r="G1378" s="3" t="s">
        <v>6435</v>
      </c>
      <c r="H1378" s="3" t="s">
        <v>296</v>
      </c>
      <c r="I1378" s="3" t="s">
        <v>10311</v>
      </c>
    </row>
    <row r="1379" spans="2:9" x14ac:dyDescent="0.2">
      <c r="B1379" s="3" t="s">
        <v>10312</v>
      </c>
      <c r="C1379" s="3" t="s">
        <v>8853</v>
      </c>
      <c r="E1379" s="3" t="s">
        <v>12546</v>
      </c>
      <c r="G1379" s="3" t="s">
        <v>8854</v>
      </c>
      <c r="H1379" s="3" t="s">
        <v>296</v>
      </c>
      <c r="I1379" s="3" t="s">
        <v>10313</v>
      </c>
    </row>
    <row r="1380" spans="2:9" x14ac:dyDescent="0.2">
      <c r="B1380" s="3" t="s">
        <v>10314</v>
      </c>
      <c r="C1380" s="3" t="s">
        <v>6438</v>
      </c>
      <c r="E1380" s="3" t="s">
        <v>12149</v>
      </c>
      <c r="G1380" s="3" t="s">
        <v>6439</v>
      </c>
      <c r="H1380" s="3" t="s">
        <v>296</v>
      </c>
      <c r="I1380" s="3" t="s">
        <v>10315</v>
      </c>
    </row>
    <row r="1381" spans="2:9" x14ac:dyDescent="0.2">
      <c r="B1381" s="3" t="s">
        <v>10316</v>
      </c>
      <c r="C1381" s="3" t="s">
        <v>10052</v>
      </c>
      <c r="F1381" s="3" t="s">
        <v>10053</v>
      </c>
      <c r="H1381" s="3" t="s">
        <v>296</v>
      </c>
      <c r="I1381" s="3" t="s">
        <v>10317</v>
      </c>
    </row>
    <row r="1382" spans="2:9" x14ac:dyDescent="0.2">
      <c r="B1382" s="3" t="s">
        <v>10318</v>
      </c>
      <c r="C1382" s="3" t="s">
        <v>10056</v>
      </c>
      <c r="F1382" s="3" t="s">
        <v>10057</v>
      </c>
      <c r="H1382" s="3" t="s">
        <v>296</v>
      </c>
      <c r="I1382" s="3" t="s">
        <v>10319</v>
      </c>
    </row>
    <row r="1383" spans="2:9" x14ac:dyDescent="0.2">
      <c r="B1383" s="3" t="s">
        <v>10320</v>
      </c>
      <c r="C1383" s="3" t="s">
        <v>10060</v>
      </c>
      <c r="F1383" s="3" t="s">
        <v>10061</v>
      </c>
      <c r="H1383" s="3" t="s">
        <v>296</v>
      </c>
      <c r="I1383" s="3" t="s">
        <v>10321</v>
      </c>
    </row>
    <row r="1384" spans="2:9" x14ac:dyDescent="0.2">
      <c r="B1384" s="3" t="s">
        <v>10322</v>
      </c>
      <c r="C1384" s="3" t="s">
        <v>10070</v>
      </c>
      <c r="F1384" s="3" t="s">
        <v>7944</v>
      </c>
      <c r="H1384" s="3" t="s">
        <v>296</v>
      </c>
      <c r="I1384" s="3" t="s">
        <v>10323</v>
      </c>
    </row>
    <row r="1385" spans="2:9" x14ac:dyDescent="0.2">
      <c r="B1385" s="3" t="s">
        <v>10324</v>
      </c>
      <c r="C1385" s="3" t="s">
        <v>10077</v>
      </c>
      <c r="F1385" s="3" t="s">
        <v>7979</v>
      </c>
      <c r="H1385" s="3" t="s">
        <v>296</v>
      </c>
      <c r="I1385" s="3" t="s">
        <v>10325</v>
      </c>
    </row>
    <row r="1386" spans="2:9" x14ac:dyDescent="0.2">
      <c r="B1386" s="3" t="s">
        <v>10326</v>
      </c>
      <c r="C1386" s="3" t="s">
        <v>10080</v>
      </c>
      <c r="F1386" s="3" t="s">
        <v>10081</v>
      </c>
      <c r="H1386" s="3" t="s">
        <v>296</v>
      </c>
      <c r="I1386" s="3" t="s">
        <v>10327</v>
      </c>
    </row>
    <row r="1387" spans="2:9" x14ac:dyDescent="0.2">
      <c r="B1387" s="3" t="s">
        <v>10328</v>
      </c>
      <c r="C1387" s="3" t="s">
        <v>10088</v>
      </c>
      <c r="F1387" s="3" t="s">
        <v>8509</v>
      </c>
      <c r="H1387" s="3" t="s">
        <v>296</v>
      </c>
      <c r="I1387" s="3" t="s">
        <v>10329</v>
      </c>
    </row>
    <row r="1388" spans="2:9" x14ac:dyDescent="0.2">
      <c r="B1388" s="3" t="s">
        <v>10330</v>
      </c>
      <c r="C1388" s="3" t="s">
        <v>10095</v>
      </c>
      <c r="F1388" s="3" t="s">
        <v>10096</v>
      </c>
      <c r="H1388" s="3" t="s">
        <v>296</v>
      </c>
      <c r="I1388" s="3" t="s">
        <v>10331</v>
      </c>
    </row>
    <row r="1389" spans="2:9" x14ac:dyDescent="0.2">
      <c r="B1389" s="3" t="s">
        <v>10332</v>
      </c>
      <c r="C1389" s="3" t="s">
        <v>10099</v>
      </c>
      <c r="F1389" s="3" t="s">
        <v>10100</v>
      </c>
      <c r="H1389" s="3" t="s">
        <v>296</v>
      </c>
      <c r="I1389" s="3" t="s">
        <v>10333</v>
      </c>
    </row>
    <row r="1390" spans="2:9" x14ac:dyDescent="0.2">
      <c r="B1390" s="3" t="s">
        <v>10334</v>
      </c>
      <c r="C1390" s="3" t="s">
        <v>10103</v>
      </c>
      <c r="F1390" s="3" t="s">
        <v>10104</v>
      </c>
      <c r="H1390" s="3" t="s">
        <v>296</v>
      </c>
      <c r="I1390" s="3" t="s">
        <v>10335</v>
      </c>
    </row>
    <row r="1391" spans="2:9" x14ac:dyDescent="0.2">
      <c r="B1391" s="3" t="s">
        <v>10336</v>
      </c>
      <c r="C1391" s="3" t="s">
        <v>10107</v>
      </c>
      <c r="F1391" s="3" t="s">
        <v>10108</v>
      </c>
      <c r="H1391" s="3" t="s">
        <v>296</v>
      </c>
      <c r="I1391" s="3" t="s">
        <v>10337</v>
      </c>
    </row>
    <row r="1392" spans="2:9" x14ac:dyDescent="0.2">
      <c r="B1392" s="3" t="s">
        <v>10338</v>
      </c>
      <c r="C1392" s="3" t="s">
        <v>9005</v>
      </c>
      <c r="F1392" s="3" t="s">
        <v>9006</v>
      </c>
      <c r="H1392" s="3" t="s">
        <v>296</v>
      </c>
      <c r="I1392" s="3" t="s">
        <v>10339</v>
      </c>
    </row>
    <row r="1393" spans="2:9" x14ac:dyDescent="0.2">
      <c r="B1393" s="3" t="s">
        <v>10340</v>
      </c>
      <c r="C1393" s="3" t="s">
        <v>9062</v>
      </c>
      <c r="F1393" s="3" t="s">
        <v>9063</v>
      </c>
      <c r="H1393" s="3" t="s">
        <v>296</v>
      </c>
      <c r="I1393" s="3" t="s">
        <v>10341</v>
      </c>
    </row>
    <row r="1394" spans="2:9" x14ac:dyDescent="0.2">
      <c r="B1394" s="3" t="s">
        <v>10342</v>
      </c>
      <c r="C1394" s="3" t="s">
        <v>10343</v>
      </c>
      <c r="E1394" s="3" t="s">
        <v>12647</v>
      </c>
      <c r="F1394" s="3" t="s">
        <v>10344</v>
      </c>
      <c r="H1394" s="3" t="s">
        <v>296</v>
      </c>
      <c r="I1394" s="3" t="s">
        <v>10345</v>
      </c>
    </row>
    <row r="1395" spans="2:9" x14ac:dyDescent="0.2">
      <c r="B1395" s="3" t="s">
        <v>10346</v>
      </c>
      <c r="C1395" s="3" t="s">
        <v>6466</v>
      </c>
      <c r="E1395" s="3" t="s">
        <v>12156</v>
      </c>
      <c r="G1395" s="3" t="s">
        <v>6467</v>
      </c>
      <c r="H1395" s="3" t="s">
        <v>296</v>
      </c>
      <c r="I1395" s="3" t="s">
        <v>10347</v>
      </c>
    </row>
    <row r="1396" spans="2:9" x14ac:dyDescent="0.2">
      <c r="B1396" s="3" t="s">
        <v>10348</v>
      </c>
      <c r="C1396" s="3" t="s">
        <v>6478</v>
      </c>
      <c r="E1396" s="3" t="s">
        <v>12159</v>
      </c>
      <c r="G1396" s="3" t="s">
        <v>6479</v>
      </c>
      <c r="H1396" s="3" t="s">
        <v>296</v>
      </c>
      <c r="I1396" s="3" t="s">
        <v>10349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sheetView>
  </sheetViews>
  <sheetFormatPr baseColWidth="10" defaultColWidth="8.83203125" defaultRowHeight="15" x14ac:dyDescent="0.2"/>
  <cols>
    <col min="1" max="1" width="3" customWidth="1"/>
    <col min="2" max="2" width="12.33203125" customWidth="1"/>
    <col min="3" max="3" width="30.6640625" customWidth="1"/>
    <col min="4" max="4" width="12.33203125" customWidth="1"/>
    <col min="5" max="5" width="30.6640625" customWidth="1"/>
  </cols>
  <sheetData>
    <row r="1" spans="1:5" x14ac:dyDescent="0.2">
      <c r="A1" s="6" t="s">
        <v>0</v>
      </c>
      <c r="B1" s="6" t="s">
        <v>10350</v>
      </c>
      <c r="C1" s="6" t="s">
        <v>2</v>
      </c>
      <c r="D1" s="6" t="s">
        <v>10351</v>
      </c>
      <c r="E1" s="6" t="s">
        <v>10</v>
      </c>
    </row>
    <row r="2" spans="1:5" x14ac:dyDescent="0.2">
      <c r="B2" s="5" t="s">
        <v>296</v>
      </c>
      <c r="C2" s="5" t="s">
        <v>10352</v>
      </c>
      <c r="D2" s="5" t="s">
        <v>23</v>
      </c>
      <c r="E2" s="5" t="s">
        <v>12018</v>
      </c>
    </row>
    <row r="3" spans="1:5" x14ac:dyDescent="0.2">
      <c r="B3" s="5" t="s">
        <v>112</v>
      </c>
      <c r="C3" s="5" t="s">
        <v>10353</v>
      </c>
      <c r="D3" s="5" t="s">
        <v>23</v>
      </c>
      <c r="E3" s="5" t="s">
        <v>12019</v>
      </c>
    </row>
    <row r="4" spans="1:5" x14ac:dyDescent="0.2">
      <c r="B4" s="5" t="s">
        <v>23</v>
      </c>
      <c r="C4" s="5" t="s">
        <v>10354</v>
      </c>
      <c r="D4" s="5" t="s">
        <v>19</v>
      </c>
      <c r="E4" s="5" t="s">
        <v>12020</v>
      </c>
    </row>
    <row r="5" spans="1:5" x14ac:dyDescent="0.2">
      <c r="B5" s="5" t="s">
        <v>19</v>
      </c>
      <c r="C5" s="5" t="s">
        <v>10355</v>
      </c>
      <c r="D5" s="5" t="s">
        <v>5367</v>
      </c>
      <c r="E5" s="5" t="s">
        <v>12021</v>
      </c>
    </row>
    <row r="6" spans="1:5" x14ac:dyDescent="0.2">
      <c r="B6" s="5" t="s">
        <v>5367</v>
      </c>
      <c r="C6" s="5" t="s">
        <v>10356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7"/>
  <sheetViews>
    <sheetView workbookViewId="0">
      <pane ySplit="1" topLeftCell="A2" activePane="bottomLeft" state="frozen"/>
      <selection pane="bottomLeft"/>
    </sheetView>
  </sheetViews>
  <sheetFormatPr baseColWidth="10" defaultColWidth="8.83203125" defaultRowHeight="15" x14ac:dyDescent="0.2"/>
  <cols>
    <col min="1" max="1" width="3" customWidth="1"/>
    <col min="2" max="2" width="12.33203125" customWidth="1"/>
    <col min="3" max="3" width="30.6640625" customWidth="1"/>
    <col min="4" max="4" width="12.33203125" customWidth="1"/>
    <col min="5" max="5" width="13.33203125" customWidth="1"/>
  </cols>
  <sheetData>
    <row r="1" spans="1:6" x14ac:dyDescent="0.2">
      <c r="A1" s="8" t="s">
        <v>0</v>
      </c>
      <c r="B1" s="8" t="s">
        <v>2</v>
      </c>
      <c r="C1" s="8" t="s">
        <v>10</v>
      </c>
      <c r="D1" s="8" t="s">
        <v>10357</v>
      </c>
      <c r="E1" s="8" t="s">
        <v>9</v>
      </c>
      <c r="F1" s="12" t="s">
        <v>12005</v>
      </c>
    </row>
    <row r="2" spans="1:6" x14ac:dyDescent="0.2">
      <c r="B2" s="7" t="s">
        <v>10358</v>
      </c>
      <c r="C2" s="7" t="s">
        <v>10359</v>
      </c>
      <c r="E2" t="s">
        <v>23</v>
      </c>
    </row>
    <row r="3" spans="1:6" x14ac:dyDescent="0.2">
      <c r="B3" s="7" t="s">
        <v>10360</v>
      </c>
      <c r="C3" s="7" t="s">
        <v>10361</v>
      </c>
      <c r="E3" t="s">
        <v>23</v>
      </c>
      <c r="F3" t="s">
        <v>14488</v>
      </c>
    </row>
    <row r="4" spans="1:6" x14ac:dyDescent="0.2">
      <c r="B4" s="7" t="s">
        <v>10362</v>
      </c>
      <c r="C4" s="7" t="s">
        <v>10363</v>
      </c>
      <c r="E4" t="s">
        <v>23</v>
      </c>
    </row>
    <row r="5" spans="1:6" x14ac:dyDescent="0.2">
      <c r="B5" s="7" t="s">
        <v>10364</v>
      </c>
      <c r="C5" s="7" t="s">
        <v>10365</v>
      </c>
      <c r="E5" t="s">
        <v>23</v>
      </c>
    </row>
    <row r="6" spans="1:6" x14ac:dyDescent="0.2">
      <c r="B6" s="7" t="s">
        <v>10366</v>
      </c>
      <c r="C6" s="7" t="s">
        <v>10367</v>
      </c>
      <c r="E6" t="s">
        <v>23</v>
      </c>
    </row>
    <row r="7" spans="1:6" x14ac:dyDescent="0.2">
      <c r="B7" s="7" t="s">
        <v>10368</v>
      </c>
      <c r="C7" s="7" t="s">
        <v>10369</v>
      </c>
      <c r="E7" t="s">
        <v>23</v>
      </c>
    </row>
    <row r="8" spans="1:6" x14ac:dyDescent="0.2">
      <c r="B8" s="7" t="s">
        <v>1892</v>
      </c>
      <c r="C8" s="7" t="s">
        <v>10370</v>
      </c>
      <c r="E8" t="s">
        <v>23</v>
      </c>
    </row>
    <row r="9" spans="1:6" x14ac:dyDescent="0.2">
      <c r="B9" s="7" t="s">
        <v>2119</v>
      </c>
      <c r="C9" s="7" t="s">
        <v>10371</v>
      </c>
      <c r="E9" t="s">
        <v>23</v>
      </c>
    </row>
    <row r="10" spans="1:6" x14ac:dyDescent="0.2">
      <c r="B10" s="7" t="s">
        <v>145</v>
      </c>
      <c r="C10" s="7" t="s">
        <v>10372</v>
      </c>
      <c r="E10" t="s">
        <v>23</v>
      </c>
    </row>
    <row r="11" spans="1:6" x14ac:dyDescent="0.2">
      <c r="B11" s="7" t="s">
        <v>10373</v>
      </c>
      <c r="C11" s="7" t="s">
        <v>10374</v>
      </c>
      <c r="E11" t="s">
        <v>23</v>
      </c>
    </row>
    <row r="12" spans="1:6" x14ac:dyDescent="0.2">
      <c r="B12" s="7" t="s">
        <v>711</v>
      </c>
      <c r="C12" s="7" t="s">
        <v>10375</v>
      </c>
      <c r="E12" t="s">
        <v>23</v>
      </c>
    </row>
    <row r="13" spans="1:6" x14ac:dyDescent="0.2">
      <c r="B13" s="7" t="s">
        <v>10376</v>
      </c>
      <c r="C13" s="7" t="s">
        <v>10377</v>
      </c>
      <c r="E13" t="s">
        <v>23</v>
      </c>
      <c r="F13" t="s">
        <v>14489</v>
      </c>
    </row>
    <row r="14" spans="1:6" x14ac:dyDescent="0.2">
      <c r="B14" s="7" t="s">
        <v>2264</v>
      </c>
      <c r="C14" s="7" t="s">
        <v>10378</v>
      </c>
      <c r="E14" t="s">
        <v>23</v>
      </c>
    </row>
    <row r="15" spans="1:6" x14ac:dyDescent="0.2">
      <c r="B15" s="7" t="s">
        <v>1320</v>
      </c>
      <c r="C15" s="7" t="s">
        <v>10379</v>
      </c>
      <c r="E15" t="s">
        <v>23</v>
      </c>
    </row>
    <row r="16" spans="1:6" x14ac:dyDescent="0.2">
      <c r="B16" s="7" t="s">
        <v>10380</v>
      </c>
      <c r="C16" s="7" t="s">
        <v>10381</v>
      </c>
      <c r="E16" t="s">
        <v>23</v>
      </c>
    </row>
    <row r="17" spans="2:5" x14ac:dyDescent="0.2">
      <c r="B17" s="7" t="s">
        <v>489</v>
      </c>
      <c r="C17" s="7" t="s">
        <v>10382</v>
      </c>
      <c r="E17" t="s">
        <v>23</v>
      </c>
    </row>
    <row r="18" spans="2:5" x14ac:dyDescent="0.2">
      <c r="B18" s="7" t="s">
        <v>10383</v>
      </c>
      <c r="C18" s="7" t="s">
        <v>10384</v>
      </c>
      <c r="E18" t="s">
        <v>23</v>
      </c>
    </row>
    <row r="19" spans="2:5" x14ac:dyDescent="0.2">
      <c r="B19" s="7" t="s">
        <v>10385</v>
      </c>
      <c r="C19" s="7" t="s">
        <v>10386</v>
      </c>
      <c r="E19" t="s">
        <v>23</v>
      </c>
    </row>
    <row r="20" spans="2:5" x14ac:dyDescent="0.2">
      <c r="B20" s="7" t="s">
        <v>4704</v>
      </c>
      <c r="C20" s="7" t="s">
        <v>10387</v>
      </c>
      <c r="E20" t="s">
        <v>23</v>
      </c>
    </row>
    <row r="21" spans="2:5" x14ac:dyDescent="0.2">
      <c r="B21" s="7" t="s">
        <v>10388</v>
      </c>
      <c r="C21" s="7" t="s">
        <v>10389</v>
      </c>
      <c r="E21" t="s">
        <v>23</v>
      </c>
    </row>
    <row r="22" spans="2:5" x14ac:dyDescent="0.2">
      <c r="B22" s="7" t="s">
        <v>10390</v>
      </c>
      <c r="C22" s="7" t="s">
        <v>10391</v>
      </c>
      <c r="E22" t="s">
        <v>23</v>
      </c>
    </row>
    <row r="23" spans="2:5" x14ac:dyDescent="0.2">
      <c r="B23" s="7" t="s">
        <v>10392</v>
      </c>
      <c r="C23" s="7" t="s">
        <v>10393</v>
      </c>
      <c r="E23" t="s">
        <v>23</v>
      </c>
    </row>
    <row r="24" spans="2:5" x14ac:dyDescent="0.2">
      <c r="B24" s="7" t="s">
        <v>10394</v>
      </c>
      <c r="C24" s="7" t="s">
        <v>10395</v>
      </c>
      <c r="E24" t="s">
        <v>23</v>
      </c>
    </row>
    <row r="25" spans="2:5" x14ac:dyDescent="0.2">
      <c r="B25" s="7" t="s">
        <v>456</v>
      </c>
      <c r="C25" s="7" t="s">
        <v>10396</v>
      </c>
      <c r="E25" t="s">
        <v>23</v>
      </c>
    </row>
    <row r="26" spans="2:5" x14ac:dyDescent="0.2">
      <c r="B26" s="7" t="s">
        <v>1428</v>
      </c>
      <c r="C26" s="7" t="s">
        <v>10397</v>
      </c>
      <c r="E26" t="s">
        <v>23</v>
      </c>
    </row>
    <row r="27" spans="2:5" x14ac:dyDescent="0.2">
      <c r="B27" s="7" t="s">
        <v>10398</v>
      </c>
      <c r="C27" s="7" t="s">
        <v>10399</v>
      </c>
      <c r="E27" t="s">
        <v>23</v>
      </c>
    </row>
    <row r="28" spans="2:5" x14ac:dyDescent="0.2">
      <c r="B28" s="7" t="s">
        <v>38</v>
      </c>
      <c r="C28" s="7" t="s">
        <v>10400</v>
      </c>
      <c r="E28" t="s">
        <v>23</v>
      </c>
    </row>
    <row r="29" spans="2:5" x14ac:dyDescent="0.2">
      <c r="B29" s="7" t="s">
        <v>10401</v>
      </c>
      <c r="C29" s="7" t="s">
        <v>10402</v>
      </c>
      <c r="E29" t="s">
        <v>23</v>
      </c>
    </row>
    <row r="30" spans="2:5" x14ac:dyDescent="0.2">
      <c r="B30" s="7" t="s">
        <v>10403</v>
      </c>
      <c r="C30" s="7" t="s">
        <v>10404</v>
      </c>
      <c r="E30" t="s">
        <v>23</v>
      </c>
    </row>
    <row r="31" spans="2:5" x14ac:dyDescent="0.2">
      <c r="B31" s="7" t="s">
        <v>2402</v>
      </c>
      <c r="C31" s="7" t="s">
        <v>10405</v>
      </c>
      <c r="E31" t="s">
        <v>23</v>
      </c>
    </row>
    <row r="32" spans="2:5" x14ac:dyDescent="0.2">
      <c r="B32" s="7" t="s">
        <v>361</v>
      </c>
      <c r="C32" s="7" t="s">
        <v>10406</v>
      </c>
      <c r="E32" t="s">
        <v>23</v>
      </c>
    </row>
    <row r="33" spans="2:6" x14ac:dyDescent="0.2">
      <c r="B33" s="7" t="s">
        <v>10407</v>
      </c>
      <c r="C33" s="7" t="s">
        <v>10408</v>
      </c>
      <c r="E33" t="s">
        <v>23</v>
      </c>
      <c r="F33" t="s">
        <v>14490</v>
      </c>
    </row>
    <row r="34" spans="2:6" x14ac:dyDescent="0.2">
      <c r="B34" s="7" t="s">
        <v>10409</v>
      </c>
      <c r="C34" s="7" t="s">
        <v>10410</v>
      </c>
      <c r="E34" t="s">
        <v>23</v>
      </c>
    </row>
    <row r="35" spans="2:6" x14ac:dyDescent="0.2">
      <c r="B35" s="7" t="s">
        <v>1315</v>
      </c>
      <c r="C35" s="7" t="s">
        <v>10411</v>
      </c>
      <c r="E35" t="s">
        <v>23</v>
      </c>
    </row>
    <row r="36" spans="2:6" x14ac:dyDescent="0.2">
      <c r="B36" s="7" t="s">
        <v>10412</v>
      </c>
      <c r="C36" s="7" t="s">
        <v>10413</v>
      </c>
      <c r="E36" t="s">
        <v>23</v>
      </c>
    </row>
    <row r="37" spans="2:6" x14ac:dyDescent="0.2">
      <c r="B37" s="7" t="s">
        <v>10414</v>
      </c>
      <c r="C37" s="7" t="s">
        <v>10415</v>
      </c>
      <c r="E37" t="s">
        <v>23</v>
      </c>
    </row>
    <row r="38" spans="2:6" x14ac:dyDescent="0.2">
      <c r="B38" s="7" t="s">
        <v>10416</v>
      </c>
      <c r="C38" s="7" t="s">
        <v>10417</v>
      </c>
      <c r="E38" t="s">
        <v>23</v>
      </c>
    </row>
    <row r="39" spans="2:6" x14ac:dyDescent="0.2">
      <c r="B39" s="7" t="s">
        <v>10418</v>
      </c>
      <c r="C39" s="7" t="s">
        <v>10419</v>
      </c>
      <c r="E39" t="s">
        <v>23</v>
      </c>
    </row>
    <row r="40" spans="2:6" x14ac:dyDescent="0.2">
      <c r="B40" s="7" t="s">
        <v>10420</v>
      </c>
      <c r="C40" s="7" t="s">
        <v>10421</v>
      </c>
      <c r="E40" t="s">
        <v>23</v>
      </c>
    </row>
    <row r="41" spans="2:6" x14ac:dyDescent="0.2">
      <c r="B41" s="7" t="s">
        <v>10422</v>
      </c>
      <c r="C41" s="7" t="s">
        <v>10423</v>
      </c>
      <c r="E41" t="s">
        <v>23</v>
      </c>
      <c r="F41" t="s">
        <v>14491</v>
      </c>
    </row>
    <row r="42" spans="2:6" x14ac:dyDescent="0.2">
      <c r="B42" s="7" t="s">
        <v>968</v>
      </c>
      <c r="C42" s="7" t="s">
        <v>10424</v>
      </c>
      <c r="E42" t="s">
        <v>23</v>
      </c>
    </row>
    <row r="43" spans="2:6" x14ac:dyDescent="0.2">
      <c r="B43" s="7" t="s">
        <v>10425</v>
      </c>
      <c r="C43" s="7" t="s">
        <v>10426</v>
      </c>
      <c r="E43" t="s">
        <v>23</v>
      </c>
    </row>
    <row r="44" spans="2:6" x14ac:dyDescent="0.2">
      <c r="B44" s="7" t="s">
        <v>10427</v>
      </c>
      <c r="C44" s="7" t="s">
        <v>10428</v>
      </c>
      <c r="E44" t="s">
        <v>23</v>
      </c>
      <c r="F44" t="s">
        <v>14492</v>
      </c>
    </row>
    <row r="45" spans="2:6" x14ac:dyDescent="0.2">
      <c r="B45" s="7" t="s">
        <v>10429</v>
      </c>
      <c r="C45" s="7" t="s">
        <v>10430</v>
      </c>
      <c r="E45" t="s">
        <v>23</v>
      </c>
    </row>
    <row r="46" spans="2:6" x14ac:dyDescent="0.2">
      <c r="B46" s="7" t="s">
        <v>10431</v>
      </c>
      <c r="C46" s="7" t="s">
        <v>10432</v>
      </c>
      <c r="E46" t="s">
        <v>23</v>
      </c>
    </row>
    <row r="47" spans="2:6" x14ac:dyDescent="0.2">
      <c r="B47" s="7" t="s">
        <v>10433</v>
      </c>
      <c r="C47" s="7" t="s">
        <v>10434</v>
      </c>
      <c r="E47" t="s">
        <v>23</v>
      </c>
    </row>
    <row r="48" spans="2:6" x14ac:dyDescent="0.2">
      <c r="B48" s="7" t="s">
        <v>10435</v>
      </c>
      <c r="C48" s="7" t="s">
        <v>10436</v>
      </c>
      <c r="E48" t="s">
        <v>23</v>
      </c>
    </row>
    <row r="49" spans="2:6" x14ac:dyDescent="0.2">
      <c r="B49" s="7" t="s">
        <v>1753</v>
      </c>
      <c r="C49" s="7" t="s">
        <v>10437</v>
      </c>
      <c r="E49" t="s">
        <v>23</v>
      </c>
    </row>
    <row r="50" spans="2:6" x14ac:dyDescent="0.2">
      <c r="B50" s="7" t="s">
        <v>111</v>
      </c>
      <c r="C50" s="7" t="s">
        <v>10438</v>
      </c>
      <c r="E50" t="s">
        <v>23</v>
      </c>
    </row>
    <row r="51" spans="2:6" x14ac:dyDescent="0.2">
      <c r="B51" s="7" t="s">
        <v>10439</v>
      </c>
      <c r="C51" s="7" t="s">
        <v>10440</v>
      </c>
      <c r="E51" t="s">
        <v>23</v>
      </c>
    </row>
    <row r="52" spans="2:6" x14ac:dyDescent="0.2">
      <c r="B52" s="7" t="s">
        <v>10441</v>
      </c>
      <c r="C52" s="7" t="s">
        <v>10442</v>
      </c>
      <c r="E52" t="s">
        <v>23</v>
      </c>
    </row>
    <row r="53" spans="2:6" x14ac:dyDescent="0.2">
      <c r="B53" s="7" t="s">
        <v>10443</v>
      </c>
      <c r="C53" s="7" t="s">
        <v>10444</v>
      </c>
      <c r="E53" t="s">
        <v>23</v>
      </c>
      <c r="F53" t="s">
        <v>14493</v>
      </c>
    </row>
    <row r="54" spans="2:6" x14ac:dyDescent="0.2">
      <c r="B54" s="7" t="s">
        <v>696</v>
      </c>
      <c r="C54" s="7" t="s">
        <v>10445</v>
      </c>
      <c r="E54" t="s">
        <v>23</v>
      </c>
    </row>
    <row r="55" spans="2:6" x14ac:dyDescent="0.2">
      <c r="B55" s="7" t="s">
        <v>2191</v>
      </c>
      <c r="C55" s="7" t="s">
        <v>10446</v>
      </c>
      <c r="E55" t="s">
        <v>23</v>
      </c>
    </row>
    <row r="56" spans="2:6" x14ac:dyDescent="0.2">
      <c r="B56" s="7" t="s">
        <v>1560</v>
      </c>
      <c r="C56" s="7" t="s">
        <v>10447</v>
      </c>
      <c r="E56" t="s">
        <v>23</v>
      </c>
      <c r="F56" t="s">
        <v>14494</v>
      </c>
    </row>
    <row r="57" spans="2:6" x14ac:dyDescent="0.2">
      <c r="B57" s="7" t="s">
        <v>10448</v>
      </c>
      <c r="C57" s="7" t="s">
        <v>10449</v>
      </c>
      <c r="E57" t="s">
        <v>23</v>
      </c>
    </row>
    <row r="58" spans="2:6" x14ac:dyDescent="0.2">
      <c r="B58" s="7" t="s">
        <v>10450</v>
      </c>
      <c r="C58" s="7" t="s">
        <v>10451</v>
      </c>
      <c r="E58" t="s">
        <v>23</v>
      </c>
    </row>
    <row r="59" spans="2:6" x14ac:dyDescent="0.2">
      <c r="B59" s="7" t="s">
        <v>826</v>
      </c>
      <c r="C59" s="7" t="s">
        <v>10452</v>
      </c>
      <c r="E59" t="s">
        <v>23</v>
      </c>
      <c r="F59" t="s">
        <v>14495</v>
      </c>
    </row>
    <row r="60" spans="2:6" x14ac:dyDescent="0.2">
      <c r="B60" s="7" t="s">
        <v>3287</v>
      </c>
      <c r="C60" s="7" t="s">
        <v>10453</v>
      </c>
      <c r="E60" t="s">
        <v>23</v>
      </c>
    </row>
    <row r="61" spans="2:6" x14ac:dyDescent="0.2">
      <c r="B61" s="7" t="s">
        <v>3094</v>
      </c>
      <c r="C61" s="7" t="s">
        <v>10454</v>
      </c>
      <c r="E61" t="s">
        <v>23</v>
      </c>
    </row>
    <row r="62" spans="2:6" x14ac:dyDescent="0.2">
      <c r="B62" s="7" t="s">
        <v>10455</v>
      </c>
      <c r="C62" s="7" t="s">
        <v>10456</v>
      </c>
      <c r="E62" t="s">
        <v>23</v>
      </c>
      <c r="F62" t="s">
        <v>14496</v>
      </c>
    </row>
    <row r="63" spans="2:6" x14ac:dyDescent="0.2">
      <c r="B63" s="7" t="s">
        <v>10457</v>
      </c>
      <c r="C63" s="7" t="s">
        <v>10458</v>
      </c>
      <c r="E63" t="s">
        <v>23</v>
      </c>
    </row>
    <row r="64" spans="2:6" x14ac:dyDescent="0.2">
      <c r="B64" s="7" t="s">
        <v>10459</v>
      </c>
      <c r="C64" s="7" t="s">
        <v>10460</v>
      </c>
      <c r="E64" t="s">
        <v>23</v>
      </c>
    </row>
    <row r="65" spans="2:6" x14ac:dyDescent="0.2">
      <c r="B65" s="7" t="s">
        <v>10461</v>
      </c>
      <c r="C65" s="7" t="s">
        <v>10462</v>
      </c>
      <c r="E65" t="s">
        <v>23</v>
      </c>
    </row>
    <row r="66" spans="2:6" x14ac:dyDescent="0.2">
      <c r="B66" s="7" t="s">
        <v>10463</v>
      </c>
      <c r="C66" s="7" t="s">
        <v>10464</v>
      </c>
      <c r="E66" t="s">
        <v>23</v>
      </c>
    </row>
    <row r="67" spans="2:6" x14ac:dyDescent="0.2">
      <c r="B67" s="7" t="s">
        <v>2275</v>
      </c>
      <c r="C67" s="7" t="s">
        <v>10465</v>
      </c>
      <c r="E67" t="s">
        <v>23</v>
      </c>
    </row>
    <row r="68" spans="2:6" x14ac:dyDescent="0.2">
      <c r="B68" s="7" t="s">
        <v>10466</v>
      </c>
      <c r="C68" s="7" t="s">
        <v>10467</v>
      </c>
      <c r="E68" t="s">
        <v>23</v>
      </c>
    </row>
    <row r="69" spans="2:6" x14ac:dyDescent="0.2">
      <c r="B69" s="7" t="s">
        <v>10468</v>
      </c>
      <c r="C69" s="7" t="s">
        <v>10469</v>
      </c>
      <c r="E69" t="s">
        <v>23</v>
      </c>
    </row>
    <row r="70" spans="2:6" x14ac:dyDescent="0.2">
      <c r="B70" s="7" t="s">
        <v>10470</v>
      </c>
      <c r="C70" s="7" t="s">
        <v>10471</v>
      </c>
      <c r="E70" t="s">
        <v>23</v>
      </c>
    </row>
    <row r="71" spans="2:6" x14ac:dyDescent="0.2">
      <c r="B71" s="7" t="s">
        <v>10472</v>
      </c>
      <c r="C71" s="7" t="s">
        <v>10473</v>
      </c>
      <c r="E71" t="s">
        <v>23</v>
      </c>
    </row>
    <row r="72" spans="2:6" x14ac:dyDescent="0.2">
      <c r="B72" s="7" t="s">
        <v>4875</v>
      </c>
      <c r="C72" s="7" t="s">
        <v>10474</v>
      </c>
      <c r="E72" t="s">
        <v>23</v>
      </c>
    </row>
    <row r="73" spans="2:6" x14ac:dyDescent="0.2">
      <c r="B73" s="7" t="s">
        <v>43</v>
      </c>
      <c r="C73" s="7" t="s">
        <v>10475</v>
      </c>
      <c r="E73" t="s">
        <v>23</v>
      </c>
      <c r="F73" t="s">
        <v>14497</v>
      </c>
    </row>
    <row r="74" spans="2:6" x14ac:dyDescent="0.2">
      <c r="B74" s="7" t="s">
        <v>641</v>
      </c>
      <c r="C74" s="7" t="s">
        <v>10476</v>
      </c>
      <c r="E74" t="s">
        <v>23</v>
      </c>
    </row>
    <row r="75" spans="2:6" x14ac:dyDescent="0.2">
      <c r="B75" s="7" t="s">
        <v>10477</v>
      </c>
      <c r="C75" s="7" t="s">
        <v>10478</v>
      </c>
      <c r="E75" t="s">
        <v>23</v>
      </c>
    </row>
    <row r="76" spans="2:6" x14ac:dyDescent="0.2">
      <c r="B76" s="7" t="s">
        <v>10479</v>
      </c>
      <c r="C76" s="7" t="s">
        <v>10480</v>
      </c>
      <c r="E76" t="s">
        <v>23</v>
      </c>
    </row>
    <row r="77" spans="2:6" x14ac:dyDescent="0.2">
      <c r="B77" s="7" t="s">
        <v>10481</v>
      </c>
      <c r="C77" s="7" t="s">
        <v>10482</v>
      </c>
      <c r="E77" t="s">
        <v>23</v>
      </c>
    </row>
    <row r="78" spans="2:6" x14ac:dyDescent="0.2">
      <c r="B78" s="7" t="s">
        <v>1503</v>
      </c>
      <c r="C78" s="7" t="s">
        <v>10483</v>
      </c>
      <c r="E78" t="s">
        <v>23</v>
      </c>
    </row>
    <row r="79" spans="2:6" x14ac:dyDescent="0.2">
      <c r="B79" s="7" t="s">
        <v>10484</v>
      </c>
      <c r="C79" s="7" t="s">
        <v>10485</v>
      </c>
      <c r="E79" t="s">
        <v>23</v>
      </c>
    </row>
    <row r="80" spans="2:6" x14ac:dyDescent="0.2">
      <c r="B80" s="7" t="s">
        <v>3206</v>
      </c>
      <c r="C80" s="7" t="s">
        <v>10486</v>
      </c>
      <c r="E80" t="s">
        <v>23</v>
      </c>
    </row>
    <row r="81" spans="2:6" x14ac:dyDescent="0.2">
      <c r="B81" s="7" t="s">
        <v>10487</v>
      </c>
      <c r="C81" s="7" t="s">
        <v>10488</v>
      </c>
      <c r="E81" t="s">
        <v>23</v>
      </c>
    </row>
    <row r="82" spans="2:6" x14ac:dyDescent="0.2">
      <c r="B82" s="7" t="s">
        <v>4299</v>
      </c>
      <c r="C82" s="7" t="s">
        <v>10489</v>
      </c>
      <c r="E82" t="s">
        <v>23</v>
      </c>
    </row>
    <row r="83" spans="2:6" x14ac:dyDescent="0.2">
      <c r="B83" s="7" t="s">
        <v>301</v>
      </c>
      <c r="C83" s="7" t="s">
        <v>10490</v>
      </c>
      <c r="E83" t="s">
        <v>23</v>
      </c>
    </row>
    <row r="84" spans="2:6" x14ac:dyDescent="0.2">
      <c r="B84" s="7" t="s">
        <v>10491</v>
      </c>
      <c r="C84" s="7" t="s">
        <v>10492</v>
      </c>
      <c r="E84" t="s">
        <v>23</v>
      </c>
    </row>
    <row r="85" spans="2:6" x14ac:dyDescent="0.2">
      <c r="B85" s="7" t="s">
        <v>4484</v>
      </c>
      <c r="C85" s="7" t="s">
        <v>10493</v>
      </c>
      <c r="E85" t="s">
        <v>23</v>
      </c>
    </row>
    <row r="86" spans="2:6" x14ac:dyDescent="0.2">
      <c r="B86" s="7" t="s">
        <v>10494</v>
      </c>
      <c r="C86" s="7" t="s">
        <v>10495</v>
      </c>
      <c r="E86" t="s">
        <v>23</v>
      </c>
    </row>
    <row r="87" spans="2:6" x14ac:dyDescent="0.2">
      <c r="B87" s="7" t="s">
        <v>657</v>
      </c>
      <c r="C87" s="7" t="s">
        <v>10496</v>
      </c>
      <c r="E87" t="s">
        <v>23</v>
      </c>
    </row>
    <row r="88" spans="2:6" x14ac:dyDescent="0.2">
      <c r="B88" s="7" t="s">
        <v>1674</v>
      </c>
      <c r="C88" s="7" t="s">
        <v>10497</v>
      </c>
      <c r="E88" t="s">
        <v>23</v>
      </c>
      <c r="F88" t="s">
        <v>14498</v>
      </c>
    </row>
    <row r="89" spans="2:6" x14ac:dyDescent="0.2">
      <c r="B89" s="7" t="s">
        <v>2369</v>
      </c>
      <c r="C89" s="7" t="s">
        <v>10498</v>
      </c>
      <c r="D89" s="7" t="s">
        <v>10499</v>
      </c>
      <c r="E89" t="s">
        <v>23</v>
      </c>
      <c r="F89" t="s">
        <v>14499</v>
      </c>
    </row>
    <row r="90" spans="2:6" x14ac:dyDescent="0.2">
      <c r="B90" s="7" t="s">
        <v>10500</v>
      </c>
      <c r="C90" s="7" t="s">
        <v>10501</v>
      </c>
      <c r="E90" t="s">
        <v>23</v>
      </c>
      <c r="F90" t="s">
        <v>14500</v>
      </c>
    </row>
    <row r="91" spans="2:6" x14ac:dyDescent="0.2">
      <c r="B91" s="7" t="s">
        <v>10502</v>
      </c>
      <c r="C91" s="7" t="s">
        <v>10503</v>
      </c>
      <c r="E91" t="s">
        <v>23</v>
      </c>
    </row>
    <row r="92" spans="2:6" x14ac:dyDescent="0.2">
      <c r="B92" s="7" t="s">
        <v>10504</v>
      </c>
      <c r="C92" s="7" t="s">
        <v>10505</v>
      </c>
      <c r="E92" t="s">
        <v>23</v>
      </c>
      <c r="F92" t="s">
        <v>14496</v>
      </c>
    </row>
    <row r="93" spans="2:6" x14ac:dyDescent="0.2">
      <c r="B93" s="7" t="s">
        <v>10506</v>
      </c>
      <c r="C93" s="7" t="s">
        <v>10507</v>
      </c>
      <c r="E93" t="s">
        <v>23</v>
      </c>
      <c r="F93" t="s">
        <v>14501</v>
      </c>
    </row>
    <row r="94" spans="2:6" x14ac:dyDescent="0.2">
      <c r="B94" s="7" t="s">
        <v>10508</v>
      </c>
      <c r="C94" s="7" t="s">
        <v>10509</v>
      </c>
      <c r="E94" t="s">
        <v>23</v>
      </c>
    </row>
    <row r="95" spans="2:6" x14ac:dyDescent="0.2">
      <c r="B95" s="7" t="s">
        <v>2550</v>
      </c>
      <c r="C95" s="7" t="s">
        <v>10510</v>
      </c>
      <c r="E95" t="s">
        <v>23</v>
      </c>
    </row>
    <row r="96" spans="2:6" x14ac:dyDescent="0.2">
      <c r="B96" s="7" t="s">
        <v>10511</v>
      </c>
      <c r="C96" s="7" t="s">
        <v>10512</v>
      </c>
      <c r="E96" t="s">
        <v>23</v>
      </c>
    </row>
    <row r="97" spans="2:6" x14ac:dyDescent="0.2">
      <c r="B97" s="7" t="s">
        <v>10513</v>
      </c>
      <c r="C97" s="7" t="s">
        <v>10514</v>
      </c>
      <c r="E97" t="s">
        <v>23</v>
      </c>
    </row>
    <row r="98" spans="2:6" x14ac:dyDescent="0.2">
      <c r="B98" s="7" t="s">
        <v>2507</v>
      </c>
      <c r="C98" s="7" t="s">
        <v>10515</v>
      </c>
      <c r="E98" t="s">
        <v>23</v>
      </c>
    </row>
    <row r="99" spans="2:6" x14ac:dyDescent="0.2">
      <c r="B99" s="7" t="s">
        <v>10516</v>
      </c>
      <c r="C99" s="7" t="s">
        <v>10517</v>
      </c>
      <c r="E99" t="s">
        <v>23</v>
      </c>
    </row>
    <row r="100" spans="2:6" x14ac:dyDescent="0.2">
      <c r="B100" s="7" t="s">
        <v>4235</v>
      </c>
      <c r="C100" s="7" t="s">
        <v>10518</v>
      </c>
      <c r="E100" t="s">
        <v>23</v>
      </c>
    </row>
    <row r="101" spans="2:6" x14ac:dyDescent="0.2">
      <c r="B101" s="7" t="s">
        <v>2039</v>
      </c>
      <c r="C101" s="7" t="s">
        <v>10519</v>
      </c>
      <c r="E101" t="s">
        <v>23</v>
      </c>
      <c r="F101" t="s">
        <v>14502</v>
      </c>
    </row>
    <row r="102" spans="2:6" x14ac:dyDescent="0.2">
      <c r="B102" s="7" t="s">
        <v>10520</v>
      </c>
      <c r="C102" s="7" t="s">
        <v>10521</v>
      </c>
      <c r="E102" t="s">
        <v>23</v>
      </c>
    </row>
    <row r="103" spans="2:6" x14ac:dyDescent="0.2">
      <c r="B103" s="7" t="s">
        <v>10522</v>
      </c>
      <c r="C103" s="7" t="s">
        <v>10523</v>
      </c>
      <c r="E103" t="s">
        <v>23</v>
      </c>
    </row>
    <row r="104" spans="2:6" x14ac:dyDescent="0.2">
      <c r="B104" s="7" t="s">
        <v>522</v>
      </c>
      <c r="C104" s="7" t="s">
        <v>10524</v>
      </c>
      <c r="E104" t="s">
        <v>23</v>
      </c>
    </row>
    <row r="105" spans="2:6" x14ac:dyDescent="0.2">
      <c r="B105" s="7" t="s">
        <v>366</v>
      </c>
      <c r="C105" s="7" t="s">
        <v>10525</v>
      </c>
      <c r="E105" t="s">
        <v>23</v>
      </c>
    </row>
    <row r="106" spans="2:6" x14ac:dyDescent="0.2">
      <c r="B106" s="7" t="s">
        <v>2540</v>
      </c>
      <c r="C106" s="7" t="s">
        <v>10526</v>
      </c>
      <c r="E106" t="s">
        <v>23</v>
      </c>
    </row>
    <row r="107" spans="2:6" x14ac:dyDescent="0.2">
      <c r="B107" s="7" t="s">
        <v>10527</v>
      </c>
      <c r="C107" s="7" t="s">
        <v>10528</v>
      </c>
      <c r="D107" s="7" t="s">
        <v>10529</v>
      </c>
      <c r="E107" t="s">
        <v>23</v>
      </c>
      <c r="F107" t="s">
        <v>14503</v>
      </c>
    </row>
    <row r="108" spans="2:6" x14ac:dyDescent="0.2">
      <c r="B108" s="7" t="s">
        <v>10530</v>
      </c>
      <c r="C108" s="7" t="s">
        <v>10531</v>
      </c>
      <c r="E108" t="s">
        <v>23</v>
      </c>
      <c r="F108" t="s">
        <v>14500</v>
      </c>
    </row>
    <row r="109" spans="2:6" x14ac:dyDescent="0.2">
      <c r="B109" s="7" t="s">
        <v>10532</v>
      </c>
      <c r="C109" s="7" t="s">
        <v>10533</v>
      </c>
      <c r="E109" t="s">
        <v>23</v>
      </c>
    </row>
    <row r="110" spans="2:6" x14ac:dyDescent="0.2">
      <c r="B110" s="7" t="s">
        <v>10534</v>
      </c>
      <c r="C110" s="7" t="s">
        <v>10535</v>
      </c>
      <c r="E110" t="s">
        <v>23</v>
      </c>
    </row>
    <row r="111" spans="2:6" x14ac:dyDescent="0.2">
      <c r="B111" s="7" t="s">
        <v>1225</v>
      </c>
      <c r="C111" s="7" t="s">
        <v>10536</v>
      </c>
      <c r="E111" t="s">
        <v>23</v>
      </c>
    </row>
    <row r="112" spans="2:6" x14ac:dyDescent="0.2">
      <c r="B112" s="7" t="s">
        <v>10537</v>
      </c>
      <c r="C112" s="7" t="s">
        <v>10538</v>
      </c>
      <c r="E112" t="s">
        <v>23</v>
      </c>
    </row>
    <row r="113" spans="2:6" x14ac:dyDescent="0.2">
      <c r="B113" s="7" t="s">
        <v>10539</v>
      </c>
      <c r="C113" s="7" t="s">
        <v>10540</v>
      </c>
      <c r="E113" t="s">
        <v>23</v>
      </c>
    </row>
    <row r="114" spans="2:6" x14ac:dyDescent="0.2">
      <c r="B114" s="7" t="s">
        <v>3332</v>
      </c>
      <c r="C114" s="7" t="s">
        <v>10541</v>
      </c>
      <c r="E114" t="s">
        <v>23</v>
      </c>
    </row>
    <row r="115" spans="2:6" x14ac:dyDescent="0.2">
      <c r="B115" s="7" t="s">
        <v>10542</v>
      </c>
      <c r="C115" s="7" t="s">
        <v>10543</v>
      </c>
      <c r="E115" t="s">
        <v>23</v>
      </c>
      <c r="F115" t="s">
        <v>14504</v>
      </c>
    </row>
    <row r="116" spans="2:6" x14ac:dyDescent="0.2">
      <c r="B116" s="7" t="s">
        <v>4240</v>
      </c>
      <c r="C116" s="7" t="s">
        <v>10544</v>
      </c>
      <c r="E116" t="s">
        <v>23</v>
      </c>
    </row>
    <row r="117" spans="2:6" x14ac:dyDescent="0.2">
      <c r="B117" s="7" t="s">
        <v>10545</v>
      </c>
      <c r="C117" s="7" t="s">
        <v>10546</v>
      </c>
      <c r="E117" t="s">
        <v>23</v>
      </c>
    </row>
    <row r="118" spans="2:6" x14ac:dyDescent="0.2">
      <c r="B118" s="7" t="s">
        <v>3154</v>
      </c>
      <c r="C118" s="7" t="s">
        <v>10547</v>
      </c>
      <c r="E118" t="s">
        <v>23</v>
      </c>
    </row>
    <row r="119" spans="2:6" x14ac:dyDescent="0.2">
      <c r="B119" s="7" t="s">
        <v>2004</v>
      </c>
      <c r="C119" s="7" t="s">
        <v>10548</v>
      </c>
      <c r="E119" t="s">
        <v>23</v>
      </c>
    </row>
    <row r="120" spans="2:6" x14ac:dyDescent="0.2">
      <c r="B120" s="7" t="s">
        <v>10549</v>
      </c>
      <c r="C120" s="7" t="s">
        <v>10550</v>
      </c>
      <c r="E120" t="s">
        <v>23</v>
      </c>
      <c r="F120" t="s">
        <v>14505</v>
      </c>
    </row>
    <row r="121" spans="2:6" x14ac:dyDescent="0.2">
      <c r="B121" s="7" t="s">
        <v>10551</v>
      </c>
      <c r="C121" s="7" t="s">
        <v>10552</v>
      </c>
      <c r="E121" t="s">
        <v>23</v>
      </c>
    </row>
    <row r="122" spans="2:6" x14ac:dyDescent="0.2">
      <c r="B122" s="7" t="s">
        <v>10553</v>
      </c>
      <c r="C122" s="7" t="s">
        <v>10554</v>
      </c>
      <c r="E122" t="s">
        <v>23</v>
      </c>
    </row>
    <row r="123" spans="2:6" x14ac:dyDescent="0.2">
      <c r="B123" s="7" t="s">
        <v>10555</v>
      </c>
      <c r="C123" s="7" t="s">
        <v>10556</v>
      </c>
      <c r="E123" t="s">
        <v>23</v>
      </c>
    </row>
    <row r="124" spans="2:6" x14ac:dyDescent="0.2">
      <c r="B124" s="7" t="s">
        <v>2034</v>
      </c>
      <c r="C124" s="7" t="s">
        <v>10557</v>
      </c>
      <c r="E124" t="s">
        <v>23</v>
      </c>
    </row>
    <row r="125" spans="2:6" x14ac:dyDescent="0.2">
      <c r="B125" s="7" t="s">
        <v>2946</v>
      </c>
      <c r="C125" s="7" t="s">
        <v>10558</v>
      </c>
      <c r="D125" s="7" t="s">
        <v>10559</v>
      </c>
      <c r="E125" t="s">
        <v>23</v>
      </c>
      <c r="F125" t="s">
        <v>14506</v>
      </c>
    </row>
    <row r="126" spans="2:6" x14ac:dyDescent="0.2">
      <c r="B126" s="7" t="s">
        <v>10560</v>
      </c>
      <c r="C126" s="7" t="s">
        <v>10561</v>
      </c>
      <c r="E126" t="s">
        <v>23</v>
      </c>
    </row>
    <row r="127" spans="2:6" x14ac:dyDescent="0.2">
      <c r="B127" s="7" t="s">
        <v>10562</v>
      </c>
      <c r="C127" s="7" t="s">
        <v>10563</v>
      </c>
      <c r="E127" t="s">
        <v>23</v>
      </c>
    </row>
    <row r="128" spans="2:6" x14ac:dyDescent="0.2">
      <c r="B128" s="7" t="s">
        <v>10564</v>
      </c>
      <c r="C128" s="7" t="s">
        <v>10565</v>
      </c>
      <c r="E128" t="s">
        <v>23</v>
      </c>
    </row>
    <row r="129" spans="2:6" x14ac:dyDescent="0.2">
      <c r="B129" s="7" t="s">
        <v>10566</v>
      </c>
      <c r="C129" s="7" t="s">
        <v>10567</v>
      </c>
      <c r="E129" t="s">
        <v>23</v>
      </c>
    </row>
    <row r="130" spans="2:6" x14ac:dyDescent="0.2">
      <c r="B130" s="7" t="s">
        <v>10568</v>
      </c>
      <c r="C130" s="7" t="s">
        <v>10569</v>
      </c>
      <c r="E130" t="s">
        <v>23</v>
      </c>
    </row>
    <row r="131" spans="2:6" x14ac:dyDescent="0.2">
      <c r="B131" s="7" t="s">
        <v>10570</v>
      </c>
      <c r="C131" s="7" t="s">
        <v>10571</v>
      </c>
      <c r="E131" t="s">
        <v>23</v>
      </c>
    </row>
    <row r="132" spans="2:6" x14ac:dyDescent="0.2">
      <c r="B132" s="7" t="s">
        <v>10572</v>
      </c>
      <c r="C132" s="7" t="s">
        <v>10573</v>
      </c>
      <c r="E132" t="s">
        <v>23</v>
      </c>
    </row>
    <row r="133" spans="2:6" x14ac:dyDescent="0.2">
      <c r="B133" s="7" t="s">
        <v>10574</v>
      </c>
      <c r="C133" s="7" t="s">
        <v>10575</v>
      </c>
      <c r="E133" t="s">
        <v>23</v>
      </c>
    </row>
    <row r="134" spans="2:6" x14ac:dyDescent="0.2">
      <c r="B134" s="7" t="s">
        <v>10576</v>
      </c>
      <c r="C134" s="7" t="s">
        <v>10577</v>
      </c>
      <c r="E134" t="s">
        <v>23</v>
      </c>
      <c r="F134" t="s">
        <v>14507</v>
      </c>
    </row>
    <row r="135" spans="2:6" x14ac:dyDescent="0.2">
      <c r="B135" s="7" t="s">
        <v>10578</v>
      </c>
      <c r="C135" s="7" t="s">
        <v>10579</v>
      </c>
      <c r="E135" t="s">
        <v>23</v>
      </c>
    </row>
    <row r="136" spans="2:6" x14ac:dyDescent="0.2">
      <c r="B136" s="7" t="s">
        <v>10580</v>
      </c>
      <c r="C136" s="7" t="s">
        <v>10581</v>
      </c>
      <c r="E136" t="s">
        <v>23</v>
      </c>
    </row>
    <row r="137" spans="2:6" x14ac:dyDescent="0.2">
      <c r="B137" s="7" t="s">
        <v>10582</v>
      </c>
      <c r="C137" s="7" t="s">
        <v>10583</v>
      </c>
      <c r="E137" t="s">
        <v>23</v>
      </c>
    </row>
    <row r="138" spans="2:6" x14ac:dyDescent="0.2">
      <c r="B138" s="7" t="s">
        <v>2357</v>
      </c>
      <c r="C138" s="7" t="s">
        <v>10584</v>
      </c>
      <c r="E138" t="s">
        <v>23</v>
      </c>
    </row>
    <row r="139" spans="2:6" x14ac:dyDescent="0.2">
      <c r="B139" s="7" t="s">
        <v>10585</v>
      </c>
      <c r="C139" s="7" t="s">
        <v>10586</v>
      </c>
      <c r="E139" t="s">
        <v>23</v>
      </c>
    </row>
    <row r="140" spans="2:6" x14ac:dyDescent="0.2">
      <c r="B140" s="7" t="s">
        <v>10587</v>
      </c>
      <c r="C140" s="7" t="s">
        <v>10588</v>
      </c>
      <c r="E140" t="s">
        <v>23</v>
      </c>
      <c r="F140" t="s">
        <v>14508</v>
      </c>
    </row>
    <row r="141" spans="2:6" x14ac:dyDescent="0.2">
      <c r="B141" s="7" t="s">
        <v>3295</v>
      </c>
      <c r="C141" s="7" t="s">
        <v>10589</v>
      </c>
      <c r="E141" t="s">
        <v>23</v>
      </c>
    </row>
    <row r="142" spans="2:6" x14ac:dyDescent="0.2">
      <c r="B142" s="7" t="s">
        <v>3787</v>
      </c>
      <c r="C142" s="7" t="s">
        <v>10590</v>
      </c>
      <c r="E142" t="s">
        <v>23</v>
      </c>
    </row>
    <row r="143" spans="2:6" x14ac:dyDescent="0.2">
      <c r="B143" s="7" t="s">
        <v>2259</v>
      </c>
      <c r="C143" s="7" t="s">
        <v>10591</v>
      </c>
      <c r="D143" s="7" t="s">
        <v>10592</v>
      </c>
      <c r="E143" t="s">
        <v>23</v>
      </c>
      <c r="F143" t="s">
        <v>14509</v>
      </c>
    </row>
    <row r="144" spans="2:6" x14ac:dyDescent="0.2">
      <c r="B144" s="7" t="s">
        <v>1371</v>
      </c>
      <c r="C144" s="7" t="s">
        <v>10593</v>
      </c>
      <c r="E144" t="s">
        <v>23</v>
      </c>
    </row>
    <row r="145" spans="2:6" x14ac:dyDescent="0.2">
      <c r="B145" s="7" t="s">
        <v>1396</v>
      </c>
      <c r="C145" s="7" t="s">
        <v>10594</v>
      </c>
      <c r="E145" t="s">
        <v>23</v>
      </c>
    </row>
    <row r="146" spans="2:6" x14ac:dyDescent="0.2">
      <c r="B146" s="7" t="s">
        <v>10595</v>
      </c>
      <c r="C146" s="7" t="s">
        <v>10596</v>
      </c>
      <c r="E146" t="s">
        <v>23</v>
      </c>
    </row>
    <row r="147" spans="2:6" x14ac:dyDescent="0.2">
      <c r="B147" s="7" t="s">
        <v>1391</v>
      </c>
      <c r="C147" s="7" t="s">
        <v>10597</v>
      </c>
      <c r="E147" t="s">
        <v>23</v>
      </c>
    </row>
    <row r="148" spans="2:6" x14ac:dyDescent="0.2">
      <c r="B148" s="7" t="s">
        <v>10598</v>
      </c>
      <c r="C148" s="7" t="s">
        <v>10599</v>
      </c>
      <c r="E148" t="s">
        <v>23</v>
      </c>
    </row>
    <row r="149" spans="2:6" x14ac:dyDescent="0.2">
      <c r="B149" s="7" t="s">
        <v>10600</v>
      </c>
      <c r="C149" s="7" t="s">
        <v>10601</v>
      </c>
      <c r="E149" t="s">
        <v>23</v>
      </c>
    </row>
    <row r="150" spans="2:6" x14ac:dyDescent="0.2">
      <c r="B150" s="7" t="s">
        <v>10602</v>
      </c>
      <c r="C150" s="7" t="s">
        <v>10603</v>
      </c>
      <c r="E150" t="s">
        <v>23</v>
      </c>
    </row>
    <row r="151" spans="2:6" x14ac:dyDescent="0.2">
      <c r="B151" s="7" t="s">
        <v>831</v>
      </c>
      <c r="C151" s="7" t="s">
        <v>10604</v>
      </c>
      <c r="E151" t="s">
        <v>23</v>
      </c>
    </row>
    <row r="152" spans="2:6" x14ac:dyDescent="0.2">
      <c r="B152" s="7" t="s">
        <v>10605</v>
      </c>
      <c r="C152" s="7" t="s">
        <v>10606</v>
      </c>
      <c r="E152" t="s">
        <v>23</v>
      </c>
    </row>
    <row r="153" spans="2:6" x14ac:dyDescent="0.2">
      <c r="B153" s="7" t="s">
        <v>1778</v>
      </c>
      <c r="C153" s="7" t="s">
        <v>10607</v>
      </c>
      <c r="E153" t="s">
        <v>23</v>
      </c>
      <c r="F153" t="s">
        <v>14510</v>
      </c>
    </row>
    <row r="154" spans="2:6" x14ac:dyDescent="0.2">
      <c r="B154" s="7" t="s">
        <v>10608</v>
      </c>
      <c r="C154" s="7" t="s">
        <v>10609</v>
      </c>
      <c r="E154" t="s">
        <v>23</v>
      </c>
    </row>
    <row r="155" spans="2:6" x14ac:dyDescent="0.2">
      <c r="B155" s="7" t="s">
        <v>10610</v>
      </c>
      <c r="C155" s="7" t="s">
        <v>10611</v>
      </c>
      <c r="E155" t="s">
        <v>23</v>
      </c>
    </row>
    <row r="156" spans="2:6" x14ac:dyDescent="0.2">
      <c r="B156" s="7" t="s">
        <v>10612</v>
      </c>
      <c r="C156" s="7" t="s">
        <v>10613</v>
      </c>
      <c r="E156" t="s">
        <v>23</v>
      </c>
    </row>
    <row r="157" spans="2:6" x14ac:dyDescent="0.2">
      <c r="B157" s="7" t="s">
        <v>10614</v>
      </c>
      <c r="C157" s="7" t="s">
        <v>10615</v>
      </c>
      <c r="E157" t="s">
        <v>23</v>
      </c>
    </row>
    <row r="158" spans="2:6" x14ac:dyDescent="0.2">
      <c r="B158" s="7" t="s">
        <v>3312</v>
      </c>
      <c r="C158" s="7" t="s">
        <v>10616</v>
      </c>
      <c r="E158" t="s">
        <v>23</v>
      </c>
    </row>
    <row r="159" spans="2:6" x14ac:dyDescent="0.2">
      <c r="B159" s="7" t="s">
        <v>2250</v>
      </c>
      <c r="C159" s="7" t="s">
        <v>10617</v>
      </c>
      <c r="E159" t="s">
        <v>23</v>
      </c>
    </row>
    <row r="160" spans="2:6" x14ac:dyDescent="0.2">
      <c r="B160" s="7" t="s">
        <v>10618</v>
      </c>
      <c r="C160" s="7" t="s">
        <v>10619</v>
      </c>
      <c r="E160" t="s">
        <v>23</v>
      </c>
    </row>
    <row r="161" spans="2:6" x14ac:dyDescent="0.2">
      <c r="B161" s="7" t="s">
        <v>10620</v>
      </c>
      <c r="C161" s="7" t="s">
        <v>10621</v>
      </c>
      <c r="E161" t="s">
        <v>23</v>
      </c>
    </row>
    <row r="162" spans="2:6" x14ac:dyDescent="0.2">
      <c r="B162" s="7" t="s">
        <v>2362</v>
      </c>
      <c r="C162" s="7" t="s">
        <v>10622</v>
      </c>
      <c r="E162" t="s">
        <v>23</v>
      </c>
    </row>
    <row r="163" spans="2:6" x14ac:dyDescent="0.2">
      <c r="B163" s="7" t="s">
        <v>10623</v>
      </c>
      <c r="C163" s="7" t="s">
        <v>10624</v>
      </c>
      <c r="E163" t="s">
        <v>23</v>
      </c>
    </row>
    <row r="164" spans="2:6" x14ac:dyDescent="0.2">
      <c r="B164" s="7" t="s">
        <v>10625</v>
      </c>
      <c r="C164" s="7" t="s">
        <v>10626</v>
      </c>
      <c r="E164" t="s">
        <v>23</v>
      </c>
    </row>
    <row r="165" spans="2:6" x14ac:dyDescent="0.2">
      <c r="B165" s="7" t="s">
        <v>10627</v>
      </c>
      <c r="C165" s="7" t="s">
        <v>10628</v>
      </c>
      <c r="E165" t="s">
        <v>23</v>
      </c>
    </row>
    <row r="166" spans="2:6" x14ac:dyDescent="0.2">
      <c r="B166" s="7" t="s">
        <v>10629</v>
      </c>
      <c r="C166" s="7" t="s">
        <v>10630</v>
      </c>
      <c r="E166" t="s">
        <v>23</v>
      </c>
    </row>
    <row r="167" spans="2:6" x14ac:dyDescent="0.2">
      <c r="B167" s="7" t="s">
        <v>10631</v>
      </c>
      <c r="C167" s="7" t="s">
        <v>10632</v>
      </c>
      <c r="E167" t="s">
        <v>23</v>
      </c>
    </row>
    <row r="168" spans="2:6" x14ac:dyDescent="0.2">
      <c r="B168" s="7" t="s">
        <v>10633</v>
      </c>
      <c r="C168" s="7" t="s">
        <v>10634</v>
      </c>
      <c r="E168" t="s">
        <v>23</v>
      </c>
    </row>
    <row r="169" spans="2:6" x14ac:dyDescent="0.2">
      <c r="B169" s="7" t="s">
        <v>10635</v>
      </c>
      <c r="C169" s="7" t="s">
        <v>10636</v>
      </c>
      <c r="E169" t="s">
        <v>23</v>
      </c>
      <c r="F169" t="s">
        <v>14511</v>
      </c>
    </row>
    <row r="170" spans="2:6" x14ac:dyDescent="0.2">
      <c r="B170" s="7" t="s">
        <v>10637</v>
      </c>
      <c r="C170" s="7" t="s">
        <v>10638</v>
      </c>
      <c r="E170" t="s">
        <v>23</v>
      </c>
    </row>
    <row r="171" spans="2:6" x14ac:dyDescent="0.2">
      <c r="B171" s="7" t="s">
        <v>132</v>
      </c>
      <c r="C171" s="7" t="s">
        <v>10639</v>
      </c>
      <c r="D171" s="7" t="s">
        <v>10640</v>
      </c>
      <c r="E171" t="s">
        <v>23</v>
      </c>
      <c r="F171" t="s">
        <v>14512</v>
      </c>
    </row>
    <row r="172" spans="2:6" x14ac:dyDescent="0.2">
      <c r="B172" s="7" t="s">
        <v>10641</v>
      </c>
      <c r="C172" s="7" t="s">
        <v>10642</v>
      </c>
      <c r="E172" t="s">
        <v>23</v>
      </c>
    </row>
    <row r="173" spans="2:6" x14ac:dyDescent="0.2">
      <c r="B173" s="7" t="s">
        <v>10643</v>
      </c>
      <c r="C173" s="7" t="s">
        <v>10644</v>
      </c>
      <c r="E173" t="s">
        <v>23</v>
      </c>
    </row>
    <row r="174" spans="2:6" x14ac:dyDescent="0.2">
      <c r="B174" s="7" t="s">
        <v>3166</v>
      </c>
      <c r="C174" s="7" t="s">
        <v>10645</v>
      </c>
      <c r="E174" t="s">
        <v>23</v>
      </c>
    </row>
    <row r="175" spans="2:6" x14ac:dyDescent="0.2">
      <c r="B175" s="7" t="s">
        <v>1551</v>
      </c>
      <c r="C175" s="7" t="s">
        <v>10646</v>
      </c>
      <c r="E175" t="s">
        <v>23</v>
      </c>
      <c r="F175" t="s">
        <v>14513</v>
      </c>
    </row>
    <row r="176" spans="2:6" x14ac:dyDescent="0.2">
      <c r="B176" s="7" t="s">
        <v>2962</v>
      </c>
      <c r="C176" s="7" t="s">
        <v>10647</v>
      </c>
      <c r="D176" s="7" t="s">
        <v>10648</v>
      </c>
      <c r="E176" t="s">
        <v>23</v>
      </c>
      <c r="F176" t="s">
        <v>14514</v>
      </c>
    </row>
    <row r="177" spans="2:6" x14ac:dyDescent="0.2">
      <c r="B177" s="7" t="s">
        <v>10649</v>
      </c>
      <c r="C177" s="7" t="s">
        <v>10650</v>
      </c>
      <c r="E177" t="s">
        <v>23</v>
      </c>
    </row>
    <row r="178" spans="2:6" x14ac:dyDescent="0.2">
      <c r="B178" s="7" t="s">
        <v>856</v>
      </c>
      <c r="C178" s="7" t="s">
        <v>10651</v>
      </c>
      <c r="E178" t="s">
        <v>23</v>
      </c>
    </row>
    <row r="179" spans="2:6" x14ac:dyDescent="0.2">
      <c r="B179" s="7" t="s">
        <v>3111</v>
      </c>
      <c r="C179" s="7" t="s">
        <v>10652</v>
      </c>
      <c r="E179" t="s">
        <v>23</v>
      </c>
    </row>
    <row r="180" spans="2:6" x14ac:dyDescent="0.2">
      <c r="B180" s="7" t="s">
        <v>10653</v>
      </c>
      <c r="C180" s="7" t="s">
        <v>10654</v>
      </c>
      <c r="E180" t="s">
        <v>23</v>
      </c>
    </row>
    <row r="181" spans="2:6" x14ac:dyDescent="0.2">
      <c r="B181" s="7" t="s">
        <v>1253</v>
      </c>
      <c r="C181" s="7" t="s">
        <v>10655</v>
      </c>
      <c r="E181" t="s">
        <v>23</v>
      </c>
    </row>
    <row r="182" spans="2:6" x14ac:dyDescent="0.2">
      <c r="B182" s="7" t="s">
        <v>2967</v>
      </c>
      <c r="C182" s="7" t="s">
        <v>10656</v>
      </c>
      <c r="D182" s="7" t="s">
        <v>10657</v>
      </c>
      <c r="E182" t="s">
        <v>23</v>
      </c>
      <c r="F182" t="s">
        <v>14515</v>
      </c>
    </row>
    <row r="183" spans="2:6" x14ac:dyDescent="0.2">
      <c r="B183" s="7" t="s">
        <v>93</v>
      </c>
      <c r="C183" s="7" t="s">
        <v>10658</v>
      </c>
      <c r="E183" t="s">
        <v>23</v>
      </c>
    </row>
    <row r="184" spans="2:6" x14ac:dyDescent="0.2">
      <c r="B184" s="7" t="s">
        <v>2332</v>
      </c>
      <c r="C184" s="7" t="s">
        <v>10659</v>
      </c>
      <c r="E184" t="s">
        <v>23</v>
      </c>
    </row>
    <row r="185" spans="2:6" x14ac:dyDescent="0.2">
      <c r="B185" s="7" t="s">
        <v>10660</v>
      </c>
      <c r="C185" s="7" t="s">
        <v>10661</v>
      </c>
      <c r="E185" t="s">
        <v>23</v>
      </c>
    </row>
    <row r="186" spans="2:6" x14ac:dyDescent="0.2">
      <c r="B186" s="7" t="s">
        <v>193</v>
      </c>
      <c r="C186" s="7" t="s">
        <v>10662</v>
      </c>
      <c r="E186" t="s">
        <v>23</v>
      </c>
    </row>
    <row r="187" spans="2:6" x14ac:dyDescent="0.2">
      <c r="B187" s="7" t="s">
        <v>2869</v>
      </c>
      <c r="C187" s="7" t="s">
        <v>10663</v>
      </c>
      <c r="E187" t="s">
        <v>23</v>
      </c>
    </row>
    <row r="188" spans="2:6" x14ac:dyDescent="0.2">
      <c r="B188" s="7" t="s">
        <v>10664</v>
      </c>
      <c r="C188" s="7" t="s">
        <v>10665</v>
      </c>
      <c r="E188" t="s">
        <v>23</v>
      </c>
    </row>
    <row r="189" spans="2:6" x14ac:dyDescent="0.2">
      <c r="B189" s="7" t="s">
        <v>10666</v>
      </c>
      <c r="C189" s="7" t="s">
        <v>10667</v>
      </c>
      <c r="E189" t="s">
        <v>23</v>
      </c>
    </row>
    <row r="190" spans="2:6" x14ac:dyDescent="0.2">
      <c r="B190" s="7" t="s">
        <v>10668</v>
      </c>
      <c r="C190" s="7" t="s">
        <v>10669</v>
      </c>
      <c r="E190" t="s">
        <v>23</v>
      </c>
    </row>
    <row r="191" spans="2:6" x14ac:dyDescent="0.2">
      <c r="B191" s="7" t="s">
        <v>341</v>
      </c>
      <c r="C191" s="7" t="s">
        <v>10670</v>
      </c>
      <c r="E191" t="s">
        <v>23</v>
      </c>
    </row>
    <row r="192" spans="2:6" x14ac:dyDescent="0.2">
      <c r="B192" s="7" t="s">
        <v>1469</v>
      </c>
      <c r="C192" s="7" t="s">
        <v>10671</v>
      </c>
      <c r="E192" t="s">
        <v>23</v>
      </c>
    </row>
    <row r="193" spans="2:6" x14ac:dyDescent="0.2">
      <c r="B193" s="7" t="s">
        <v>10672</v>
      </c>
      <c r="C193" s="7" t="s">
        <v>10673</v>
      </c>
      <c r="E193" t="s">
        <v>23</v>
      </c>
    </row>
    <row r="194" spans="2:6" x14ac:dyDescent="0.2">
      <c r="B194" s="7" t="s">
        <v>10674</v>
      </c>
      <c r="C194" s="7" t="s">
        <v>10675</v>
      </c>
      <c r="E194" t="s">
        <v>23</v>
      </c>
    </row>
    <row r="195" spans="2:6" x14ac:dyDescent="0.2">
      <c r="B195" s="7" t="s">
        <v>10676</v>
      </c>
      <c r="C195" s="7" t="s">
        <v>10677</v>
      </c>
      <c r="E195" t="s">
        <v>23</v>
      </c>
    </row>
    <row r="196" spans="2:6" x14ac:dyDescent="0.2">
      <c r="B196" s="7" t="s">
        <v>10678</v>
      </c>
      <c r="C196" s="7" t="s">
        <v>10679</v>
      </c>
      <c r="E196" t="s">
        <v>23</v>
      </c>
    </row>
    <row r="197" spans="2:6" x14ac:dyDescent="0.2">
      <c r="B197" s="7" t="s">
        <v>3366</v>
      </c>
      <c r="C197" s="7" t="s">
        <v>10680</v>
      </c>
      <c r="E197" t="s">
        <v>23</v>
      </c>
    </row>
    <row r="198" spans="2:6" x14ac:dyDescent="0.2">
      <c r="B198" s="7" t="s">
        <v>1271</v>
      </c>
      <c r="C198" s="7" t="s">
        <v>10681</v>
      </c>
      <c r="E198" t="s">
        <v>23</v>
      </c>
    </row>
    <row r="199" spans="2:6" x14ac:dyDescent="0.2">
      <c r="B199" s="7" t="s">
        <v>10682</v>
      </c>
      <c r="C199" s="7" t="s">
        <v>10683</v>
      </c>
      <c r="E199" t="s">
        <v>23</v>
      </c>
    </row>
    <row r="200" spans="2:6" x14ac:dyDescent="0.2">
      <c r="B200" s="7" t="s">
        <v>898</v>
      </c>
      <c r="C200" s="7" t="s">
        <v>10684</v>
      </c>
      <c r="E200" t="s">
        <v>23</v>
      </c>
    </row>
    <row r="201" spans="2:6" x14ac:dyDescent="0.2">
      <c r="B201" s="7" t="s">
        <v>484</v>
      </c>
      <c r="C201" s="7" t="s">
        <v>10685</v>
      </c>
      <c r="E201" t="s">
        <v>23</v>
      </c>
    </row>
    <row r="202" spans="2:6" x14ac:dyDescent="0.2">
      <c r="B202" s="7" t="s">
        <v>260</v>
      </c>
      <c r="C202" s="7" t="s">
        <v>10686</v>
      </c>
      <c r="E202" t="s">
        <v>23</v>
      </c>
    </row>
    <row r="203" spans="2:6" x14ac:dyDescent="0.2">
      <c r="B203" s="7" t="s">
        <v>10687</v>
      </c>
      <c r="C203" s="7" t="s">
        <v>10688</v>
      </c>
      <c r="E203" t="s">
        <v>23</v>
      </c>
      <c r="F203" t="s">
        <v>14516</v>
      </c>
    </row>
    <row r="204" spans="2:6" x14ac:dyDescent="0.2">
      <c r="B204" s="7" t="s">
        <v>10689</v>
      </c>
      <c r="C204" s="7" t="s">
        <v>10690</v>
      </c>
      <c r="E204" t="s">
        <v>23</v>
      </c>
    </row>
    <row r="205" spans="2:6" x14ac:dyDescent="0.2">
      <c r="B205" s="7" t="s">
        <v>10691</v>
      </c>
      <c r="C205" s="7" t="s">
        <v>10692</v>
      </c>
      <c r="E205" t="s">
        <v>23</v>
      </c>
    </row>
    <row r="206" spans="2:6" x14ac:dyDescent="0.2">
      <c r="B206" s="7" t="s">
        <v>1789</v>
      </c>
      <c r="C206" s="7" t="s">
        <v>10693</v>
      </c>
      <c r="D206" s="7" t="s">
        <v>10694</v>
      </c>
      <c r="E206" t="s">
        <v>23</v>
      </c>
      <c r="F206" t="s">
        <v>14517</v>
      </c>
    </row>
    <row r="207" spans="2:6" x14ac:dyDescent="0.2">
      <c r="B207" s="7" t="s">
        <v>2168</v>
      </c>
      <c r="C207" s="7" t="s">
        <v>10695</v>
      </c>
      <c r="E207" t="s">
        <v>23</v>
      </c>
    </row>
    <row r="208" spans="2:6" x14ac:dyDescent="0.2">
      <c r="B208" s="7" t="s">
        <v>3371</v>
      </c>
      <c r="C208" s="7" t="s">
        <v>10696</v>
      </c>
      <c r="E208" t="s">
        <v>23</v>
      </c>
    </row>
    <row r="209" spans="2:6" x14ac:dyDescent="0.2">
      <c r="B209" s="7" t="s">
        <v>10697</v>
      </c>
      <c r="C209" s="7" t="s">
        <v>10698</v>
      </c>
      <c r="E209" t="s">
        <v>23</v>
      </c>
    </row>
    <row r="210" spans="2:6" x14ac:dyDescent="0.2">
      <c r="B210" s="7" t="s">
        <v>10699</v>
      </c>
      <c r="C210" s="7" t="s">
        <v>10700</v>
      </c>
      <c r="E210" t="s">
        <v>23</v>
      </c>
    </row>
    <row r="211" spans="2:6" x14ac:dyDescent="0.2">
      <c r="B211" s="7" t="s">
        <v>10701</v>
      </c>
      <c r="C211" s="7" t="s">
        <v>10702</v>
      </c>
      <c r="E211" t="s">
        <v>23</v>
      </c>
    </row>
    <row r="212" spans="2:6" x14ac:dyDescent="0.2">
      <c r="B212" s="7" t="s">
        <v>10703</v>
      </c>
      <c r="C212" s="7" t="s">
        <v>10704</v>
      </c>
      <c r="E212" t="s">
        <v>23</v>
      </c>
    </row>
    <row r="213" spans="2:6" x14ac:dyDescent="0.2">
      <c r="B213" s="7" t="s">
        <v>10705</v>
      </c>
      <c r="C213" s="7" t="s">
        <v>10706</v>
      </c>
      <c r="E213" t="s">
        <v>23</v>
      </c>
    </row>
    <row r="214" spans="2:6" x14ac:dyDescent="0.2">
      <c r="B214" s="7" t="s">
        <v>2237</v>
      </c>
      <c r="C214" s="7" t="s">
        <v>10707</v>
      </c>
      <c r="E214" t="s">
        <v>23</v>
      </c>
      <c r="F214" t="s">
        <v>14518</v>
      </c>
    </row>
    <row r="215" spans="2:6" x14ac:dyDescent="0.2">
      <c r="B215" s="7" t="s">
        <v>10708</v>
      </c>
      <c r="C215" s="7" t="s">
        <v>10709</v>
      </c>
      <c r="E215" t="s">
        <v>23</v>
      </c>
    </row>
    <row r="216" spans="2:6" x14ac:dyDescent="0.2">
      <c r="B216" s="7" t="s">
        <v>10710</v>
      </c>
      <c r="C216" s="7" t="s">
        <v>10711</v>
      </c>
      <c r="E216" t="s">
        <v>23</v>
      </c>
    </row>
    <row r="217" spans="2:6" x14ac:dyDescent="0.2">
      <c r="B217" s="7" t="s">
        <v>10712</v>
      </c>
      <c r="C217" s="7" t="s">
        <v>10713</v>
      </c>
      <c r="E217" t="s">
        <v>23</v>
      </c>
    </row>
    <row r="218" spans="2:6" x14ac:dyDescent="0.2">
      <c r="B218" s="7" t="s">
        <v>10714</v>
      </c>
      <c r="C218" s="7" t="s">
        <v>10715</v>
      </c>
      <c r="E218" t="s">
        <v>23</v>
      </c>
      <c r="F218" t="s">
        <v>14519</v>
      </c>
    </row>
    <row r="219" spans="2:6" x14ac:dyDescent="0.2">
      <c r="B219" s="7" t="s">
        <v>2019</v>
      </c>
      <c r="C219" s="7" t="s">
        <v>10716</v>
      </c>
      <c r="E219" t="s">
        <v>23</v>
      </c>
    </row>
    <row r="220" spans="2:6" x14ac:dyDescent="0.2">
      <c r="B220" s="7" t="s">
        <v>10717</v>
      </c>
      <c r="C220" s="7" t="s">
        <v>10718</v>
      </c>
      <c r="E220" t="s">
        <v>23</v>
      </c>
    </row>
    <row r="221" spans="2:6" x14ac:dyDescent="0.2">
      <c r="B221" s="7" t="s">
        <v>10719</v>
      </c>
      <c r="C221" s="7" t="s">
        <v>10720</v>
      </c>
      <c r="E221" t="s">
        <v>23</v>
      </c>
    </row>
    <row r="222" spans="2:6" x14ac:dyDescent="0.2">
      <c r="B222" s="7" t="s">
        <v>10721</v>
      </c>
      <c r="C222" s="7" t="s">
        <v>10722</v>
      </c>
      <c r="E222" t="s">
        <v>23</v>
      </c>
    </row>
    <row r="223" spans="2:6" x14ac:dyDescent="0.2">
      <c r="B223" s="7" t="s">
        <v>573</v>
      </c>
      <c r="C223" s="7" t="s">
        <v>10723</v>
      </c>
      <c r="E223" t="s">
        <v>23</v>
      </c>
    </row>
    <row r="224" spans="2:6" x14ac:dyDescent="0.2">
      <c r="B224" s="7" t="s">
        <v>10724</v>
      </c>
      <c r="C224" s="7" t="s">
        <v>10725</v>
      </c>
      <c r="E224" t="s">
        <v>23</v>
      </c>
    </row>
    <row r="225" spans="2:6" x14ac:dyDescent="0.2">
      <c r="B225" s="7" t="s">
        <v>4354</v>
      </c>
      <c r="C225" s="7" t="s">
        <v>10726</v>
      </c>
      <c r="E225" t="s">
        <v>23</v>
      </c>
    </row>
    <row r="226" spans="2:6" x14ac:dyDescent="0.2">
      <c r="B226" s="7" t="s">
        <v>10727</v>
      </c>
      <c r="C226" s="7" t="s">
        <v>10728</v>
      </c>
      <c r="E226" t="s">
        <v>23</v>
      </c>
    </row>
    <row r="227" spans="2:6" x14ac:dyDescent="0.2">
      <c r="B227" s="7" t="s">
        <v>10729</v>
      </c>
      <c r="C227" s="7" t="s">
        <v>10730</v>
      </c>
      <c r="E227" t="s">
        <v>23</v>
      </c>
    </row>
    <row r="228" spans="2:6" x14ac:dyDescent="0.2">
      <c r="B228" s="7" t="s">
        <v>10731</v>
      </c>
      <c r="C228" s="7" t="s">
        <v>10732</v>
      </c>
      <c r="E228" t="s">
        <v>23</v>
      </c>
    </row>
    <row r="229" spans="2:6" x14ac:dyDescent="0.2">
      <c r="B229" s="7" t="s">
        <v>10733</v>
      </c>
      <c r="C229" s="7" t="s">
        <v>10734</v>
      </c>
      <c r="E229" t="s">
        <v>23</v>
      </c>
      <c r="F229" t="s">
        <v>14520</v>
      </c>
    </row>
    <row r="230" spans="2:6" x14ac:dyDescent="0.2">
      <c r="B230" s="7" t="s">
        <v>10735</v>
      </c>
      <c r="C230" s="7" t="s">
        <v>10736</v>
      </c>
      <c r="E230" t="s">
        <v>23</v>
      </c>
    </row>
    <row r="231" spans="2:6" x14ac:dyDescent="0.2">
      <c r="B231" s="7" t="s">
        <v>4448</v>
      </c>
      <c r="C231" s="7" t="s">
        <v>10737</v>
      </c>
      <c r="E231" t="s">
        <v>23</v>
      </c>
    </row>
    <row r="232" spans="2:6" x14ac:dyDescent="0.2">
      <c r="B232" s="7" t="s">
        <v>4273</v>
      </c>
      <c r="C232" s="7" t="s">
        <v>10738</v>
      </c>
      <c r="E232" t="s">
        <v>23</v>
      </c>
    </row>
    <row r="233" spans="2:6" x14ac:dyDescent="0.2">
      <c r="B233" s="7" t="s">
        <v>1654</v>
      </c>
      <c r="C233" s="7" t="s">
        <v>10739</v>
      </c>
      <c r="E233" t="s">
        <v>23</v>
      </c>
    </row>
    <row r="234" spans="2:6" x14ac:dyDescent="0.2">
      <c r="B234" s="7" t="s">
        <v>10740</v>
      </c>
      <c r="C234" s="7" t="s">
        <v>10741</v>
      </c>
      <c r="E234" t="s">
        <v>23</v>
      </c>
    </row>
    <row r="235" spans="2:6" x14ac:dyDescent="0.2">
      <c r="B235" s="7" t="s">
        <v>3847</v>
      </c>
      <c r="C235" s="7" t="s">
        <v>10742</v>
      </c>
      <c r="E235" t="s">
        <v>23</v>
      </c>
    </row>
    <row r="236" spans="2:6" x14ac:dyDescent="0.2">
      <c r="B236" s="7" t="s">
        <v>10743</v>
      </c>
      <c r="C236" s="7" t="s">
        <v>10744</v>
      </c>
      <c r="E236" t="s">
        <v>23</v>
      </c>
    </row>
    <row r="237" spans="2:6" x14ac:dyDescent="0.2">
      <c r="B237" s="7" t="s">
        <v>10745</v>
      </c>
      <c r="C237" s="7" t="s">
        <v>10746</v>
      </c>
      <c r="E237" t="s">
        <v>23</v>
      </c>
    </row>
    <row r="238" spans="2:6" x14ac:dyDescent="0.2">
      <c r="B238" s="7" t="s">
        <v>293</v>
      </c>
      <c r="C238" s="7" t="s">
        <v>10747</v>
      </c>
      <c r="E238" t="s">
        <v>23</v>
      </c>
    </row>
    <row r="239" spans="2:6" x14ac:dyDescent="0.2">
      <c r="B239" s="7" t="s">
        <v>1423</v>
      </c>
      <c r="C239" s="7" t="s">
        <v>10748</v>
      </c>
      <c r="E239" t="s">
        <v>23</v>
      </c>
    </row>
    <row r="240" spans="2:6" x14ac:dyDescent="0.2">
      <c r="B240" s="7" t="s">
        <v>10749</v>
      </c>
      <c r="C240" s="7" t="s">
        <v>10750</v>
      </c>
      <c r="E240" t="s">
        <v>23</v>
      </c>
    </row>
    <row r="241" spans="2:6" x14ac:dyDescent="0.2">
      <c r="B241" s="7" t="s">
        <v>1174</v>
      </c>
      <c r="C241" s="7" t="s">
        <v>10751</v>
      </c>
      <c r="E241" t="s">
        <v>23</v>
      </c>
    </row>
    <row r="242" spans="2:6" x14ac:dyDescent="0.2">
      <c r="B242" s="7" t="s">
        <v>10752</v>
      </c>
      <c r="C242" s="7" t="s">
        <v>10753</v>
      </c>
      <c r="E242" t="s">
        <v>23</v>
      </c>
    </row>
    <row r="243" spans="2:6" x14ac:dyDescent="0.2">
      <c r="B243" s="7" t="s">
        <v>2839</v>
      </c>
      <c r="C243" s="7" t="s">
        <v>10754</v>
      </c>
      <c r="E243" t="s">
        <v>23</v>
      </c>
      <c r="F243" t="s">
        <v>14521</v>
      </c>
    </row>
    <row r="244" spans="2:6" x14ac:dyDescent="0.2">
      <c r="B244" s="7" t="s">
        <v>3363</v>
      </c>
      <c r="C244" s="7" t="s">
        <v>10755</v>
      </c>
      <c r="E244" t="s">
        <v>23</v>
      </c>
    </row>
    <row r="245" spans="2:6" x14ac:dyDescent="0.2">
      <c r="B245" s="7" t="s">
        <v>10756</v>
      </c>
      <c r="C245" s="7" t="s">
        <v>10757</v>
      </c>
      <c r="E245" t="s">
        <v>23</v>
      </c>
    </row>
    <row r="246" spans="2:6" x14ac:dyDescent="0.2">
      <c r="B246" s="7" t="s">
        <v>728</v>
      </c>
      <c r="C246" s="7" t="s">
        <v>10758</v>
      </c>
      <c r="E246" t="s">
        <v>23</v>
      </c>
    </row>
    <row r="247" spans="2:6" x14ac:dyDescent="0.2">
      <c r="B247" s="7" t="s">
        <v>10759</v>
      </c>
      <c r="C247" s="7" t="s">
        <v>10760</v>
      </c>
      <c r="E247" t="s">
        <v>23</v>
      </c>
    </row>
    <row r="248" spans="2:6" x14ac:dyDescent="0.2">
      <c r="B248" s="7" t="s">
        <v>2095</v>
      </c>
      <c r="C248" s="7" t="s">
        <v>10761</v>
      </c>
      <c r="E248" t="s">
        <v>23</v>
      </c>
    </row>
    <row r="249" spans="2:6" x14ac:dyDescent="0.2">
      <c r="B249" s="7" t="s">
        <v>10762</v>
      </c>
      <c r="C249" s="7" t="s">
        <v>10763</v>
      </c>
      <c r="E249" t="s">
        <v>23</v>
      </c>
    </row>
    <row r="250" spans="2:6" x14ac:dyDescent="0.2">
      <c r="B250" s="7" t="s">
        <v>10764</v>
      </c>
      <c r="C250" s="7" t="s">
        <v>10765</v>
      </c>
      <c r="E250" t="s">
        <v>23</v>
      </c>
    </row>
    <row r="251" spans="2:6" x14ac:dyDescent="0.2">
      <c r="B251" s="7" t="s">
        <v>10766</v>
      </c>
      <c r="C251" s="7" t="s">
        <v>10767</v>
      </c>
      <c r="E251" t="s">
        <v>23</v>
      </c>
    </row>
    <row r="252" spans="2:6" x14ac:dyDescent="0.2">
      <c r="B252" s="7" t="s">
        <v>10768</v>
      </c>
      <c r="C252" s="7" t="s">
        <v>10769</v>
      </c>
      <c r="E252" t="s">
        <v>23</v>
      </c>
    </row>
    <row r="253" spans="2:6" x14ac:dyDescent="0.2">
      <c r="B253" s="7" t="s">
        <v>10770</v>
      </c>
      <c r="C253" s="7" t="s">
        <v>10771</v>
      </c>
      <c r="E253" t="s">
        <v>23</v>
      </c>
    </row>
    <row r="254" spans="2:6" x14ac:dyDescent="0.2">
      <c r="B254" s="7" t="s">
        <v>10772</v>
      </c>
      <c r="C254" s="7" t="s">
        <v>10773</v>
      </c>
      <c r="E254" t="s">
        <v>23</v>
      </c>
    </row>
    <row r="255" spans="2:6" x14ac:dyDescent="0.2">
      <c r="B255" s="7" t="s">
        <v>464</v>
      </c>
      <c r="C255" s="7" t="s">
        <v>10774</v>
      </c>
      <c r="E255" t="s">
        <v>23</v>
      </c>
      <c r="F255" t="s">
        <v>14522</v>
      </c>
    </row>
    <row r="256" spans="2:6" x14ac:dyDescent="0.2">
      <c r="B256" s="7" t="s">
        <v>499</v>
      </c>
      <c r="C256" s="7" t="s">
        <v>10775</v>
      </c>
      <c r="E256" t="s">
        <v>23</v>
      </c>
    </row>
    <row r="257" spans="2:6" x14ac:dyDescent="0.2">
      <c r="B257" s="7" t="s">
        <v>10776</v>
      </c>
      <c r="C257" s="7" t="s">
        <v>10777</v>
      </c>
      <c r="E257" t="s">
        <v>23</v>
      </c>
    </row>
    <row r="258" spans="2:6" x14ac:dyDescent="0.2">
      <c r="B258" s="7" t="s">
        <v>1817</v>
      </c>
      <c r="C258" s="7" t="s">
        <v>10778</v>
      </c>
      <c r="E258" t="s">
        <v>23</v>
      </c>
    </row>
    <row r="259" spans="2:6" x14ac:dyDescent="0.2">
      <c r="B259" s="7" t="s">
        <v>10779</v>
      </c>
      <c r="C259" s="7" t="s">
        <v>10780</v>
      </c>
      <c r="E259" t="s">
        <v>23</v>
      </c>
    </row>
    <row r="260" spans="2:6" x14ac:dyDescent="0.2">
      <c r="B260" s="7" t="s">
        <v>4304</v>
      </c>
      <c r="C260" s="7" t="s">
        <v>10781</v>
      </c>
      <c r="E260" t="s">
        <v>23</v>
      </c>
    </row>
    <row r="261" spans="2:6" x14ac:dyDescent="0.2">
      <c r="B261" s="7" t="s">
        <v>3510</v>
      </c>
      <c r="C261" s="7" t="s">
        <v>10782</v>
      </c>
      <c r="D261" s="7" t="s">
        <v>10783</v>
      </c>
      <c r="E261" t="s">
        <v>23</v>
      </c>
      <c r="F261" t="s">
        <v>14523</v>
      </c>
    </row>
    <row r="262" spans="2:6" x14ac:dyDescent="0.2">
      <c r="B262" s="7" t="s">
        <v>3502</v>
      </c>
      <c r="C262" s="7" t="s">
        <v>10784</v>
      </c>
      <c r="D262" s="7" t="s">
        <v>10785</v>
      </c>
      <c r="E262" t="s">
        <v>23</v>
      </c>
      <c r="F262" t="s">
        <v>14524</v>
      </c>
    </row>
    <row r="263" spans="2:6" x14ac:dyDescent="0.2">
      <c r="B263" s="7" t="s">
        <v>3468</v>
      </c>
      <c r="C263" s="7" t="s">
        <v>10786</v>
      </c>
      <c r="D263" s="7" t="s">
        <v>10787</v>
      </c>
      <c r="E263" t="s">
        <v>23</v>
      </c>
      <c r="F263" t="s">
        <v>14525</v>
      </c>
    </row>
    <row r="264" spans="2:6" x14ac:dyDescent="0.2">
      <c r="B264" s="7" t="s">
        <v>4268</v>
      </c>
      <c r="C264" s="7" t="s">
        <v>10788</v>
      </c>
      <c r="E264" t="s">
        <v>23</v>
      </c>
    </row>
    <row r="265" spans="2:6" x14ac:dyDescent="0.2">
      <c r="B265" s="7" t="s">
        <v>2255</v>
      </c>
      <c r="C265" s="7" t="s">
        <v>10789</v>
      </c>
      <c r="E265" t="s">
        <v>23</v>
      </c>
    </row>
    <row r="266" spans="2:6" x14ac:dyDescent="0.2">
      <c r="B266" s="7" t="s">
        <v>10790</v>
      </c>
      <c r="C266" s="7" t="s">
        <v>10791</v>
      </c>
      <c r="E266" t="s">
        <v>23</v>
      </c>
    </row>
    <row r="267" spans="2:6" x14ac:dyDescent="0.2">
      <c r="B267" s="7" t="s">
        <v>10792</v>
      </c>
      <c r="C267" s="7" t="s">
        <v>10793</v>
      </c>
      <c r="E267" t="s">
        <v>23</v>
      </c>
    </row>
    <row r="268" spans="2:6" x14ac:dyDescent="0.2">
      <c r="B268" s="7" t="s">
        <v>10794</v>
      </c>
      <c r="C268" s="7" t="s">
        <v>10795</v>
      </c>
      <c r="E268" t="s">
        <v>23</v>
      </c>
    </row>
    <row r="269" spans="2:6" x14ac:dyDescent="0.2">
      <c r="B269" s="7" t="s">
        <v>10796</v>
      </c>
      <c r="C269" s="7" t="s">
        <v>10797</v>
      </c>
      <c r="E269" t="s">
        <v>23</v>
      </c>
    </row>
    <row r="270" spans="2:6" x14ac:dyDescent="0.2">
      <c r="B270" s="7" t="s">
        <v>10798</v>
      </c>
      <c r="C270" s="7" t="s">
        <v>10799</v>
      </c>
      <c r="E270" t="s">
        <v>23</v>
      </c>
    </row>
    <row r="271" spans="2:6" x14ac:dyDescent="0.2">
      <c r="B271" s="7" t="s">
        <v>160</v>
      </c>
      <c r="C271" s="7" t="s">
        <v>10800</v>
      </c>
      <c r="E271" t="s">
        <v>23</v>
      </c>
    </row>
    <row r="272" spans="2:6" x14ac:dyDescent="0.2">
      <c r="B272" s="7" t="s">
        <v>1050</v>
      </c>
      <c r="C272" s="7" t="s">
        <v>10801</v>
      </c>
      <c r="E272" t="s">
        <v>23</v>
      </c>
    </row>
    <row r="273" spans="2:6" x14ac:dyDescent="0.2">
      <c r="B273" s="7" t="s">
        <v>2648</v>
      </c>
      <c r="C273" s="7" t="s">
        <v>10802</v>
      </c>
      <c r="E273" t="s">
        <v>23</v>
      </c>
    </row>
    <row r="274" spans="2:6" x14ac:dyDescent="0.2">
      <c r="B274" s="7" t="s">
        <v>279</v>
      </c>
      <c r="C274" s="7" t="s">
        <v>10803</v>
      </c>
      <c r="E274" t="s">
        <v>23</v>
      </c>
      <c r="F274" t="s">
        <v>14526</v>
      </c>
    </row>
    <row r="275" spans="2:6" x14ac:dyDescent="0.2">
      <c r="B275" s="7" t="s">
        <v>10804</v>
      </c>
      <c r="C275" s="7" t="s">
        <v>10805</v>
      </c>
      <c r="E275" t="s">
        <v>23</v>
      </c>
    </row>
    <row r="276" spans="2:6" x14ac:dyDescent="0.2">
      <c r="B276" s="7" t="s">
        <v>10806</v>
      </c>
      <c r="C276" s="7" t="s">
        <v>10807</v>
      </c>
      <c r="E276" t="s">
        <v>23</v>
      </c>
    </row>
    <row r="277" spans="2:6" x14ac:dyDescent="0.2">
      <c r="B277" s="7" t="s">
        <v>10808</v>
      </c>
      <c r="C277" s="7" t="s">
        <v>10809</v>
      </c>
      <c r="E277" t="s">
        <v>23</v>
      </c>
    </row>
    <row r="278" spans="2:6" x14ac:dyDescent="0.2">
      <c r="B278" s="7" t="s">
        <v>10810</v>
      </c>
      <c r="C278" s="7" t="s">
        <v>10811</v>
      </c>
      <c r="E278" t="s">
        <v>23</v>
      </c>
    </row>
    <row r="279" spans="2:6" x14ac:dyDescent="0.2">
      <c r="B279" s="7" t="s">
        <v>10812</v>
      </c>
      <c r="C279" s="7" t="s">
        <v>10813</v>
      </c>
      <c r="E279" t="s">
        <v>23</v>
      </c>
    </row>
    <row r="280" spans="2:6" x14ac:dyDescent="0.2">
      <c r="B280" s="7" t="s">
        <v>4641</v>
      </c>
      <c r="C280" s="7" t="s">
        <v>10814</v>
      </c>
      <c r="E280" t="s">
        <v>23</v>
      </c>
    </row>
    <row r="281" spans="2:6" x14ac:dyDescent="0.2">
      <c r="B281" s="7" t="s">
        <v>10815</v>
      </c>
      <c r="C281" s="7" t="s">
        <v>10816</v>
      </c>
      <c r="E281" t="s">
        <v>23</v>
      </c>
    </row>
    <row r="282" spans="2:6" x14ac:dyDescent="0.2">
      <c r="B282" s="7" t="s">
        <v>10817</v>
      </c>
      <c r="C282" s="7" t="s">
        <v>10818</v>
      </c>
      <c r="D282" s="7" t="s">
        <v>10819</v>
      </c>
      <c r="E282" t="s">
        <v>23</v>
      </c>
      <c r="F282" t="s">
        <v>14527</v>
      </c>
    </row>
    <row r="283" spans="2:6" x14ac:dyDescent="0.2">
      <c r="B283" s="7" t="s">
        <v>10820</v>
      </c>
      <c r="C283" s="7" t="s">
        <v>10821</v>
      </c>
      <c r="E283" t="s">
        <v>23</v>
      </c>
    </row>
    <row r="284" spans="2:6" x14ac:dyDescent="0.2">
      <c r="B284" s="7" t="s">
        <v>4403</v>
      </c>
      <c r="C284" s="7" t="s">
        <v>10822</v>
      </c>
      <c r="E284" t="s">
        <v>23</v>
      </c>
      <c r="F284" t="s">
        <v>14528</v>
      </c>
    </row>
    <row r="285" spans="2:6" x14ac:dyDescent="0.2">
      <c r="B285" s="7" t="s">
        <v>2987</v>
      </c>
      <c r="C285" s="7" t="s">
        <v>10823</v>
      </c>
      <c r="E285" t="s">
        <v>23</v>
      </c>
    </row>
    <row r="286" spans="2:6" x14ac:dyDescent="0.2">
      <c r="B286" s="7" t="s">
        <v>1489</v>
      </c>
      <c r="C286" s="7" t="s">
        <v>10824</v>
      </c>
      <c r="E286" t="s">
        <v>23</v>
      </c>
    </row>
    <row r="287" spans="2:6" x14ac:dyDescent="0.2">
      <c r="B287" s="7" t="s">
        <v>3406</v>
      </c>
      <c r="C287" s="7" t="s">
        <v>10825</v>
      </c>
      <c r="E287" t="s">
        <v>23</v>
      </c>
    </row>
    <row r="288" spans="2:6" x14ac:dyDescent="0.2">
      <c r="B288" s="7" t="s">
        <v>1912</v>
      </c>
      <c r="C288" s="7" t="s">
        <v>10826</v>
      </c>
      <c r="E288" t="s">
        <v>23</v>
      </c>
    </row>
    <row r="289" spans="2:6" x14ac:dyDescent="0.2">
      <c r="B289" s="7" t="s">
        <v>10827</v>
      </c>
      <c r="C289" s="7" t="s">
        <v>10828</v>
      </c>
      <c r="E289" t="s">
        <v>23</v>
      </c>
    </row>
    <row r="290" spans="2:6" x14ac:dyDescent="0.2">
      <c r="B290" s="7" t="s">
        <v>10829</v>
      </c>
      <c r="C290" s="7" t="s">
        <v>10830</v>
      </c>
      <c r="E290" t="s">
        <v>23</v>
      </c>
      <c r="F290" t="s">
        <v>14529</v>
      </c>
    </row>
    <row r="291" spans="2:6" x14ac:dyDescent="0.2">
      <c r="B291" s="7" t="s">
        <v>10831</v>
      </c>
      <c r="C291" s="7" t="s">
        <v>10832</v>
      </c>
      <c r="E291" t="s">
        <v>23</v>
      </c>
    </row>
    <row r="292" spans="2:6" x14ac:dyDescent="0.2">
      <c r="B292" s="7" t="s">
        <v>10833</v>
      </c>
      <c r="C292" s="7" t="s">
        <v>10834</v>
      </c>
      <c r="E292" t="s">
        <v>23</v>
      </c>
    </row>
    <row r="293" spans="2:6" x14ac:dyDescent="0.2">
      <c r="B293" s="7" t="s">
        <v>10835</v>
      </c>
      <c r="C293" s="7" t="s">
        <v>10836</v>
      </c>
      <c r="E293" t="s">
        <v>23</v>
      </c>
    </row>
    <row r="294" spans="2:6" x14ac:dyDescent="0.2">
      <c r="B294" s="7" t="s">
        <v>2374</v>
      </c>
      <c r="C294" s="7" t="s">
        <v>10837</v>
      </c>
      <c r="E294" t="s">
        <v>23</v>
      </c>
    </row>
    <row r="295" spans="2:6" x14ac:dyDescent="0.2">
      <c r="B295" s="7" t="s">
        <v>3434</v>
      </c>
      <c r="C295" s="7" t="s">
        <v>10838</v>
      </c>
      <c r="E295" t="s">
        <v>23</v>
      </c>
    </row>
    <row r="296" spans="2:6" x14ac:dyDescent="0.2">
      <c r="B296" s="7" t="s">
        <v>10839</v>
      </c>
      <c r="C296" s="7" t="s">
        <v>10840</v>
      </c>
      <c r="E296" t="s">
        <v>23</v>
      </c>
    </row>
    <row r="297" spans="2:6" x14ac:dyDescent="0.2">
      <c r="B297" s="7" t="s">
        <v>1294</v>
      </c>
      <c r="C297" s="7" t="s">
        <v>10841</v>
      </c>
      <c r="E297" t="s">
        <v>23</v>
      </c>
    </row>
    <row r="298" spans="2:6" x14ac:dyDescent="0.2">
      <c r="B298" s="7" t="s">
        <v>1610</v>
      </c>
      <c r="C298" s="7" t="s">
        <v>10842</v>
      </c>
      <c r="E298" t="s">
        <v>23</v>
      </c>
    </row>
    <row r="299" spans="2:6" x14ac:dyDescent="0.2">
      <c r="B299" s="7" t="s">
        <v>4225</v>
      </c>
      <c r="C299" s="7" t="s">
        <v>10843</v>
      </c>
      <c r="E299" t="s">
        <v>23</v>
      </c>
    </row>
    <row r="300" spans="2:6" x14ac:dyDescent="0.2">
      <c r="B300" s="7" t="s">
        <v>4388</v>
      </c>
      <c r="C300" s="7" t="s">
        <v>10844</v>
      </c>
      <c r="E300" t="s">
        <v>23</v>
      </c>
      <c r="F300" t="s">
        <v>14530</v>
      </c>
    </row>
    <row r="301" spans="2:6" x14ac:dyDescent="0.2">
      <c r="B301" s="7" t="s">
        <v>10845</v>
      </c>
      <c r="C301" s="7" t="s">
        <v>10846</v>
      </c>
      <c r="E301" t="s">
        <v>23</v>
      </c>
    </row>
    <row r="302" spans="2:6" x14ac:dyDescent="0.2">
      <c r="B302" s="7" t="s">
        <v>10847</v>
      </c>
      <c r="C302" s="7" t="s">
        <v>10848</v>
      </c>
      <c r="E302" t="s">
        <v>23</v>
      </c>
      <c r="F302" t="s">
        <v>14504</v>
      </c>
    </row>
    <row r="303" spans="2:6" x14ac:dyDescent="0.2">
      <c r="B303" s="7" t="s">
        <v>10849</v>
      </c>
      <c r="C303" s="7" t="s">
        <v>10850</v>
      </c>
      <c r="E303" t="s">
        <v>23</v>
      </c>
    </row>
    <row r="304" spans="2:6" x14ac:dyDescent="0.2">
      <c r="B304" s="7" t="s">
        <v>1932</v>
      </c>
      <c r="C304" s="7" t="s">
        <v>10851</v>
      </c>
      <c r="E304" t="s">
        <v>23</v>
      </c>
    </row>
    <row r="305" spans="2:6" x14ac:dyDescent="0.2">
      <c r="B305" s="7" t="s">
        <v>1922</v>
      </c>
      <c r="C305" s="7" t="s">
        <v>10852</v>
      </c>
      <c r="E305" t="s">
        <v>23</v>
      </c>
    </row>
    <row r="306" spans="2:6" x14ac:dyDescent="0.2">
      <c r="B306" s="7" t="s">
        <v>1726</v>
      </c>
      <c r="C306" s="7" t="s">
        <v>10853</v>
      </c>
      <c r="E306" t="s">
        <v>23</v>
      </c>
    </row>
    <row r="307" spans="2:6" x14ac:dyDescent="0.2">
      <c r="B307" s="7" t="s">
        <v>1854</v>
      </c>
      <c r="C307" s="7" t="s">
        <v>10854</v>
      </c>
      <c r="E307" t="s">
        <v>23</v>
      </c>
    </row>
    <row r="308" spans="2:6" x14ac:dyDescent="0.2">
      <c r="B308" s="7" t="s">
        <v>10855</v>
      </c>
      <c r="C308" s="7" t="s">
        <v>10856</v>
      </c>
      <c r="E308" t="s">
        <v>23</v>
      </c>
      <c r="F308" t="s">
        <v>14531</v>
      </c>
    </row>
    <row r="309" spans="2:6" x14ac:dyDescent="0.2">
      <c r="B309" s="7" t="s">
        <v>1697</v>
      </c>
      <c r="C309" s="7" t="s">
        <v>10857</v>
      </c>
      <c r="E309" t="s">
        <v>23</v>
      </c>
      <c r="F309" t="s">
        <v>14532</v>
      </c>
    </row>
    <row r="310" spans="2:6" x14ac:dyDescent="0.2">
      <c r="B310" s="7" t="s">
        <v>3340</v>
      </c>
      <c r="C310" s="7" t="s">
        <v>10858</v>
      </c>
      <c r="E310" t="s">
        <v>23</v>
      </c>
    </row>
    <row r="311" spans="2:6" x14ac:dyDescent="0.2">
      <c r="B311" s="7" t="s">
        <v>10859</v>
      </c>
      <c r="C311" s="7" t="s">
        <v>10860</v>
      </c>
      <c r="E311" t="s">
        <v>23</v>
      </c>
    </row>
    <row r="312" spans="2:6" x14ac:dyDescent="0.2">
      <c r="B312" s="7" t="s">
        <v>10861</v>
      </c>
      <c r="C312" s="7" t="s">
        <v>10862</v>
      </c>
      <c r="E312" t="s">
        <v>23</v>
      </c>
    </row>
    <row r="313" spans="2:6" x14ac:dyDescent="0.2">
      <c r="B313" s="7" t="s">
        <v>10863</v>
      </c>
      <c r="C313" s="7" t="s">
        <v>10864</v>
      </c>
      <c r="E313" t="s">
        <v>23</v>
      </c>
    </row>
    <row r="314" spans="2:6" x14ac:dyDescent="0.2">
      <c r="B314" s="7" t="s">
        <v>10865</v>
      </c>
      <c r="C314" s="7" t="s">
        <v>10866</v>
      </c>
      <c r="E314" t="s">
        <v>23</v>
      </c>
      <c r="F314" t="s">
        <v>14533</v>
      </c>
    </row>
    <row r="315" spans="2:6" x14ac:dyDescent="0.2">
      <c r="B315" s="7" t="s">
        <v>10867</v>
      </c>
      <c r="C315" s="7" t="s">
        <v>10868</v>
      </c>
      <c r="E315" t="s">
        <v>23</v>
      </c>
    </row>
    <row r="316" spans="2:6" x14ac:dyDescent="0.2">
      <c r="B316" s="7" t="s">
        <v>10869</v>
      </c>
      <c r="C316" s="7" t="s">
        <v>10870</v>
      </c>
      <c r="E316" t="s">
        <v>23</v>
      </c>
      <c r="F316" t="s">
        <v>14534</v>
      </c>
    </row>
    <row r="317" spans="2:6" x14ac:dyDescent="0.2">
      <c r="B317" s="7" t="s">
        <v>1053</v>
      </c>
      <c r="C317" s="7" t="s">
        <v>10871</v>
      </c>
      <c r="E317" t="s">
        <v>23</v>
      </c>
    </row>
    <row r="318" spans="2:6" x14ac:dyDescent="0.2">
      <c r="B318" s="7" t="s">
        <v>10872</v>
      </c>
      <c r="C318" s="7" t="s">
        <v>10873</v>
      </c>
      <c r="E318" t="s">
        <v>23</v>
      </c>
    </row>
    <row r="319" spans="2:6" x14ac:dyDescent="0.2">
      <c r="B319" s="7" t="s">
        <v>10874</v>
      </c>
      <c r="C319" s="7" t="s">
        <v>10875</v>
      </c>
      <c r="E319" t="s">
        <v>23</v>
      </c>
    </row>
    <row r="320" spans="2:6" x14ac:dyDescent="0.2">
      <c r="B320" s="7" t="s">
        <v>1970</v>
      </c>
      <c r="C320" s="7" t="s">
        <v>10876</v>
      </c>
      <c r="E320" t="s">
        <v>23</v>
      </c>
    </row>
    <row r="321" spans="2:6" x14ac:dyDescent="0.2">
      <c r="B321" s="7" t="s">
        <v>10877</v>
      </c>
      <c r="C321" s="7" t="s">
        <v>10878</v>
      </c>
      <c r="E321" t="s">
        <v>23</v>
      </c>
    </row>
    <row r="322" spans="2:6" x14ac:dyDescent="0.2">
      <c r="B322" s="7" t="s">
        <v>68</v>
      </c>
      <c r="C322" s="7" t="s">
        <v>10879</v>
      </c>
      <c r="E322" t="s">
        <v>23</v>
      </c>
      <c r="F322" t="s">
        <v>14535</v>
      </c>
    </row>
    <row r="323" spans="2:6" x14ac:dyDescent="0.2">
      <c r="B323" s="7" t="s">
        <v>10880</v>
      </c>
      <c r="C323" s="7" t="s">
        <v>10881</v>
      </c>
      <c r="E323" t="s">
        <v>23</v>
      </c>
    </row>
    <row r="324" spans="2:6" x14ac:dyDescent="0.2">
      <c r="B324" s="7" t="s">
        <v>2427</v>
      </c>
      <c r="C324" s="7" t="s">
        <v>10882</v>
      </c>
      <c r="E324" t="s">
        <v>23</v>
      </c>
      <c r="F324" t="s">
        <v>14536</v>
      </c>
    </row>
    <row r="325" spans="2:6" x14ac:dyDescent="0.2">
      <c r="B325" s="7" t="s">
        <v>10883</v>
      </c>
      <c r="C325" s="7" t="s">
        <v>10884</v>
      </c>
      <c r="D325" s="7" t="s">
        <v>10885</v>
      </c>
      <c r="E325" t="s">
        <v>23</v>
      </c>
      <c r="F325" t="s">
        <v>14537</v>
      </c>
    </row>
    <row r="326" spans="2:6" x14ac:dyDescent="0.2">
      <c r="B326" s="7" t="s">
        <v>10886</v>
      </c>
      <c r="C326" s="7" t="s">
        <v>10887</v>
      </c>
      <c r="E326" t="s">
        <v>23</v>
      </c>
    </row>
    <row r="327" spans="2:6" x14ac:dyDescent="0.2">
      <c r="B327" s="7" t="s">
        <v>10888</v>
      </c>
      <c r="C327" s="7" t="s">
        <v>10889</v>
      </c>
      <c r="E327" t="s">
        <v>23</v>
      </c>
    </row>
    <row r="328" spans="2:6" x14ac:dyDescent="0.2">
      <c r="B328" s="7" t="s">
        <v>10890</v>
      </c>
      <c r="C328" s="7" t="s">
        <v>10891</v>
      </c>
      <c r="E328" t="s">
        <v>23</v>
      </c>
    </row>
    <row r="329" spans="2:6" x14ac:dyDescent="0.2">
      <c r="B329" s="7" t="s">
        <v>4230</v>
      </c>
      <c r="C329" s="7" t="s">
        <v>10892</v>
      </c>
      <c r="E329" t="s">
        <v>23</v>
      </c>
    </row>
    <row r="330" spans="2:6" x14ac:dyDescent="0.2">
      <c r="B330" s="7" t="s">
        <v>3379</v>
      </c>
      <c r="C330" s="7" t="s">
        <v>10893</v>
      </c>
      <c r="E330" t="s">
        <v>23</v>
      </c>
    </row>
    <row r="331" spans="2:6" x14ac:dyDescent="0.2">
      <c r="B331" s="7" t="s">
        <v>10894</v>
      </c>
      <c r="C331" s="7" t="s">
        <v>10895</v>
      </c>
      <c r="E331" t="s">
        <v>23</v>
      </c>
    </row>
    <row r="332" spans="2:6" x14ac:dyDescent="0.2">
      <c r="B332" s="7" t="s">
        <v>10896</v>
      </c>
      <c r="C332" s="7" t="s">
        <v>10897</v>
      </c>
      <c r="E332" t="s">
        <v>23</v>
      </c>
    </row>
    <row r="333" spans="2:6" x14ac:dyDescent="0.2">
      <c r="B333" s="7" t="s">
        <v>558</v>
      </c>
      <c r="C333" s="7" t="s">
        <v>10898</v>
      </c>
      <c r="E333" t="s">
        <v>23</v>
      </c>
    </row>
    <row r="334" spans="2:6" x14ac:dyDescent="0.2">
      <c r="B334" s="7" t="s">
        <v>10899</v>
      </c>
      <c r="C334" s="7" t="s">
        <v>10900</v>
      </c>
      <c r="E334" t="s">
        <v>23</v>
      </c>
    </row>
    <row r="335" spans="2:6" x14ac:dyDescent="0.2">
      <c r="B335" s="7" t="s">
        <v>10901</v>
      </c>
      <c r="C335" s="7" t="s">
        <v>10902</v>
      </c>
      <c r="E335" t="s">
        <v>23</v>
      </c>
    </row>
    <row r="336" spans="2:6" x14ac:dyDescent="0.2">
      <c r="B336" s="7" t="s">
        <v>1038</v>
      </c>
      <c r="C336" s="7" t="s">
        <v>10903</v>
      </c>
      <c r="E336" t="s">
        <v>23</v>
      </c>
    </row>
    <row r="337" spans="2:5" x14ac:dyDescent="0.2">
      <c r="B337" s="7" t="s">
        <v>10904</v>
      </c>
      <c r="C337" s="7" t="s">
        <v>10905</v>
      </c>
      <c r="E337" t="s">
        <v>23</v>
      </c>
    </row>
    <row r="338" spans="2:5" x14ac:dyDescent="0.2">
      <c r="B338" s="7" t="s">
        <v>10906</v>
      </c>
      <c r="C338" s="7" t="s">
        <v>10907</v>
      </c>
      <c r="E338" t="s">
        <v>23</v>
      </c>
    </row>
    <row r="339" spans="2:5" x14ac:dyDescent="0.2">
      <c r="B339" s="7" t="s">
        <v>10908</v>
      </c>
      <c r="C339" s="7" t="s">
        <v>10909</v>
      </c>
      <c r="E339" t="s">
        <v>23</v>
      </c>
    </row>
    <row r="340" spans="2:5" x14ac:dyDescent="0.2">
      <c r="B340" s="7" t="s">
        <v>1365</v>
      </c>
      <c r="C340" s="7" t="s">
        <v>10910</v>
      </c>
      <c r="E340" t="s">
        <v>23</v>
      </c>
    </row>
    <row r="341" spans="2:5" x14ac:dyDescent="0.2">
      <c r="B341" s="7" t="s">
        <v>1570</v>
      </c>
      <c r="C341" s="7" t="s">
        <v>10911</v>
      </c>
      <c r="E341" t="s">
        <v>23</v>
      </c>
    </row>
    <row r="342" spans="2:5" x14ac:dyDescent="0.2">
      <c r="B342" s="7" t="s">
        <v>10912</v>
      </c>
      <c r="C342" s="7" t="s">
        <v>10913</v>
      </c>
      <c r="E342" t="s">
        <v>23</v>
      </c>
    </row>
    <row r="343" spans="2:5" x14ac:dyDescent="0.2">
      <c r="B343" s="7" t="s">
        <v>311</v>
      </c>
      <c r="C343" s="7" t="s">
        <v>10914</v>
      </c>
      <c r="E343" t="s">
        <v>23</v>
      </c>
    </row>
    <row r="344" spans="2:5" x14ac:dyDescent="0.2">
      <c r="B344" s="7" t="s">
        <v>2766</v>
      </c>
      <c r="C344" s="7" t="s">
        <v>10915</v>
      </c>
      <c r="E344" t="s">
        <v>23</v>
      </c>
    </row>
    <row r="345" spans="2:5" x14ac:dyDescent="0.2">
      <c r="B345" s="7" t="s">
        <v>10916</v>
      </c>
      <c r="C345" s="7" t="s">
        <v>10917</v>
      </c>
      <c r="E345" t="s">
        <v>23</v>
      </c>
    </row>
    <row r="346" spans="2:5" x14ac:dyDescent="0.2">
      <c r="B346" s="7" t="s">
        <v>10918</v>
      </c>
      <c r="C346" s="7" t="s">
        <v>10919</v>
      </c>
      <c r="E346" t="s">
        <v>23</v>
      </c>
    </row>
    <row r="347" spans="2:5" x14ac:dyDescent="0.2">
      <c r="B347" s="7" t="s">
        <v>4084</v>
      </c>
      <c r="C347" s="7" t="s">
        <v>10920</v>
      </c>
      <c r="E347" t="s">
        <v>23</v>
      </c>
    </row>
    <row r="348" spans="2:5" x14ac:dyDescent="0.2">
      <c r="B348" s="7" t="s">
        <v>10921</v>
      </c>
      <c r="C348" s="7" t="s">
        <v>10922</v>
      </c>
      <c r="E348" t="s">
        <v>23</v>
      </c>
    </row>
    <row r="349" spans="2:5" x14ac:dyDescent="0.2">
      <c r="B349" s="7" t="s">
        <v>10923</v>
      </c>
      <c r="C349" s="7" t="s">
        <v>10924</v>
      </c>
      <c r="E349" t="s">
        <v>23</v>
      </c>
    </row>
    <row r="350" spans="2:5" x14ac:dyDescent="0.2">
      <c r="B350" s="7" t="s">
        <v>10925</v>
      </c>
      <c r="C350" s="7" t="s">
        <v>10926</v>
      </c>
      <c r="E350" t="s">
        <v>23</v>
      </c>
    </row>
    <row r="351" spans="2:5" x14ac:dyDescent="0.2">
      <c r="B351" s="7" t="s">
        <v>10927</v>
      </c>
      <c r="C351" s="7" t="s">
        <v>10928</v>
      </c>
      <c r="E351" t="s">
        <v>23</v>
      </c>
    </row>
    <row r="352" spans="2:5" x14ac:dyDescent="0.2">
      <c r="B352" s="7" t="s">
        <v>4294</v>
      </c>
      <c r="C352" s="7" t="s">
        <v>10929</v>
      </c>
      <c r="E352" t="s">
        <v>23</v>
      </c>
    </row>
    <row r="353" spans="2:6" x14ac:dyDescent="0.2">
      <c r="B353" s="7" t="s">
        <v>10930</v>
      </c>
      <c r="C353" s="7" t="s">
        <v>10931</v>
      </c>
      <c r="E353" t="s">
        <v>23</v>
      </c>
    </row>
    <row r="354" spans="2:6" x14ac:dyDescent="0.2">
      <c r="B354" s="7" t="s">
        <v>10932</v>
      </c>
      <c r="C354" s="7" t="s">
        <v>10933</v>
      </c>
      <c r="E354" t="s">
        <v>23</v>
      </c>
      <c r="F354" t="s">
        <v>14538</v>
      </c>
    </row>
    <row r="355" spans="2:6" x14ac:dyDescent="0.2">
      <c r="B355" s="7" t="s">
        <v>10934</v>
      </c>
      <c r="C355" s="7" t="s">
        <v>10935</v>
      </c>
      <c r="E355" t="s">
        <v>23</v>
      </c>
      <c r="F355" t="s">
        <v>14539</v>
      </c>
    </row>
    <row r="356" spans="2:6" x14ac:dyDescent="0.2">
      <c r="B356" s="7" t="s">
        <v>956</v>
      </c>
      <c r="C356" s="7" t="s">
        <v>10936</v>
      </c>
      <c r="E356" t="s">
        <v>23</v>
      </c>
    </row>
    <row r="357" spans="2:6" x14ac:dyDescent="0.2">
      <c r="B357" s="7" t="s">
        <v>10937</v>
      </c>
      <c r="C357" s="7" t="s">
        <v>10938</v>
      </c>
      <c r="E357" t="s">
        <v>23</v>
      </c>
    </row>
    <row r="358" spans="2:6" x14ac:dyDescent="0.2">
      <c r="B358" s="7" t="s">
        <v>10939</v>
      </c>
      <c r="C358" s="7" t="s">
        <v>10940</v>
      </c>
      <c r="E358" t="s">
        <v>23</v>
      </c>
    </row>
    <row r="359" spans="2:6" x14ac:dyDescent="0.2">
      <c r="B359" s="7" t="s">
        <v>10941</v>
      </c>
      <c r="C359" s="7" t="s">
        <v>10942</v>
      </c>
      <c r="E359" t="s">
        <v>23</v>
      </c>
    </row>
    <row r="360" spans="2:6" x14ac:dyDescent="0.2">
      <c r="B360" s="7" t="s">
        <v>10943</v>
      </c>
      <c r="C360" s="7" t="s">
        <v>10944</v>
      </c>
      <c r="E360" t="s">
        <v>23</v>
      </c>
    </row>
    <row r="361" spans="2:6" x14ac:dyDescent="0.2">
      <c r="B361" s="7" t="s">
        <v>10945</v>
      </c>
      <c r="C361" s="7" t="s">
        <v>10946</v>
      </c>
      <c r="E361" t="s">
        <v>23</v>
      </c>
    </row>
    <row r="362" spans="2:6" x14ac:dyDescent="0.2">
      <c r="B362" s="7" t="s">
        <v>3174</v>
      </c>
      <c r="C362" s="7" t="s">
        <v>10947</v>
      </c>
      <c r="E362" t="s">
        <v>23</v>
      </c>
    </row>
    <row r="363" spans="2:6" x14ac:dyDescent="0.2">
      <c r="B363" s="7" t="s">
        <v>10948</v>
      </c>
      <c r="C363" s="7" t="s">
        <v>10949</v>
      </c>
      <c r="E363" t="s">
        <v>23</v>
      </c>
    </row>
    <row r="364" spans="2:6" x14ac:dyDescent="0.2">
      <c r="B364" s="7" t="s">
        <v>2638</v>
      </c>
      <c r="C364" s="7" t="s">
        <v>10950</v>
      </c>
      <c r="E364" t="s">
        <v>23</v>
      </c>
    </row>
    <row r="365" spans="2:6" x14ac:dyDescent="0.2">
      <c r="B365" s="7" t="s">
        <v>10951</v>
      </c>
      <c r="C365" s="7" t="s">
        <v>10952</v>
      </c>
      <c r="E365" t="s">
        <v>23</v>
      </c>
    </row>
    <row r="366" spans="2:6" x14ac:dyDescent="0.2">
      <c r="B366" s="7" t="s">
        <v>10953</v>
      </c>
      <c r="C366" s="7" t="s">
        <v>10954</v>
      </c>
      <c r="E366" t="s">
        <v>23</v>
      </c>
    </row>
    <row r="367" spans="2:6" x14ac:dyDescent="0.2">
      <c r="B367" s="7" t="s">
        <v>10955</v>
      </c>
      <c r="C367" s="7" t="s">
        <v>10956</v>
      </c>
      <c r="E367" t="s">
        <v>23</v>
      </c>
    </row>
    <row r="368" spans="2:6" x14ac:dyDescent="0.2">
      <c r="B368" s="7" t="s">
        <v>703</v>
      </c>
      <c r="C368" s="7" t="s">
        <v>10957</v>
      </c>
      <c r="E368" t="s">
        <v>23</v>
      </c>
    </row>
    <row r="369" spans="2:6" x14ac:dyDescent="0.2">
      <c r="B369" s="7" t="s">
        <v>2931</v>
      </c>
      <c r="C369" s="7" t="s">
        <v>10958</v>
      </c>
      <c r="E369" t="s">
        <v>23</v>
      </c>
    </row>
    <row r="370" spans="2:6" x14ac:dyDescent="0.2">
      <c r="B370" s="7" t="s">
        <v>3089</v>
      </c>
      <c r="C370" s="7" t="s">
        <v>10959</v>
      </c>
      <c r="E370" t="s">
        <v>23</v>
      </c>
    </row>
    <row r="371" spans="2:6" x14ac:dyDescent="0.2">
      <c r="B371" s="7" t="s">
        <v>2285</v>
      </c>
      <c r="C371" s="7" t="s">
        <v>10960</v>
      </c>
      <c r="E371" t="s">
        <v>23</v>
      </c>
    </row>
    <row r="372" spans="2:6" x14ac:dyDescent="0.2">
      <c r="B372" s="7" t="s">
        <v>10961</v>
      </c>
      <c r="C372" s="7" t="s">
        <v>10962</v>
      </c>
      <c r="E372" t="s">
        <v>23</v>
      </c>
    </row>
    <row r="373" spans="2:6" x14ac:dyDescent="0.2">
      <c r="B373" s="7" t="s">
        <v>4600</v>
      </c>
      <c r="C373" s="7" t="s">
        <v>10963</v>
      </c>
      <c r="E373" t="s">
        <v>23</v>
      </c>
    </row>
    <row r="374" spans="2:6" x14ac:dyDescent="0.2">
      <c r="B374" s="7" t="s">
        <v>1840</v>
      </c>
      <c r="C374" s="7" t="s">
        <v>10964</v>
      </c>
      <c r="E374" t="s">
        <v>23</v>
      </c>
    </row>
    <row r="375" spans="2:6" x14ac:dyDescent="0.2">
      <c r="B375" s="7" t="s">
        <v>10965</v>
      </c>
      <c r="C375" s="7" t="s">
        <v>10966</v>
      </c>
      <c r="E375" t="s">
        <v>23</v>
      </c>
    </row>
    <row r="376" spans="2:6" x14ac:dyDescent="0.2">
      <c r="B376" s="7" t="s">
        <v>10967</v>
      </c>
      <c r="C376" s="7" t="s">
        <v>10968</v>
      </c>
      <c r="E376" t="s">
        <v>23</v>
      </c>
    </row>
    <row r="377" spans="2:6" x14ac:dyDescent="0.2">
      <c r="B377" s="7" t="s">
        <v>10969</v>
      </c>
      <c r="C377" s="7" t="s">
        <v>10970</v>
      </c>
      <c r="E377" t="s">
        <v>23</v>
      </c>
      <c r="F377" t="s">
        <v>14540</v>
      </c>
    </row>
    <row r="378" spans="2:6" x14ac:dyDescent="0.2">
      <c r="B378" s="7" t="s">
        <v>10971</v>
      </c>
      <c r="C378" s="7" t="s">
        <v>10972</v>
      </c>
      <c r="E378" t="s">
        <v>23</v>
      </c>
    </row>
    <row r="379" spans="2:6" x14ac:dyDescent="0.2">
      <c r="B379" s="7" t="s">
        <v>10973</v>
      </c>
      <c r="C379" s="7" t="s">
        <v>10974</v>
      </c>
      <c r="E379" t="s">
        <v>23</v>
      </c>
    </row>
    <row r="380" spans="2:6" x14ac:dyDescent="0.2">
      <c r="B380" s="7" t="s">
        <v>1360</v>
      </c>
      <c r="C380" s="7" t="s">
        <v>10975</v>
      </c>
      <c r="E380" t="s">
        <v>23</v>
      </c>
    </row>
    <row r="381" spans="2:6" x14ac:dyDescent="0.2">
      <c r="B381" s="7" t="s">
        <v>10976</v>
      </c>
      <c r="C381" s="7" t="s">
        <v>10977</v>
      </c>
      <c r="E381" t="s">
        <v>23</v>
      </c>
    </row>
    <row r="382" spans="2:6" x14ac:dyDescent="0.2">
      <c r="B382" s="7" t="s">
        <v>10978</v>
      </c>
      <c r="C382" s="7" t="s">
        <v>10979</v>
      </c>
      <c r="E382" t="s">
        <v>23</v>
      </c>
    </row>
    <row r="383" spans="2:6" x14ac:dyDescent="0.2">
      <c r="B383" s="7" t="s">
        <v>10980</v>
      </c>
      <c r="C383" s="7" t="s">
        <v>10981</v>
      </c>
      <c r="E383" t="s">
        <v>23</v>
      </c>
    </row>
    <row r="384" spans="2:6" x14ac:dyDescent="0.2">
      <c r="B384" s="7" t="s">
        <v>10982</v>
      </c>
      <c r="C384" s="7" t="s">
        <v>10983</v>
      </c>
      <c r="E384" t="s">
        <v>23</v>
      </c>
    </row>
    <row r="385" spans="2:6" x14ac:dyDescent="0.2">
      <c r="B385" s="7" t="s">
        <v>10984</v>
      </c>
      <c r="C385" s="7" t="s">
        <v>10985</v>
      </c>
      <c r="E385" t="s">
        <v>23</v>
      </c>
    </row>
    <row r="386" spans="2:6" x14ac:dyDescent="0.2">
      <c r="B386" s="7" t="s">
        <v>10986</v>
      </c>
      <c r="C386" s="7" t="s">
        <v>10987</v>
      </c>
      <c r="E386" t="s">
        <v>23</v>
      </c>
    </row>
    <row r="387" spans="2:6" x14ac:dyDescent="0.2">
      <c r="B387" s="7" t="s">
        <v>10988</v>
      </c>
      <c r="C387" s="7" t="s">
        <v>10989</v>
      </c>
      <c r="E387" t="s">
        <v>23</v>
      </c>
    </row>
    <row r="388" spans="2:6" x14ac:dyDescent="0.2">
      <c r="B388" s="7" t="s">
        <v>1768</v>
      </c>
      <c r="C388" s="7" t="s">
        <v>10990</v>
      </c>
      <c r="E388" t="s">
        <v>23</v>
      </c>
    </row>
    <row r="389" spans="2:6" x14ac:dyDescent="0.2">
      <c r="B389" s="7" t="s">
        <v>10991</v>
      </c>
      <c r="C389" s="7" t="s">
        <v>10992</v>
      </c>
      <c r="E389" t="s">
        <v>23</v>
      </c>
    </row>
    <row r="390" spans="2:6" x14ac:dyDescent="0.2">
      <c r="B390" s="7" t="s">
        <v>10993</v>
      </c>
      <c r="C390" s="7" t="s">
        <v>10994</v>
      </c>
      <c r="E390" t="s">
        <v>23</v>
      </c>
      <c r="F390" t="s">
        <v>14541</v>
      </c>
    </row>
    <row r="391" spans="2:6" x14ac:dyDescent="0.2">
      <c r="B391" s="7" t="s">
        <v>10995</v>
      </c>
      <c r="C391" s="7" t="s">
        <v>10996</v>
      </c>
      <c r="E391" t="s">
        <v>23</v>
      </c>
    </row>
    <row r="392" spans="2:6" x14ac:dyDescent="0.2">
      <c r="B392" s="7" t="s">
        <v>1339</v>
      </c>
      <c r="C392" s="7" t="s">
        <v>10997</v>
      </c>
      <c r="E392" t="s">
        <v>23</v>
      </c>
      <c r="F392" t="s">
        <v>14500</v>
      </c>
    </row>
    <row r="393" spans="2:6" x14ac:dyDescent="0.2">
      <c r="B393" s="7" t="s">
        <v>10998</v>
      </c>
      <c r="C393" s="7" t="s">
        <v>10999</v>
      </c>
      <c r="D393" s="7" t="s">
        <v>11000</v>
      </c>
      <c r="E393" t="s">
        <v>23</v>
      </c>
      <c r="F393" t="s">
        <v>14542</v>
      </c>
    </row>
    <row r="394" spans="2:6" x14ac:dyDescent="0.2">
      <c r="B394" s="7" t="s">
        <v>11001</v>
      </c>
      <c r="C394" s="7" t="s">
        <v>11002</v>
      </c>
      <c r="E394" t="s">
        <v>23</v>
      </c>
    </row>
    <row r="395" spans="2:6" x14ac:dyDescent="0.2">
      <c r="B395" s="7" t="s">
        <v>11003</v>
      </c>
      <c r="C395" s="7" t="s">
        <v>11004</v>
      </c>
      <c r="E395" t="s">
        <v>23</v>
      </c>
      <c r="F395" t="s">
        <v>14543</v>
      </c>
    </row>
    <row r="396" spans="2:6" x14ac:dyDescent="0.2">
      <c r="B396" s="7" t="s">
        <v>514</v>
      </c>
      <c r="C396" s="7" t="s">
        <v>11005</v>
      </c>
      <c r="E396" t="s">
        <v>23</v>
      </c>
    </row>
    <row r="397" spans="2:6" x14ac:dyDescent="0.2">
      <c r="B397" s="7" t="s">
        <v>4339</v>
      </c>
      <c r="C397" s="7" t="s">
        <v>11006</v>
      </c>
      <c r="E397" t="s">
        <v>23</v>
      </c>
    </row>
    <row r="398" spans="2:6" x14ac:dyDescent="0.2">
      <c r="B398" s="7" t="s">
        <v>11007</v>
      </c>
      <c r="C398" s="7" t="s">
        <v>11008</v>
      </c>
      <c r="E398" t="s">
        <v>23</v>
      </c>
    </row>
    <row r="399" spans="2:6" x14ac:dyDescent="0.2">
      <c r="B399" s="7" t="s">
        <v>1281</v>
      </c>
      <c r="C399" s="7" t="s">
        <v>11009</v>
      </c>
      <c r="E399" t="s">
        <v>23</v>
      </c>
    </row>
    <row r="400" spans="2:6" x14ac:dyDescent="0.2">
      <c r="B400" s="7" t="s">
        <v>11010</v>
      </c>
      <c r="C400" s="7" t="s">
        <v>11011</v>
      </c>
      <c r="E400" t="s">
        <v>23</v>
      </c>
    </row>
    <row r="401" spans="2:5" x14ac:dyDescent="0.2">
      <c r="B401" s="7" t="s">
        <v>1773</v>
      </c>
      <c r="C401" s="7" t="s">
        <v>11012</v>
      </c>
      <c r="E401" t="s">
        <v>23</v>
      </c>
    </row>
    <row r="402" spans="2:5" x14ac:dyDescent="0.2">
      <c r="B402" s="7" t="s">
        <v>3337</v>
      </c>
      <c r="C402" s="7" t="s">
        <v>11013</v>
      </c>
      <c r="E402" t="s">
        <v>23</v>
      </c>
    </row>
    <row r="403" spans="2:5" x14ac:dyDescent="0.2">
      <c r="B403" s="7" t="s">
        <v>11014</v>
      </c>
      <c r="C403" s="7" t="s">
        <v>11015</v>
      </c>
      <c r="E403" t="s">
        <v>23</v>
      </c>
    </row>
    <row r="404" spans="2:5" x14ac:dyDescent="0.2">
      <c r="B404" s="7" t="s">
        <v>11016</v>
      </c>
      <c r="C404" s="7" t="s">
        <v>11017</v>
      </c>
      <c r="E404" t="s">
        <v>23</v>
      </c>
    </row>
    <row r="405" spans="2:5" x14ac:dyDescent="0.2">
      <c r="B405" s="7" t="s">
        <v>2422</v>
      </c>
      <c r="C405" s="7" t="s">
        <v>11018</v>
      </c>
      <c r="E405" t="s">
        <v>23</v>
      </c>
    </row>
    <row r="406" spans="2:5" x14ac:dyDescent="0.2">
      <c r="B406" s="7" t="s">
        <v>11019</v>
      </c>
      <c r="C406" s="7" t="s">
        <v>11020</v>
      </c>
      <c r="E406" t="s">
        <v>23</v>
      </c>
    </row>
    <row r="407" spans="2:5" x14ac:dyDescent="0.2">
      <c r="B407" s="7" t="s">
        <v>11021</v>
      </c>
      <c r="C407" s="7" t="s">
        <v>11022</v>
      </c>
      <c r="E407" t="s">
        <v>23</v>
      </c>
    </row>
    <row r="408" spans="2:5" x14ac:dyDescent="0.2">
      <c r="B408" s="7" t="s">
        <v>2911</v>
      </c>
      <c r="C408" s="7" t="s">
        <v>11023</v>
      </c>
      <c r="E408" t="s">
        <v>23</v>
      </c>
    </row>
    <row r="409" spans="2:5" x14ac:dyDescent="0.2">
      <c r="B409" s="7" t="s">
        <v>11024</v>
      </c>
      <c r="C409" s="7" t="s">
        <v>11025</v>
      </c>
      <c r="E409" t="s">
        <v>23</v>
      </c>
    </row>
    <row r="410" spans="2:5" x14ac:dyDescent="0.2">
      <c r="B410" s="7" t="s">
        <v>11026</v>
      </c>
      <c r="C410" s="7" t="s">
        <v>11027</v>
      </c>
      <c r="E410" t="s">
        <v>23</v>
      </c>
    </row>
    <row r="411" spans="2:5" x14ac:dyDescent="0.2">
      <c r="B411" s="7" t="s">
        <v>2303</v>
      </c>
      <c r="C411" s="7" t="s">
        <v>11028</v>
      </c>
      <c r="E411" t="s">
        <v>23</v>
      </c>
    </row>
    <row r="412" spans="2:5" x14ac:dyDescent="0.2">
      <c r="B412" s="7" t="s">
        <v>178</v>
      </c>
      <c r="C412" s="7" t="s">
        <v>11029</v>
      </c>
      <c r="E412" t="s">
        <v>23</v>
      </c>
    </row>
    <row r="413" spans="2:5" x14ac:dyDescent="0.2">
      <c r="B413" s="7" t="s">
        <v>11030</v>
      </c>
      <c r="C413" s="7" t="s">
        <v>11031</v>
      </c>
      <c r="E413" t="s">
        <v>23</v>
      </c>
    </row>
    <row r="414" spans="2:5" x14ac:dyDescent="0.2">
      <c r="B414" s="7" t="s">
        <v>11032</v>
      </c>
      <c r="C414" s="7" t="s">
        <v>11033</v>
      </c>
      <c r="E414" t="s">
        <v>23</v>
      </c>
    </row>
    <row r="415" spans="2:5" x14ac:dyDescent="0.2">
      <c r="B415" s="7" t="s">
        <v>1100</v>
      </c>
      <c r="C415" s="7" t="s">
        <v>11034</v>
      </c>
      <c r="E415" t="s">
        <v>23</v>
      </c>
    </row>
    <row r="416" spans="2:5" x14ac:dyDescent="0.2">
      <c r="B416" s="7" t="s">
        <v>939</v>
      </c>
      <c r="C416" s="7" t="s">
        <v>11035</v>
      </c>
      <c r="E416" t="s">
        <v>23</v>
      </c>
    </row>
    <row r="417" spans="2:6" x14ac:dyDescent="0.2">
      <c r="B417" s="7" t="s">
        <v>11036</v>
      </c>
      <c r="C417" s="7" t="s">
        <v>11037</v>
      </c>
      <c r="E417" t="s">
        <v>23</v>
      </c>
    </row>
    <row r="418" spans="2:6" x14ac:dyDescent="0.2">
      <c r="B418" s="7" t="s">
        <v>4011</v>
      </c>
      <c r="C418" s="7" t="s">
        <v>11038</v>
      </c>
      <c r="E418" t="s">
        <v>23</v>
      </c>
    </row>
    <row r="419" spans="2:6" x14ac:dyDescent="0.2">
      <c r="B419" s="7" t="s">
        <v>11039</v>
      </c>
      <c r="C419" s="7" t="s">
        <v>11040</v>
      </c>
      <c r="E419" t="s">
        <v>23</v>
      </c>
    </row>
    <row r="420" spans="2:6" x14ac:dyDescent="0.2">
      <c r="B420" s="7" t="s">
        <v>2441</v>
      </c>
      <c r="C420" s="7" t="s">
        <v>11041</v>
      </c>
      <c r="E420" t="s">
        <v>23</v>
      </c>
    </row>
    <row r="421" spans="2:6" x14ac:dyDescent="0.2">
      <c r="B421" s="7" t="s">
        <v>11042</v>
      </c>
      <c r="C421" s="7" t="s">
        <v>11043</v>
      </c>
      <c r="E421" t="s">
        <v>23</v>
      </c>
      <c r="F421" t="s">
        <v>14544</v>
      </c>
    </row>
    <row r="422" spans="2:6" x14ac:dyDescent="0.2">
      <c r="B422" s="7" t="s">
        <v>11044</v>
      </c>
      <c r="C422" s="7" t="s">
        <v>11045</v>
      </c>
      <c r="E422" t="s">
        <v>23</v>
      </c>
    </row>
    <row r="423" spans="2:6" x14ac:dyDescent="0.2">
      <c r="B423" s="7" t="s">
        <v>11046</v>
      </c>
      <c r="C423" s="7" t="s">
        <v>11047</v>
      </c>
      <c r="E423" t="s">
        <v>23</v>
      </c>
    </row>
    <row r="424" spans="2:6" x14ac:dyDescent="0.2">
      <c r="B424" s="7" t="s">
        <v>1307</v>
      </c>
      <c r="C424" s="7" t="s">
        <v>11048</v>
      </c>
      <c r="E424" t="s">
        <v>23</v>
      </c>
    </row>
    <row r="425" spans="2:6" x14ac:dyDescent="0.2">
      <c r="B425" s="7" t="s">
        <v>1479</v>
      </c>
      <c r="C425" s="7" t="s">
        <v>11049</v>
      </c>
      <c r="E425" t="s">
        <v>23</v>
      </c>
    </row>
    <row r="426" spans="2:6" x14ac:dyDescent="0.2">
      <c r="B426" s="7" t="s">
        <v>1738</v>
      </c>
      <c r="C426" s="7" t="s">
        <v>11050</v>
      </c>
      <c r="E426" t="s">
        <v>23</v>
      </c>
    </row>
    <row r="427" spans="2:6" x14ac:dyDescent="0.2">
      <c r="B427" s="7" t="s">
        <v>11051</v>
      </c>
      <c r="C427" s="7" t="s">
        <v>11052</v>
      </c>
      <c r="E427" t="s">
        <v>23</v>
      </c>
    </row>
    <row r="428" spans="2:6" x14ac:dyDescent="0.2">
      <c r="B428" s="7" t="s">
        <v>479</v>
      </c>
      <c r="C428" s="7" t="s">
        <v>11053</v>
      </c>
      <c r="E428" t="s">
        <v>23</v>
      </c>
      <c r="F428" t="s">
        <v>14545</v>
      </c>
    </row>
    <row r="429" spans="2:6" x14ac:dyDescent="0.2">
      <c r="B429" s="7" t="s">
        <v>11054</v>
      </c>
      <c r="C429" s="7" t="s">
        <v>11055</v>
      </c>
      <c r="E429" t="s">
        <v>23</v>
      </c>
    </row>
    <row r="430" spans="2:6" x14ac:dyDescent="0.2">
      <c r="B430" s="7" t="s">
        <v>351</v>
      </c>
      <c r="C430" s="7" t="s">
        <v>11056</v>
      </c>
      <c r="E430" t="s">
        <v>23</v>
      </c>
      <c r="F430" t="s">
        <v>14546</v>
      </c>
    </row>
    <row r="431" spans="2:6" x14ac:dyDescent="0.2">
      <c r="B431" s="7" t="s">
        <v>2075</v>
      </c>
      <c r="C431" s="7" t="s">
        <v>11057</v>
      </c>
      <c r="E431" t="s">
        <v>23</v>
      </c>
    </row>
    <row r="432" spans="2:6" x14ac:dyDescent="0.2">
      <c r="B432" s="7" t="s">
        <v>11058</v>
      </c>
      <c r="C432" s="7" t="s">
        <v>11059</v>
      </c>
      <c r="E432" t="s">
        <v>23</v>
      </c>
    </row>
    <row r="433" spans="2:5" x14ac:dyDescent="0.2">
      <c r="B433" s="7" t="s">
        <v>2952</v>
      </c>
      <c r="C433" s="7" t="s">
        <v>11060</v>
      </c>
      <c r="E433" t="s">
        <v>23</v>
      </c>
    </row>
    <row r="434" spans="2:5" x14ac:dyDescent="0.2">
      <c r="B434" s="7" t="s">
        <v>1498</v>
      </c>
      <c r="C434" s="7" t="s">
        <v>11061</v>
      </c>
      <c r="E434" t="s">
        <v>23</v>
      </c>
    </row>
    <row r="435" spans="2:5" x14ac:dyDescent="0.2">
      <c r="B435" s="7" t="s">
        <v>11062</v>
      </c>
      <c r="C435" s="7" t="s">
        <v>11063</v>
      </c>
      <c r="E435" t="s">
        <v>23</v>
      </c>
    </row>
    <row r="436" spans="2:5" x14ac:dyDescent="0.2">
      <c r="B436" s="7" t="s">
        <v>11064</v>
      </c>
      <c r="C436" s="7" t="s">
        <v>11065</v>
      </c>
      <c r="E436" t="s">
        <v>23</v>
      </c>
    </row>
    <row r="437" spans="2:5" x14ac:dyDescent="0.2">
      <c r="B437" s="7" t="s">
        <v>11066</v>
      </c>
      <c r="C437" s="7" t="s">
        <v>11067</v>
      </c>
      <c r="E437" t="s">
        <v>23</v>
      </c>
    </row>
    <row r="438" spans="2:5" x14ac:dyDescent="0.2">
      <c r="B438" s="7" t="s">
        <v>11068</v>
      </c>
      <c r="C438" s="7" t="s">
        <v>11069</v>
      </c>
      <c r="E438" t="s">
        <v>23</v>
      </c>
    </row>
    <row r="439" spans="2:5" x14ac:dyDescent="0.2">
      <c r="B439" s="7" t="s">
        <v>11070</v>
      </c>
      <c r="C439" s="7" t="s">
        <v>11071</v>
      </c>
      <c r="E439" t="s">
        <v>23</v>
      </c>
    </row>
    <row r="440" spans="2:5" x14ac:dyDescent="0.2">
      <c r="B440" s="7" t="s">
        <v>11072</v>
      </c>
      <c r="C440" s="7" t="s">
        <v>11073</v>
      </c>
      <c r="E440" t="s">
        <v>23</v>
      </c>
    </row>
    <row r="441" spans="2:5" x14ac:dyDescent="0.2">
      <c r="B441" s="7" t="s">
        <v>11074</v>
      </c>
      <c r="C441" s="7" t="s">
        <v>11075</v>
      </c>
      <c r="E441" t="s">
        <v>23</v>
      </c>
    </row>
    <row r="442" spans="2:5" x14ac:dyDescent="0.2">
      <c r="B442" s="7" t="s">
        <v>11076</v>
      </c>
      <c r="C442" s="7" t="s">
        <v>11077</v>
      </c>
      <c r="E442" t="s">
        <v>23</v>
      </c>
    </row>
    <row r="443" spans="2:5" x14ac:dyDescent="0.2">
      <c r="B443" s="7" t="s">
        <v>11078</v>
      </c>
      <c r="C443" s="7" t="s">
        <v>11079</v>
      </c>
      <c r="E443" t="s">
        <v>23</v>
      </c>
    </row>
    <row r="444" spans="2:5" x14ac:dyDescent="0.2">
      <c r="B444" s="7" t="s">
        <v>11080</v>
      </c>
      <c r="C444" s="7" t="s">
        <v>11081</v>
      </c>
      <c r="E444" t="s">
        <v>23</v>
      </c>
    </row>
    <row r="445" spans="2:5" x14ac:dyDescent="0.2">
      <c r="B445" s="7" t="s">
        <v>11082</v>
      </c>
      <c r="C445" s="7" t="s">
        <v>11083</v>
      </c>
      <c r="E445" t="s">
        <v>23</v>
      </c>
    </row>
    <row r="446" spans="2:5" x14ac:dyDescent="0.2">
      <c r="B446" s="7" t="s">
        <v>2781</v>
      </c>
      <c r="C446" s="7" t="s">
        <v>11084</v>
      </c>
      <c r="E446" t="s">
        <v>23</v>
      </c>
    </row>
    <row r="447" spans="2:5" x14ac:dyDescent="0.2">
      <c r="B447" s="7" t="s">
        <v>1484</v>
      </c>
      <c r="C447" s="7" t="s">
        <v>11085</v>
      </c>
      <c r="E447" t="s">
        <v>23</v>
      </c>
    </row>
    <row r="448" spans="2:5" x14ac:dyDescent="0.2">
      <c r="B448" s="7" t="s">
        <v>669</v>
      </c>
      <c r="C448" s="7" t="s">
        <v>11086</v>
      </c>
      <c r="E448" t="s">
        <v>23</v>
      </c>
    </row>
    <row r="449" spans="2:6" x14ac:dyDescent="0.2">
      <c r="B449" s="7" t="s">
        <v>11087</v>
      </c>
      <c r="C449" s="7" t="s">
        <v>11088</v>
      </c>
      <c r="E449" t="s">
        <v>23</v>
      </c>
    </row>
    <row r="450" spans="2:6" x14ac:dyDescent="0.2">
      <c r="B450" s="7" t="s">
        <v>11089</v>
      </c>
      <c r="C450" s="7" t="s">
        <v>11090</v>
      </c>
      <c r="E450" t="s">
        <v>23</v>
      </c>
      <c r="F450" t="s">
        <v>14490</v>
      </c>
    </row>
    <row r="451" spans="2:6" x14ac:dyDescent="0.2">
      <c r="B451" s="7" t="s">
        <v>11091</v>
      </c>
      <c r="C451" s="7" t="s">
        <v>11092</v>
      </c>
      <c r="E451" t="s">
        <v>23</v>
      </c>
    </row>
    <row r="452" spans="2:6" x14ac:dyDescent="0.2">
      <c r="B452" s="7" t="s">
        <v>11093</v>
      </c>
      <c r="C452" s="7" t="s">
        <v>11094</v>
      </c>
      <c r="E452" t="s">
        <v>23</v>
      </c>
    </row>
    <row r="453" spans="2:6" x14ac:dyDescent="0.2">
      <c r="B453" s="7" t="s">
        <v>11095</v>
      </c>
      <c r="C453" s="7" t="s">
        <v>11096</v>
      </c>
      <c r="E453" t="s">
        <v>23</v>
      </c>
      <c r="F453" t="s">
        <v>14547</v>
      </c>
    </row>
    <row r="454" spans="2:6" x14ac:dyDescent="0.2">
      <c r="B454" s="7" t="s">
        <v>11097</v>
      </c>
      <c r="C454" s="7" t="s">
        <v>11098</v>
      </c>
      <c r="E454" t="s">
        <v>23</v>
      </c>
    </row>
    <row r="455" spans="2:6" x14ac:dyDescent="0.2">
      <c r="B455" s="7" t="s">
        <v>11099</v>
      </c>
      <c r="C455" s="7" t="s">
        <v>11100</v>
      </c>
      <c r="E455" t="s">
        <v>23</v>
      </c>
    </row>
    <row r="456" spans="2:6" x14ac:dyDescent="0.2">
      <c r="B456" s="7" t="s">
        <v>4368</v>
      </c>
      <c r="C456" s="7" t="s">
        <v>11101</v>
      </c>
      <c r="E456" t="s">
        <v>23</v>
      </c>
    </row>
    <row r="457" spans="2:6" x14ac:dyDescent="0.2">
      <c r="B457" s="7" t="s">
        <v>1374</v>
      </c>
      <c r="C457" s="7" t="s">
        <v>11102</v>
      </c>
      <c r="D457" s="7" t="s">
        <v>11103</v>
      </c>
      <c r="E457" t="s">
        <v>23</v>
      </c>
      <c r="F457" t="s">
        <v>14548</v>
      </c>
    </row>
    <row r="458" spans="2:6" x14ac:dyDescent="0.2">
      <c r="B458" s="7" t="s">
        <v>11104</v>
      </c>
      <c r="C458" s="7" t="s">
        <v>11105</v>
      </c>
      <c r="E458" t="s">
        <v>23</v>
      </c>
    </row>
    <row r="459" spans="2:6" x14ac:dyDescent="0.2">
      <c r="B459" s="7" t="s">
        <v>11106</v>
      </c>
      <c r="C459" s="7" t="s">
        <v>11107</v>
      </c>
      <c r="E459" t="s">
        <v>23</v>
      </c>
    </row>
    <row r="460" spans="2:6" x14ac:dyDescent="0.2">
      <c r="B460" s="7" t="s">
        <v>11108</v>
      </c>
      <c r="C460" s="7" t="s">
        <v>11109</v>
      </c>
      <c r="E460" t="s">
        <v>23</v>
      </c>
    </row>
    <row r="461" spans="2:6" x14ac:dyDescent="0.2">
      <c r="B461" s="7" t="s">
        <v>2413</v>
      </c>
      <c r="C461" s="7" t="s">
        <v>11110</v>
      </c>
      <c r="E461" t="s">
        <v>23</v>
      </c>
    </row>
    <row r="462" spans="2:6" x14ac:dyDescent="0.2">
      <c r="B462" s="7" t="s">
        <v>11111</v>
      </c>
      <c r="C462" s="7" t="s">
        <v>11112</v>
      </c>
      <c r="E462" t="s">
        <v>23</v>
      </c>
    </row>
    <row r="463" spans="2:6" x14ac:dyDescent="0.2">
      <c r="B463" s="7" t="s">
        <v>11113</v>
      </c>
      <c r="C463" s="7" t="s">
        <v>11114</v>
      </c>
      <c r="E463" t="s">
        <v>23</v>
      </c>
    </row>
    <row r="464" spans="2:6" x14ac:dyDescent="0.2">
      <c r="B464" s="7" t="s">
        <v>213</v>
      </c>
      <c r="C464" s="7" t="s">
        <v>11115</v>
      </c>
      <c r="E464" t="s">
        <v>23</v>
      </c>
    </row>
    <row r="465" spans="2:6" x14ac:dyDescent="0.2">
      <c r="B465" s="7" t="s">
        <v>3384</v>
      </c>
      <c r="C465" s="7" t="s">
        <v>11116</v>
      </c>
      <c r="E465" t="s">
        <v>23</v>
      </c>
    </row>
    <row r="466" spans="2:6" x14ac:dyDescent="0.2">
      <c r="B466" s="7" t="s">
        <v>1449</v>
      </c>
      <c r="C466" s="7" t="s">
        <v>11117</v>
      </c>
      <c r="E466" t="s">
        <v>23</v>
      </c>
    </row>
    <row r="467" spans="2:6" x14ac:dyDescent="0.2">
      <c r="B467" s="7" t="s">
        <v>1006</v>
      </c>
      <c r="C467" s="7" t="s">
        <v>11118</v>
      </c>
      <c r="E467" t="s">
        <v>23</v>
      </c>
    </row>
    <row r="468" spans="2:6" x14ac:dyDescent="0.2">
      <c r="B468" s="7" t="s">
        <v>11119</v>
      </c>
      <c r="C468" s="7" t="s">
        <v>11120</v>
      </c>
      <c r="E468" t="s">
        <v>23</v>
      </c>
    </row>
    <row r="469" spans="2:6" x14ac:dyDescent="0.2">
      <c r="B469" s="7" t="s">
        <v>4757</v>
      </c>
      <c r="C469" s="7" t="s">
        <v>11121</v>
      </c>
      <c r="E469" t="s">
        <v>23</v>
      </c>
    </row>
    <row r="470" spans="2:6" x14ac:dyDescent="0.2">
      <c r="B470" s="7" t="s">
        <v>11122</v>
      </c>
      <c r="C470" s="7" t="s">
        <v>11123</v>
      </c>
      <c r="E470" t="s">
        <v>23</v>
      </c>
    </row>
    <row r="471" spans="2:6" x14ac:dyDescent="0.2">
      <c r="B471" s="7" t="s">
        <v>2293</v>
      </c>
      <c r="C471" s="7" t="s">
        <v>11124</v>
      </c>
      <c r="E471" t="s">
        <v>23</v>
      </c>
    </row>
    <row r="472" spans="2:6" x14ac:dyDescent="0.2">
      <c r="B472" s="7" t="s">
        <v>11125</v>
      </c>
      <c r="C472" s="7" t="s">
        <v>11126</v>
      </c>
      <c r="E472" t="s">
        <v>23</v>
      </c>
    </row>
    <row r="473" spans="2:6" x14ac:dyDescent="0.2">
      <c r="B473" s="7" t="s">
        <v>11127</v>
      </c>
      <c r="C473" s="7" t="s">
        <v>11128</v>
      </c>
      <c r="E473" t="s">
        <v>23</v>
      </c>
    </row>
    <row r="474" spans="2:6" x14ac:dyDescent="0.2">
      <c r="B474" s="7" t="s">
        <v>346</v>
      </c>
      <c r="C474" s="7" t="s">
        <v>11129</v>
      </c>
      <c r="E474" t="s">
        <v>23</v>
      </c>
    </row>
    <row r="475" spans="2:6" x14ac:dyDescent="0.2">
      <c r="B475" s="7" t="s">
        <v>4465</v>
      </c>
      <c r="C475" s="7" t="s">
        <v>11130</v>
      </c>
      <c r="E475" t="s">
        <v>23</v>
      </c>
    </row>
    <row r="476" spans="2:6" x14ac:dyDescent="0.2">
      <c r="B476" s="7" t="s">
        <v>893</v>
      </c>
      <c r="C476" s="7" t="s">
        <v>11131</v>
      </c>
      <c r="E476" t="s">
        <v>23</v>
      </c>
    </row>
    <row r="477" spans="2:6" x14ac:dyDescent="0.2">
      <c r="B477" s="7" t="s">
        <v>1937</v>
      </c>
      <c r="C477" s="7" t="s">
        <v>11132</v>
      </c>
      <c r="E477" t="s">
        <v>23</v>
      </c>
    </row>
    <row r="478" spans="2:6" x14ac:dyDescent="0.2">
      <c r="B478" s="7" t="s">
        <v>11133</v>
      </c>
      <c r="C478" s="7" t="s">
        <v>11134</v>
      </c>
      <c r="E478" t="s">
        <v>23</v>
      </c>
    </row>
    <row r="479" spans="2:6" x14ac:dyDescent="0.2">
      <c r="B479" s="7" t="s">
        <v>2592</v>
      </c>
      <c r="C479" s="7" t="s">
        <v>11135</v>
      </c>
      <c r="E479" t="s">
        <v>23</v>
      </c>
      <c r="F479" t="s">
        <v>14549</v>
      </c>
    </row>
    <row r="480" spans="2:6" x14ac:dyDescent="0.2">
      <c r="B480" s="7" t="s">
        <v>3197</v>
      </c>
      <c r="C480" s="7" t="s">
        <v>11136</v>
      </c>
      <c r="E480" t="s">
        <v>23</v>
      </c>
    </row>
    <row r="481" spans="2:6" x14ac:dyDescent="0.2">
      <c r="B481" s="7" t="s">
        <v>2298</v>
      </c>
      <c r="C481" s="7" t="s">
        <v>11137</v>
      </c>
      <c r="E481" t="s">
        <v>23</v>
      </c>
    </row>
    <row r="482" spans="2:6" x14ac:dyDescent="0.2">
      <c r="B482" s="7" t="s">
        <v>4349</v>
      </c>
      <c r="C482" s="7" t="s">
        <v>11138</v>
      </c>
      <c r="D482" s="7" t="s">
        <v>11139</v>
      </c>
      <c r="E482" t="s">
        <v>23</v>
      </c>
      <c r="F482" t="s">
        <v>14550</v>
      </c>
    </row>
    <row r="483" spans="2:6" x14ac:dyDescent="0.2">
      <c r="B483" s="7" t="s">
        <v>11140</v>
      </c>
      <c r="C483" s="7" t="s">
        <v>11141</v>
      </c>
      <c r="E483" t="s">
        <v>23</v>
      </c>
      <c r="F483" t="s">
        <v>14551</v>
      </c>
    </row>
    <row r="484" spans="2:6" x14ac:dyDescent="0.2">
      <c r="B484" s="7" t="s">
        <v>1474</v>
      </c>
      <c r="C484" s="7" t="s">
        <v>11142</v>
      </c>
      <c r="E484" t="s">
        <v>23</v>
      </c>
      <c r="F484" t="s">
        <v>14552</v>
      </c>
    </row>
    <row r="485" spans="2:6" x14ac:dyDescent="0.2">
      <c r="B485" s="7" t="s">
        <v>1244</v>
      </c>
      <c r="C485" s="7" t="s">
        <v>11143</v>
      </c>
      <c r="E485" t="s">
        <v>23</v>
      </c>
    </row>
    <row r="486" spans="2:6" x14ac:dyDescent="0.2">
      <c r="B486" s="7" t="s">
        <v>11144</v>
      </c>
      <c r="C486" s="7" t="s">
        <v>11145</v>
      </c>
      <c r="E486" t="s">
        <v>23</v>
      </c>
    </row>
    <row r="487" spans="2:6" x14ac:dyDescent="0.2">
      <c r="B487" s="7" t="s">
        <v>535</v>
      </c>
      <c r="C487" s="7" t="s">
        <v>11146</v>
      </c>
      <c r="E487" t="s">
        <v>23</v>
      </c>
    </row>
    <row r="488" spans="2:6" x14ac:dyDescent="0.2">
      <c r="B488" s="7" t="s">
        <v>2209</v>
      </c>
      <c r="C488" s="7" t="s">
        <v>11147</v>
      </c>
      <c r="E488" t="s">
        <v>23</v>
      </c>
    </row>
    <row r="489" spans="2:6" x14ac:dyDescent="0.2">
      <c r="B489" s="7" t="s">
        <v>11148</v>
      </c>
      <c r="C489" s="7" t="s">
        <v>11149</v>
      </c>
      <c r="D489" s="7" t="s">
        <v>11150</v>
      </c>
      <c r="E489" t="s">
        <v>23</v>
      </c>
      <c r="F489" t="s">
        <v>14553</v>
      </c>
    </row>
    <row r="490" spans="2:6" x14ac:dyDescent="0.2">
      <c r="B490" s="7" t="s">
        <v>798</v>
      </c>
      <c r="C490" s="7" t="s">
        <v>11151</v>
      </c>
      <c r="E490" t="s">
        <v>23</v>
      </c>
    </row>
    <row r="491" spans="2:6" x14ac:dyDescent="0.2">
      <c r="B491" s="7" t="s">
        <v>11152</v>
      </c>
      <c r="C491" s="7" t="s">
        <v>11153</v>
      </c>
      <c r="E491" t="s">
        <v>23</v>
      </c>
    </row>
    <row r="492" spans="2:6" x14ac:dyDescent="0.2">
      <c r="B492" s="7" t="s">
        <v>11154</v>
      </c>
      <c r="C492" s="7" t="s">
        <v>11155</v>
      </c>
      <c r="E492" t="s">
        <v>23</v>
      </c>
      <c r="F492" t="s">
        <v>14493</v>
      </c>
    </row>
    <row r="493" spans="2:6" x14ac:dyDescent="0.2">
      <c r="B493" s="7" t="s">
        <v>11156</v>
      </c>
      <c r="C493" s="7" t="s">
        <v>11157</v>
      </c>
      <c r="E493" t="s">
        <v>23</v>
      </c>
    </row>
    <row r="494" spans="2:6" x14ac:dyDescent="0.2">
      <c r="B494" s="7" t="s">
        <v>11158</v>
      </c>
      <c r="C494" s="7" t="s">
        <v>11159</v>
      </c>
      <c r="E494" t="s">
        <v>23</v>
      </c>
    </row>
    <row r="495" spans="2:6" x14ac:dyDescent="0.2">
      <c r="B495" s="7" t="s">
        <v>11160</v>
      </c>
      <c r="C495" s="7" t="s">
        <v>11161</v>
      </c>
      <c r="E495" t="s">
        <v>23</v>
      </c>
    </row>
    <row r="496" spans="2:6" x14ac:dyDescent="0.2">
      <c r="B496" s="7" t="s">
        <v>11162</v>
      </c>
      <c r="C496" s="7" t="s">
        <v>11163</v>
      </c>
      <c r="E496" t="s">
        <v>23</v>
      </c>
    </row>
    <row r="497" spans="2:6" x14ac:dyDescent="0.2">
      <c r="B497" s="7" t="s">
        <v>11164</v>
      </c>
      <c r="C497" s="7" t="s">
        <v>11165</v>
      </c>
      <c r="E497" t="s">
        <v>23</v>
      </c>
    </row>
    <row r="498" spans="2:6" x14ac:dyDescent="0.2">
      <c r="B498" s="7" t="s">
        <v>2456</v>
      </c>
      <c r="C498" s="7" t="s">
        <v>11166</v>
      </c>
      <c r="E498" t="s">
        <v>23</v>
      </c>
    </row>
    <row r="499" spans="2:6" x14ac:dyDescent="0.2">
      <c r="B499" s="7" t="s">
        <v>11167</v>
      </c>
      <c r="C499" s="7" t="s">
        <v>11168</v>
      </c>
      <c r="E499" t="s">
        <v>23</v>
      </c>
    </row>
    <row r="500" spans="2:6" x14ac:dyDescent="0.2">
      <c r="B500" s="7" t="s">
        <v>3414</v>
      </c>
      <c r="C500" s="7" t="s">
        <v>11169</v>
      </c>
      <c r="E500" t="s">
        <v>23</v>
      </c>
    </row>
    <row r="501" spans="2:6" x14ac:dyDescent="0.2">
      <c r="B501" s="7" t="s">
        <v>2177</v>
      </c>
      <c r="C501" s="7" t="s">
        <v>11170</v>
      </c>
      <c r="E501" t="s">
        <v>23</v>
      </c>
    </row>
    <row r="502" spans="2:6" x14ac:dyDescent="0.2">
      <c r="B502" s="7" t="s">
        <v>1014</v>
      </c>
      <c r="C502" s="7" t="s">
        <v>11171</v>
      </c>
      <c r="E502" t="s">
        <v>23</v>
      </c>
      <c r="F502" t="s">
        <v>14554</v>
      </c>
    </row>
    <row r="503" spans="2:6" x14ac:dyDescent="0.2">
      <c r="B503" s="7" t="s">
        <v>3066</v>
      </c>
      <c r="C503" s="7" t="s">
        <v>11172</v>
      </c>
      <c r="E503" t="s">
        <v>23</v>
      </c>
    </row>
    <row r="504" spans="2:6" x14ac:dyDescent="0.2">
      <c r="B504" s="7" t="s">
        <v>127</v>
      </c>
      <c r="C504" s="7" t="s">
        <v>11173</v>
      </c>
      <c r="E504" t="s">
        <v>23</v>
      </c>
      <c r="F504" t="s">
        <v>14555</v>
      </c>
    </row>
    <row r="505" spans="2:6" x14ac:dyDescent="0.2">
      <c r="B505" s="7" t="s">
        <v>11174</v>
      </c>
      <c r="C505" s="7" t="s">
        <v>11175</v>
      </c>
      <c r="E505" t="s">
        <v>23</v>
      </c>
    </row>
    <row r="506" spans="2:6" x14ac:dyDescent="0.2">
      <c r="B506" s="7" t="s">
        <v>11176</v>
      </c>
      <c r="C506" s="7" t="s">
        <v>11177</v>
      </c>
      <c r="E506" t="s">
        <v>23</v>
      </c>
    </row>
    <row r="507" spans="2:6" x14ac:dyDescent="0.2">
      <c r="B507" s="7" t="s">
        <v>11178</v>
      </c>
      <c r="C507" s="7" t="s">
        <v>11179</v>
      </c>
      <c r="E507" t="s">
        <v>23</v>
      </c>
    </row>
    <row r="508" spans="2:6" x14ac:dyDescent="0.2">
      <c r="B508" s="7" t="s">
        <v>2692</v>
      </c>
      <c r="C508" s="7" t="s">
        <v>11180</v>
      </c>
      <c r="E508" t="s">
        <v>23</v>
      </c>
      <c r="F508" t="s">
        <v>14556</v>
      </c>
    </row>
    <row r="509" spans="2:6" x14ac:dyDescent="0.2">
      <c r="B509" s="7" t="s">
        <v>11181</v>
      </c>
      <c r="C509" s="7" t="s">
        <v>11182</v>
      </c>
      <c r="E509" t="s">
        <v>23</v>
      </c>
    </row>
    <row r="510" spans="2:6" x14ac:dyDescent="0.2">
      <c r="B510" s="7" t="s">
        <v>11183</v>
      </c>
      <c r="C510" s="7" t="s">
        <v>11184</v>
      </c>
      <c r="E510" t="s">
        <v>23</v>
      </c>
    </row>
    <row r="511" spans="2:6" x14ac:dyDescent="0.2">
      <c r="B511" s="7" t="s">
        <v>424</v>
      </c>
      <c r="C511" s="7" t="s">
        <v>11185</v>
      </c>
      <c r="E511" t="s">
        <v>23</v>
      </c>
    </row>
    <row r="512" spans="2:6" x14ac:dyDescent="0.2">
      <c r="B512" s="7" t="s">
        <v>603</v>
      </c>
      <c r="C512" s="7" t="s">
        <v>11186</v>
      </c>
      <c r="E512" t="s">
        <v>23</v>
      </c>
    </row>
    <row r="513" spans="2:6" x14ac:dyDescent="0.2">
      <c r="B513" s="7" t="s">
        <v>139</v>
      </c>
      <c r="C513" s="7" t="s">
        <v>11187</v>
      </c>
      <c r="E513" t="s">
        <v>23</v>
      </c>
      <c r="F513" t="s">
        <v>14557</v>
      </c>
    </row>
    <row r="514" spans="2:6" x14ac:dyDescent="0.2">
      <c r="B514" s="7" t="s">
        <v>4334</v>
      </c>
      <c r="C514" s="7" t="s">
        <v>11188</v>
      </c>
      <c r="D514" s="7" t="s">
        <v>11189</v>
      </c>
      <c r="E514" t="s">
        <v>23</v>
      </c>
      <c r="F514" t="s">
        <v>14558</v>
      </c>
    </row>
    <row r="515" spans="2:6" x14ac:dyDescent="0.2">
      <c r="B515" s="7" t="s">
        <v>11190</v>
      </c>
      <c r="C515" s="7" t="s">
        <v>11191</v>
      </c>
      <c r="E515" t="s">
        <v>23</v>
      </c>
    </row>
    <row r="516" spans="2:6" x14ac:dyDescent="0.2">
      <c r="B516" s="7" t="s">
        <v>183</v>
      </c>
      <c r="C516" s="7" t="s">
        <v>11192</v>
      </c>
      <c r="E516" t="s">
        <v>23</v>
      </c>
    </row>
    <row r="517" spans="2:6" x14ac:dyDescent="0.2">
      <c r="B517" s="7" t="s">
        <v>11193</v>
      </c>
      <c r="C517" s="7" t="s">
        <v>11194</v>
      </c>
      <c r="E517" t="s">
        <v>23</v>
      </c>
    </row>
    <row r="518" spans="2:6" x14ac:dyDescent="0.2">
      <c r="B518" s="7" t="s">
        <v>11195</v>
      </c>
      <c r="C518" s="7" t="s">
        <v>11196</v>
      </c>
      <c r="E518" t="s">
        <v>23</v>
      </c>
    </row>
    <row r="519" spans="2:6" x14ac:dyDescent="0.2">
      <c r="B519" s="7" t="s">
        <v>2337</v>
      </c>
      <c r="C519" s="7" t="s">
        <v>11197</v>
      </c>
      <c r="E519" t="s">
        <v>23</v>
      </c>
    </row>
    <row r="520" spans="2:6" x14ac:dyDescent="0.2">
      <c r="B520" s="7" t="s">
        <v>11198</v>
      </c>
      <c r="C520" s="7" t="s">
        <v>11199</v>
      </c>
      <c r="E520" t="s">
        <v>23</v>
      </c>
    </row>
    <row r="521" spans="2:6" x14ac:dyDescent="0.2">
      <c r="B521" s="7" t="s">
        <v>11200</v>
      </c>
      <c r="C521" s="7" t="s">
        <v>11201</v>
      </c>
      <c r="E521" t="s">
        <v>23</v>
      </c>
    </row>
    <row r="522" spans="2:6" x14ac:dyDescent="0.2">
      <c r="B522" s="7" t="s">
        <v>11202</v>
      </c>
      <c r="C522" s="7" t="s">
        <v>11203</v>
      </c>
      <c r="E522" t="s">
        <v>23</v>
      </c>
    </row>
    <row r="523" spans="2:6" x14ac:dyDescent="0.2">
      <c r="B523" s="7" t="s">
        <v>11204</v>
      </c>
      <c r="C523" s="7" t="s">
        <v>11205</v>
      </c>
      <c r="E523" t="s">
        <v>23</v>
      </c>
    </row>
    <row r="524" spans="2:6" x14ac:dyDescent="0.2">
      <c r="B524" s="7" t="s">
        <v>1965</v>
      </c>
      <c r="C524" s="7" t="s">
        <v>11206</v>
      </c>
      <c r="E524" t="s">
        <v>23</v>
      </c>
    </row>
    <row r="525" spans="2:6" x14ac:dyDescent="0.2">
      <c r="B525" s="7" t="s">
        <v>1408</v>
      </c>
      <c r="C525" s="7" t="s">
        <v>11207</v>
      </c>
      <c r="E525" t="s">
        <v>23</v>
      </c>
    </row>
    <row r="526" spans="2:6" x14ac:dyDescent="0.2">
      <c r="B526" s="7" t="s">
        <v>1989</v>
      </c>
      <c r="C526" s="7" t="s">
        <v>11208</v>
      </c>
      <c r="E526" t="s">
        <v>23</v>
      </c>
    </row>
    <row r="527" spans="2:6" x14ac:dyDescent="0.2">
      <c r="B527" s="7" t="s">
        <v>11209</v>
      </c>
      <c r="C527" s="7" t="s">
        <v>11210</v>
      </c>
      <c r="E527" t="s">
        <v>23</v>
      </c>
    </row>
    <row r="528" spans="2:6" x14ac:dyDescent="0.2">
      <c r="B528" s="7" t="s">
        <v>678</v>
      </c>
      <c r="C528" s="7" t="s">
        <v>11211</v>
      </c>
      <c r="E528" t="s">
        <v>23</v>
      </c>
    </row>
    <row r="529" spans="2:6" x14ac:dyDescent="0.2">
      <c r="B529" s="7" t="s">
        <v>11212</v>
      </c>
      <c r="C529" s="7" t="s">
        <v>11213</v>
      </c>
      <c r="E529" t="s">
        <v>23</v>
      </c>
    </row>
    <row r="530" spans="2:6" x14ac:dyDescent="0.2">
      <c r="B530" s="7" t="s">
        <v>11214</v>
      </c>
      <c r="C530" s="7" t="s">
        <v>11215</v>
      </c>
      <c r="E530" t="s">
        <v>23</v>
      </c>
    </row>
    <row r="531" spans="2:6" x14ac:dyDescent="0.2">
      <c r="B531" s="7" t="s">
        <v>11216</v>
      </c>
      <c r="C531" s="7" t="s">
        <v>11217</v>
      </c>
      <c r="E531" t="s">
        <v>23</v>
      </c>
    </row>
    <row r="532" spans="2:6" x14ac:dyDescent="0.2">
      <c r="B532" s="7" t="s">
        <v>11218</v>
      </c>
      <c r="C532" s="7" t="s">
        <v>11219</v>
      </c>
      <c r="E532" t="s">
        <v>23</v>
      </c>
    </row>
    <row r="533" spans="2:6" x14ac:dyDescent="0.2">
      <c r="B533" s="7" t="s">
        <v>2058</v>
      </c>
      <c r="C533" s="7" t="s">
        <v>11220</v>
      </c>
      <c r="E533" t="s">
        <v>23</v>
      </c>
    </row>
    <row r="534" spans="2:6" x14ac:dyDescent="0.2">
      <c r="B534" s="7" t="s">
        <v>11221</v>
      </c>
      <c r="C534" s="7" t="s">
        <v>11222</v>
      </c>
      <c r="E534" t="s">
        <v>23</v>
      </c>
    </row>
    <row r="535" spans="2:6" x14ac:dyDescent="0.2">
      <c r="B535" s="7" t="s">
        <v>461</v>
      </c>
      <c r="C535" s="7" t="s">
        <v>11223</v>
      </c>
      <c r="E535" t="s">
        <v>23</v>
      </c>
      <c r="F535" t="s">
        <v>14522</v>
      </c>
    </row>
    <row r="536" spans="2:6" x14ac:dyDescent="0.2">
      <c r="B536" s="7" t="s">
        <v>841</v>
      </c>
      <c r="C536" s="7" t="s">
        <v>11224</v>
      </c>
      <c r="E536" t="s">
        <v>23</v>
      </c>
    </row>
    <row r="537" spans="2:6" x14ac:dyDescent="0.2">
      <c r="B537" s="7" t="s">
        <v>11225</v>
      </c>
      <c r="C537" s="7" t="s">
        <v>11226</v>
      </c>
      <c r="E537" t="s">
        <v>23</v>
      </c>
      <c r="F537" t="s">
        <v>14559</v>
      </c>
    </row>
    <row r="538" spans="2:6" x14ac:dyDescent="0.2">
      <c r="B538" s="7" t="s">
        <v>621</v>
      </c>
      <c r="C538" s="7" t="s">
        <v>11227</v>
      </c>
      <c r="E538" t="s">
        <v>23</v>
      </c>
    </row>
    <row r="539" spans="2:6" x14ac:dyDescent="0.2">
      <c r="B539" s="7" t="s">
        <v>11228</v>
      </c>
      <c r="C539" s="7" t="s">
        <v>11229</v>
      </c>
      <c r="E539" t="s">
        <v>23</v>
      </c>
    </row>
    <row r="540" spans="2:6" x14ac:dyDescent="0.2">
      <c r="B540" s="7" t="s">
        <v>3358</v>
      </c>
      <c r="C540" s="7" t="s">
        <v>11230</v>
      </c>
      <c r="E540" t="s">
        <v>23</v>
      </c>
    </row>
    <row r="541" spans="2:6" x14ac:dyDescent="0.2">
      <c r="B541" s="7" t="s">
        <v>1917</v>
      </c>
      <c r="C541" s="7" t="s">
        <v>11231</v>
      </c>
      <c r="E541" t="s">
        <v>23</v>
      </c>
    </row>
    <row r="542" spans="2:6" x14ac:dyDescent="0.2">
      <c r="B542" s="7" t="s">
        <v>2687</v>
      </c>
      <c r="C542" s="7" t="s">
        <v>11232</v>
      </c>
      <c r="E542" t="s">
        <v>23</v>
      </c>
    </row>
    <row r="543" spans="2:6" x14ac:dyDescent="0.2">
      <c r="B543" s="7" t="s">
        <v>11233</v>
      </c>
      <c r="C543" s="7" t="s">
        <v>11234</v>
      </c>
      <c r="E543" t="s">
        <v>23</v>
      </c>
    </row>
    <row r="544" spans="2:6" x14ac:dyDescent="0.2">
      <c r="B544" s="7" t="s">
        <v>3103</v>
      </c>
      <c r="C544" s="7" t="s">
        <v>11235</v>
      </c>
      <c r="E544" t="s">
        <v>23</v>
      </c>
    </row>
    <row r="545" spans="2:6" x14ac:dyDescent="0.2">
      <c r="B545" s="7" t="s">
        <v>2342</v>
      </c>
      <c r="C545" s="7" t="s">
        <v>11236</v>
      </c>
      <c r="E545" t="s">
        <v>23</v>
      </c>
      <c r="F545" t="s">
        <v>14560</v>
      </c>
    </row>
    <row r="546" spans="2:6" x14ac:dyDescent="0.2">
      <c r="B546" s="7" t="s">
        <v>2204</v>
      </c>
      <c r="C546" s="7" t="s">
        <v>11237</v>
      </c>
      <c r="E546" t="s">
        <v>23</v>
      </c>
    </row>
    <row r="547" spans="2:6" x14ac:dyDescent="0.2">
      <c r="B547" s="7" t="s">
        <v>2664</v>
      </c>
      <c r="C547" s="7" t="s">
        <v>11238</v>
      </c>
      <c r="E547" t="s">
        <v>23</v>
      </c>
    </row>
    <row r="548" spans="2:6" x14ac:dyDescent="0.2">
      <c r="B548" s="7" t="s">
        <v>11239</v>
      </c>
      <c r="C548" s="7" t="s">
        <v>11240</v>
      </c>
      <c r="E548" t="s">
        <v>23</v>
      </c>
    </row>
    <row r="549" spans="2:6" x14ac:dyDescent="0.2">
      <c r="B549" s="7" t="s">
        <v>11241</v>
      </c>
      <c r="C549" s="7" t="s">
        <v>11242</v>
      </c>
      <c r="E549" t="s">
        <v>23</v>
      </c>
    </row>
    <row r="550" spans="2:6" x14ac:dyDescent="0.2">
      <c r="B550" s="7" t="s">
        <v>11243</v>
      </c>
      <c r="C550" s="7" t="s">
        <v>11244</v>
      </c>
      <c r="D550" s="7" t="s">
        <v>11245</v>
      </c>
      <c r="E550" t="s">
        <v>23</v>
      </c>
      <c r="F550" t="s">
        <v>14561</v>
      </c>
    </row>
    <row r="551" spans="2:6" x14ac:dyDescent="0.2">
      <c r="B551" s="7" t="s">
        <v>2152</v>
      </c>
      <c r="C551" s="7" t="s">
        <v>11246</v>
      </c>
      <c r="E551" t="s">
        <v>23</v>
      </c>
    </row>
    <row r="552" spans="2:6" x14ac:dyDescent="0.2">
      <c r="B552" s="7" t="s">
        <v>11247</v>
      </c>
      <c r="C552" s="7" t="s">
        <v>11248</v>
      </c>
      <c r="E552" t="s">
        <v>23</v>
      </c>
    </row>
    <row r="553" spans="2:6" x14ac:dyDescent="0.2">
      <c r="B553" s="7" t="s">
        <v>11249</v>
      </c>
      <c r="C553" s="7" t="s">
        <v>11250</v>
      </c>
      <c r="E553" t="s">
        <v>23</v>
      </c>
    </row>
    <row r="554" spans="2:6" x14ac:dyDescent="0.2">
      <c r="B554" s="7" t="s">
        <v>11251</v>
      </c>
      <c r="C554" s="7" t="s">
        <v>11252</v>
      </c>
      <c r="E554" t="s">
        <v>23</v>
      </c>
    </row>
    <row r="555" spans="2:6" x14ac:dyDescent="0.2">
      <c r="B555" s="7" t="s">
        <v>11253</v>
      </c>
      <c r="C555" s="7" t="s">
        <v>11254</v>
      </c>
      <c r="E555" t="s">
        <v>23</v>
      </c>
    </row>
    <row r="556" spans="2:6" x14ac:dyDescent="0.2">
      <c r="B556" s="7" t="s">
        <v>11255</v>
      </c>
      <c r="C556" s="7" t="s">
        <v>11256</v>
      </c>
      <c r="E556" t="s">
        <v>23</v>
      </c>
    </row>
    <row r="557" spans="2:6" x14ac:dyDescent="0.2">
      <c r="B557" s="7" t="s">
        <v>11257</v>
      </c>
      <c r="C557" s="7" t="s">
        <v>11258</v>
      </c>
      <c r="E557" t="s">
        <v>23</v>
      </c>
      <c r="F557" t="s">
        <v>14562</v>
      </c>
    </row>
    <row r="558" spans="2:6" x14ac:dyDescent="0.2">
      <c r="B558" s="7" t="s">
        <v>11259</v>
      </c>
      <c r="C558" s="7" t="s">
        <v>11260</v>
      </c>
      <c r="E558" t="s">
        <v>23</v>
      </c>
    </row>
    <row r="559" spans="2:6" x14ac:dyDescent="0.2">
      <c r="B559" s="7" t="s">
        <v>11261</v>
      </c>
      <c r="C559" s="7" t="s">
        <v>11262</v>
      </c>
      <c r="E559" t="s">
        <v>23</v>
      </c>
    </row>
    <row r="560" spans="2:6" x14ac:dyDescent="0.2">
      <c r="B560" s="7" t="s">
        <v>88</v>
      </c>
      <c r="C560" s="7" t="s">
        <v>11263</v>
      </c>
      <c r="E560" t="s">
        <v>23</v>
      </c>
      <c r="F560" t="s">
        <v>14563</v>
      </c>
    </row>
    <row r="561" spans="2:6" x14ac:dyDescent="0.2">
      <c r="B561" s="7" t="s">
        <v>2972</v>
      </c>
      <c r="C561" s="7" t="s">
        <v>11264</v>
      </c>
      <c r="E561" t="s">
        <v>23</v>
      </c>
    </row>
    <row r="562" spans="2:6" x14ac:dyDescent="0.2">
      <c r="B562" s="7" t="s">
        <v>3076</v>
      </c>
      <c r="C562" s="7" t="s">
        <v>11265</v>
      </c>
      <c r="E562" t="s">
        <v>23</v>
      </c>
    </row>
    <row r="563" spans="2:6" x14ac:dyDescent="0.2">
      <c r="B563" s="7" t="s">
        <v>11266</v>
      </c>
      <c r="C563" s="7" t="s">
        <v>11267</v>
      </c>
      <c r="E563" t="s">
        <v>23</v>
      </c>
    </row>
    <row r="564" spans="2:6" x14ac:dyDescent="0.2">
      <c r="B564" s="7" t="s">
        <v>11268</v>
      </c>
      <c r="C564" s="7" t="s">
        <v>11269</v>
      </c>
      <c r="E564" t="s">
        <v>23</v>
      </c>
    </row>
    <row r="565" spans="2:6" x14ac:dyDescent="0.2">
      <c r="B565" s="7" t="s">
        <v>11270</v>
      </c>
      <c r="C565" s="7" t="s">
        <v>11271</v>
      </c>
      <c r="E565" t="s">
        <v>23</v>
      </c>
    </row>
    <row r="566" spans="2:6" x14ac:dyDescent="0.2">
      <c r="B566" s="7" t="s">
        <v>11272</v>
      </c>
      <c r="C566" s="7" t="s">
        <v>11273</v>
      </c>
      <c r="E566" t="s">
        <v>23</v>
      </c>
      <c r="F566" t="s">
        <v>14564</v>
      </c>
    </row>
    <row r="567" spans="2:6" x14ac:dyDescent="0.2">
      <c r="B567" s="7" t="s">
        <v>11274</v>
      </c>
      <c r="C567" s="7" t="s">
        <v>11275</v>
      </c>
      <c r="E567" t="s">
        <v>23</v>
      </c>
    </row>
    <row r="568" spans="2:6" x14ac:dyDescent="0.2">
      <c r="B568" s="7" t="s">
        <v>1906</v>
      </c>
      <c r="C568" s="7" t="s">
        <v>11276</v>
      </c>
      <c r="E568" t="s">
        <v>23</v>
      </c>
    </row>
    <row r="569" spans="2:6" x14ac:dyDescent="0.2">
      <c r="B569" s="7" t="s">
        <v>11277</v>
      </c>
      <c r="C569" s="7" t="s">
        <v>11278</v>
      </c>
      <c r="E569" t="s">
        <v>23</v>
      </c>
      <c r="F569" t="s">
        <v>14565</v>
      </c>
    </row>
    <row r="570" spans="2:6" x14ac:dyDescent="0.2">
      <c r="B570" s="7" t="s">
        <v>2512</v>
      </c>
      <c r="C570" s="7" t="s">
        <v>11279</v>
      </c>
      <c r="E570" t="s">
        <v>23</v>
      </c>
    </row>
    <row r="571" spans="2:6" x14ac:dyDescent="0.2">
      <c r="B571" s="7" t="s">
        <v>11280</v>
      </c>
      <c r="C571" s="7" t="s">
        <v>11281</v>
      </c>
      <c r="E571" t="s">
        <v>23</v>
      </c>
    </row>
    <row r="572" spans="2:6" x14ac:dyDescent="0.2">
      <c r="B572" s="7" t="s">
        <v>11282</v>
      </c>
      <c r="C572" s="7" t="s">
        <v>11283</v>
      </c>
      <c r="E572" t="s">
        <v>23</v>
      </c>
    </row>
    <row r="573" spans="2:6" x14ac:dyDescent="0.2">
      <c r="B573" s="7" t="s">
        <v>11284</v>
      </c>
      <c r="C573" s="7" t="s">
        <v>11285</v>
      </c>
      <c r="E573" t="s">
        <v>23</v>
      </c>
    </row>
    <row r="574" spans="2:6" x14ac:dyDescent="0.2">
      <c r="B574" s="7" t="s">
        <v>11286</v>
      </c>
      <c r="C574" s="7" t="s">
        <v>11287</v>
      </c>
      <c r="E574" t="s">
        <v>23</v>
      </c>
    </row>
    <row r="575" spans="2:6" x14ac:dyDescent="0.2">
      <c r="B575" s="7" t="s">
        <v>11288</v>
      </c>
      <c r="C575" s="7" t="s">
        <v>11289</v>
      </c>
      <c r="E575" t="s">
        <v>23</v>
      </c>
      <c r="F575" t="s">
        <v>14566</v>
      </c>
    </row>
    <row r="576" spans="2:6" x14ac:dyDescent="0.2">
      <c r="B576" s="7" t="s">
        <v>1353</v>
      </c>
      <c r="C576" s="7" t="s">
        <v>11290</v>
      </c>
      <c r="D576" s="7" t="s">
        <v>11291</v>
      </c>
      <c r="E576" t="s">
        <v>23</v>
      </c>
      <c r="F576" t="s">
        <v>14567</v>
      </c>
    </row>
    <row r="577" spans="2:6" x14ac:dyDescent="0.2">
      <c r="B577" s="7" t="s">
        <v>978</v>
      </c>
      <c r="C577" s="7" t="s">
        <v>11292</v>
      </c>
      <c r="E577" t="s">
        <v>23</v>
      </c>
    </row>
    <row r="578" spans="2:6" x14ac:dyDescent="0.2">
      <c r="B578" s="7" t="s">
        <v>4452</v>
      </c>
      <c r="C578" s="7" t="s">
        <v>11293</v>
      </c>
      <c r="E578" t="s">
        <v>23</v>
      </c>
      <c r="F578" t="s">
        <v>14568</v>
      </c>
    </row>
    <row r="579" spans="2:6" x14ac:dyDescent="0.2">
      <c r="B579" s="7" t="s">
        <v>11294</v>
      </c>
      <c r="C579" s="7" t="s">
        <v>11295</v>
      </c>
      <c r="E579" t="s">
        <v>23</v>
      </c>
    </row>
    <row r="580" spans="2:6" x14ac:dyDescent="0.2">
      <c r="B580" s="7" t="s">
        <v>11296</v>
      </c>
      <c r="C580" s="7" t="s">
        <v>11297</v>
      </c>
      <c r="E580" t="s">
        <v>23</v>
      </c>
    </row>
    <row r="581" spans="2:6" x14ac:dyDescent="0.2">
      <c r="B581" s="7" t="s">
        <v>11298</v>
      </c>
      <c r="C581" s="7" t="s">
        <v>11299</v>
      </c>
      <c r="E581" t="s">
        <v>23</v>
      </c>
    </row>
    <row r="582" spans="2:6" x14ac:dyDescent="0.2">
      <c r="B582" s="7" t="s">
        <v>11300</v>
      </c>
      <c r="C582" s="7" t="s">
        <v>11301</v>
      </c>
      <c r="E582" t="s">
        <v>23</v>
      </c>
    </row>
    <row r="583" spans="2:6" x14ac:dyDescent="0.2">
      <c r="B583" s="7" t="s">
        <v>11302</v>
      </c>
      <c r="C583" s="7" t="s">
        <v>11303</v>
      </c>
      <c r="E583" t="s">
        <v>23</v>
      </c>
    </row>
    <row r="584" spans="2:6" x14ac:dyDescent="0.2">
      <c r="B584" s="7" t="s">
        <v>11304</v>
      </c>
      <c r="C584" s="7" t="s">
        <v>11305</v>
      </c>
      <c r="E584" t="s">
        <v>23</v>
      </c>
    </row>
    <row r="585" spans="2:6" x14ac:dyDescent="0.2">
      <c r="B585" s="7" t="s">
        <v>3459</v>
      </c>
      <c r="C585" s="7" t="s">
        <v>11306</v>
      </c>
      <c r="E585" t="s">
        <v>23</v>
      </c>
      <c r="F585" t="s">
        <v>14569</v>
      </c>
    </row>
    <row r="586" spans="2:6" x14ac:dyDescent="0.2">
      <c r="B586" s="7" t="s">
        <v>11307</v>
      </c>
      <c r="C586" s="7" t="s">
        <v>11308</v>
      </c>
      <c r="E586" t="s">
        <v>23</v>
      </c>
      <c r="F586" t="s">
        <v>14570</v>
      </c>
    </row>
    <row r="587" spans="2:6" x14ac:dyDescent="0.2">
      <c r="B587" s="7" t="s">
        <v>504</v>
      </c>
      <c r="C587" s="7" t="s">
        <v>11309</v>
      </c>
      <c r="E587" t="s">
        <v>23</v>
      </c>
    </row>
    <row r="588" spans="2:6" x14ac:dyDescent="0.2">
      <c r="B588" s="7" t="s">
        <v>11310</v>
      </c>
      <c r="C588" s="7" t="s">
        <v>11311</v>
      </c>
      <c r="E588" t="s">
        <v>23</v>
      </c>
    </row>
    <row r="589" spans="2:6" x14ac:dyDescent="0.2">
      <c r="B589" s="7" t="s">
        <v>11312</v>
      </c>
      <c r="C589" s="7" t="s">
        <v>11313</v>
      </c>
      <c r="E589" t="s">
        <v>23</v>
      </c>
    </row>
    <row r="590" spans="2:6" x14ac:dyDescent="0.2">
      <c r="B590" s="7" t="s">
        <v>11314</v>
      </c>
      <c r="C590" s="7" t="s">
        <v>11315</v>
      </c>
      <c r="E590" t="s">
        <v>23</v>
      </c>
    </row>
    <row r="591" spans="2:6" x14ac:dyDescent="0.2">
      <c r="B591" s="7" t="s">
        <v>11316</v>
      </c>
      <c r="C591" s="7" t="s">
        <v>11317</v>
      </c>
      <c r="E591" t="s">
        <v>23</v>
      </c>
    </row>
    <row r="592" spans="2:6" x14ac:dyDescent="0.2">
      <c r="B592" s="7" t="s">
        <v>11318</v>
      </c>
      <c r="C592" s="7" t="s">
        <v>11319</v>
      </c>
      <c r="E592" t="s">
        <v>23</v>
      </c>
    </row>
    <row r="593" spans="2:6" x14ac:dyDescent="0.2">
      <c r="B593" s="7" t="s">
        <v>2384</v>
      </c>
      <c r="C593" s="7" t="s">
        <v>11320</v>
      </c>
      <c r="E593" t="s">
        <v>23</v>
      </c>
    </row>
    <row r="594" spans="2:6" x14ac:dyDescent="0.2">
      <c r="B594" s="7" t="s">
        <v>203</v>
      </c>
      <c r="C594" s="7" t="s">
        <v>11321</v>
      </c>
      <c r="E594" t="s">
        <v>23</v>
      </c>
    </row>
    <row r="595" spans="2:6" x14ac:dyDescent="0.2">
      <c r="B595" s="7" t="s">
        <v>288</v>
      </c>
      <c r="C595" s="7" t="s">
        <v>11322</v>
      </c>
      <c r="E595" t="s">
        <v>23</v>
      </c>
    </row>
    <row r="596" spans="2:6" x14ac:dyDescent="0.2">
      <c r="B596" s="7" t="s">
        <v>11323</v>
      </c>
      <c r="C596" s="7" t="s">
        <v>11324</v>
      </c>
      <c r="E596" t="s">
        <v>23</v>
      </c>
    </row>
    <row r="597" spans="2:6" x14ac:dyDescent="0.2">
      <c r="B597" s="7" t="s">
        <v>2479</v>
      </c>
      <c r="C597" s="7" t="s">
        <v>11325</v>
      </c>
      <c r="E597" t="s">
        <v>23</v>
      </c>
    </row>
    <row r="598" spans="2:6" x14ac:dyDescent="0.2">
      <c r="B598" s="7" t="s">
        <v>11326</v>
      </c>
      <c r="C598" s="7" t="s">
        <v>11327</v>
      </c>
      <c r="E598" t="s">
        <v>23</v>
      </c>
    </row>
    <row r="599" spans="2:6" x14ac:dyDescent="0.2">
      <c r="B599" s="7" t="s">
        <v>1011</v>
      </c>
      <c r="C599" s="7" t="s">
        <v>11328</v>
      </c>
      <c r="E599" t="s">
        <v>23</v>
      </c>
    </row>
    <row r="600" spans="2:6" x14ac:dyDescent="0.2">
      <c r="B600" s="7" t="s">
        <v>11329</v>
      </c>
      <c r="C600" s="7" t="s">
        <v>11330</v>
      </c>
      <c r="E600" t="s">
        <v>23</v>
      </c>
    </row>
    <row r="601" spans="2:6" x14ac:dyDescent="0.2">
      <c r="B601" s="7" t="s">
        <v>11331</v>
      </c>
      <c r="C601" s="7" t="s">
        <v>11332</v>
      </c>
      <c r="E601" t="s">
        <v>23</v>
      </c>
    </row>
    <row r="602" spans="2:6" x14ac:dyDescent="0.2">
      <c r="B602" s="7" t="s">
        <v>11333</v>
      </c>
      <c r="C602" s="7" t="s">
        <v>11334</v>
      </c>
      <c r="E602" t="s">
        <v>23</v>
      </c>
    </row>
    <row r="603" spans="2:6" x14ac:dyDescent="0.2">
      <c r="B603" s="7" t="s">
        <v>11335</v>
      </c>
      <c r="C603" s="7" t="s">
        <v>11336</v>
      </c>
      <c r="E603" t="s">
        <v>23</v>
      </c>
    </row>
    <row r="604" spans="2:6" x14ac:dyDescent="0.2">
      <c r="B604" s="7" t="s">
        <v>2756</v>
      </c>
      <c r="C604" s="7" t="s">
        <v>11337</v>
      </c>
      <c r="E604" t="s">
        <v>23</v>
      </c>
    </row>
    <row r="605" spans="2:6" x14ac:dyDescent="0.2">
      <c r="B605" s="7" t="s">
        <v>11338</v>
      </c>
      <c r="C605" s="7" t="s">
        <v>11339</v>
      </c>
      <c r="E605" t="s">
        <v>23</v>
      </c>
    </row>
    <row r="606" spans="2:6" x14ac:dyDescent="0.2">
      <c r="B606" s="7" t="s">
        <v>2882</v>
      </c>
      <c r="C606" s="7" t="s">
        <v>11340</v>
      </c>
      <c r="E606" t="s">
        <v>23</v>
      </c>
    </row>
    <row r="607" spans="2:6" x14ac:dyDescent="0.2">
      <c r="B607" s="7" t="s">
        <v>11341</v>
      </c>
      <c r="C607" s="7" t="s">
        <v>11342</v>
      </c>
      <c r="E607" t="s">
        <v>23</v>
      </c>
    </row>
    <row r="608" spans="2:6" x14ac:dyDescent="0.2">
      <c r="B608" s="7" t="s">
        <v>11343</v>
      </c>
      <c r="C608" s="7" t="s">
        <v>11344</v>
      </c>
      <c r="E608" t="s">
        <v>23</v>
      </c>
      <c r="F608" t="s">
        <v>14520</v>
      </c>
    </row>
    <row r="609" spans="2:6" x14ac:dyDescent="0.2">
      <c r="B609" s="7" t="s">
        <v>11345</v>
      </c>
      <c r="C609" s="7" t="s">
        <v>11346</v>
      </c>
      <c r="E609" t="s">
        <v>23</v>
      </c>
    </row>
    <row r="610" spans="2:6" x14ac:dyDescent="0.2">
      <c r="B610" s="7" t="s">
        <v>3449</v>
      </c>
      <c r="C610" s="7" t="s">
        <v>11347</v>
      </c>
      <c r="E610" t="s">
        <v>23</v>
      </c>
      <c r="F610" t="s">
        <v>14571</v>
      </c>
    </row>
    <row r="611" spans="2:6" x14ac:dyDescent="0.2">
      <c r="B611" s="7" t="s">
        <v>11348</v>
      </c>
      <c r="C611" s="7" t="s">
        <v>11349</v>
      </c>
      <c r="E611" t="s">
        <v>23</v>
      </c>
    </row>
    <row r="612" spans="2:6" x14ac:dyDescent="0.2">
      <c r="B612" s="7" t="s">
        <v>11350</v>
      </c>
      <c r="C612" s="7" t="s">
        <v>11351</v>
      </c>
      <c r="E612" t="s">
        <v>23</v>
      </c>
    </row>
    <row r="613" spans="2:6" x14ac:dyDescent="0.2">
      <c r="B613" s="7" t="s">
        <v>809</v>
      </c>
      <c r="C613" s="7" t="s">
        <v>11352</v>
      </c>
      <c r="E613" t="s">
        <v>23</v>
      </c>
    </row>
    <row r="614" spans="2:6" x14ac:dyDescent="0.2">
      <c r="B614" s="7" t="s">
        <v>11353</v>
      </c>
      <c r="C614" s="7" t="s">
        <v>11354</v>
      </c>
      <c r="E614" t="s">
        <v>23</v>
      </c>
    </row>
    <row r="615" spans="2:6" x14ac:dyDescent="0.2">
      <c r="B615" s="7" t="s">
        <v>742</v>
      </c>
      <c r="C615" s="7" t="s">
        <v>11355</v>
      </c>
      <c r="E615" t="s">
        <v>23</v>
      </c>
    </row>
    <row r="616" spans="2:6" x14ac:dyDescent="0.2">
      <c r="B616" s="7" t="s">
        <v>2786</v>
      </c>
      <c r="C616" s="7" t="s">
        <v>11356</v>
      </c>
      <c r="E616" t="s">
        <v>23</v>
      </c>
    </row>
    <row r="617" spans="2:6" x14ac:dyDescent="0.2">
      <c r="B617" s="7" t="s">
        <v>11357</v>
      </c>
      <c r="C617" s="7" t="s">
        <v>11358</v>
      </c>
      <c r="E617" t="s">
        <v>23</v>
      </c>
    </row>
    <row r="618" spans="2:6" x14ac:dyDescent="0.2">
      <c r="B618" s="7" t="s">
        <v>3001</v>
      </c>
      <c r="C618" s="7" t="s">
        <v>11359</v>
      </c>
      <c r="E618" t="s">
        <v>23</v>
      </c>
    </row>
    <row r="619" spans="2:6" x14ac:dyDescent="0.2">
      <c r="B619" s="7" t="s">
        <v>3376</v>
      </c>
      <c r="C619" s="7" t="s">
        <v>11360</v>
      </c>
      <c r="E619" t="s">
        <v>23</v>
      </c>
    </row>
    <row r="620" spans="2:6" x14ac:dyDescent="0.2">
      <c r="B620" s="7" t="s">
        <v>221</v>
      </c>
      <c r="C620" s="7" t="s">
        <v>11361</v>
      </c>
      <c r="E620" t="s">
        <v>23</v>
      </c>
    </row>
    <row r="621" spans="2:6" x14ac:dyDescent="0.2">
      <c r="B621" s="7" t="s">
        <v>901</v>
      </c>
      <c r="C621" s="7" t="s">
        <v>11362</v>
      </c>
      <c r="E621" t="s">
        <v>23</v>
      </c>
    </row>
    <row r="622" spans="2:6" x14ac:dyDescent="0.2">
      <c r="B622" s="7" t="s">
        <v>11363</v>
      </c>
      <c r="C622" s="7" t="s">
        <v>11364</v>
      </c>
      <c r="E622" t="s">
        <v>23</v>
      </c>
      <c r="F622" t="s">
        <v>14493</v>
      </c>
    </row>
    <row r="623" spans="2:6" x14ac:dyDescent="0.2">
      <c r="B623" s="7" t="s">
        <v>11365</v>
      </c>
      <c r="C623" s="7" t="s">
        <v>11366</v>
      </c>
      <c r="E623" t="s">
        <v>23</v>
      </c>
    </row>
    <row r="624" spans="2:6" x14ac:dyDescent="0.2">
      <c r="B624" s="7" t="s">
        <v>11367</v>
      </c>
      <c r="C624" s="7" t="s">
        <v>11368</v>
      </c>
      <c r="E624" t="s">
        <v>23</v>
      </c>
      <c r="F624" t="s">
        <v>14500</v>
      </c>
    </row>
    <row r="625" spans="2:6" x14ac:dyDescent="0.2">
      <c r="B625" s="7" t="s">
        <v>11369</v>
      </c>
      <c r="C625" s="7" t="s">
        <v>11370</v>
      </c>
      <c r="E625" t="s">
        <v>23</v>
      </c>
    </row>
    <row r="626" spans="2:6" x14ac:dyDescent="0.2">
      <c r="B626" s="7" t="s">
        <v>11371</v>
      </c>
      <c r="C626" s="7" t="s">
        <v>11372</v>
      </c>
      <c r="E626" t="s">
        <v>23</v>
      </c>
    </row>
    <row r="627" spans="2:6" x14ac:dyDescent="0.2">
      <c r="B627" s="7" t="s">
        <v>11373</v>
      </c>
      <c r="C627" s="7" t="s">
        <v>11374</v>
      </c>
      <c r="E627" t="s">
        <v>23</v>
      </c>
    </row>
    <row r="628" spans="2:6" x14ac:dyDescent="0.2">
      <c r="B628" s="7" t="s">
        <v>11375</v>
      </c>
      <c r="C628" s="7" t="s">
        <v>11376</v>
      </c>
      <c r="E628" t="s">
        <v>23</v>
      </c>
    </row>
    <row r="629" spans="2:6" x14ac:dyDescent="0.2">
      <c r="B629" s="7" t="s">
        <v>11377</v>
      </c>
      <c r="C629" s="7" t="s">
        <v>11378</v>
      </c>
      <c r="E629" t="s">
        <v>23</v>
      </c>
    </row>
    <row r="630" spans="2:6" x14ac:dyDescent="0.2">
      <c r="B630" s="7" t="s">
        <v>11379</v>
      </c>
      <c r="C630" s="7" t="s">
        <v>11380</v>
      </c>
      <c r="E630" t="s">
        <v>23</v>
      </c>
    </row>
    <row r="631" spans="2:6" x14ac:dyDescent="0.2">
      <c r="B631" s="7" t="s">
        <v>11381</v>
      </c>
      <c r="C631" s="7" t="s">
        <v>11382</v>
      </c>
      <c r="E631" t="s">
        <v>23</v>
      </c>
    </row>
    <row r="632" spans="2:6" x14ac:dyDescent="0.2">
      <c r="B632" s="7" t="s">
        <v>11383</v>
      </c>
      <c r="C632" s="7" t="s">
        <v>11384</v>
      </c>
      <c r="E632" t="s">
        <v>23</v>
      </c>
    </row>
    <row r="633" spans="2:6" x14ac:dyDescent="0.2">
      <c r="B633" s="7" t="s">
        <v>2024</v>
      </c>
      <c r="C633" s="7" t="s">
        <v>11385</v>
      </c>
      <c r="E633" t="s">
        <v>23</v>
      </c>
      <c r="F633" t="s">
        <v>14572</v>
      </c>
    </row>
    <row r="634" spans="2:6" x14ac:dyDescent="0.2">
      <c r="B634" s="7" t="s">
        <v>1897</v>
      </c>
      <c r="C634" s="7" t="s">
        <v>11386</v>
      </c>
      <c r="E634" t="s">
        <v>23</v>
      </c>
    </row>
    <row r="635" spans="2:6" x14ac:dyDescent="0.2">
      <c r="B635" s="7" t="s">
        <v>11387</v>
      </c>
      <c r="C635" s="7" t="s">
        <v>11388</v>
      </c>
      <c r="D635" s="7" t="s">
        <v>11389</v>
      </c>
      <c r="E635" t="s">
        <v>23</v>
      </c>
      <c r="F635" t="s">
        <v>14573</v>
      </c>
    </row>
    <row r="636" spans="2:6" x14ac:dyDescent="0.2">
      <c r="B636" s="7" t="s">
        <v>11390</v>
      </c>
      <c r="C636" s="7" t="s">
        <v>11391</v>
      </c>
      <c r="E636" t="s">
        <v>23</v>
      </c>
    </row>
    <row r="637" spans="2:6" x14ac:dyDescent="0.2">
      <c r="B637" s="7" t="s">
        <v>11392</v>
      </c>
      <c r="C637" s="7" t="s">
        <v>11393</v>
      </c>
      <c r="E637" t="s">
        <v>23</v>
      </c>
    </row>
    <row r="638" spans="2:6" x14ac:dyDescent="0.2">
      <c r="B638" s="7" t="s">
        <v>11394</v>
      </c>
      <c r="C638" s="7" t="s">
        <v>11395</v>
      </c>
      <c r="E638" t="s">
        <v>23</v>
      </c>
    </row>
    <row r="639" spans="2:6" x14ac:dyDescent="0.2">
      <c r="B639" s="7" t="s">
        <v>11396</v>
      </c>
      <c r="C639" s="7" t="s">
        <v>11397</v>
      </c>
      <c r="E639" t="s">
        <v>23</v>
      </c>
    </row>
    <row r="640" spans="2:6" x14ac:dyDescent="0.2">
      <c r="B640" s="7" t="s">
        <v>11398</v>
      </c>
      <c r="C640" s="7" t="s">
        <v>11399</v>
      </c>
      <c r="E640" t="s">
        <v>23</v>
      </c>
      <c r="F640" t="s">
        <v>14574</v>
      </c>
    </row>
    <row r="641" spans="2:6" x14ac:dyDescent="0.2">
      <c r="B641" s="7" t="s">
        <v>11400</v>
      </c>
      <c r="C641" s="7" t="s">
        <v>11401</v>
      </c>
      <c r="E641" t="s">
        <v>23</v>
      </c>
    </row>
    <row r="642" spans="2:6" x14ac:dyDescent="0.2">
      <c r="B642" s="7" t="s">
        <v>11402</v>
      </c>
      <c r="C642" s="7" t="s">
        <v>11403</v>
      </c>
      <c r="E642" t="s">
        <v>23</v>
      </c>
    </row>
    <row r="643" spans="2:6" x14ac:dyDescent="0.2">
      <c r="B643" s="7" t="s">
        <v>11404</v>
      </c>
      <c r="C643" s="7" t="s">
        <v>11405</v>
      </c>
      <c r="E643" t="s">
        <v>23</v>
      </c>
    </row>
    <row r="644" spans="2:6" x14ac:dyDescent="0.2">
      <c r="B644" s="7" t="s">
        <v>4210</v>
      </c>
      <c r="C644" s="7" t="s">
        <v>11406</v>
      </c>
      <c r="E644" t="s">
        <v>23</v>
      </c>
    </row>
    <row r="645" spans="2:6" x14ac:dyDescent="0.2">
      <c r="B645" s="7" t="s">
        <v>11407</v>
      </c>
      <c r="C645" s="7" t="s">
        <v>11408</v>
      </c>
      <c r="E645" t="s">
        <v>23</v>
      </c>
    </row>
    <row r="646" spans="2:6" x14ac:dyDescent="0.2">
      <c r="B646" s="7" t="s">
        <v>2654</v>
      </c>
      <c r="C646" s="7" t="s">
        <v>11409</v>
      </c>
      <c r="E646" t="s">
        <v>23</v>
      </c>
    </row>
    <row r="647" spans="2:6" x14ac:dyDescent="0.2">
      <c r="B647" s="7" t="s">
        <v>11410</v>
      </c>
      <c r="C647" s="7" t="s">
        <v>11411</v>
      </c>
      <c r="E647" t="s">
        <v>23</v>
      </c>
    </row>
    <row r="648" spans="2:6" x14ac:dyDescent="0.2">
      <c r="B648" s="7" t="s">
        <v>11412</v>
      </c>
      <c r="C648" s="7" t="s">
        <v>11413</v>
      </c>
      <c r="E648" t="s">
        <v>23</v>
      </c>
    </row>
    <row r="649" spans="2:6" x14ac:dyDescent="0.2">
      <c r="B649" s="7" t="s">
        <v>11414</v>
      </c>
      <c r="C649" s="7" t="s">
        <v>11415</v>
      </c>
      <c r="D649" s="7" t="s">
        <v>11416</v>
      </c>
      <c r="E649" t="s">
        <v>23</v>
      </c>
      <c r="F649" t="s">
        <v>14575</v>
      </c>
    </row>
    <row r="650" spans="2:6" x14ac:dyDescent="0.2">
      <c r="B650" s="7" t="s">
        <v>1984</v>
      </c>
      <c r="C650" s="7" t="s">
        <v>11417</v>
      </c>
      <c r="E650" t="s">
        <v>23</v>
      </c>
    </row>
    <row r="651" spans="2:6" x14ac:dyDescent="0.2">
      <c r="B651" s="7" t="s">
        <v>11418</v>
      </c>
      <c r="C651" s="7" t="s">
        <v>11419</v>
      </c>
      <c r="E651" t="s">
        <v>23</v>
      </c>
    </row>
    <row r="652" spans="2:6" x14ac:dyDescent="0.2">
      <c r="B652" s="7" t="s">
        <v>2746</v>
      </c>
      <c r="C652" s="7" t="s">
        <v>11420</v>
      </c>
      <c r="E652" t="s">
        <v>23</v>
      </c>
      <c r="F652" t="s">
        <v>14576</v>
      </c>
    </row>
    <row r="653" spans="2:6" x14ac:dyDescent="0.2">
      <c r="B653" s="7" t="s">
        <v>11421</v>
      </c>
      <c r="C653" s="7" t="s">
        <v>11422</v>
      </c>
      <c r="E653" t="s">
        <v>23</v>
      </c>
    </row>
    <row r="654" spans="2:6" x14ac:dyDescent="0.2">
      <c r="B654" s="7" t="s">
        <v>11423</v>
      </c>
      <c r="C654" s="7" t="s">
        <v>11424</v>
      </c>
      <c r="E654" t="s">
        <v>23</v>
      </c>
      <c r="F654" t="s">
        <v>14493</v>
      </c>
    </row>
    <row r="655" spans="2:6" x14ac:dyDescent="0.2">
      <c r="B655" s="7" t="s">
        <v>737</v>
      </c>
      <c r="C655" s="7" t="s">
        <v>11425</v>
      </c>
      <c r="E655" t="s">
        <v>23</v>
      </c>
    </row>
    <row r="656" spans="2:6" x14ac:dyDescent="0.2">
      <c r="B656" s="7" t="s">
        <v>2957</v>
      </c>
      <c r="C656" s="7" t="s">
        <v>11426</v>
      </c>
      <c r="E656" t="s">
        <v>23</v>
      </c>
    </row>
    <row r="657" spans="2:6" x14ac:dyDescent="0.2">
      <c r="B657" s="7" t="s">
        <v>11427</v>
      </c>
      <c r="C657" s="7" t="s">
        <v>11428</v>
      </c>
      <c r="E657" t="s">
        <v>23</v>
      </c>
    </row>
    <row r="658" spans="2:6" x14ac:dyDescent="0.2">
      <c r="B658" s="7" t="s">
        <v>11429</v>
      </c>
      <c r="C658" s="7" t="s">
        <v>11430</v>
      </c>
      <c r="E658" t="s">
        <v>23</v>
      </c>
    </row>
    <row r="659" spans="2:6" x14ac:dyDescent="0.2">
      <c r="B659" s="7" t="s">
        <v>11431</v>
      </c>
      <c r="C659" s="7" t="s">
        <v>11432</v>
      </c>
      <c r="E659" t="s">
        <v>23</v>
      </c>
    </row>
    <row r="660" spans="2:6" x14ac:dyDescent="0.2">
      <c r="B660" s="7" t="s">
        <v>11433</v>
      </c>
      <c r="C660" s="7" t="s">
        <v>11434</v>
      </c>
      <c r="E660" t="s">
        <v>23</v>
      </c>
    </row>
    <row r="661" spans="2:6" x14ac:dyDescent="0.2">
      <c r="B661" s="7" t="s">
        <v>11435</v>
      </c>
      <c r="C661" s="7" t="s">
        <v>11436</v>
      </c>
      <c r="E661" t="s">
        <v>23</v>
      </c>
    </row>
    <row r="662" spans="2:6" x14ac:dyDescent="0.2">
      <c r="B662" s="7" t="s">
        <v>11437</v>
      </c>
      <c r="C662" s="7" t="s">
        <v>11438</v>
      </c>
      <c r="E662" t="s">
        <v>23</v>
      </c>
    </row>
    <row r="663" spans="2:6" x14ac:dyDescent="0.2">
      <c r="B663" s="7" t="s">
        <v>11439</v>
      </c>
      <c r="C663" s="7" t="s">
        <v>11440</v>
      </c>
      <c r="E663" t="s">
        <v>23</v>
      </c>
    </row>
    <row r="664" spans="2:6" x14ac:dyDescent="0.2">
      <c r="B664" s="7" t="s">
        <v>11441</v>
      </c>
      <c r="C664" s="7" t="s">
        <v>11442</v>
      </c>
      <c r="E664" t="s">
        <v>23</v>
      </c>
    </row>
    <row r="665" spans="2:6" x14ac:dyDescent="0.2">
      <c r="B665" s="7" t="s">
        <v>11443</v>
      </c>
      <c r="C665" s="7" t="s">
        <v>11444</v>
      </c>
      <c r="E665" t="s">
        <v>23</v>
      </c>
    </row>
    <row r="666" spans="2:6" x14ac:dyDescent="0.2">
      <c r="B666" s="7" t="s">
        <v>11445</v>
      </c>
      <c r="C666" s="7" t="s">
        <v>11446</v>
      </c>
      <c r="E666" t="s">
        <v>23</v>
      </c>
    </row>
    <row r="667" spans="2:6" x14ac:dyDescent="0.2">
      <c r="B667" s="7" t="s">
        <v>2577</v>
      </c>
      <c r="C667" s="7" t="s">
        <v>11447</v>
      </c>
      <c r="E667" t="s">
        <v>23</v>
      </c>
      <c r="F667" t="s">
        <v>14577</v>
      </c>
    </row>
    <row r="668" spans="2:6" x14ac:dyDescent="0.2">
      <c r="B668" s="7" t="s">
        <v>11448</v>
      </c>
      <c r="C668" s="7" t="s">
        <v>11449</v>
      </c>
      <c r="E668" t="s">
        <v>23</v>
      </c>
    </row>
    <row r="669" spans="2:6" x14ac:dyDescent="0.2">
      <c r="B669" s="7" t="s">
        <v>73</v>
      </c>
      <c r="C669" s="7" t="s">
        <v>11450</v>
      </c>
      <c r="D669" s="7" t="s">
        <v>11451</v>
      </c>
      <c r="E669" t="s">
        <v>23</v>
      </c>
      <c r="F669" t="s">
        <v>14578</v>
      </c>
    </row>
    <row r="670" spans="2:6" x14ac:dyDescent="0.2">
      <c r="B670" s="7" t="s">
        <v>216</v>
      </c>
      <c r="C670" s="7" t="s">
        <v>11452</v>
      </c>
      <c r="E670" t="s">
        <v>23</v>
      </c>
    </row>
    <row r="671" spans="2:6" x14ac:dyDescent="0.2">
      <c r="B671" s="7" t="s">
        <v>11453</v>
      </c>
      <c r="C671" s="7" t="s">
        <v>11454</v>
      </c>
      <c r="E671" t="s">
        <v>23</v>
      </c>
      <c r="F671" t="s">
        <v>14579</v>
      </c>
    </row>
    <row r="672" spans="2:6" x14ac:dyDescent="0.2">
      <c r="B672" s="7" t="s">
        <v>11455</v>
      </c>
      <c r="C672" s="7" t="s">
        <v>11456</v>
      </c>
      <c r="E672" t="s">
        <v>23</v>
      </c>
      <c r="F672" t="s">
        <v>14580</v>
      </c>
    </row>
    <row r="673" spans="2:6" x14ac:dyDescent="0.2">
      <c r="B673" s="7" t="s">
        <v>1094</v>
      </c>
      <c r="C673" s="7" t="s">
        <v>11457</v>
      </c>
      <c r="E673" t="s">
        <v>23</v>
      </c>
    </row>
    <row r="674" spans="2:6" x14ac:dyDescent="0.2">
      <c r="B674" s="7" t="s">
        <v>11458</v>
      </c>
      <c r="C674" s="7" t="s">
        <v>11459</v>
      </c>
      <c r="E674" t="s">
        <v>23</v>
      </c>
    </row>
    <row r="675" spans="2:6" x14ac:dyDescent="0.2">
      <c r="B675" s="7" t="s">
        <v>3136</v>
      </c>
      <c r="C675" s="7" t="s">
        <v>11460</v>
      </c>
      <c r="E675" t="s">
        <v>23</v>
      </c>
    </row>
    <row r="676" spans="2:6" x14ac:dyDescent="0.2">
      <c r="B676" s="7" t="s">
        <v>11461</v>
      </c>
      <c r="C676" s="7" t="s">
        <v>11462</v>
      </c>
      <c r="E676" t="s">
        <v>23</v>
      </c>
    </row>
    <row r="677" spans="2:6" x14ac:dyDescent="0.2">
      <c r="B677" s="7" t="s">
        <v>11463</v>
      </c>
      <c r="C677" s="7" t="s">
        <v>11464</v>
      </c>
      <c r="E677" t="s">
        <v>23</v>
      </c>
      <c r="F677" t="s">
        <v>14581</v>
      </c>
    </row>
    <row r="678" spans="2:6" x14ac:dyDescent="0.2">
      <c r="B678" s="7" t="s">
        <v>11465</v>
      </c>
      <c r="C678" s="7" t="s">
        <v>11466</v>
      </c>
      <c r="E678" t="s">
        <v>23</v>
      </c>
    </row>
    <row r="679" spans="2:6" x14ac:dyDescent="0.2">
      <c r="B679" s="7" t="s">
        <v>11467</v>
      </c>
      <c r="C679" s="7" t="s">
        <v>11468</v>
      </c>
      <c r="E679" t="s">
        <v>23</v>
      </c>
    </row>
    <row r="680" spans="2:6" x14ac:dyDescent="0.2">
      <c r="B680" s="7" t="s">
        <v>2394</v>
      </c>
      <c r="C680" s="7" t="s">
        <v>11469</v>
      </c>
      <c r="E680" t="s">
        <v>23</v>
      </c>
    </row>
    <row r="681" spans="2:6" x14ac:dyDescent="0.2">
      <c r="B681" s="7" t="s">
        <v>1286</v>
      </c>
      <c r="C681" s="7" t="s">
        <v>11470</v>
      </c>
      <c r="E681" t="s">
        <v>23</v>
      </c>
    </row>
    <row r="682" spans="2:6" x14ac:dyDescent="0.2">
      <c r="B682" s="7" t="s">
        <v>11471</v>
      </c>
      <c r="C682" s="7" t="s">
        <v>11472</v>
      </c>
      <c r="E682" t="s">
        <v>23</v>
      </c>
    </row>
    <row r="683" spans="2:6" x14ac:dyDescent="0.2">
      <c r="B683" s="7" t="s">
        <v>11473</v>
      </c>
      <c r="C683" s="7" t="s">
        <v>11474</v>
      </c>
      <c r="E683" t="s">
        <v>23</v>
      </c>
    </row>
    <row r="684" spans="2:6" x14ac:dyDescent="0.2">
      <c r="B684" s="7" t="s">
        <v>1329</v>
      </c>
      <c r="C684" s="7" t="s">
        <v>11475</v>
      </c>
      <c r="E684" t="s">
        <v>23</v>
      </c>
    </row>
    <row r="685" spans="2:6" x14ac:dyDescent="0.2">
      <c r="B685" s="7" t="s">
        <v>11476</v>
      </c>
      <c r="C685" s="7" t="s">
        <v>11477</v>
      </c>
      <c r="E685" t="s">
        <v>23</v>
      </c>
    </row>
    <row r="686" spans="2:6" x14ac:dyDescent="0.2">
      <c r="B686" s="7" t="s">
        <v>2009</v>
      </c>
      <c r="C686" s="7" t="s">
        <v>11478</v>
      </c>
      <c r="E686" t="s">
        <v>23</v>
      </c>
      <c r="F686" t="s">
        <v>14582</v>
      </c>
    </row>
    <row r="687" spans="2:6" x14ac:dyDescent="0.2">
      <c r="B687" s="7" t="s">
        <v>1525</v>
      </c>
      <c r="C687" s="7" t="s">
        <v>11479</v>
      </c>
      <c r="E687" t="s">
        <v>23</v>
      </c>
    </row>
    <row r="688" spans="2:6" x14ac:dyDescent="0.2">
      <c r="B688" s="7" t="s">
        <v>1872</v>
      </c>
      <c r="C688" s="7" t="s">
        <v>11480</v>
      </c>
      <c r="E688" t="s">
        <v>23</v>
      </c>
    </row>
    <row r="689" spans="2:6" x14ac:dyDescent="0.2">
      <c r="B689" s="7" t="s">
        <v>11481</v>
      </c>
      <c r="C689" s="7" t="s">
        <v>11482</v>
      </c>
      <c r="E689" t="s">
        <v>23</v>
      </c>
    </row>
    <row r="690" spans="2:6" x14ac:dyDescent="0.2">
      <c r="B690" s="7" t="s">
        <v>11483</v>
      </c>
      <c r="C690" s="7" t="s">
        <v>11484</v>
      </c>
      <c r="E690" t="s">
        <v>23</v>
      </c>
    </row>
    <row r="691" spans="2:6" x14ac:dyDescent="0.2">
      <c r="B691" s="7" t="s">
        <v>11485</v>
      </c>
      <c r="C691" s="7" t="s">
        <v>11486</v>
      </c>
      <c r="E691" t="s">
        <v>23</v>
      </c>
    </row>
    <row r="692" spans="2:6" x14ac:dyDescent="0.2">
      <c r="B692" s="7" t="s">
        <v>11487</v>
      </c>
      <c r="C692" s="7" t="s">
        <v>11488</v>
      </c>
      <c r="E692" t="s">
        <v>23</v>
      </c>
    </row>
    <row r="693" spans="2:6" x14ac:dyDescent="0.2">
      <c r="B693" s="7" t="s">
        <v>11489</v>
      </c>
      <c r="C693" s="7" t="s">
        <v>11490</v>
      </c>
      <c r="E693" t="s">
        <v>23</v>
      </c>
    </row>
    <row r="694" spans="2:6" x14ac:dyDescent="0.2">
      <c r="B694" s="7" t="s">
        <v>11491</v>
      </c>
      <c r="C694" s="7" t="s">
        <v>11492</v>
      </c>
      <c r="E694" t="s">
        <v>23</v>
      </c>
    </row>
    <row r="695" spans="2:6" x14ac:dyDescent="0.2">
      <c r="B695" s="7" t="s">
        <v>11493</v>
      </c>
      <c r="C695" s="7" t="s">
        <v>11494</v>
      </c>
      <c r="E695" t="s">
        <v>23</v>
      </c>
      <c r="F695" t="s">
        <v>14583</v>
      </c>
    </row>
    <row r="696" spans="2:6" x14ac:dyDescent="0.2">
      <c r="B696" s="7" t="s">
        <v>11495</v>
      </c>
      <c r="C696" s="7" t="s">
        <v>11496</v>
      </c>
      <c r="E696" t="s">
        <v>23</v>
      </c>
    </row>
    <row r="697" spans="2:6" x14ac:dyDescent="0.2">
      <c r="B697" s="7" t="s">
        <v>11497</v>
      </c>
      <c r="C697" s="7" t="s">
        <v>11498</v>
      </c>
      <c r="E697" t="s">
        <v>23</v>
      </c>
    </row>
    <row r="698" spans="2:6" x14ac:dyDescent="0.2">
      <c r="B698" s="7" t="s">
        <v>3210</v>
      </c>
      <c r="C698" s="7" t="s">
        <v>11499</v>
      </c>
      <c r="E698" t="s">
        <v>23</v>
      </c>
    </row>
    <row r="699" spans="2:6" x14ac:dyDescent="0.2">
      <c r="B699" s="7" t="s">
        <v>2844</v>
      </c>
      <c r="C699" s="7" t="s">
        <v>11500</v>
      </c>
      <c r="E699" t="s">
        <v>23</v>
      </c>
    </row>
    <row r="700" spans="2:6" x14ac:dyDescent="0.2">
      <c r="B700" s="7" t="s">
        <v>1758</v>
      </c>
      <c r="C700" s="7" t="s">
        <v>11501</v>
      </c>
      <c r="E700" t="s">
        <v>23</v>
      </c>
    </row>
    <row r="701" spans="2:6" x14ac:dyDescent="0.2">
      <c r="B701" s="7" t="s">
        <v>11502</v>
      </c>
      <c r="C701" s="7" t="s">
        <v>11503</v>
      </c>
      <c r="E701" t="s">
        <v>23</v>
      </c>
      <c r="F701" t="s">
        <v>14531</v>
      </c>
    </row>
    <row r="702" spans="2:6" x14ac:dyDescent="0.2">
      <c r="B702" s="7" t="s">
        <v>11504</v>
      </c>
      <c r="C702" s="7" t="s">
        <v>11505</v>
      </c>
      <c r="E702" t="s">
        <v>23</v>
      </c>
      <c r="F702" t="s">
        <v>14584</v>
      </c>
    </row>
    <row r="703" spans="2:6" x14ac:dyDescent="0.2">
      <c r="B703" s="7" t="s">
        <v>11506</v>
      </c>
      <c r="C703" s="7" t="s">
        <v>11507</v>
      </c>
      <c r="E703" t="s">
        <v>23</v>
      </c>
    </row>
    <row r="704" spans="2:6" x14ac:dyDescent="0.2">
      <c r="B704" s="7" t="s">
        <v>1028</v>
      </c>
      <c r="C704" s="7" t="s">
        <v>11508</v>
      </c>
      <c r="E704" t="s">
        <v>23</v>
      </c>
      <c r="F704" t="s">
        <v>14585</v>
      </c>
    </row>
    <row r="705" spans="2:6" x14ac:dyDescent="0.2">
      <c r="B705" s="7" t="s">
        <v>11509</v>
      </c>
      <c r="C705" s="7" t="s">
        <v>11510</v>
      </c>
      <c r="E705" t="s">
        <v>23</v>
      </c>
    </row>
    <row r="706" spans="2:6" x14ac:dyDescent="0.2">
      <c r="B706" s="7" t="s">
        <v>11511</v>
      </c>
      <c r="C706" s="7" t="s">
        <v>11512</v>
      </c>
      <c r="D706" s="7" t="s">
        <v>11513</v>
      </c>
      <c r="E706" t="s">
        <v>23</v>
      </c>
      <c r="F706" t="s">
        <v>14586</v>
      </c>
    </row>
    <row r="707" spans="2:6" x14ac:dyDescent="0.2">
      <c r="B707" s="7" t="s">
        <v>3027</v>
      </c>
      <c r="C707" s="7" t="s">
        <v>11514</v>
      </c>
      <c r="E707" t="s">
        <v>23</v>
      </c>
      <c r="F707" t="s">
        <v>14587</v>
      </c>
    </row>
    <row r="708" spans="2:6" x14ac:dyDescent="0.2">
      <c r="B708" s="7" t="s">
        <v>683</v>
      </c>
      <c r="C708" s="7" t="s">
        <v>11515</v>
      </c>
      <c r="E708" t="s">
        <v>23</v>
      </c>
    </row>
    <row r="709" spans="2:6" x14ac:dyDescent="0.2">
      <c r="B709" s="7" t="s">
        <v>11516</v>
      </c>
      <c r="C709" s="7" t="s">
        <v>11517</v>
      </c>
      <c r="E709" t="s">
        <v>23</v>
      </c>
    </row>
    <row r="710" spans="2:6" x14ac:dyDescent="0.2">
      <c r="B710" s="7" t="s">
        <v>83</v>
      </c>
      <c r="C710" s="7" t="s">
        <v>11518</v>
      </c>
      <c r="E710" t="s">
        <v>23</v>
      </c>
      <c r="F710" t="s">
        <v>14588</v>
      </c>
    </row>
    <row r="711" spans="2:6" x14ac:dyDescent="0.2">
      <c r="B711" s="7" t="s">
        <v>11519</v>
      </c>
      <c r="C711" s="7" t="s">
        <v>11520</v>
      </c>
      <c r="E711" t="s">
        <v>23</v>
      </c>
    </row>
    <row r="712" spans="2:6" x14ac:dyDescent="0.2">
      <c r="B712" s="7" t="s">
        <v>846</v>
      </c>
      <c r="C712" s="7" t="s">
        <v>11521</v>
      </c>
      <c r="E712" t="s">
        <v>23</v>
      </c>
    </row>
    <row r="713" spans="2:6" x14ac:dyDescent="0.2">
      <c r="B713" s="7" t="s">
        <v>11522</v>
      </c>
      <c r="C713" s="7" t="s">
        <v>11523</v>
      </c>
      <c r="E713" t="s">
        <v>23</v>
      </c>
    </row>
    <row r="714" spans="2:6" x14ac:dyDescent="0.2">
      <c r="B714" s="7" t="s">
        <v>2241</v>
      </c>
      <c r="C714" s="7" t="s">
        <v>11524</v>
      </c>
      <c r="E714" t="s">
        <v>23</v>
      </c>
      <c r="F714" t="s">
        <v>14589</v>
      </c>
    </row>
    <row r="715" spans="2:6" x14ac:dyDescent="0.2">
      <c r="B715" s="7" t="s">
        <v>2389</v>
      </c>
      <c r="C715" s="7" t="s">
        <v>11525</v>
      </c>
      <c r="E715" t="s">
        <v>23</v>
      </c>
    </row>
    <row r="716" spans="2:6" x14ac:dyDescent="0.2">
      <c r="B716" s="7" t="s">
        <v>11526</v>
      </c>
      <c r="C716" s="7" t="s">
        <v>11527</v>
      </c>
      <c r="E716" t="s">
        <v>23</v>
      </c>
    </row>
    <row r="717" spans="2:6" x14ac:dyDescent="0.2">
      <c r="B717" s="7" t="s">
        <v>11528</v>
      </c>
      <c r="C717" s="7" t="s">
        <v>11529</v>
      </c>
      <c r="E717" t="s">
        <v>23</v>
      </c>
    </row>
    <row r="718" spans="2:6" x14ac:dyDescent="0.2">
      <c r="B718" s="7" t="s">
        <v>11530</v>
      </c>
      <c r="C718" s="7" t="s">
        <v>11531</v>
      </c>
      <c r="E718" t="s">
        <v>23</v>
      </c>
    </row>
    <row r="719" spans="2:6" x14ac:dyDescent="0.2">
      <c r="B719" s="7" t="s">
        <v>11532</v>
      </c>
      <c r="C719" s="7" t="s">
        <v>11533</v>
      </c>
      <c r="E719" t="s">
        <v>23</v>
      </c>
    </row>
    <row r="720" spans="2:6" x14ac:dyDescent="0.2">
      <c r="B720" s="7" t="s">
        <v>11534</v>
      </c>
      <c r="C720" s="7" t="s">
        <v>11535</v>
      </c>
      <c r="E720" t="s">
        <v>23</v>
      </c>
    </row>
    <row r="721" spans="2:6" x14ac:dyDescent="0.2">
      <c r="B721" s="7" t="s">
        <v>3571</v>
      </c>
      <c r="C721" s="7" t="s">
        <v>11536</v>
      </c>
      <c r="E721" t="s">
        <v>23</v>
      </c>
    </row>
    <row r="722" spans="2:6" x14ac:dyDescent="0.2">
      <c r="B722" s="7" t="s">
        <v>11537</v>
      </c>
      <c r="C722" s="7" t="s">
        <v>11538</v>
      </c>
      <c r="E722" t="s">
        <v>23</v>
      </c>
    </row>
    <row r="723" spans="2:6" x14ac:dyDescent="0.2">
      <c r="B723" s="7" t="s">
        <v>11539</v>
      </c>
      <c r="C723" s="7" t="s">
        <v>11540</v>
      </c>
      <c r="E723" t="s">
        <v>23</v>
      </c>
    </row>
    <row r="724" spans="2:6" x14ac:dyDescent="0.2">
      <c r="B724" s="7" t="s">
        <v>2741</v>
      </c>
      <c r="C724" s="7" t="s">
        <v>11541</v>
      </c>
      <c r="E724" t="s">
        <v>23</v>
      </c>
    </row>
    <row r="725" spans="2:6" x14ac:dyDescent="0.2">
      <c r="B725" s="7" t="s">
        <v>11542</v>
      </c>
      <c r="C725" s="7" t="s">
        <v>11543</v>
      </c>
      <c r="E725" t="s">
        <v>23</v>
      </c>
    </row>
    <row r="726" spans="2:6" x14ac:dyDescent="0.2">
      <c r="B726" s="7" t="s">
        <v>3061</v>
      </c>
      <c r="C726" s="7" t="s">
        <v>11544</v>
      </c>
      <c r="E726" t="s">
        <v>23</v>
      </c>
    </row>
    <row r="727" spans="2:6" x14ac:dyDescent="0.2">
      <c r="B727" s="7" t="s">
        <v>11545</v>
      </c>
      <c r="C727" s="7" t="s">
        <v>11546</v>
      </c>
      <c r="E727" t="s">
        <v>23</v>
      </c>
    </row>
    <row r="728" spans="2:6" x14ac:dyDescent="0.2">
      <c r="B728" s="7" t="s">
        <v>11547</v>
      </c>
      <c r="C728" s="7" t="s">
        <v>11548</v>
      </c>
      <c r="E728" t="s">
        <v>23</v>
      </c>
    </row>
    <row r="729" spans="2:6" x14ac:dyDescent="0.2">
      <c r="B729" s="7" t="s">
        <v>11549</v>
      </c>
      <c r="C729" s="7" t="s">
        <v>11550</v>
      </c>
      <c r="E729" t="s">
        <v>23</v>
      </c>
    </row>
    <row r="730" spans="2:6" x14ac:dyDescent="0.2">
      <c r="B730" s="7" t="s">
        <v>11551</v>
      </c>
      <c r="C730" s="7" t="s">
        <v>11552</v>
      </c>
      <c r="E730" t="s">
        <v>23</v>
      </c>
    </row>
    <row r="731" spans="2:6" x14ac:dyDescent="0.2">
      <c r="B731" s="7" t="s">
        <v>11553</v>
      </c>
      <c r="C731" s="7" t="s">
        <v>11554</v>
      </c>
      <c r="E731" t="s">
        <v>23</v>
      </c>
    </row>
    <row r="732" spans="2:6" x14ac:dyDescent="0.2">
      <c r="B732" s="7" t="s">
        <v>11555</v>
      </c>
      <c r="C732" s="7" t="s">
        <v>11556</v>
      </c>
      <c r="E732" t="s">
        <v>23</v>
      </c>
    </row>
    <row r="733" spans="2:6" x14ac:dyDescent="0.2">
      <c r="B733" s="7" t="s">
        <v>11557</v>
      </c>
      <c r="C733" s="7" t="s">
        <v>11558</v>
      </c>
      <c r="E733" t="s">
        <v>23</v>
      </c>
      <c r="F733" t="s">
        <v>14500</v>
      </c>
    </row>
    <row r="734" spans="2:6" x14ac:dyDescent="0.2">
      <c r="B734" s="7" t="s">
        <v>2818</v>
      </c>
      <c r="C734" s="7" t="s">
        <v>11559</v>
      </c>
      <c r="E734" t="s">
        <v>23</v>
      </c>
    </row>
    <row r="735" spans="2:6" x14ac:dyDescent="0.2">
      <c r="B735" s="7" t="s">
        <v>2185</v>
      </c>
      <c r="C735" s="7" t="s">
        <v>11560</v>
      </c>
      <c r="E735" t="s">
        <v>23</v>
      </c>
    </row>
    <row r="736" spans="2:6" x14ac:dyDescent="0.2">
      <c r="B736" s="7" t="s">
        <v>11561</v>
      </c>
      <c r="C736" s="7" t="s">
        <v>11562</v>
      </c>
      <c r="E736" t="s">
        <v>23</v>
      </c>
    </row>
    <row r="737" spans="2:6" x14ac:dyDescent="0.2">
      <c r="B737" s="7" t="s">
        <v>11563</v>
      </c>
      <c r="C737" s="7" t="s">
        <v>11564</v>
      </c>
      <c r="E737" t="s">
        <v>23</v>
      </c>
    </row>
    <row r="738" spans="2:6" x14ac:dyDescent="0.2">
      <c r="B738" s="7" t="s">
        <v>3428</v>
      </c>
      <c r="C738" s="7" t="s">
        <v>11565</v>
      </c>
      <c r="E738" t="s">
        <v>23</v>
      </c>
    </row>
    <row r="739" spans="2:6" x14ac:dyDescent="0.2">
      <c r="B739" s="7" t="s">
        <v>11566</v>
      </c>
      <c r="C739" s="7" t="s">
        <v>11567</v>
      </c>
      <c r="E739" t="s">
        <v>23</v>
      </c>
    </row>
    <row r="740" spans="2:6" x14ac:dyDescent="0.2">
      <c r="B740" s="7" t="s">
        <v>11568</v>
      </c>
      <c r="C740" s="7" t="s">
        <v>11569</v>
      </c>
      <c r="E740" t="s">
        <v>23</v>
      </c>
    </row>
    <row r="741" spans="2:6" x14ac:dyDescent="0.2">
      <c r="B741" s="7" t="s">
        <v>3857</v>
      </c>
      <c r="C741" s="7" t="s">
        <v>11570</v>
      </c>
      <c r="E741" t="s">
        <v>23</v>
      </c>
    </row>
    <row r="742" spans="2:6" x14ac:dyDescent="0.2">
      <c r="B742" s="7" t="s">
        <v>11571</v>
      </c>
      <c r="C742" s="7" t="s">
        <v>11572</v>
      </c>
      <c r="E742" t="s">
        <v>23</v>
      </c>
    </row>
    <row r="743" spans="2:6" x14ac:dyDescent="0.2">
      <c r="B743" s="7" t="s">
        <v>11573</v>
      </c>
      <c r="C743" s="7" t="s">
        <v>11574</v>
      </c>
      <c r="E743" t="s">
        <v>23</v>
      </c>
      <c r="F743" t="s">
        <v>14590</v>
      </c>
    </row>
    <row r="744" spans="2:6" x14ac:dyDescent="0.2">
      <c r="B744" s="7" t="s">
        <v>11575</v>
      </c>
      <c r="C744" s="7" t="s">
        <v>11576</v>
      </c>
      <c r="E744" t="s">
        <v>23</v>
      </c>
    </row>
    <row r="745" spans="2:6" x14ac:dyDescent="0.2">
      <c r="B745" s="7" t="s">
        <v>11577</v>
      </c>
      <c r="C745" s="7" t="s">
        <v>11578</v>
      </c>
      <c r="E745" t="s">
        <v>23</v>
      </c>
    </row>
    <row r="746" spans="2:6" x14ac:dyDescent="0.2">
      <c r="B746" s="7" t="s">
        <v>11579</v>
      </c>
      <c r="C746" s="7" t="s">
        <v>11580</v>
      </c>
      <c r="E746" t="s">
        <v>23</v>
      </c>
    </row>
    <row r="747" spans="2:6" x14ac:dyDescent="0.2">
      <c r="B747" s="7" t="s">
        <v>4008</v>
      </c>
      <c r="C747" s="7" t="s">
        <v>11581</v>
      </c>
      <c r="E747" t="s">
        <v>23</v>
      </c>
    </row>
    <row r="748" spans="2:6" x14ac:dyDescent="0.2">
      <c r="B748" s="7" t="s">
        <v>3555</v>
      </c>
      <c r="C748" s="7" t="s">
        <v>11582</v>
      </c>
      <c r="E748" t="s">
        <v>23</v>
      </c>
    </row>
    <row r="749" spans="2:6" x14ac:dyDescent="0.2">
      <c r="B749" s="7" t="s">
        <v>2070</v>
      </c>
      <c r="C749" s="7" t="s">
        <v>11583</v>
      </c>
      <c r="E749" t="s">
        <v>23</v>
      </c>
    </row>
    <row r="750" spans="2:6" x14ac:dyDescent="0.2">
      <c r="B750" s="7" t="s">
        <v>11584</v>
      </c>
      <c r="C750" s="7" t="s">
        <v>11585</v>
      </c>
      <c r="E750" t="s">
        <v>23</v>
      </c>
    </row>
    <row r="751" spans="2:6" x14ac:dyDescent="0.2">
      <c r="B751" s="7" t="s">
        <v>11586</v>
      </c>
      <c r="C751" s="7" t="s">
        <v>11587</v>
      </c>
      <c r="E751" t="s">
        <v>23</v>
      </c>
    </row>
    <row r="752" spans="2:6" x14ac:dyDescent="0.2">
      <c r="B752" s="7" t="s">
        <v>11588</v>
      </c>
      <c r="C752" s="7" t="s">
        <v>11589</v>
      </c>
      <c r="E752" t="s">
        <v>23</v>
      </c>
    </row>
    <row r="753" spans="2:6" x14ac:dyDescent="0.2">
      <c r="B753" s="7" t="s">
        <v>11590</v>
      </c>
      <c r="C753" s="7" t="s">
        <v>11591</v>
      </c>
      <c r="E753" t="s">
        <v>23</v>
      </c>
    </row>
    <row r="754" spans="2:6" x14ac:dyDescent="0.2">
      <c r="B754" s="7" t="s">
        <v>11592</v>
      </c>
      <c r="C754" s="7" t="s">
        <v>11593</v>
      </c>
      <c r="E754" t="s">
        <v>23</v>
      </c>
    </row>
    <row r="755" spans="2:6" x14ac:dyDescent="0.2">
      <c r="B755" s="7" t="s">
        <v>11594</v>
      </c>
      <c r="C755" s="7" t="s">
        <v>11595</v>
      </c>
      <c r="E755" t="s">
        <v>23</v>
      </c>
    </row>
    <row r="756" spans="2:6" x14ac:dyDescent="0.2">
      <c r="B756" s="7" t="s">
        <v>11596</v>
      </c>
      <c r="C756" s="7" t="s">
        <v>11597</v>
      </c>
      <c r="E756" t="s">
        <v>23</v>
      </c>
    </row>
    <row r="757" spans="2:6" x14ac:dyDescent="0.2">
      <c r="B757" s="7" t="s">
        <v>11598</v>
      </c>
      <c r="C757" s="7" t="s">
        <v>11599</v>
      </c>
      <c r="E757" t="s">
        <v>23</v>
      </c>
    </row>
    <row r="758" spans="2:6" x14ac:dyDescent="0.2">
      <c r="B758" s="7" t="s">
        <v>2408</v>
      </c>
      <c r="C758" s="7" t="s">
        <v>11600</v>
      </c>
      <c r="E758" t="s">
        <v>23</v>
      </c>
    </row>
    <row r="759" spans="2:6" x14ac:dyDescent="0.2">
      <c r="B759" s="7" t="s">
        <v>11601</v>
      </c>
      <c r="C759" s="7" t="s">
        <v>11602</v>
      </c>
      <c r="E759" t="s">
        <v>23</v>
      </c>
    </row>
    <row r="760" spans="2:6" x14ac:dyDescent="0.2">
      <c r="B760" s="7" t="s">
        <v>3042</v>
      </c>
      <c r="C760" s="7" t="s">
        <v>11603</v>
      </c>
      <c r="D760" s="7" t="s">
        <v>11604</v>
      </c>
      <c r="E760" t="s">
        <v>23</v>
      </c>
      <c r="F760" t="s">
        <v>14591</v>
      </c>
    </row>
    <row r="761" spans="2:6" x14ac:dyDescent="0.2">
      <c r="B761" s="7" t="s">
        <v>11605</v>
      </c>
      <c r="C761" s="7" t="s">
        <v>11606</v>
      </c>
      <c r="E761" t="s">
        <v>23</v>
      </c>
    </row>
    <row r="762" spans="2:6" x14ac:dyDescent="0.2">
      <c r="B762" s="7" t="s">
        <v>4318</v>
      </c>
      <c r="C762" s="7" t="s">
        <v>11607</v>
      </c>
      <c r="E762" t="s">
        <v>23</v>
      </c>
    </row>
    <row r="763" spans="2:6" x14ac:dyDescent="0.2">
      <c r="B763" s="7" t="s">
        <v>11608</v>
      </c>
      <c r="C763" s="7" t="s">
        <v>11609</v>
      </c>
      <c r="E763" t="s">
        <v>23</v>
      </c>
    </row>
    <row r="764" spans="2:6" x14ac:dyDescent="0.2">
      <c r="B764" s="7" t="s">
        <v>11610</v>
      </c>
      <c r="C764" s="7" t="s">
        <v>11611</v>
      </c>
      <c r="E764" t="s">
        <v>23</v>
      </c>
      <c r="F764" t="s">
        <v>14592</v>
      </c>
    </row>
    <row r="765" spans="2:6" x14ac:dyDescent="0.2">
      <c r="B765" s="7" t="s">
        <v>2219</v>
      </c>
      <c r="C765" s="7" t="s">
        <v>11612</v>
      </c>
      <c r="E765" t="s">
        <v>23</v>
      </c>
      <c r="F765" t="s">
        <v>14593</v>
      </c>
    </row>
    <row r="766" spans="2:6" x14ac:dyDescent="0.2">
      <c r="B766" s="7" t="s">
        <v>961</v>
      </c>
      <c r="C766" s="7" t="s">
        <v>11613</v>
      </c>
      <c r="E766" t="s">
        <v>23</v>
      </c>
    </row>
    <row r="767" spans="2:6" x14ac:dyDescent="0.2">
      <c r="B767" s="7" t="s">
        <v>11614</v>
      </c>
      <c r="C767" s="7" t="s">
        <v>11615</v>
      </c>
      <c r="E767" t="s">
        <v>23</v>
      </c>
    </row>
    <row r="768" spans="2:6" x14ac:dyDescent="0.2">
      <c r="B768" s="7" t="s">
        <v>5128</v>
      </c>
      <c r="C768" s="7" t="s">
        <v>11616</v>
      </c>
      <c r="E768" t="s">
        <v>23</v>
      </c>
    </row>
    <row r="769" spans="2:6" x14ac:dyDescent="0.2">
      <c r="B769" s="7" t="s">
        <v>4377</v>
      </c>
      <c r="C769" s="7" t="s">
        <v>11617</v>
      </c>
      <c r="E769" t="s">
        <v>23</v>
      </c>
      <c r="F769" t="s">
        <v>14594</v>
      </c>
    </row>
    <row r="770" spans="2:6" x14ac:dyDescent="0.2">
      <c r="B770" s="7" t="s">
        <v>4383</v>
      </c>
      <c r="C770" s="7" t="s">
        <v>11618</v>
      </c>
      <c r="E770" t="s">
        <v>23</v>
      </c>
      <c r="F770" t="s">
        <v>14595</v>
      </c>
    </row>
    <row r="771" spans="2:6" x14ac:dyDescent="0.2">
      <c r="B771" s="7" t="s">
        <v>11619</v>
      </c>
      <c r="C771" s="7" t="s">
        <v>11620</v>
      </c>
      <c r="E771" t="s">
        <v>23</v>
      </c>
    </row>
    <row r="772" spans="2:6" x14ac:dyDescent="0.2">
      <c r="B772" s="7" t="s">
        <v>11621</v>
      </c>
      <c r="C772" s="7" t="s">
        <v>11622</v>
      </c>
      <c r="E772" t="s">
        <v>23</v>
      </c>
    </row>
    <row r="773" spans="2:6" x14ac:dyDescent="0.2">
      <c r="B773" s="7" t="s">
        <v>11623</v>
      </c>
      <c r="C773" s="7" t="s">
        <v>11624</v>
      </c>
      <c r="E773" t="s">
        <v>23</v>
      </c>
    </row>
    <row r="774" spans="2:6" x14ac:dyDescent="0.2">
      <c r="B774" s="7" t="s">
        <v>582</v>
      </c>
      <c r="C774" s="7" t="s">
        <v>11625</v>
      </c>
      <c r="E774" t="s">
        <v>23</v>
      </c>
    </row>
    <row r="775" spans="2:6" x14ac:dyDescent="0.2">
      <c r="B775" s="7" t="s">
        <v>11626</v>
      </c>
      <c r="C775" s="7" t="s">
        <v>11627</v>
      </c>
      <c r="E775" t="s">
        <v>23</v>
      </c>
    </row>
    <row r="776" spans="2:6" x14ac:dyDescent="0.2">
      <c r="B776" s="7" t="s">
        <v>1692</v>
      </c>
      <c r="C776" s="7" t="s">
        <v>11628</v>
      </c>
      <c r="E776" t="s">
        <v>23</v>
      </c>
    </row>
    <row r="777" spans="2:6" x14ac:dyDescent="0.2">
      <c r="B777" s="7" t="s">
        <v>1023</v>
      </c>
      <c r="C777" s="7" t="s">
        <v>11629</v>
      </c>
      <c r="E777" t="s">
        <v>23</v>
      </c>
    </row>
    <row r="778" spans="2:6" x14ac:dyDescent="0.2">
      <c r="B778" s="7" t="s">
        <v>11630</v>
      </c>
      <c r="C778" s="7" t="s">
        <v>11631</v>
      </c>
      <c r="E778" t="s">
        <v>23</v>
      </c>
      <c r="F778" t="s">
        <v>14490</v>
      </c>
    </row>
    <row r="779" spans="2:6" x14ac:dyDescent="0.2">
      <c r="B779" s="7" t="s">
        <v>11632</v>
      </c>
      <c r="C779" s="7" t="s">
        <v>11633</v>
      </c>
      <c r="E779" t="s">
        <v>23</v>
      </c>
    </row>
    <row r="780" spans="2:6" x14ac:dyDescent="0.2">
      <c r="B780" s="7" t="s">
        <v>11634</v>
      </c>
      <c r="C780" s="7" t="s">
        <v>11635</v>
      </c>
      <c r="E780" t="s">
        <v>23</v>
      </c>
    </row>
    <row r="781" spans="2:6" x14ac:dyDescent="0.2">
      <c r="B781" s="7" t="s">
        <v>3348</v>
      </c>
      <c r="C781" s="7" t="s">
        <v>11636</v>
      </c>
      <c r="E781" t="s">
        <v>23</v>
      </c>
    </row>
    <row r="782" spans="2:6" x14ac:dyDescent="0.2">
      <c r="B782" s="7" t="s">
        <v>2461</v>
      </c>
      <c r="C782" s="7" t="s">
        <v>11637</v>
      </c>
      <c r="E782" t="s">
        <v>23</v>
      </c>
    </row>
    <row r="783" spans="2:6" x14ac:dyDescent="0.2">
      <c r="B783" s="7" t="s">
        <v>11638</v>
      </c>
      <c r="C783" s="7" t="s">
        <v>11639</v>
      </c>
      <c r="E783" t="s">
        <v>23</v>
      </c>
    </row>
    <row r="784" spans="2:6" x14ac:dyDescent="0.2">
      <c r="B784" s="7" t="s">
        <v>11640</v>
      </c>
      <c r="C784" s="7" t="s">
        <v>11641</v>
      </c>
      <c r="E784" t="s">
        <v>23</v>
      </c>
    </row>
    <row r="785" spans="2:6" x14ac:dyDescent="0.2">
      <c r="B785" s="7" t="s">
        <v>11642</v>
      </c>
      <c r="C785" s="7" t="s">
        <v>11643</v>
      </c>
      <c r="E785" t="s">
        <v>23</v>
      </c>
    </row>
    <row r="786" spans="2:6" x14ac:dyDescent="0.2">
      <c r="B786" s="7" t="s">
        <v>11644</v>
      </c>
      <c r="C786" s="7" t="s">
        <v>11645</v>
      </c>
      <c r="E786" t="s">
        <v>23</v>
      </c>
    </row>
    <row r="787" spans="2:6" x14ac:dyDescent="0.2">
      <c r="B787" s="7" t="s">
        <v>11646</v>
      </c>
      <c r="C787" s="7" t="s">
        <v>11647</v>
      </c>
      <c r="E787" t="s">
        <v>23</v>
      </c>
    </row>
    <row r="788" spans="2:6" x14ac:dyDescent="0.2">
      <c r="B788" s="7" t="s">
        <v>2679</v>
      </c>
      <c r="C788" s="7" t="s">
        <v>11648</v>
      </c>
      <c r="E788" t="s">
        <v>23</v>
      </c>
      <c r="F788" t="s">
        <v>14596</v>
      </c>
    </row>
    <row r="789" spans="2:6" x14ac:dyDescent="0.2">
      <c r="B789" s="7" t="s">
        <v>1170</v>
      </c>
      <c r="C789" s="7" t="s">
        <v>11649</v>
      </c>
      <c r="E789" t="s">
        <v>23</v>
      </c>
    </row>
    <row r="790" spans="2:6" x14ac:dyDescent="0.2">
      <c r="B790" s="7" t="s">
        <v>11650</v>
      </c>
      <c r="C790" s="7" t="s">
        <v>11651</v>
      </c>
      <c r="E790" t="s">
        <v>23</v>
      </c>
    </row>
    <row r="791" spans="2:6" x14ac:dyDescent="0.2">
      <c r="B791" s="7" t="s">
        <v>3014</v>
      </c>
      <c r="C791" s="7" t="s">
        <v>11652</v>
      </c>
      <c r="E791" t="s">
        <v>23</v>
      </c>
    </row>
    <row r="792" spans="2:6" x14ac:dyDescent="0.2">
      <c r="B792" s="7" t="s">
        <v>11653</v>
      </c>
      <c r="C792" s="7" t="s">
        <v>11654</v>
      </c>
      <c r="E792" t="s">
        <v>23</v>
      </c>
    </row>
    <row r="793" spans="2:6" x14ac:dyDescent="0.2">
      <c r="B793" s="7" t="s">
        <v>4328</v>
      </c>
      <c r="C793" s="7" t="s">
        <v>11655</v>
      </c>
      <c r="E793" t="s">
        <v>23</v>
      </c>
      <c r="F793" t="s">
        <v>14597</v>
      </c>
    </row>
    <row r="794" spans="2:6" x14ac:dyDescent="0.2">
      <c r="B794" s="7" t="s">
        <v>11656</v>
      </c>
      <c r="C794" s="7" t="s">
        <v>11657</v>
      </c>
      <c r="E794" t="s">
        <v>23</v>
      </c>
    </row>
    <row r="795" spans="2:6" x14ac:dyDescent="0.2">
      <c r="B795" s="7" t="s">
        <v>2044</v>
      </c>
      <c r="C795" s="7" t="s">
        <v>11658</v>
      </c>
      <c r="E795" t="s">
        <v>23</v>
      </c>
      <c r="F795" t="s">
        <v>14598</v>
      </c>
    </row>
    <row r="796" spans="2:6" x14ac:dyDescent="0.2">
      <c r="B796" s="7" t="s">
        <v>11659</v>
      </c>
      <c r="C796" s="7" t="s">
        <v>11660</v>
      </c>
      <c r="E796" t="s">
        <v>23</v>
      </c>
    </row>
    <row r="797" spans="2:6" x14ac:dyDescent="0.2">
      <c r="B797" s="7" t="s">
        <v>3409</v>
      </c>
      <c r="C797" s="7" t="s">
        <v>11661</v>
      </c>
      <c r="E797" t="s">
        <v>23</v>
      </c>
    </row>
    <row r="798" spans="2:6" x14ac:dyDescent="0.2">
      <c r="B798" s="7" t="s">
        <v>11662</v>
      </c>
      <c r="C798" s="7" t="s">
        <v>11663</v>
      </c>
      <c r="E798" t="s">
        <v>23</v>
      </c>
    </row>
    <row r="799" spans="2:6" x14ac:dyDescent="0.2">
      <c r="B799" s="7" t="s">
        <v>11664</v>
      </c>
      <c r="C799" s="7" t="s">
        <v>11665</v>
      </c>
      <c r="E799" t="s">
        <v>23</v>
      </c>
    </row>
    <row r="800" spans="2:6" x14ac:dyDescent="0.2">
      <c r="B800" s="7" t="s">
        <v>11666</v>
      </c>
      <c r="C800" s="7" t="s">
        <v>11667</v>
      </c>
      <c r="E800" t="s">
        <v>23</v>
      </c>
      <c r="F800" t="s">
        <v>14599</v>
      </c>
    </row>
    <row r="801" spans="2:6" x14ac:dyDescent="0.2">
      <c r="B801" s="7" t="s">
        <v>626</v>
      </c>
      <c r="C801" s="7" t="s">
        <v>11668</v>
      </c>
      <c r="E801" t="s">
        <v>23</v>
      </c>
    </row>
    <row r="802" spans="2:6" x14ac:dyDescent="0.2">
      <c r="B802" s="7" t="s">
        <v>11669</v>
      </c>
      <c r="C802" s="7" t="s">
        <v>11670</v>
      </c>
      <c r="E802" t="s">
        <v>23</v>
      </c>
      <c r="F802" t="s">
        <v>14564</v>
      </c>
    </row>
    <row r="803" spans="2:6" x14ac:dyDescent="0.2">
      <c r="B803" s="7" t="s">
        <v>11671</v>
      </c>
      <c r="C803" s="7" t="s">
        <v>11672</v>
      </c>
      <c r="E803" t="s">
        <v>23</v>
      </c>
      <c r="F803" t="s">
        <v>14529</v>
      </c>
    </row>
    <row r="804" spans="2:6" x14ac:dyDescent="0.2">
      <c r="B804" s="7" t="s">
        <v>11673</v>
      </c>
      <c r="C804" s="7" t="s">
        <v>11674</v>
      </c>
      <c r="E804" t="s">
        <v>23</v>
      </c>
    </row>
    <row r="805" spans="2:6" x14ac:dyDescent="0.2">
      <c r="B805" s="7" t="s">
        <v>11675</v>
      </c>
      <c r="C805" s="7" t="s">
        <v>11676</v>
      </c>
      <c r="E805" t="s">
        <v>23</v>
      </c>
    </row>
    <row r="806" spans="2:6" x14ac:dyDescent="0.2">
      <c r="B806" s="7" t="s">
        <v>3399</v>
      </c>
      <c r="C806" s="7" t="s">
        <v>11677</v>
      </c>
      <c r="E806" t="s">
        <v>23</v>
      </c>
    </row>
    <row r="807" spans="2:6" x14ac:dyDescent="0.2">
      <c r="B807" s="7" t="s">
        <v>11678</v>
      </c>
      <c r="C807" s="7" t="s">
        <v>11679</v>
      </c>
      <c r="E807" t="s">
        <v>23</v>
      </c>
      <c r="F807" t="s">
        <v>14600</v>
      </c>
    </row>
    <row r="808" spans="2:6" x14ac:dyDescent="0.2">
      <c r="B808" s="7" t="s">
        <v>316</v>
      </c>
      <c r="C808" s="7" t="s">
        <v>11680</v>
      </c>
      <c r="E808" t="s">
        <v>23</v>
      </c>
    </row>
    <row r="809" spans="2:6" x14ac:dyDescent="0.2">
      <c r="B809" s="7" t="s">
        <v>4289</v>
      </c>
      <c r="C809" s="7" t="s">
        <v>11681</v>
      </c>
      <c r="E809" t="s">
        <v>23</v>
      </c>
    </row>
    <row r="810" spans="2:6" x14ac:dyDescent="0.2">
      <c r="B810" s="7" t="s">
        <v>11682</v>
      </c>
      <c r="C810" s="7" t="s">
        <v>11683</v>
      </c>
      <c r="E810" t="s">
        <v>23</v>
      </c>
    </row>
    <row r="811" spans="2:6" x14ac:dyDescent="0.2">
      <c r="B811" s="7" t="s">
        <v>385</v>
      </c>
      <c r="C811" s="7" t="s">
        <v>11684</v>
      </c>
      <c r="E811" t="s">
        <v>23</v>
      </c>
    </row>
    <row r="812" spans="2:6" x14ac:dyDescent="0.2">
      <c r="B812" s="7" t="s">
        <v>11685</v>
      </c>
      <c r="C812" s="7" t="s">
        <v>11686</v>
      </c>
      <c r="E812" t="s">
        <v>23</v>
      </c>
    </row>
    <row r="813" spans="2:6" x14ac:dyDescent="0.2">
      <c r="B813" s="7" t="s">
        <v>1794</v>
      </c>
      <c r="C813" s="7" t="s">
        <v>11687</v>
      </c>
      <c r="E813" t="s">
        <v>23</v>
      </c>
      <c r="F813" t="s">
        <v>14601</v>
      </c>
    </row>
    <row r="814" spans="2:6" x14ac:dyDescent="0.2">
      <c r="B814" s="7" t="s">
        <v>11688</v>
      </c>
      <c r="C814" s="7" t="s">
        <v>11689</v>
      </c>
      <c r="E814" t="s">
        <v>23</v>
      </c>
      <c r="F814" t="s">
        <v>14493</v>
      </c>
    </row>
    <row r="815" spans="2:6" x14ac:dyDescent="0.2">
      <c r="B815" s="7" t="s">
        <v>11690</v>
      </c>
      <c r="C815" s="7" t="s">
        <v>11691</v>
      </c>
      <c r="E815" t="s">
        <v>23</v>
      </c>
    </row>
    <row r="816" spans="2:6" x14ac:dyDescent="0.2">
      <c r="B816" s="7" t="s">
        <v>2791</v>
      </c>
      <c r="C816" s="7" t="s">
        <v>11692</v>
      </c>
      <c r="E816" t="s">
        <v>23</v>
      </c>
    </row>
    <row r="817" spans="2:6" x14ac:dyDescent="0.2">
      <c r="B817" s="7" t="s">
        <v>2563</v>
      </c>
      <c r="C817" s="7" t="s">
        <v>11693</v>
      </c>
      <c r="E817" t="s">
        <v>23</v>
      </c>
    </row>
    <row r="818" spans="2:6" x14ac:dyDescent="0.2">
      <c r="B818" s="7" t="s">
        <v>2558</v>
      </c>
      <c r="C818" s="7" t="s">
        <v>11694</v>
      </c>
      <c r="E818" t="s">
        <v>23</v>
      </c>
      <c r="F818" t="s">
        <v>14602</v>
      </c>
    </row>
    <row r="819" spans="2:6" x14ac:dyDescent="0.2">
      <c r="B819" s="7" t="s">
        <v>4363</v>
      </c>
      <c r="C819" s="7" t="s">
        <v>11695</v>
      </c>
      <c r="E819" t="s">
        <v>23</v>
      </c>
    </row>
    <row r="820" spans="2:6" x14ac:dyDescent="0.2">
      <c r="B820" s="7" t="s">
        <v>1605</v>
      </c>
      <c r="C820" s="7" t="s">
        <v>11696</v>
      </c>
      <c r="E820" t="s">
        <v>23</v>
      </c>
    </row>
    <row r="821" spans="2:6" x14ac:dyDescent="0.2">
      <c r="B821" s="7" t="s">
        <v>11697</v>
      </c>
      <c r="C821" s="7" t="s">
        <v>11698</v>
      </c>
      <c r="E821" t="s">
        <v>23</v>
      </c>
    </row>
    <row r="822" spans="2:6" x14ac:dyDescent="0.2">
      <c r="B822" s="7" t="s">
        <v>11699</v>
      </c>
      <c r="C822" s="7" t="s">
        <v>11700</v>
      </c>
      <c r="E822" t="s">
        <v>23</v>
      </c>
    </row>
    <row r="823" spans="2:6" x14ac:dyDescent="0.2">
      <c r="B823" s="7" t="s">
        <v>11701</v>
      </c>
      <c r="C823" s="7" t="s">
        <v>11702</v>
      </c>
      <c r="E823" t="s">
        <v>23</v>
      </c>
    </row>
    <row r="824" spans="2:6" x14ac:dyDescent="0.2">
      <c r="B824" s="7" t="s">
        <v>2471</v>
      </c>
      <c r="C824" s="7" t="s">
        <v>11703</v>
      </c>
      <c r="E824" t="s">
        <v>23</v>
      </c>
    </row>
    <row r="825" spans="2:6" x14ac:dyDescent="0.2">
      <c r="B825" s="7" t="s">
        <v>11704</v>
      </c>
      <c r="C825" s="7" t="s">
        <v>11705</v>
      </c>
      <c r="E825" t="s">
        <v>23</v>
      </c>
    </row>
    <row r="826" spans="2:6" x14ac:dyDescent="0.2">
      <c r="B826" s="7" t="s">
        <v>4220</v>
      </c>
      <c r="C826" s="7" t="s">
        <v>11706</v>
      </c>
      <c r="E826" t="s">
        <v>23</v>
      </c>
    </row>
    <row r="827" spans="2:6" x14ac:dyDescent="0.2">
      <c r="B827" s="7" t="s">
        <v>3317</v>
      </c>
      <c r="C827" s="7" t="s">
        <v>11707</v>
      </c>
      <c r="E827" t="s">
        <v>23</v>
      </c>
    </row>
    <row r="828" spans="2:6" x14ac:dyDescent="0.2">
      <c r="B828" s="7" t="s">
        <v>2731</v>
      </c>
      <c r="C828" s="7" t="s">
        <v>11708</v>
      </c>
      <c r="E828" t="s">
        <v>23</v>
      </c>
    </row>
    <row r="829" spans="2:6" x14ac:dyDescent="0.2">
      <c r="B829" s="7" t="s">
        <v>330</v>
      </c>
      <c r="C829" s="7" t="s">
        <v>11709</v>
      </c>
      <c r="E829" t="s">
        <v>23</v>
      </c>
    </row>
    <row r="830" spans="2:6" x14ac:dyDescent="0.2">
      <c r="B830" s="7" t="s">
        <v>688</v>
      </c>
      <c r="C830" s="7" t="s">
        <v>11710</v>
      </c>
      <c r="E830" t="s">
        <v>23</v>
      </c>
      <c r="F830" t="s">
        <v>14603</v>
      </c>
    </row>
    <row r="831" spans="2:6" x14ac:dyDescent="0.2">
      <c r="B831" s="7" t="s">
        <v>11711</v>
      </c>
      <c r="C831" s="7" t="s">
        <v>11712</v>
      </c>
      <c r="E831" t="s">
        <v>23</v>
      </c>
    </row>
    <row r="832" spans="2:6" x14ac:dyDescent="0.2">
      <c r="B832" s="7" t="s">
        <v>276</v>
      </c>
      <c r="C832" s="7" t="s">
        <v>11713</v>
      </c>
      <c r="E832" t="s">
        <v>23</v>
      </c>
      <c r="F832" t="s">
        <v>14526</v>
      </c>
    </row>
    <row r="833" spans="2:6" x14ac:dyDescent="0.2">
      <c r="B833" s="7" t="s">
        <v>1763</v>
      </c>
      <c r="C833" s="7" t="s">
        <v>11714</v>
      </c>
      <c r="D833" s="7" t="s">
        <v>11715</v>
      </c>
      <c r="E833" t="s">
        <v>23</v>
      </c>
      <c r="F833" t="s">
        <v>14604</v>
      </c>
    </row>
    <row r="834" spans="2:6" x14ac:dyDescent="0.2">
      <c r="B834" s="7" t="s">
        <v>2721</v>
      </c>
      <c r="C834" s="7" t="s">
        <v>11716</v>
      </c>
      <c r="E834" t="s">
        <v>23</v>
      </c>
    </row>
    <row r="835" spans="2:6" x14ac:dyDescent="0.2">
      <c r="B835" s="7" t="s">
        <v>11717</v>
      </c>
      <c r="C835" s="7" t="s">
        <v>11718</v>
      </c>
      <c r="E835" t="s">
        <v>23</v>
      </c>
    </row>
    <row r="836" spans="2:6" x14ac:dyDescent="0.2">
      <c r="B836" s="7" t="s">
        <v>11719</v>
      </c>
      <c r="C836" s="7" t="s">
        <v>11720</v>
      </c>
      <c r="E836" t="s">
        <v>23</v>
      </c>
    </row>
    <row r="837" spans="2:6" x14ac:dyDescent="0.2">
      <c r="B837" s="7" t="s">
        <v>3534</v>
      </c>
      <c r="C837" s="7" t="s">
        <v>11721</v>
      </c>
      <c r="E837" t="s">
        <v>23</v>
      </c>
    </row>
    <row r="838" spans="2:6" x14ac:dyDescent="0.2">
      <c r="B838" s="7" t="s">
        <v>11722</v>
      </c>
      <c r="C838" s="7" t="s">
        <v>11723</v>
      </c>
      <c r="E838" t="s">
        <v>23</v>
      </c>
    </row>
    <row r="839" spans="2:6" x14ac:dyDescent="0.2">
      <c r="B839" s="7" t="s">
        <v>11724</v>
      </c>
      <c r="C839" s="7" t="s">
        <v>11725</v>
      </c>
      <c r="E839" t="s">
        <v>23</v>
      </c>
      <c r="F839" t="s">
        <v>14605</v>
      </c>
    </row>
    <row r="840" spans="2:6" x14ac:dyDescent="0.2">
      <c r="B840" s="7" t="s">
        <v>11726</v>
      </c>
      <c r="C840" s="7" t="s">
        <v>11727</v>
      </c>
      <c r="E840" t="s">
        <v>23</v>
      </c>
    </row>
    <row r="841" spans="2:6" x14ac:dyDescent="0.2">
      <c r="B841" s="7" t="s">
        <v>2196</v>
      </c>
      <c r="C841" s="7" t="s">
        <v>11728</v>
      </c>
      <c r="E841" t="s">
        <v>23</v>
      </c>
    </row>
    <row r="842" spans="2:6" x14ac:dyDescent="0.2">
      <c r="B842" s="7" t="s">
        <v>11729</v>
      </c>
      <c r="C842" s="7" t="s">
        <v>11730</v>
      </c>
      <c r="E842" t="s">
        <v>23</v>
      </c>
      <c r="F842" t="s">
        <v>14500</v>
      </c>
    </row>
    <row r="843" spans="2:6" x14ac:dyDescent="0.2">
      <c r="B843" s="7" t="s">
        <v>11731</v>
      </c>
      <c r="C843" s="7" t="s">
        <v>11732</v>
      </c>
      <c r="E843" t="s">
        <v>23</v>
      </c>
    </row>
    <row r="844" spans="2:6" x14ac:dyDescent="0.2">
      <c r="B844" s="7" t="s">
        <v>11733</v>
      </c>
      <c r="C844" s="7" t="s">
        <v>11734</v>
      </c>
      <c r="E844" t="s">
        <v>23</v>
      </c>
      <c r="F844" t="s">
        <v>14606</v>
      </c>
    </row>
    <row r="845" spans="2:6" x14ac:dyDescent="0.2">
      <c r="B845" s="7" t="s">
        <v>11735</v>
      </c>
      <c r="C845" s="7" t="s">
        <v>11736</v>
      </c>
      <c r="E845" t="s">
        <v>23</v>
      </c>
    </row>
    <row r="846" spans="2:6" x14ac:dyDescent="0.2">
      <c r="B846" s="7" t="s">
        <v>11737</v>
      </c>
      <c r="C846" s="7" t="s">
        <v>11738</v>
      </c>
      <c r="E846" t="s">
        <v>23</v>
      </c>
      <c r="F846" t="s">
        <v>14607</v>
      </c>
    </row>
    <row r="847" spans="2:6" x14ac:dyDescent="0.2">
      <c r="B847" s="7" t="s">
        <v>1623</v>
      </c>
      <c r="C847" s="7" t="s">
        <v>11739</v>
      </c>
      <c r="E847" t="s">
        <v>23</v>
      </c>
    </row>
    <row r="848" spans="2:6" x14ac:dyDescent="0.2">
      <c r="B848" s="7" t="s">
        <v>11740</v>
      </c>
      <c r="C848" s="7" t="s">
        <v>11741</v>
      </c>
      <c r="E848" t="s">
        <v>23</v>
      </c>
    </row>
    <row r="849" spans="2:6" x14ac:dyDescent="0.2">
      <c r="B849" s="7" t="s">
        <v>11742</v>
      </c>
      <c r="C849" s="7" t="s">
        <v>11743</v>
      </c>
      <c r="E849" t="s">
        <v>23</v>
      </c>
    </row>
    <row r="850" spans="2:6" x14ac:dyDescent="0.2">
      <c r="B850" s="7" t="s">
        <v>3345</v>
      </c>
      <c r="C850" s="7" t="s">
        <v>11744</v>
      </c>
      <c r="E850" t="s">
        <v>23</v>
      </c>
    </row>
    <row r="851" spans="2:6" x14ac:dyDescent="0.2">
      <c r="B851" s="7" t="s">
        <v>11745</v>
      </c>
      <c r="C851" s="7" t="s">
        <v>11746</v>
      </c>
      <c r="E851" t="s">
        <v>23</v>
      </c>
    </row>
    <row r="852" spans="2:6" x14ac:dyDescent="0.2">
      <c r="B852" s="7" t="s">
        <v>2502</v>
      </c>
      <c r="C852" s="7" t="s">
        <v>11747</v>
      </c>
      <c r="E852" t="s">
        <v>23</v>
      </c>
    </row>
    <row r="853" spans="2:6" x14ac:dyDescent="0.2">
      <c r="B853" s="7" t="s">
        <v>11748</v>
      </c>
      <c r="C853" s="7" t="s">
        <v>11749</v>
      </c>
      <c r="E853" t="s">
        <v>23</v>
      </c>
    </row>
    <row r="854" spans="2:6" x14ac:dyDescent="0.2">
      <c r="B854" s="7" t="s">
        <v>11750</v>
      </c>
      <c r="C854" s="7" t="s">
        <v>11751</v>
      </c>
      <c r="E854" t="s">
        <v>23</v>
      </c>
    </row>
    <row r="855" spans="2:6" x14ac:dyDescent="0.2">
      <c r="B855" s="7" t="s">
        <v>11752</v>
      </c>
      <c r="C855" s="7" t="s">
        <v>11753</v>
      </c>
      <c r="E855" t="s">
        <v>23</v>
      </c>
      <c r="F855" t="s">
        <v>14608</v>
      </c>
    </row>
    <row r="856" spans="2:6" x14ac:dyDescent="0.2">
      <c r="B856" s="7" t="s">
        <v>11754</v>
      </c>
      <c r="C856" s="7" t="s">
        <v>11755</v>
      </c>
      <c r="E856" t="s">
        <v>23</v>
      </c>
    </row>
    <row r="857" spans="2:6" x14ac:dyDescent="0.2">
      <c r="B857" s="7" t="s">
        <v>11756</v>
      </c>
      <c r="C857" s="7" t="s">
        <v>11757</v>
      </c>
      <c r="E857" t="s">
        <v>23</v>
      </c>
    </row>
    <row r="858" spans="2:6" x14ac:dyDescent="0.2">
      <c r="B858" s="7" t="s">
        <v>11758</v>
      </c>
      <c r="C858" s="7" t="s">
        <v>11759</v>
      </c>
      <c r="E858" t="s">
        <v>23</v>
      </c>
    </row>
    <row r="859" spans="2:6" x14ac:dyDescent="0.2">
      <c r="B859" s="7" t="s">
        <v>11760</v>
      </c>
      <c r="C859" s="7" t="s">
        <v>11330</v>
      </c>
      <c r="E859" t="s">
        <v>23</v>
      </c>
      <c r="F859" t="s">
        <v>14609</v>
      </c>
    </row>
    <row r="860" spans="2:6" x14ac:dyDescent="0.2">
      <c r="B860" s="7" t="s">
        <v>861</v>
      </c>
      <c r="C860" s="7" t="s">
        <v>11761</v>
      </c>
      <c r="E860" t="s">
        <v>23</v>
      </c>
    </row>
    <row r="861" spans="2:6" x14ac:dyDescent="0.2">
      <c r="B861" s="7" t="s">
        <v>11762</v>
      </c>
      <c r="C861" s="7" t="s">
        <v>11763</v>
      </c>
      <c r="E861" t="s">
        <v>23</v>
      </c>
    </row>
    <row r="862" spans="2:6" x14ac:dyDescent="0.2">
      <c r="B862" s="7" t="s">
        <v>11764</v>
      </c>
      <c r="C862" s="7" t="s">
        <v>11765</v>
      </c>
      <c r="E862" t="s">
        <v>23</v>
      </c>
    </row>
    <row r="863" spans="2:6" x14ac:dyDescent="0.2">
      <c r="B863" s="7" t="s">
        <v>78</v>
      </c>
      <c r="C863" s="7" t="s">
        <v>11766</v>
      </c>
      <c r="E863" t="s">
        <v>23</v>
      </c>
    </row>
    <row r="864" spans="2:6" x14ac:dyDescent="0.2">
      <c r="B864" s="7" t="s">
        <v>691</v>
      </c>
      <c r="C864" s="7" t="s">
        <v>11767</v>
      </c>
      <c r="E864" t="s">
        <v>23</v>
      </c>
      <c r="F864" t="s">
        <v>14603</v>
      </c>
    </row>
    <row r="865" spans="2:5" x14ac:dyDescent="0.2">
      <c r="B865" s="7" t="s">
        <v>3309</v>
      </c>
      <c r="C865" s="7" t="s">
        <v>11768</v>
      </c>
      <c r="E865" t="s">
        <v>23</v>
      </c>
    </row>
    <row r="866" spans="2:5" x14ac:dyDescent="0.2">
      <c r="B866" s="7" t="s">
        <v>11769</v>
      </c>
      <c r="C866" s="7" t="s">
        <v>11770</v>
      </c>
      <c r="E866" t="s">
        <v>23</v>
      </c>
    </row>
    <row r="867" spans="2:5" x14ac:dyDescent="0.2">
      <c r="B867" s="7" t="s">
        <v>1234</v>
      </c>
      <c r="C867" s="7" t="s">
        <v>11771</v>
      </c>
      <c r="E867" t="s">
        <v>23</v>
      </c>
    </row>
    <row r="868" spans="2:5" x14ac:dyDescent="0.2">
      <c r="B868" s="7" t="s">
        <v>11772</v>
      </c>
      <c r="C868" s="7" t="s">
        <v>11773</v>
      </c>
      <c r="E868" t="s">
        <v>23</v>
      </c>
    </row>
    <row r="869" spans="2:5" x14ac:dyDescent="0.2">
      <c r="B869" s="7" t="s">
        <v>11774</v>
      </c>
      <c r="C869" s="7" t="s">
        <v>11775</v>
      </c>
      <c r="E869" t="s">
        <v>23</v>
      </c>
    </row>
    <row r="870" spans="2:5" x14ac:dyDescent="0.2">
      <c r="B870" s="7" t="s">
        <v>11776</v>
      </c>
      <c r="C870" s="7" t="s">
        <v>11777</v>
      </c>
      <c r="E870" t="s">
        <v>23</v>
      </c>
    </row>
    <row r="871" spans="2:5" x14ac:dyDescent="0.2">
      <c r="B871" s="7" t="s">
        <v>11778</v>
      </c>
      <c r="C871" s="7" t="s">
        <v>11779</v>
      </c>
      <c r="E871" t="s">
        <v>23</v>
      </c>
    </row>
    <row r="872" spans="2:5" x14ac:dyDescent="0.2">
      <c r="B872" s="7" t="s">
        <v>11780</v>
      </c>
      <c r="C872" s="7" t="s">
        <v>11781</v>
      </c>
      <c r="E872" t="s">
        <v>23</v>
      </c>
    </row>
    <row r="873" spans="2:5" x14ac:dyDescent="0.2">
      <c r="B873" s="7" t="s">
        <v>4245</v>
      </c>
      <c r="C873" s="7" t="s">
        <v>11782</v>
      </c>
      <c r="E873" t="s">
        <v>23</v>
      </c>
    </row>
    <row r="874" spans="2:5" x14ac:dyDescent="0.2">
      <c r="B874" s="7" t="s">
        <v>11783</v>
      </c>
      <c r="C874" s="7" t="s">
        <v>11784</v>
      </c>
      <c r="E874" t="s">
        <v>23</v>
      </c>
    </row>
    <row r="875" spans="2:5" x14ac:dyDescent="0.2">
      <c r="B875" s="7" t="s">
        <v>11785</v>
      </c>
      <c r="C875" s="7" t="s">
        <v>11786</v>
      </c>
      <c r="E875" t="s">
        <v>23</v>
      </c>
    </row>
    <row r="876" spans="2:5" x14ac:dyDescent="0.2">
      <c r="B876" s="7" t="s">
        <v>11787</v>
      </c>
      <c r="C876" s="7" t="s">
        <v>11788</v>
      </c>
      <c r="E876" t="s">
        <v>23</v>
      </c>
    </row>
    <row r="877" spans="2:5" x14ac:dyDescent="0.2">
      <c r="B877" s="7" t="s">
        <v>11789</v>
      </c>
      <c r="C877" s="7" t="s">
        <v>11790</v>
      </c>
      <c r="E877" t="s">
        <v>23</v>
      </c>
    </row>
    <row r="878" spans="2:5" x14ac:dyDescent="0.2">
      <c r="B878" s="7" t="s">
        <v>11791</v>
      </c>
      <c r="C878" s="7" t="s">
        <v>11792</v>
      </c>
      <c r="E878" t="s">
        <v>23</v>
      </c>
    </row>
    <row r="879" spans="2:5" x14ac:dyDescent="0.2">
      <c r="B879" s="7" t="s">
        <v>11793</v>
      </c>
      <c r="C879" s="7" t="s">
        <v>11794</v>
      </c>
      <c r="E879" t="s">
        <v>23</v>
      </c>
    </row>
    <row r="880" spans="2:5" x14ac:dyDescent="0.2">
      <c r="B880" s="7" t="s">
        <v>3141</v>
      </c>
      <c r="C880" s="7" t="s">
        <v>11795</v>
      </c>
      <c r="E880" t="s">
        <v>23</v>
      </c>
    </row>
    <row r="881" spans="2:6" x14ac:dyDescent="0.2">
      <c r="B881" s="7" t="s">
        <v>11796</v>
      </c>
      <c r="C881" s="7" t="s">
        <v>11797</v>
      </c>
      <c r="E881" t="s">
        <v>23</v>
      </c>
      <c r="F881" t="s">
        <v>14610</v>
      </c>
    </row>
    <row r="882" spans="2:6" x14ac:dyDescent="0.2">
      <c r="B882" s="7" t="s">
        <v>11798</v>
      </c>
      <c r="C882" s="7" t="s">
        <v>11799</v>
      </c>
      <c r="E882" t="s">
        <v>23</v>
      </c>
    </row>
    <row r="883" spans="2:6" x14ac:dyDescent="0.2">
      <c r="B883" s="7" t="s">
        <v>11800</v>
      </c>
      <c r="C883" s="7" t="s">
        <v>11801</v>
      </c>
      <c r="E883" t="s">
        <v>23</v>
      </c>
    </row>
    <row r="884" spans="2:6" x14ac:dyDescent="0.2">
      <c r="B884" s="7" t="s">
        <v>11802</v>
      </c>
      <c r="C884" s="7" t="s">
        <v>11803</v>
      </c>
      <c r="E884" t="s">
        <v>23</v>
      </c>
    </row>
    <row r="885" spans="2:6" x14ac:dyDescent="0.2">
      <c r="B885" s="7" t="s">
        <v>53</v>
      </c>
      <c r="C885" s="7" t="s">
        <v>11804</v>
      </c>
      <c r="E885" t="s">
        <v>23</v>
      </c>
    </row>
    <row r="886" spans="2:6" x14ac:dyDescent="0.2">
      <c r="B886" s="7" t="s">
        <v>11805</v>
      </c>
      <c r="C886" s="7" t="s">
        <v>11806</v>
      </c>
      <c r="E886" t="s">
        <v>23</v>
      </c>
    </row>
    <row r="887" spans="2:6" x14ac:dyDescent="0.2">
      <c r="B887" s="7" t="s">
        <v>11807</v>
      </c>
      <c r="C887" s="7" t="s">
        <v>11808</v>
      </c>
      <c r="E887" t="s">
        <v>23</v>
      </c>
    </row>
    <row r="888" spans="2:6" x14ac:dyDescent="0.2">
      <c r="B888" s="7" t="s">
        <v>1079</v>
      </c>
      <c r="C888" s="7" t="s">
        <v>11809</v>
      </c>
      <c r="E888" t="s">
        <v>23</v>
      </c>
    </row>
    <row r="889" spans="2:6" x14ac:dyDescent="0.2">
      <c r="B889" s="7" t="s">
        <v>11810</v>
      </c>
      <c r="C889" s="7" t="s">
        <v>11811</v>
      </c>
      <c r="E889" t="s">
        <v>23</v>
      </c>
    </row>
    <row r="890" spans="2:6" x14ac:dyDescent="0.2">
      <c r="B890" s="7" t="s">
        <v>1438</v>
      </c>
      <c r="C890" s="7" t="s">
        <v>11812</v>
      </c>
      <c r="E890" t="s">
        <v>23</v>
      </c>
    </row>
    <row r="891" spans="2:6" x14ac:dyDescent="0.2">
      <c r="B891" s="7" t="s">
        <v>11813</v>
      </c>
      <c r="C891" s="7" t="s">
        <v>11814</v>
      </c>
      <c r="E891" t="s">
        <v>23</v>
      </c>
    </row>
    <row r="892" spans="2:6" x14ac:dyDescent="0.2">
      <c r="B892" s="7" t="s">
        <v>3322</v>
      </c>
      <c r="C892" s="7" t="s">
        <v>11815</v>
      </c>
      <c r="E892" t="s">
        <v>23</v>
      </c>
    </row>
    <row r="893" spans="2:6" x14ac:dyDescent="0.2">
      <c r="B893" s="7" t="s">
        <v>11816</v>
      </c>
      <c r="C893" s="7" t="s">
        <v>11817</v>
      </c>
      <c r="E893" t="s">
        <v>23</v>
      </c>
    </row>
    <row r="894" spans="2:6" x14ac:dyDescent="0.2">
      <c r="B894" s="7" t="s">
        <v>11818</v>
      </c>
      <c r="C894" s="7" t="s">
        <v>11819</v>
      </c>
      <c r="E894" t="s">
        <v>23</v>
      </c>
    </row>
    <row r="895" spans="2:6" x14ac:dyDescent="0.2">
      <c r="B895" s="7" t="s">
        <v>11820</v>
      </c>
      <c r="C895" s="7" t="s">
        <v>11821</v>
      </c>
      <c r="E895" t="s">
        <v>23</v>
      </c>
    </row>
    <row r="896" spans="2:6" x14ac:dyDescent="0.2">
      <c r="B896" s="7" t="s">
        <v>11822</v>
      </c>
      <c r="C896" s="7" t="s">
        <v>11823</v>
      </c>
      <c r="E896" t="s">
        <v>23</v>
      </c>
      <c r="F896" t="s">
        <v>14496</v>
      </c>
    </row>
    <row r="897" spans="2:6" x14ac:dyDescent="0.2">
      <c r="B897" s="7" t="s">
        <v>11824</v>
      </c>
      <c r="C897" s="7" t="s">
        <v>11825</v>
      </c>
      <c r="E897" t="s">
        <v>23</v>
      </c>
    </row>
    <row r="898" spans="2:6" x14ac:dyDescent="0.2">
      <c r="B898" s="7" t="s">
        <v>11826</v>
      </c>
      <c r="C898" s="7" t="s">
        <v>11827</v>
      </c>
      <c r="E898" t="s">
        <v>23</v>
      </c>
    </row>
    <row r="899" spans="2:6" x14ac:dyDescent="0.2">
      <c r="B899" s="7" t="s">
        <v>1459</v>
      </c>
      <c r="C899" s="7" t="s">
        <v>11828</v>
      </c>
      <c r="E899" t="s">
        <v>23</v>
      </c>
    </row>
    <row r="900" spans="2:6" x14ac:dyDescent="0.2">
      <c r="B900" s="7" t="s">
        <v>11829</v>
      </c>
      <c r="C900" s="7" t="s">
        <v>11830</v>
      </c>
      <c r="E900" t="s">
        <v>23</v>
      </c>
    </row>
    <row r="901" spans="2:6" x14ac:dyDescent="0.2">
      <c r="B901" s="7" t="s">
        <v>2451</v>
      </c>
      <c r="C901" s="7" t="s">
        <v>11831</v>
      </c>
      <c r="E901" t="s">
        <v>23</v>
      </c>
      <c r="F901" t="s">
        <v>14611</v>
      </c>
    </row>
    <row r="902" spans="2:6" x14ac:dyDescent="0.2">
      <c r="B902" s="7" t="s">
        <v>11832</v>
      </c>
      <c r="C902" s="7" t="s">
        <v>11833</v>
      </c>
      <c r="E902" t="s">
        <v>23</v>
      </c>
    </row>
    <row r="903" spans="2:6" x14ac:dyDescent="0.2">
      <c r="B903" s="7" t="s">
        <v>11834</v>
      </c>
      <c r="C903" s="7" t="s">
        <v>11835</v>
      </c>
      <c r="E903" t="s">
        <v>23</v>
      </c>
      <c r="F903" t="s">
        <v>14612</v>
      </c>
    </row>
    <row r="904" spans="2:6" x14ac:dyDescent="0.2">
      <c r="B904" s="7" t="s">
        <v>11836</v>
      </c>
      <c r="C904" s="7" t="s">
        <v>11837</v>
      </c>
      <c r="E904" t="s">
        <v>23</v>
      </c>
    </row>
    <row r="905" spans="2:6" x14ac:dyDescent="0.2">
      <c r="B905" s="7" t="s">
        <v>11838</v>
      </c>
      <c r="C905" s="7" t="s">
        <v>11839</v>
      </c>
      <c r="E905" t="s">
        <v>23</v>
      </c>
    </row>
    <row r="906" spans="2:6" x14ac:dyDescent="0.2">
      <c r="B906" s="7" t="s">
        <v>11840</v>
      </c>
      <c r="C906" s="7" t="s">
        <v>11841</v>
      </c>
      <c r="E906" t="s">
        <v>23</v>
      </c>
      <c r="F906" t="s">
        <v>14562</v>
      </c>
    </row>
    <row r="907" spans="2:6" x14ac:dyDescent="0.2">
      <c r="B907" s="7" t="s">
        <v>1142</v>
      </c>
      <c r="C907" s="7" t="s">
        <v>11842</v>
      </c>
      <c r="E907" t="s">
        <v>23</v>
      </c>
      <c r="F907" t="s">
        <v>14613</v>
      </c>
    </row>
    <row r="908" spans="2:6" x14ac:dyDescent="0.2">
      <c r="B908" s="7" t="s">
        <v>11843</v>
      </c>
      <c r="C908" s="7" t="s">
        <v>11844</v>
      </c>
      <c r="E908" t="s">
        <v>23</v>
      </c>
    </row>
    <row r="909" spans="2:6" x14ac:dyDescent="0.2">
      <c r="B909" s="7" t="s">
        <v>245</v>
      </c>
      <c r="C909" s="7" t="s">
        <v>11845</v>
      </c>
      <c r="E909" t="s">
        <v>23</v>
      </c>
    </row>
    <row r="910" spans="2:6" x14ac:dyDescent="0.2">
      <c r="B910" s="7" t="s">
        <v>2317</v>
      </c>
      <c r="C910" s="7" t="s">
        <v>11846</v>
      </c>
      <c r="E910" t="s">
        <v>23</v>
      </c>
    </row>
    <row r="911" spans="2:6" x14ac:dyDescent="0.2">
      <c r="B911" s="7" t="s">
        <v>98</v>
      </c>
      <c r="C911" s="7" t="s">
        <v>11847</v>
      </c>
      <c r="E911" t="s">
        <v>23</v>
      </c>
    </row>
    <row r="912" spans="2:6" x14ac:dyDescent="0.2">
      <c r="B912" s="7" t="s">
        <v>2048</v>
      </c>
      <c r="C912" s="7" t="s">
        <v>11848</v>
      </c>
      <c r="E912" t="s">
        <v>23</v>
      </c>
    </row>
    <row r="913" spans="2:6" x14ac:dyDescent="0.2">
      <c r="B913" s="7" t="s">
        <v>11849</v>
      </c>
      <c r="C913" s="7" t="s">
        <v>11850</v>
      </c>
      <c r="E913" t="s">
        <v>23</v>
      </c>
      <c r="F913" t="s">
        <v>14574</v>
      </c>
    </row>
    <row r="914" spans="2:6" x14ac:dyDescent="0.2">
      <c r="B914" s="7" t="s">
        <v>851</v>
      </c>
      <c r="C914" s="7" t="s">
        <v>11851</v>
      </c>
      <c r="E914" t="s">
        <v>23</v>
      </c>
    </row>
    <row r="915" spans="2:6" x14ac:dyDescent="0.2">
      <c r="B915" s="7" t="s">
        <v>11852</v>
      </c>
      <c r="C915" s="7" t="s">
        <v>11853</v>
      </c>
      <c r="E915" t="s">
        <v>23</v>
      </c>
    </row>
    <row r="916" spans="2:6" x14ac:dyDescent="0.2">
      <c r="B916" s="7" t="s">
        <v>11854</v>
      </c>
      <c r="C916" s="7" t="s">
        <v>11855</v>
      </c>
      <c r="E916" t="s">
        <v>23</v>
      </c>
    </row>
    <row r="917" spans="2:6" x14ac:dyDescent="0.2">
      <c r="B917" s="7" t="s">
        <v>11856</v>
      </c>
      <c r="C917" s="7" t="s">
        <v>11857</v>
      </c>
      <c r="E917" t="s">
        <v>23</v>
      </c>
    </row>
    <row r="918" spans="2:6" x14ac:dyDescent="0.2">
      <c r="B918" s="7" t="s">
        <v>3126</v>
      </c>
      <c r="C918" s="7" t="s">
        <v>11858</v>
      </c>
      <c r="E918" t="s">
        <v>23</v>
      </c>
    </row>
    <row r="919" spans="2:6" x14ac:dyDescent="0.2">
      <c r="B919" s="7" t="s">
        <v>11859</v>
      </c>
      <c r="C919" s="7" t="s">
        <v>11860</v>
      </c>
      <c r="E919" t="s">
        <v>23</v>
      </c>
    </row>
    <row r="920" spans="2:6" x14ac:dyDescent="0.2">
      <c r="B920" s="7" t="s">
        <v>2611</v>
      </c>
      <c r="C920" s="7" t="s">
        <v>11861</v>
      </c>
      <c r="E920" t="s">
        <v>23</v>
      </c>
    </row>
    <row r="921" spans="2:6" x14ac:dyDescent="0.2">
      <c r="B921" s="7" t="s">
        <v>11862</v>
      </c>
      <c r="C921" s="7" t="s">
        <v>11863</v>
      </c>
      <c r="E921" t="s">
        <v>23</v>
      </c>
    </row>
    <row r="922" spans="2:6" x14ac:dyDescent="0.2">
      <c r="B922" s="7" t="s">
        <v>11864</v>
      </c>
      <c r="C922" s="7" t="s">
        <v>11865</v>
      </c>
      <c r="E922" t="s">
        <v>23</v>
      </c>
    </row>
    <row r="923" spans="2:6" x14ac:dyDescent="0.2">
      <c r="B923" s="7" t="s">
        <v>2474</v>
      </c>
      <c r="C923" s="7" t="s">
        <v>11866</v>
      </c>
      <c r="E923" t="s">
        <v>23</v>
      </c>
    </row>
    <row r="924" spans="2:6" x14ac:dyDescent="0.2">
      <c r="B924" s="7" t="s">
        <v>11867</v>
      </c>
      <c r="C924" s="7" t="s">
        <v>11868</v>
      </c>
      <c r="E924" t="s">
        <v>23</v>
      </c>
    </row>
    <row r="925" spans="2:6" x14ac:dyDescent="0.2">
      <c r="B925" s="7" t="s">
        <v>11869</v>
      </c>
      <c r="C925" s="7" t="s">
        <v>11870</v>
      </c>
      <c r="E925" t="s">
        <v>23</v>
      </c>
    </row>
    <row r="926" spans="2:6" x14ac:dyDescent="0.2">
      <c r="B926" s="7" t="s">
        <v>11871</v>
      </c>
      <c r="C926" s="7" t="s">
        <v>11872</v>
      </c>
      <c r="E926" t="s">
        <v>23</v>
      </c>
    </row>
    <row r="927" spans="2:6" x14ac:dyDescent="0.2">
      <c r="B927" s="7" t="s">
        <v>11873</v>
      </c>
      <c r="C927" s="7" t="s">
        <v>11874</v>
      </c>
      <c r="E927" t="s">
        <v>23</v>
      </c>
    </row>
    <row r="928" spans="2:6" x14ac:dyDescent="0.2">
      <c r="B928" s="7" t="s">
        <v>2173</v>
      </c>
      <c r="C928" s="7" t="s">
        <v>11875</v>
      </c>
      <c r="E928" t="s">
        <v>23</v>
      </c>
    </row>
    <row r="929" spans="2:5" x14ac:dyDescent="0.2">
      <c r="B929" s="7" t="s">
        <v>1927</v>
      </c>
      <c r="C929" s="7" t="s">
        <v>11876</v>
      </c>
      <c r="E929" t="s">
        <v>23</v>
      </c>
    </row>
    <row r="930" spans="2:5" x14ac:dyDescent="0.2">
      <c r="B930" s="7" t="s">
        <v>11877</v>
      </c>
      <c r="C930" s="7" t="s">
        <v>11878</v>
      </c>
      <c r="E930" t="s">
        <v>23</v>
      </c>
    </row>
    <row r="931" spans="2:5" x14ac:dyDescent="0.2">
      <c r="B931" s="7" t="s">
        <v>4344</v>
      </c>
      <c r="C931" s="7" t="s">
        <v>11879</v>
      </c>
      <c r="E931" t="s">
        <v>23</v>
      </c>
    </row>
    <row r="932" spans="2:5" x14ac:dyDescent="0.2">
      <c r="B932" s="7" t="s">
        <v>11880</v>
      </c>
      <c r="C932" s="7" t="s">
        <v>11881</v>
      </c>
      <c r="E932" t="s">
        <v>23</v>
      </c>
    </row>
    <row r="933" spans="2:5" x14ac:dyDescent="0.2">
      <c r="B933" s="7" t="s">
        <v>981</v>
      </c>
      <c r="C933" s="7" t="s">
        <v>11882</v>
      </c>
      <c r="E933" t="s">
        <v>23</v>
      </c>
    </row>
    <row r="934" spans="2:5" x14ac:dyDescent="0.2">
      <c r="B934" s="7" t="s">
        <v>11883</v>
      </c>
      <c r="C934" s="7" t="s">
        <v>11884</v>
      </c>
      <c r="E934" t="s">
        <v>23</v>
      </c>
    </row>
    <row r="935" spans="2:5" x14ac:dyDescent="0.2">
      <c r="B935" s="7" t="s">
        <v>11885</v>
      </c>
      <c r="C935" s="7" t="s">
        <v>11886</v>
      </c>
      <c r="E935" t="s">
        <v>23</v>
      </c>
    </row>
    <row r="936" spans="2:5" x14ac:dyDescent="0.2">
      <c r="B936" s="7" t="s">
        <v>1433</v>
      </c>
      <c r="C936" s="7" t="s">
        <v>11887</v>
      </c>
      <c r="E936" t="s">
        <v>23</v>
      </c>
    </row>
    <row r="937" spans="2:5" x14ac:dyDescent="0.2">
      <c r="B937" s="7" t="s">
        <v>11888</v>
      </c>
      <c r="C937" s="7" t="s">
        <v>11889</v>
      </c>
      <c r="E937" t="s">
        <v>23</v>
      </c>
    </row>
    <row r="938" spans="2:5" x14ac:dyDescent="0.2">
      <c r="B938" s="7" t="s">
        <v>4572</v>
      </c>
      <c r="C938" s="7" t="s">
        <v>11890</v>
      </c>
      <c r="E938" t="s">
        <v>23</v>
      </c>
    </row>
    <row r="939" spans="2:5" x14ac:dyDescent="0.2">
      <c r="B939" s="7" t="s">
        <v>11891</v>
      </c>
      <c r="C939" s="7" t="s">
        <v>11892</v>
      </c>
      <c r="E939" t="s">
        <v>23</v>
      </c>
    </row>
    <row r="940" spans="2:5" x14ac:dyDescent="0.2">
      <c r="B940" s="7" t="s">
        <v>11893</v>
      </c>
      <c r="C940" s="7" t="s">
        <v>11894</v>
      </c>
      <c r="E940" t="s">
        <v>23</v>
      </c>
    </row>
    <row r="941" spans="2:5" x14ac:dyDescent="0.2">
      <c r="B941" s="7" t="s">
        <v>4960</v>
      </c>
      <c r="C941" s="7" t="s">
        <v>11895</v>
      </c>
      <c r="E941" t="s">
        <v>23</v>
      </c>
    </row>
    <row r="942" spans="2:5" x14ac:dyDescent="0.2">
      <c r="B942" s="7" t="s">
        <v>11896</v>
      </c>
      <c r="C942" s="7" t="s">
        <v>11897</v>
      </c>
      <c r="E942" t="s">
        <v>23</v>
      </c>
    </row>
    <row r="943" spans="2:5" x14ac:dyDescent="0.2">
      <c r="B943" s="7" t="s">
        <v>11898</v>
      </c>
      <c r="C943" s="7" t="s">
        <v>11899</v>
      </c>
      <c r="E943" t="s">
        <v>23</v>
      </c>
    </row>
    <row r="944" spans="2:5" x14ac:dyDescent="0.2">
      <c r="B944" s="7" t="s">
        <v>2776</v>
      </c>
      <c r="C944" s="7" t="s">
        <v>11900</v>
      </c>
      <c r="E944" t="s">
        <v>23</v>
      </c>
    </row>
    <row r="945" spans="2:6" x14ac:dyDescent="0.2">
      <c r="B945" s="7" t="s">
        <v>11901</v>
      </c>
      <c r="C945" s="7" t="s">
        <v>11902</v>
      </c>
      <c r="E945" t="s">
        <v>23</v>
      </c>
    </row>
    <row r="946" spans="2:6" x14ac:dyDescent="0.2">
      <c r="B946" s="7" t="s">
        <v>11903</v>
      </c>
      <c r="C946" s="7" t="s">
        <v>11904</v>
      </c>
      <c r="E946" t="s">
        <v>23</v>
      </c>
    </row>
    <row r="947" spans="2:6" x14ac:dyDescent="0.2">
      <c r="B947" s="7" t="s">
        <v>11905</v>
      </c>
      <c r="C947" s="7" t="s">
        <v>11906</v>
      </c>
      <c r="E947" t="s">
        <v>23</v>
      </c>
    </row>
    <row r="948" spans="2:6" x14ac:dyDescent="0.2">
      <c r="B948" s="7" t="s">
        <v>716</v>
      </c>
      <c r="C948" s="7" t="s">
        <v>11907</v>
      </c>
      <c r="E948" t="s">
        <v>23</v>
      </c>
    </row>
    <row r="949" spans="2:6" x14ac:dyDescent="0.2">
      <c r="B949" s="7" t="s">
        <v>783</v>
      </c>
      <c r="C949" s="7" t="s">
        <v>11908</v>
      </c>
      <c r="E949" t="s">
        <v>23</v>
      </c>
    </row>
    <row r="950" spans="2:6" x14ac:dyDescent="0.2">
      <c r="B950" s="7" t="s">
        <v>11909</v>
      </c>
      <c r="C950" s="7" t="s">
        <v>11910</v>
      </c>
      <c r="E950" t="s">
        <v>23</v>
      </c>
    </row>
    <row r="951" spans="2:6" x14ac:dyDescent="0.2">
      <c r="B951" s="7" t="s">
        <v>11911</v>
      </c>
      <c r="C951" s="7" t="s">
        <v>11912</v>
      </c>
      <c r="E951" t="s">
        <v>23</v>
      </c>
    </row>
    <row r="952" spans="2:6" x14ac:dyDescent="0.2">
      <c r="B952" s="7" t="s">
        <v>11913</v>
      </c>
      <c r="C952" s="7" t="s">
        <v>11914</v>
      </c>
      <c r="E952" t="s">
        <v>23</v>
      </c>
    </row>
    <row r="953" spans="2:6" x14ac:dyDescent="0.2">
      <c r="B953" s="7" t="s">
        <v>11915</v>
      </c>
      <c r="C953" s="7" t="s">
        <v>11916</v>
      </c>
      <c r="E953" t="s">
        <v>23</v>
      </c>
    </row>
    <row r="954" spans="2:6" x14ac:dyDescent="0.2">
      <c r="B954" s="7" t="s">
        <v>11917</v>
      </c>
      <c r="C954" s="7" t="s">
        <v>11918</v>
      </c>
      <c r="E954" t="s">
        <v>23</v>
      </c>
      <c r="F954" t="s">
        <v>14546</v>
      </c>
    </row>
    <row r="955" spans="2:6" x14ac:dyDescent="0.2">
      <c r="B955" s="7" t="s">
        <v>2029</v>
      </c>
      <c r="C955" s="7" t="s">
        <v>11919</v>
      </c>
      <c r="E955" t="s">
        <v>23</v>
      </c>
    </row>
    <row r="956" spans="2:6" x14ac:dyDescent="0.2">
      <c r="B956" s="7" t="s">
        <v>1615</v>
      </c>
      <c r="C956" s="7" t="s">
        <v>11920</v>
      </c>
      <c r="E956" t="s">
        <v>23</v>
      </c>
    </row>
    <row r="957" spans="2:6" x14ac:dyDescent="0.2">
      <c r="B957" s="7" t="s">
        <v>1579</v>
      </c>
      <c r="C957" s="7" t="s">
        <v>11921</v>
      </c>
      <c r="E957" t="s">
        <v>23</v>
      </c>
    </row>
    <row r="958" spans="2:6" x14ac:dyDescent="0.2">
      <c r="B958" s="7" t="s">
        <v>3423</v>
      </c>
      <c r="C958" s="7" t="s">
        <v>11922</v>
      </c>
      <c r="E958" t="s">
        <v>23</v>
      </c>
    </row>
    <row r="959" spans="2:6" x14ac:dyDescent="0.2">
      <c r="B959" s="7" t="s">
        <v>11923</v>
      </c>
      <c r="C959" s="7" t="s">
        <v>11924</v>
      </c>
      <c r="E959" t="s">
        <v>23</v>
      </c>
    </row>
    <row r="960" spans="2:6" x14ac:dyDescent="0.2">
      <c r="B960" s="7" t="s">
        <v>11925</v>
      </c>
      <c r="C960" s="7" t="s">
        <v>11926</v>
      </c>
      <c r="E960" t="s">
        <v>23</v>
      </c>
    </row>
    <row r="961" spans="2:6" x14ac:dyDescent="0.2">
      <c r="B961" s="7" t="s">
        <v>11927</v>
      </c>
      <c r="C961" s="7" t="s">
        <v>11928</v>
      </c>
      <c r="E961" t="s">
        <v>23</v>
      </c>
    </row>
    <row r="962" spans="2:6" x14ac:dyDescent="0.2">
      <c r="B962" s="7" t="s">
        <v>2669</v>
      </c>
      <c r="C962" s="7" t="s">
        <v>11929</v>
      </c>
      <c r="E962" t="s">
        <v>23</v>
      </c>
    </row>
    <row r="963" spans="2:6" x14ac:dyDescent="0.2">
      <c r="B963" s="7" t="s">
        <v>11930</v>
      </c>
      <c r="C963" s="7" t="s">
        <v>11931</v>
      </c>
      <c r="E963" t="s">
        <v>23</v>
      </c>
    </row>
    <row r="964" spans="2:6" x14ac:dyDescent="0.2">
      <c r="B964" s="7" t="s">
        <v>11932</v>
      </c>
      <c r="C964" s="7" t="s">
        <v>11933</v>
      </c>
      <c r="E964" t="s">
        <v>23</v>
      </c>
    </row>
    <row r="965" spans="2:6" x14ac:dyDescent="0.2">
      <c r="B965" s="7" t="s">
        <v>11934</v>
      </c>
      <c r="C965" s="7" t="s">
        <v>11935</v>
      </c>
      <c r="E965" t="s">
        <v>23</v>
      </c>
    </row>
    <row r="966" spans="2:6" x14ac:dyDescent="0.2">
      <c r="B966" s="7" t="s">
        <v>11936</v>
      </c>
      <c r="C966" s="7" t="s">
        <v>11937</v>
      </c>
      <c r="E966" t="s">
        <v>23</v>
      </c>
    </row>
    <row r="967" spans="2:6" x14ac:dyDescent="0.2">
      <c r="B967" s="7" t="s">
        <v>11938</v>
      </c>
      <c r="C967" s="7" t="s">
        <v>11939</v>
      </c>
      <c r="E967" t="s">
        <v>23</v>
      </c>
    </row>
    <row r="968" spans="2:6" x14ac:dyDescent="0.2">
      <c r="B968" s="7" t="s">
        <v>11940</v>
      </c>
      <c r="C968" s="7" t="s">
        <v>11941</v>
      </c>
      <c r="E968" t="s">
        <v>23</v>
      </c>
    </row>
    <row r="969" spans="2:6" x14ac:dyDescent="0.2">
      <c r="B969" s="7" t="s">
        <v>11942</v>
      </c>
      <c r="C969" s="7" t="s">
        <v>11943</v>
      </c>
      <c r="E969" t="s">
        <v>23</v>
      </c>
      <c r="F969" t="s">
        <v>14614</v>
      </c>
    </row>
    <row r="970" spans="2:6" x14ac:dyDescent="0.2">
      <c r="B970" s="7" t="s">
        <v>597</v>
      </c>
      <c r="C970" s="7" t="s">
        <v>11944</v>
      </c>
      <c r="E970" t="s">
        <v>23</v>
      </c>
    </row>
    <row r="971" spans="2:6" x14ac:dyDescent="0.2">
      <c r="B971" s="7" t="s">
        <v>11945</v>
      </c>
      <c r="C971" s="7" t="s">
        <v>11946</v>
      </c>
      <c r="E971" t="s">
        <v>23</v>
      </c>
      <c r="F971" t="s">
        <v>14615</v>
      </c>
    </row>
    <row r="972" spans="2:6" x14ac:dyDescent="0.2">
      <c r="B972" s="7" t="s">
        <v>265</v>
      </c>
      <c r="C972" s="7" t="s">
        <v>11947</v>
      </c>
      <c r="E972" t="s">
        <v>23</v>
      </c>
    </row>
    <row r="973" spans="2:6" x14ac:dyDescent="0.2">
      <c r="B973" s="7" t="s">
        <v>11948</v>
      </c>
      <c r="C973" s="7" t="s">
        <v>11949</v>
      </c>
      <c r="E973" t="s">
        <v>23</v>
      </c>
    </row>
    <row r="974" spans="2:6" x14ac:dyDescent="0.2">
      <c r="B974" s="7" t="s">
        <v>11950</v>
      </c>
      <c r="C974" s="7" t="s">
        <v>11951</v>
      </c>
      <c r="E974" t="s">
        <v>23</v>
      </c>
    </row>
    <row r="975" spans="2:6" x14ac:dyDescent="0.2">
      <c r="B975" s="7" t="s">
        <v>11952</v>
      </c>
      <c r="C975" s="7" t="s">
        <v>11953</v>
      </c>
      <c r="E975" t="s">
        <v>23</v>
      </c>
    </row>
    <row r="976" spans="2:6" x14ac:dyDescent="0.2">
      <c r="B976" s="7" t="s">
        <v>11954</v>
      </c>
      <c r="C976" s="7" t="s">
        <v>11955</v>
      </c>
      <c r="E976" t="s">
        <v>23</v>
      </c>
    </row>
    <row r="977" spans="2:6" x14ac:dyDescent="0.2">
      <c r="B977" s="7" t="s">
        <v>11956</v>
      </c>
      <c r="C977" s="7" t="s">
        <v>11957</v>
      </c>
      <c r="E977" t="s">
        <v>23</v>
      </c>
    </row>
    <row r="978" spans="2:6" x14ac:dyDescent="0.2">
      <c r="B978" s="7" t="s">
        <v>11958</v>
      </c>
      <c r="C978" s="7" t="s">
        <v>11959</v>
      </c>
      <c r="E978" t="s">
        <v>23</v>
      </c>
    </row>
    <row r="979" spans="2:6" x14ac:dyDescent="0.2">
      <c r="B979" s="7" t="s">
        <v>11960</v>
      </c>
      <c r="C979" s="7" t="s">
        <v>11961</v>
      </c>
      <c r="E979" t="s">
        <v>23</v>
      </c>
      <c r="F979" t="s">
        <v>14616</v>
      </c>
    </row>
    <row r="980" spans="2:6" x14ac:dyDescent="0.2">
      <c r="B980" s="7" t="s">
        <v>11962</v>
      </c>
      <c r="C980" s="7" t="s">
        <v>11963</v>
      </c>
      <c r="E980" t="s">
        <v>23</v>
      </c>
    </row>
    <row r="981" spans="2:6" x14ac:dyDescent="0.2">
      <c r="B981" s="7" t="s">
        <v>2697</v>
      </c>
      <c r="C981" s="7" t="s">
        <v>11964</v>
      </c>
      <c r="E981" t="s">
        <v>23</v>
      </c>
    </row>
    <row r="982" spans="2:6" x14ac:dyDescent="0.2">
      <c r="B982" s="7" t="s">
        <v>11965</v>
      </c>
      <c r="C982" s="7" t="s">
        <v>11966</v>
      </c>
      <c r="E982" t="s">
        <v>23</v>
      </c>
    </row>
    <row r="983" spans="2:6" x14ac:dyDescent="0.2">
      <c r="B983" s="7" t="s">
        <v>11967</v>
      </c>
      <c r="C983" s="7" t="s">
        <v>11968</v>
      </c>
      <c r="E983" t="s">
        <v>23</v>
      </c>
    </row>
    <row r="984" spans="2:6" x14ac:dyDescent="0.2">
      <c r="B984" s="7" t="s">
        <v>11969</v>
      </c>
      <c r="C984" s="7" t="s">
        <v>11970</v>
      </c>
      <c r="E984" t="s">
        <v>23</v>
      </c>
    </row>
    <row r="985" spans="2:6" x14ac:dyDescent="0.2">
      <c r="B985" s="7" t="s">
        <v>155</v>
      </c>
      <c r="C985" s="7" t="s">
        <v>11971</v>
      </c>
      <c r="E985" t="s">
        <v>23</v>
      </c>
    </row>
    <row r="986" spans="2:6" x14ac:dyDescent="0.2">
      <c r="B986" s="7" t="s">
        <v>4203</v>
      </c>
      <c r="C986" s="7" t="s">
        <v>11972</v>
      </c>
      <c r="E986" t="s">
        <v>23</v>
      </c>
    </row>
    <row r="987" spans="2:6" x14ac:dyDescent="0.2">
      <c r="B987" s="7" t="s">
        <v>11973</v>
      </c>
      <c r="C987" s="7" t="s">
        <v>11974</v>
      </c>
      <c r="E987" t="s">
        <v>23</v>
      </c>
    </row>
    <row r="988" spans="2:6" x14ac:dyDescent="0.2">
      <c r="B988" s="7" t="s">
        <v>1512</v>
      </c>
      <c r="C988" s="7" t="s">
        <v>11975</v>
      </c>
      <c r="E988" t="s">
        <v>23</v>
      </c>
      <c r="F988" t="s">
        <v>14617</v>
      </c>
    </row>
    <row r="989" spans="2:6" x14ac:dyDescent="0.2">
      <c r="B989" s="7" t="s">
        <v>11976</v>
      </c>
      <c r="C989" s="7" t="s">
        <v>11977</v>
      </c>
      <c r="E989" t="s">
        <v>23</v>
      </c>
    </row>
    <row r="990" spans="2:6" x14ac:dyDescent="0.2">
      <c r="B990" s="7" t="s">
        <v>11978</v>
      </c>
      <c r="C990" s="7" t="s">
        <v>11979</v>
      </c>
      <c r="E990" t="s">
        <v>23</v>
      </c>
    </row>
    <row r="991" spans="2:6" x14ac:dyDescent="0.2">
      <c r="B991" s="7" t="s">
        <v>11980</v>
      </c>
      <c r="C991" s="7" t="s">
        <v>11981</v>
      </c>
      <c r="E991" t="s">
        <v>23</v>
      </c>
    </row>
    <row r="992" spans="2:6" x14ac:dyDescent="0.2">
      <c r="B992" s="7" t="s">
        <v>11982</v>
      </c>
      <c r="C992" s="7" t="s">
        <v>11983</v>
      </c>
      <c r="E992" t="s">
        <v>23</v>
      </c>
    </row>
    <row r="993" spans="2:5" x14ac:dyDescent="0.2">
      <c r="B993" s="7" t="s">
        <v>1748</v>
      </c>
      <c r="C993" s="7" t="s">
        <v>11984</v>
      </c>
      <c r="E993" t="s">
        <v>23</v>
      </c>
    </row>
    <row r="994" spans="2:5" x14ac:dyDescent="0.2">
      <c r="B994" s="7" t="s">
        <v>1261</v>
      </c>
      <c r="C994" s="7" t="s">
        <v>11985</v>
      </c>
      <c r="E994" t="s">
        <v>23</v>
      </c>
    </row>
    <row r="995" spans="2:5" x14ac:dyDescent="0.2">
      <c r="B995" s="7" t="s">
        <v>11986</v>
      </c>
      <c r="C995" s="7" t="s">
        <v>11987</v>
      </c>
      <c r="E995" t="s">
        <v>23</v>
      </c>
    </row>
    <row r="996" spans="2:5" x14ac:dyDescent="0.2">
      <c r="B996" s="7" t="s">
        <v>11988</v>
      </c>
      <c r="C996" s="7" t="s">
        <v>11989</v>
      </c>
      <c r="E996" t="s">
        <v>23</v>
      </c>
    </row>
    <row r="997" spans="2:5" x14ac:dyDescent="0.2">
      <c r="B997" s="7" t="s">
        <v>11990</v>
      </c>
      <c r="C997" s="7" t="s">
        <v>11991</v>
      </c>
      <c r="E997" t="s">
        <v>23</v>
      </c>
    </row>
    <row r="998" spans="2:5" x14ac:dyDescent="0.2">
      <c r="B998" s="7" t="s">
        <v>1807</v>
      </c>
      <c r="C998" s="7" t="s">
        <v>11992</v>
      </c>
      <c r="E998" t="s">
        <v>23</v>
      </c>
    </row>
    <row r="999" spans="2:5" x14ac:dyDescent="0.2">
      <c r="B999" s="7" t="s">
        <v>2446</v>
      </c>
      <c r="C999" s="7" t="s">
        <v>11993</v>
      </c>
      <c r="E999" t="s">
        <v>23</v>
      </c>
    </row>
    <row r="1000" spans="2:5" x14ac:dyDescent="0.2">
      <c r="B1000" s="7" t="s">
        <v>2616</v>
      </c>
      <c r="C1000" s="7" t="s">
        <v>11994</v>
      </c>
      <c r="E1000" t="s">
        <v>23</v>
      </c>
    </row>
    <row r="1001" spans="2:5" x14ac:dyDescent="0.2">
      <c r="B1001" s="7" t="s">
        <v>2625</v>
      </c>
      <c r="C1001" s="7" t="s">
        <v>11995</v>
      </c>
      <c r="E1001" t="s">
        <v>23</v>
      </c>
    </row>
    <row r="1002" spans="2:5" x14ac:dyDescent="0.2">
      <c r="B1002" s="7" t="s">
        <v>2921</v>
      </c>
      <c r="C1002" s="7" t="s">
        <v>11996</v>
      </c>
      <c r="E1002" t="s">
        <v>23</v>
      </c>
    </row>
    <row r="1003" spans="2:5" x14ac:dyDescent="0.2">
      <c r="B1003" s="7" t="s">
        <v>11997</v>
      </c>
      <c r="C1003" s="7" t="s">
        <v>11998</v>
      </c>
      <c r="E1003" t="s">
        <v>23</v>
      </c>
    </row>
    <row r="1004" spans="2:5" x14ac:dyDescent="0.2">
      <c r="B1004" s="7" t="s">
        <v>11999</v>
      </c>
      <c r="C1004" s="7" t="s">
        <v>12000</v>
      </c>
      <c r="E1004" t="s">
        <v>23</v>
      </c>
    </row>
    <row r="1005" spans="2:5" x14ac:dyDescent="0.2">
      <c r="B1005" s="7" t="s">
        <v>1947</v>
      </c>
      <c r="C1005" s="7" t="s">
        <v>12001</v>
      </c>
      <c r="E1005" t="s">
        <v>23</v>
      </c>
    </row>
    <row r="1006" spans="2:5" x14ac:dyDescent="0.2">
      <c r="B1006" s="7" t="s">
        <v>12002</v>
      </c>
      <c r="C1006" s="7" t="s">
        <v>12003</v>
      </c>
      <c r="E1006" t="s">
        <v>23</v>
      </c>
    </row>
    <row r="1007" spans="2:5" x14ac:dyDescent="0.2">
      <c r="B1007" s="7" t="s">
        <v>4323</v>
      </c>
      <c r="C1007" s="7" t="s">
        <v>12004</v>
      </c>
      <c r="E100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sheetView>
  </sheetViews>
  <sheetFormatPr baseColWidth="10" defaultColWidth="8.83203125" defaultRowHeight="15" x14ac:dyDescent="0.2"/>
  <cols>
    <col min="1" max="1" width="3" customWidth="1"/>
    <col min="2" max="2" width="12.33203125" customWidth="1"/>
    <col min="3" max="3" width="30.6640625" customWidth="1"/>
    <col min="4" max="5" width="14.33203125" customWidth="1"/>
    <col min="6" max="7" width="20.5" customWidth="1"/>
    <col min="8" max="9" width="30.6640625" customWidth="1"/>
    <col min="10" max="10" width="10.1640625" customWidth="1"/>
    <col min="11" max="11" width="30.6640625" customWidth="1"/>
  </cols>
  <sheetData>
    <row r="1" spans="1:11" x14ac:dyDescent="0.2">
      <c r="A1" s="10" t="s">
        <v>0</v>
      </c>
      <c r="B1" s="10" t="s">
        <v>1</v>
      </c>
      <c r="C1" s="10" t="s">
        <v>12005</v>
      </c>
      <c r="D1" s="10" t="s">
        <v>12006</v>
      </c>
      <c r="E1" s="10" t="s">
        <v>12007</v>
      </c>
      <c r="F1" s="10" t="s">
        <v>12008</v>
      </c>
      <c r="G1" s="10" t="s">
        <v>12009</v>
      </c>
      <c r="H1" s="10" t="s">
        <v>12010</v>
      </c>
      <c r="I1" s="10" t="s">
        <v>12011</v>
      </c>
      <c r="J1" s="10" t="s">
        <v>12012</v>
      </c>
      <c r="K1" s="10" t="s">
        <v>12013</v>
      </c>
    </row>
    <row r="2" spans="1:11" x14ac:dyDescent="0.2">
      <c r="B2" s="9" t="s">
        <v>12014</v>
      </c>
      <c r="C2" s="9" t="s">
        <v>12015</v>
      </c>
      <c r="D2" s="9">
        <v>-1000</v>
      </c>
      <c r="E2" s="9">
        <v>1000</v>
      </c>
      <c r="F2" s="9" t="s">
        <v>12016</v>
      </c>
      <c r="G2" s="9" t="s">
        <v>12017</v>
      </c>
      <c r="H2" s="9" t="s">
        <v>14389</v>
      </c>
      <c r="I2" s="9" t="s">
        <v>14388</v>
      </c>
      <c r="J2" s="9" t="s">
        <v>14386</v>
      </c>
      <c r="K2" s="9" t="s">
        <v>14387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workbookViewId="0"/>
  </sheetViews>
  <sheetFormatPr baseColWidth="10" defaultColWidth="8.83203125" defaultRowHeight="15" x14ac:dyDescent="0.2"/>
  <cols>
    <col min="1" max="1" width="8.83203125" style="22"/>
    <col min="2" max="2" width="26.1640625" style="22" customWidth="1"/>
    <col min="3" max="3" width="44" style="22" customWidth="1"/>
    <col min="4" max="4" width="28.83203125" style="22" customWidth="1"/>
    <col min="5" max="5" width="18.5" style="22" customWidth="1"/>
    <col min="6" max="6" width="23.6640625" style="22" customWidth="1"/>
    <col min="7" max="7" width="16" style="22" customWidth="1"/>
    <col min="8" max="9" width="11" style="22" customWidth="1"/>
    <col min="10" max="10" width="14" style="22" customWidth="1"/>
    <col min="11" max="16384" width="8.83203125" style="22"/>
  </cols>
  <sheetData>
    <row r="1" spans="1:3" x14ac:dyDescent="0.2">
      <c r="A1" s="21"/>
    </row>
    <row r="2" spans="1:3" ht="17" x14ac:dyDescent="0.2">
      <c r="A2" s="21"/>
      <c r="B2" s="23" t="s">
        <v>14390</v>
      </c>
    </row>
    <row r="3" spans="1:3" x14ac:dyDescent="0.2">
      <c r="A3" s="21"/>
      <c r="B3" s="22" t="s">
        <v>14391</v>
      </c>
      <c r="C3" s="22">
        <v>0.45</v>
      </c>
    </row>
    <row r="4" spans="1:3" x14ac:dyDescent="0.2">
      <c r="A4" s="21"/>
      <c r="B4" s="22" t="s">
        <v>8762</v>
      </c>
      <c r="C4" s="22">
        <v>0.08</v>
      </c>
    </row>
    <row r="5" spans="1:3" x14ac:dyDescent="0.2">
      <c r="A5" s="21"/>
      <c r="B5" s="22" t="s">
        <v>7566</v>
      </c>
      <c r="C5" s="22">
        <v>0.01</v>
      </c>
    </row>
    <row r="6" spans="1:3" x14ac:dyDescent="0.2">
      <c r="A6" s="21"/>
      <c r="B6" s="22" t="s">
        <v>14392</v>
      </c>
      <c r="C6" s="22">
        <v>3.5000000000000003E-2</v>
      </c>
    </row>
    <row r="7" spans="1:3" x14ac:dyDescent="0.2">
      <c r="A7" s="21"/>
      <c r="B7" s="22" t="s">
        <v>14393</v>
      </c>
      <c r="C7" s="22">
        <v>0.01</v>
      </c>
    </row>
    <row r="8" spans="1:3" ht="17" x14ac:dyDescent="0.2">
      <c r="A8" s="21"/>
      <c r="B8" s="22" t="s">
        <v>14394</v>
      </c>
      <c r="C8" s="22">
        <v>5.0000000000000001E-3</v>
      </c>
    </row>
    <row r="9" spans="1:3" x14ac:dyDescent="0.2">
      <c r="A9" s="21"/>
      <c r="B9" s="22" t="s">
        <v>14395</v>
      </c>
      <c r="C9" s="22">
        <v>0.22</v>
      </c>
    </row>
    <row r="10" spans="1:3" x14ac:dyDescent="0.2">
      <c r="A10" s="21"/>
      <c r="B10" s="22" t="s">
        <v>14396</v>
      </c>
      <c r="C10" s="22">
        <v>0.03</v>
      </c>
    </row>
    <row r="11" spans="1:3" x14ac:dyDescent="0.2">
      <c r="A11" s="21"/>
      <c r="B11" s="22" t="s">
        <v>14397</v>
      </c>
      <c r="C11" s="22">
        <v>0.04</v>
      </c>
    </row>
    <row r="12" spans="1:3" x14ac:dyDescent="0.2">
      <c r="A12" s="21"/>
      <c r="B12" s="22" t="s">
        <v>14398</v>
      </c>
      <c r="C12" s="22">
        <v>0.02</v>
      </c>
    </row>
    <row r="13" spans="1:3" x14ac:dyDescent="0.2">
      <c r="A13" s="21"/>
      <c r="B13" s="22" t="s">
        <v>14399</v>
      </c>
      <c r="C13" s="22">
        <v>0.02</v>
      </c>
    </row>
    <row r="14" spans="1:3" x14ac:dyDescent="0.2">
      <c r="A14" s="21"/>
    </row>
    <row r="15" spans="1:3" ht="17" x14ac:dyDescent="0.2">
      <c r="A15" s="21"/>
      <c r="B15" s="22" t="s">
        <v>14400</v>
      </c>
    </row>
    <row r="16" spans="1:3" ht="17" x14ac:dyDescent="0.2">
      <c r="A16" s="21"/>
      <c r="B16" s="22" t="s">
        <v>14401</v>
      </c>
    </row>
    <row r="18" spans="2:11" x14ac:dyDescent="0.2">
      <c r="B18" s="23" t="s">
        <v>14402</v>
      </c>
    </row>
    <row r="19" spans="2:11" ht="17" x14ac:dyDescent="0.2">
      <c r="C19" s="22" t="s">
        <v>14403</v>
      </c>
      <c r="D19" s="22" t="s">
        <v>14404</v>
      </c>
      <c r="E19" s="22" t="s">
        <v>14405</v>
      </c>
      <c r="F19" s="22" t="s">
        <v>14406</v>
      </c>
      <c r="I19" s="22" t="s">
        <v>14407</v>
      </c>
      <c r="J19" s="22" t="s">
        <v>14408</v>
      </c>
      <c r="K19" s="22" t="s">
        <v>14409</v>
      </c>
    </row>
    <row r="20" spans="2:11" x14ac:dyDescent="0.2">
      <c r="B20" s="22" t="s">
        <v>6176</v>
      </c>
      <c r="C20" s="22">
        <v>89.09</v>
      </c>
      <c r="D20" s="22">
        <f>(6.6+7.6)/200</f>
        <v>7.0999999999999994E-2</v>
      </c>
      <c r="E20" s="22">
        <f>D20/D41</f>
        <v>7.1753410813542182E-2</v>
      </c>
      <c r="F20" s="22">
        <f>1000*E20/C43</f>
        <v>0.58394365297404804</v>
      </c>
      <c r="I20" s="22">
        <v>0.13</v>
      </c>
      <c r="J20" s="22">
        <f>I20/I41</f>
        <v>0.13633980073413737</v>
      </c>
      <c r="K20" s="22">
        <f>1000*J20/C44</f>
        <v>1.0448460377167721</v>
      </c>
    </row>
    <row r="21" spans="2:11" x14ac:dyDescent="0.2">
      <c r="B21" s="22" t="s">
        <v>6168</v>
      </c>
      <c r="C21" s="22">
        <v>161.15</v>
      </c>
      <c r="D21" s="22">
        <v>0</v>
      </c>
      <c r="E21" s="22">
        <f>D21/D41</f>
        <v>0</v>
      </c>
      <c r="F21" s="22">
        <f>1000*E21/C43</f>
        <v>0</v>
      </c>
      <c r="I21" s="22">
        <v>6.0000000000000001E-3</v>
      </c>
      <c r="J21" s="22">
        <f>I21/I41</f>
        <v>6.2926061877294163E-3</v>
      </c>
      <c r="K21" s="22">
        <f>1000*J21/C44</f>
        <v>4.8223663279235621E-2</v>
      </c>
    </row>
    <row r="22" spans="2:11" x14ac:dyDescent="0.2">
      <c r="B22" s="22" t="s">
        <v>6188</v>
      </c>
      <c r="C22" s="22">
        <v>174.2</v>
      </c>
      <c r="D22" s="22">
        <f>(6.5+7)/200</f>
        <v>6.7500000000000004E-2</v>
      </c>
      <c r="E22" s="22">
        <f>D22/D41</f>
        <v>6.8216270843860533E-2</v>
      </c>
      <c r="F22" s="22">
        <f>1000*E22/C43</f>
        <v>0.55515769824997541</v>
      </c>
      <c r="I22" s="22">
        <v>2.5999999999999999E-2</v>
      </c>
      <c r="J22" s="22">
        <f>I22/I41</f>
        <v>2.7267960146827471E-2</v>
      </c>
      <c r="K22" s="22">
        <f>1000*J22/C44</f>
        <v>0.20896920754335438</v>
      </c>
    </row>
    <row r="23" spans="2:11" ht="17" x14ac:dyDescent="0.2">
      <c r="B23" s="22" t="s">
        <v>14410</v>
      </c>
      <c r="C23" s="22">
        <v>132.12</v>
      </c>
      <c r="D23" s="22">
        <f>((7.7+6)/2)/400</f>
        <v>1.7124999999999998E-2</v>
      </c>
      <c r="E23" s="22">
        <f>D23/D41</f>
        <v>1.7306720565942391E-2</v>
      </c>
      <c r="F23" s="22">
        <f>1000*E23/C43</f>
        <v>0.1408455641856419</v>
      </c>
      <c r="I23" s="22">
        <v>3.4000000000000002E-2</v>
      </c>
      <c r="J23" s="22">
        <f>I23/I41</f>
        <v>3.5658101730466699E-2</v>
      </c>
      <c r="K23" s="22">
        <f>1000*J23/C44</f>
        <v>0.27326742524900194</v>
      </c>
    </row>
    <row r="24" spans="2:11" ht="17" x14ac:dyDescent="0.2">
      <c r="B24" s="22" t="s">
        <v>14411</v>
      </c>
      <c r="C24" s="22">
        <v>133.11000000000001</v>
      </c>
      <c r="D24" s="22">
        <f>3*((7.7+6)/2)/400</f>
        <v>5.137499999999999E-2</v>
      </c>
      <c r="E24" s="22">
        <f>D24/D41</f>
        <v>5.192016169782717E-2</v>
      </c>
      <c r="F24" s="22">
        <f>1000*E24/C43</f>
        <v>0.42253669255692561</v>
      </c>
      <c r="I24" s="22">
        <v>5.8000000000000003E-2</v>
      </c>
      <c r="J24" s="22">
        <f>I24/I41</f>
        <v>6.0828526481384364E-2</v>
      </c>
      <c r="K24" s="22">
        <f>1000*J24/C44</f>
        <v>0.46616207836594442</v>
      </c>
    </row>
    <row r="25" spans="2:11" x14ac:dyDescent="0.2">
      <c r="B25" s="22" t="s">
        <v>6208</v>
      </c>
      <c r="C25" s="22">
        <v>121.16</v>
      </c>
      <c r="D25" s="22">
        <f>1.8/100</f>
        <v>1.8000000000000002E-2</v>
      </c>
      <c r="E25" s="22">
        <f>D25/D41</f>
        <v>1.8191005558362811E-2</v>
      </c>
      <c r="F25" s="22">
        <f>1000*E25/C43</f>
        <v>0.14804205286666011</v>
      </c>
      <c r="I25" s="22">
        <v>5.0000000000000001E-3</v>
      </c>
      <c r="J25" s="22">
        <f>I25/I41</f>
        <v>5.2438384897745141E-3</v>
      </c>
      <c r="K25" s="22">
        <f>1000*J25/C44</f>
        <v>4.0186386066029693E-2</v>
      </c>
    </row>
    <row r="26" spans="2:11" ht="17" x14ac:dyDescent="0.2">
      <c r="B26" s="22" t="s">
        <v>14412</v>
      </c>
      <c r="C26" s="22">
        <v>147.13</v>
      </c>
      <c r="D26" s="22">
        <f>3*((12.8+10.7)/2)/400</f>
        <v>8.8124999999999995E-2</v>
      </c>
      <c r="E26" s="22">
        <f>D26/D41</f>
        <v>8.9060131379484583E-2</v>
      </c>
      <c r="F26" s="22">
        <f>1000*E26/C43</f>
        <v>0.72478921715969014</v>
      </c>
      <c r="I26" s="22">
        <v>0.254</v>
      </c>
      <c r="J26" s="22">
        <f>I26/I41</f>
        <v>0.26638699528054532</v>
      </c>
      <c r="K26" s="22">
        <f>1000*J26/C44</f>
        <v>2.0414684121543081</v>
      </c>
    </row>
    <row r="27" spans="2:11" ht="17" x14ac:dyDescent="0.2">
      <c r="B27" s="22" t="s">
        <v>14413</v>
      </c>
      <c r="C27" s="22">
        <v>146.15</v>
      </c>
      <c r="D27" s="22">
        <f>((12.8+10.7)/2)/400</f>
        <v>2.9374999999999998E-2</v>
      </c>
      <c r="E27" s="22">
        <f>D27/D41</f>
        <v>2.9686710459828194E-2</v>
      </c>
      <c r="F27" s="22">
        <f>1000*E27/C43</f>
        <v>0.24159640571989671</v>
      </c>
      <c r="I27" s="22">
        <v>0.16600000000000001</v>
      </c>
      <c r="J27" s="22">
        <f>I27/I41</f>
        <v>0.17409543786051387</v>
      </c>
      <c r="K27" s="22">
        <f>1000*J27/C44</f>
        <v>1.3341880173921858</v>
      </c>
    </row>
    <row r="28" spans="2:11" x14ac:dyDescent="0.2">
      <c r="B28" s="22" t="s">
        <v>6096</v>
      </c>
      <c r="C28" s="22">
        <v>75.069999999999993</v>
      </c>
      <c r="D28" s="22">
        <f>(8.4+6.7)/200</f>
        <v>7.5500000000000012E-2</v>
      </c>
      <c r="E28" s="22">
        <f>D28/D41</f>
        <v>7.6301162203132905E-2</v>
      </c>
      <c r="F28" s="22">
        <f>1000*E28/C43</f>
        <v>0.62095416619071331</v>
      </c>
      <c r="I28" s="22">
        <v>3.2000000000000001E-2</v>
      </c>
      <c r="J28" s="22">
        <f>I28/I41</f>
        <v>3.3560566334556889E-2</v>
      </c>
      <c r="K28" s="22">
        <f>1000*J28/C44</f>
        <v>0.25719287082259001</v>
      </c>
    </row>
    <row r="29" spans="2:11" x14ac:dyDescent="0.2">
      <c r="B29" s="22" t="s">
        <v>6228</v>
      </c>
      <c r="C29" s="22">
        <v>155.16</v>
      </c>
      <c r="D29" s="22">
        <f>(2.7+2.3)/200</f>
        <v>2.5000000000000001E-2</v>
      </c>
      <c r="E29" s="22">
        <f>D29/D41</f>
        <v>2.5265285497726126E-2</v>
      </c>
      <c r="F29" s="22">
        <f>1000*E29/C43</f>
        <v>0.20561396231480572</v>
      </c>
      <c r="I29" s="22">
        <v>2.8000000000000001E-2</v>
      </c>
      <c r="J29" s="22">
        <f>I29/I41</f>
        <v>2.9365495542737277E-2</v>
      </c>
      <c r="K29" s="22">
        <f>1000*J29/C44</f>
        <v>0.22504376196976628</v>
      </c>
    </row>
    <row r="30" spans="2:11" x14ac:dyDescent="0.2">
      <c r="B30" s="22" t="s">
        <v>6240</v>
      </c>
      <c r="C30" s="22">
        <v>131.18</v>
      </c>
      <c r="D30" s="22">
        <f>(5.1+3.3)/200</f>
        <v>4.1999999999999996E-2</v>
      </c>
      <c r="E30" s="22">
        <f>D30/D41</f>
        <v>4.244567963617988E-2</v>
      </c>
      <c r="F30" s="22">
        <f>1000*E30/C43</f>
        <v>0.34543145668887354</v>
      </c>
      <c r="I30" s="22">
        <v>1.2999999999999999E-2</v>
      </c>
      <c r="J30" s="22">
        <f>I30/I41</f>
        <v>1.3633980073413736E-2</v>
      </c>
      <c r="K30" s="22">
        <f>1000*J30/C44</f>
        <v>0.10448460377167719</v>
      </c>
    </row>
    <row r="31" spans="2:11" x14ac:dyDescent="0.2">
      <c r="B31" s="22" t="s">
        <v>6244</v>
      </c>
      <c r="C31" s="22">
        <v>131.18</v>
      </c>
      <c r="D31" s="22">
        <f>(8.9+8)/200</f>
        <v>8.4499999999999992E-2</v>
      </c>
      <c r="E31" s="22">
        <f>D31/D41</f>
        <v>8.5396664982314283E-2</v>
      </c>
      <c r="F31" s="22">
        <f>1000*E31/C43</f>
        <v>0.69497519262404317</v>
      </c>
      <c r="I31" s="22">
        <v>1.6E-2</v>
      </c>
      <c r="J31" s="22">
        <f>I31/I41</f>
        <v>1.6780283167278445E-2</v>
      </c>
      <c r="K31" s="22">
        <f>1000*J31/C44</f>
        <v>0.12859643541129501</v>
      </c>
    </row>
    <row r="32" spans="2:11" x14ac:dyDescent="0.2">
      <c r="B32" s="22" t="s">
        <v>6248</v>
      </c>
      <c r="C32" s="22">
        <v>146.19</v>
      </c>
      <c r="D32" s="22">
        <f>(5.3+9.8)/200</f>
        <v>7.5500000000000012E-2</v>
      </c>
      <c r="E32" s="22">
        <f>D32/D41</f>
        <v>7.6301162203132905E-2</v>
      </c>
      <c r="F32" s="22">
        <f>1000*E32/C43</f>
        <v>0.62095416619071331</v>
      </c>
      <c r="I32" s="22">
        <v>2.1999999999999999E-2</v>
      </c>
      <c r="J32" s="22">
        <f>I32/I41</f>
        <v>2.3072889355007859E-2</v>
      </c>
      <c r="K32" s="22">
        <f>1000*J32/C44</f>
        <v>0.17682009869053061</v>
      </c>
    </row>
    <row r="33" spans="2:11" x14ac:dyDescent="0.2">
      <c r="B33" s="22" t="s">
        <v>6252</v>
      </c>
      <c r="C33" s="22">
        <v>149.21</v>
      </c>
      <c r="D33" s="22">
        <f>(1.5+9.3)/200</f>
        <v>5.4000000000000006E-2</v>
      </c>
      <c r="E33" s="22">
        <f>D33/D41</f>
        <v>5.4573016675088432E-2</v>
      </c>
      <c r="F33" s="22">
        <f>1000*E33/C43</f>
        <v>0.44412615859998039</v>
      </c>
      <c r="I33" s="22">
        <v>5.0000000000000001E-3</v>
      </c>
      <c r="J33" s="22">
        <f>I33/I41</f>
        <v>5.2438384897745141E-3</v>
      </c>
      <c r="K33" s="22">
        <f>1000*J33/C44</f>
        <v>4.0186386066029693E-2</v>
      </c>
    </row>
    <row r="34" spans="2:11" x14ac:dyDescent="0.2">
      <c r="B34" s="22" t="s">
        <v>6260</v>
      </c>
      <c r="C34" s="22">
        <v>165.19</v>
      </c>
      <c r="D34" s="22">
        <f>(3.7+3)/200</f>
        <v>3.3500000000000002E-2</v>
      </c>
      <c r="E34" s="22">
        <f>D34/D41</f>
        <v>3.3855482566953005E-2</v>
      </c>
      <c r="F34" s="22">
        <f>1000*E34/C43</f>
        <v>0.27552270950183966</v>
      </c>
      <c r="I34" s="22">
        <v>5.0000000000000001E-3</v>
      </c>
      <c r="J34" s="22">
        <f>I34/I41</f>
        <v>5.2438384897745141E-3</v>
      </c>
      <c r="K34" s="22">
        <f>1000*J34/C44</f>
        <v>4.0186386066029693E-2</v>
      </c>
    </row>
    <row r="35" spans="2:11" x14ac:dyDescent="0.2">
      <c r="B35" s="22" t="s">
        <v>6264</v>
      </c>
      <c r="C35" s="22">
        <v>115.13</v>
      </c>
      <c r="D35" s="22">
        <f>(5.5+4.8)/200</f>
        <v>5.1500000000000004E-2</v>
      </c>
      <c r="E35" s="22">
        <f>D35/D41</f>
        <v>5.2046488125315815E-2</v>
      </c>
      <c r="F35" s="22">
        <f>1000*E35/C43</f>
        <v>0.42356476236849977</v>
      </c>
      <c r="I35" s="22">
        <f>(5.5+4.8)/200</f>
        <v>5.1500000000000004E-2</v>
      </c>
      <c r="J35" s="22">
        <f>I35/I41</f>
        <v>5.4011536444677495E-2</v>
      </c>
      <c r="K35" s="22">
        <f>1000*J35/C44</f>
        <v>0.41391977648010581</v>
      </c>
    </row>
    <row r="36" spans="2:11" x14ac:dyDescent="0.2">
      <c r="B36" s="22" t="s">
        <v>6272</v>
      </c>
      <c r="C36" s="22">
        <v>105.09</v>
      </c>
      <c r="D36" s="22">
        <f>(5+5.3)/200</f>
        <v>5.1500000000000004E-2</v>
      </c>
      <c r="E36" s="22">
        <f>D36/D41</f>
        <v>5.2046488125315815E-2</v>
      </c>
      <c r="F36" s="22">
        <f>1000*E36/C43</f>
        <v>0.42356476236849977</v>
      </c>
      <c r="I36" s="22">
        <v>4.7E-2</v>
      </c>
      <c r="J36" s="22">
        <f>I36/I41</f>
        <v>4.9292081803880429E-2</v>
      </c>
      <c r="K36" s="22">
        <f>1000*J36/C44</f>
        <v>0.37775202902067906</v>
      </c>
    </row>
    <row r="37" spans="2:11" x14ac:dyDescent="0.2">
      <c r="B37" s="22" t="s">
        <v>6279</v>
      </c>
      <c r="C37" s="22">
        <v>119.12</v>
      </c>
      <c r="D37" s="22">
        <f>(6.3+4.4)/200</f>
        <v>5.3499999999999999E-2</v>
      </c>
      <c r="E37" s="22">
        <f>D37/D41</f>
        <v>5.4067710965133901E-2</v>
      </c>
      <c r="F37" s="22">
        <f>1000*E37/C43</f>
        <v>0.44001387935368419</v>
      </c>
      <c r="I37" s="22">
        <v>3.1E-2</v>
      </c>
      <c r="J37" s="22">
        <f>I37/I41</f>
        <v>3.2511798636601981E-2</v>
      </c>
      <c r="K37" s="22">
        <f>1000*J37/C44</f>
        <v>0.24915559360938402</v>
      </c>
    </row>
    <row r="38" spans="2:11" x14ac:dyDescent="0.2">
      <c r="B38" s="22" t="s">
        <v>6283</v>
      </c>
      <c r="C38" s="22">
        <v>204.23</v>
      </c>
      <c r="D38" s="22">
        <f>(1+0.4)/200</f>
        <v>6.9999999999999993E-3</v>
      </c>
      <c r="E38" s="22">
        <f>D38/D41</f>
        <v>7.0742799393633139E-3</v>
      </c>
      <c r="F38" s="22">
        <f>1000*E38/C43</f>
        <v>5.7571909448145595E-2</v>
      </c>
      <c r="I38" s="22">
        <v>2E-3</v>
      </c>
      <c r="J38" s="22">
        <f>I38/I41</f>
        <v>2.0975353959098056E-3</v>
      </c>
      <c r="K38" s="22">
        <f>1000*J38/C44</f>
        <v>1.6074554426411876E-2</v>
      </c>
    </row>
    <row r="39" spans="2:11" x14ac:dyDescent="0.2">
      <c r="B39" s="22" t="s">
        <v>6287</v>
      </c>
      <c r="C39" s="22">
        <v>118.19</v>
      </c>
      <c r="D39" s="22">
        <f>(3+1.7)/200</f>
        <v>2.35E-2</v>
      </c>
      <c r="E39" s="22">
        <f>D39/D41</f>
        <v>2.3749368367862556E-2</v>
      </c>
      <c r="F39" s="22">
        <f>1000*E39/C43</f>
        <v>0.19327712457591736</v>
      </c>
      <c r="I39" s="22">
        <v>6.0000000000000001E-3</v>
      </c>
      <c r="J39" s="22">
        <f>I39/I41</f>
        <v>6.2926061877294163E-3</v>
      </c>
      <c r="K39" s="22">
        <f>1000*J39/C44</f>
        <v>4.8223663279235621E-2</v>
      </c>
    </row>
    <row r="40" spans="2:11" x14ac:dyDescent="0.2">
      <c r="B40" s="22" t="s">
        <v>6291</v>
      </c>
      <c r="C40" s="22">
        <v>117.15</v>
      </c>
      <c r="D40" s="22">
        <f>(8.2+5.8)/200</f>
        <v>7.0000000000000007E-2</v>
      </c>
      <c r="E40" s="22">
        <f>D40/D41</f>
        <v>7.0742799393633149E-2</v>
      </c>
      <c r="F40" s="22">
        <f>1000*E40/C43</f>
        <v>0.57571909448145597</v>
      </c>
      <c r="I40" s="22">
        <v>1.6E-2</v>
      </c>
      <c r="J40" s="22">
        <f>I40/I41</f>
        <v>1.6780283167278445E-2</v>
      </c>
      <c r="K40" s="22">
        <f>1000*J40/C44</f>
        <v>0.12859643541129501</v>
      </c>
    </row>
    <row r="41" spans="2:11" x14ac:dyDescent="0.2">
      <c r="B41" s="23" t="s">
        <v>14414</v>
      </c>
      <c r="D41" s="22">
        <f>SUM(D20:D40)</f>
        <v>0.98950000000000005</v>
      </c>
      <c r="E41" s="22">
        <f>SUM(E20:E40)</f>
        <v>0.99999999999999978</v>
      </c>
      <c r="I41" s="22">
        <f>SUM(I20:I40)</f>
        <v>0.95350000000000024</v>
      </c>
      <c r="J41" s="22">
        <f>SUM(J20:J40)</f>
        <v>0.99999999999999978</v>
      </c>
    </row>
    <row r="43" spans="2:11" x14ac:dyDescent="0.2">
      <c r="B43" s="22" t="s">
        <v>14415</v>
      </c>
      <c r="C43" s="22">
        <f>C20*E20+C21*E21+C22*E22+C23*E23+C24*E24+C25*E25+C26*E26+C27*E27+C28*E28+C29*E29+C30*E30+C31*E31+C32*E32+C33*E33+C34*E34+C36*E36+C37*E37+C38*E38+C39*E39+C40*E40</f>
        <v>122.87728524507325</v>
      </c>
    </row>
    <row r="44" spans="2:11" x14ac:dyDescent="0.2">
      <c r="B44" s="22" t="s">
        <v>14416</v>
      </c>
      <c r="C44" s="22">
        <f>C20*J20+C21*J21+C22*J22+C23*J23+C24*J24+C25*J25+C26*J26+C27*J27+C28*J28+C29*J29+C30*J30+C31*J31+C32*J32+C33*J33+C34*J34+C35*J35+C36*J36+C37*J37+C38*J38+C39*J39+C40*J40</f>
        <v>130.487933927635</v>
      </c>
    </row>
    <row r="46" spans="2:11" ht="17" x14ac:dyDescent="0.2">
      <c r="B46" s="22" t="s">
        <v>14417</v>
      </c>
    </row>
    <row r="47" spans="2:11" ht="17" x14ac:dyDescent="0.2">
      <c r="B47" s="22" t="s">
        <v>14418</v>
      </c>
    </row>
    <row r="48" spans="2:11" ht="17" x14ac:dyDescent="0.2">
      <c r="B48" s="22" t="s">
        <v>14419</v>
      </c>
    </row>
    <row r="49" spans="2:6" ht="17" x14ac:dyDescent="0.2">
      <c r="B49" s="22" t="s">
        <v>14420</v>
      </c>
    </row>
    <row r="50" spans="2:6" ht="17" x14ac:dyDescent="0.2">
      <c r="B50" s="22" t="s">
        <v>14421</v>
      </c>
    </row>
    <row r="51" spans="2:6" ht="17" x14ac:dyDescent="0.2">
      <c r="B51" s="22" t="s">
        <v>14422</v>
      </c>
    </row>
    <row r="54" spans="2:6" x14ac:dyDescent="0.2">
      <c r="B54" s="23" t="s">
        <v>14423</v>
      </c>
    </row>
    <row r="55" spans="2:6" ht="17" x14ac:dyDescent="0.2">
      <c r="C55" s="22" t="s">
        <v>14424</v>
      </c>
      <c r="F55" s="22" t="s">
        <v>14425</v>
      </c>
    </row>
    <row r="56" spans="2:6" x14ac:dyDescent="0.2">
      <c r="B56" s="22" t="s">
        <v>7289</v>
      </c>
      <c r="C56" s="22">
        <v>0.79</v>
      </c>
      <c r="E56" s="22" t="s">
        <v>7500</v>
      </c>
      <c r="F56" s="22">
        <v>0.79</v>
      </c>
    </row>
    <row r="57" spans="2:6" x14ac:dyDescent="0.2">
      <c r="B57" s="22" t="s">
        <v>7895</v>
      </c>
      <c r="C57" s="22">
        <v>0.89</v>
      </c>
      <c r="E57" s="22" t="s">
        <v>7641</v>
      </c>
      <c r="F57" s="22">
        <v>0.86</v>
      </c>
    </row>
    <row r="58" spans="2:6" x14ac:dyDescent="0.2">
      <c r="B58" s="22" t="s">
        <v>7466</v>
      </c>
      <c r="C58" s="22">
        <v>0.61</v>
      </c>
      <c r="E58" s="22" t="s">
        <v>7520</v>
      </c>
      <c r="F58" s="22">
        <v>0.86</v>
      </c>
    </row>
    <row r="59" spans="2:6" x14ac:dyDescent="0.2">
      <c r="B59" s="22" t="s">
        <v>9047</v>
      </c>
      <c r="C59" s="22">
        <v>0.81</v>
      </c>
      <c r="E59" s="22" t="s">
        <v>7728</v>
      </c>
      <c r="F59" s="22">
        <v>0.79</v>
      </c>
    </row>
    <row r="61" spans="2:6" ht="17" x14ac:dyDescent="0.2">
      <c r="B61" s="22" t="s">
        <v>14426</v>
      </c>
    </row>
    <row r="63" spans="2:6" x14ac:dyDescent="0.2">
      <c r="B63" s="23" t="s">
        <v>14427</v>
      </c>
    </row>
    <row r="64" spans="2:6" ht="17" x14ac:dyDescent="0.2">
      <c r="B64" s="23"/>
      <c r="C64" s="22" t="s">
        <v>14428</v>
      </c>
      <c r="D64" s="22" t="s">
        <v>14403</v>
      </c>
      <c r="E64" s="22" t="s">
        <v>14429</v>
      </c>
    </row>
    <row r="65" spans="2:6" x14ac:dyDescent="0.2">
      <c r="B65" s="22" t="s">
        <v>7898</v>
      </c>
      <c r="C65" s="22">
        <v>3.3E-3</v>
      </c>
      <c r="D65" s="22">
        <v>532.17999999999995</v>
      </c>
      <c r="E65" s="22">
        <f>C65/((C65*D65+C66*D66+C67*D67+C68*D68)/1000)</f>
        <v>0.21339644694915832</v>
      </c>
    </row>
    <row r="66" spans="2:6" x14ac:dyDescent="0.2">
      <c r="B66" s="22" t="s">
        <v>7303</v>
      </c>
      <c r="C66" s="22">
        <v>2.2499999999999999E-2</v>
      </c>
      <c r="D66" s="22">
        <v>507.18</v>
      </c>
      <c r="E66" s="22">
        <f>C66/((C65*D65+C66*D66+C67*D67+C68*D68)/1000)</f>
        <v>1.454975774653352</v>
      </c>
    </row>
    <row r="67" spans="2:6" x14ac:dyDescent="0.2">
      <c r="B67" s="22" t="s">
        <v>9080</v>
      </c>
      <c r="C67" s="22">
        <v>1.4499999999999999E-3</v>
      </c>
      <c r="D67" s="22">
        <v>484.14</v>
      </c>
      <c r="E67" s="22">
        <f>C67/((C65*D65+C66*D66+C67*D67+C68*D68)/1000)</f>
        <v>9.3765105477660468E-2</v>
      </c>
    </row>
    <row r="68" spans="2:6" x14ac:dyDescent="0.2">
      <c r="B68" s="22" t="s">
        <v>7481</v>
      </c>
      <c r="C68" s="22">
        <v>3.3E-3</v>
      </c>
      <c r="D68" s="22">
        <v>483.16</v>
      </c>
      <c r="E68" s="22">
        <f>C68/((C65*D65+C66*D66+C67*D67+C68*D68)/1000)</f>
        <v>0.21339644694915832</v>
      </c>
    </row>
    <row r="70" spans="2:6" ht="17" x14ac:dyDescent="0.2">
      <c r="B70" s="22" t="s">
        <v>14430</v>
      </c>
    </row>
    <row r="72" spans="2:6" x14ac:dyDescent="0.2">
      <c r="B72" s="23" t="s">
        <v>14431</v>
      </c>
    </row>
    <row r="73" spans="2:6" ht="17" x14ac:dyDescent="0.2">
      <c r="C73" s="22" t="s">
        <v>14432</v>
      </c>
      <c r="D73" s="22" t="s">
        <v>14433</v>
      </c>
      <c r="E73" s="22" t="s">
        <v>14434</v>
      </c>
      <c r="F73" s="22" t="s">
        <v>14435</v>
      </c>
    </row>
    <row r="74" spans="2:6" x14ac:dyDescent="0.2">
      <c r="B74" s="22" t="s">
        <v>14436</v>
      </c>
      <c r="C74" s="22">
        <f>15*12.0107+15*2*1.008-1.008+16</f>
        <v>225.39250000000001</v>
      </c>
      <c r="D74" s="22">
        <v>1.2500000000000001E-2</v>
      </c>
      <c r="E74" s="22">
        <f>D74/D81</f>
        <v>1.1927480916030537E-2</v>
      </c>
      <c r="F74" s="22">
        <f>1000*E74/C85</f>
        <v>4.2968034300922553E-2</v>
      </c>
    </row>
    <row r="75" spans="2:6" x14ac:dyDescent="0.2">
      <c r="B75" s="22" t="s">
        <v>14437</v>
      </c>
      <c r="C75" s="22">
        <f>16*12.0107+16*2*1.008-1.008+16</f>
        <v>239.41919999999999</v>
      </c>
      <c r="D75" s="22">
        <v>0.24249999999999999</v>
      </c>
      <c r="E75" s="22">
        <f>D75/D81</f>
        <v>0.23139312977099241</v>
      </c>
      <c r="F75" s="22">
        <f>1000*E75/C85</f>
        <v>0.83357986543789742</v>
      </c>
    </row>
    <row r="76" spans="2:6" x14ac:dyDescent="0.2">
      <c r="B76" s="22" t="s">
        <v>14438</v>
      </c>
      <c r="C76" s="22">
        <f>16*12.0107+16*2*1.008-3*1.008+16</f>
        <v>237.4032</v>
      </c>
      <c r="D76" s="22">
        <v>0.03</v>
      </c>
      <c r="E76" s="22">
        <f>D76/D81</f>
        <v>2.8625954198473285E-2</v>
      </c>
      <c r="F76" s="22">
        <f>1000*E76/C85</f>
        <v>0.1031232823222141</v>
      </c>
    </row>
    <row r="77" spans="2:6" x14ac:dyDescent="0.2">
      <c r="B77" s="22" t="s">
        <v>14439</v>
      </c>
      <c r="C77" s="22">
        <f>18*12.0107+18*2*1.008-1.008+16</f>
        <v>267.47259999999994</v>
      </c>
      <c r="D77" s="22">
        <v>0.09</v>
      </c>
      <c r="E77" s="22">
        <f>D77/D81</f>
        <v>8.5877862595419865E-2</v>
      </c>
      <c r="F77" s="22">
        <f>1000*E77/C85</f>
        <v>0.30936984696664238</v>
      </c>
    </row>
    <row r="78" spans="2:6" x14ac:dyDescent="0.2">
      <c r="B78" s="22" t="s">
        <v>14440</v>
      </c>
      <c r="C78" s="22">
        <f>18*12.0107+18*2*1.008-3*1.008+16</f>
        <v>265.45659999999998</v>
      </c>
      <c r="D78" s="22">
        <v>4.7E-2</v>
      </c>
      <c r="E78" s="22">
        <f>D78/D81</f>
        <v>4.4847328244274814E-2</v>
      </c>
      <c r="F78" s="22">
        <f>1000*E78/C85</f>
        <v>0.16155980897146877</v>
      </c>
    </row>
    <row r="79" spans="2:6" x14ac:dyDescent="0.2">
      <c r="B79" s="22" t="s">
        <v>14441</v>
      </c>
      <c r="C79" s="22">
        <f>18*12.0107+18*2*1.008-5*1.008+16</f>
        <v>263.44060000000002</v>
      </c>
      <c r="D79" s="22">
        <v>0.48</v>
      </c>
      <c r="E79" s="22">
        <f>D79/D81</f>
        <v>0.45801526717557256</v>
      </c>
      <c r="F79" s="22">
        <f>1000*E79/C85</f>
        <v>1.6499725171554256</v>
      </c>
    </row>
    <row r="80" spans="2:6" x14ac:dyDescent="0.2">
      <c r="B80" s="22" t="s">
        <v>14442</v>
      </c>
      <c r="C80" s="22">
        <f>20*12.0107+20*2*1.008-1.008+16</f>
        <v>295.52600000000001</v>
      </c>
      <c r="D80" s="22">
        <v>0.14599999999999999</v>
      </c>
      <c r="E80" s="22">
        <f>D80/D81</f>
        <v>0.13931297709923665</v>
      </c>
      <c r="F80" s="22">
        <f>1000*E80/C85</f>
        <v>0.50186664063477537</v>
      </c>
    </row>
    <row r="81" spans="2:10" x14ac:dyDescent="0.2">
      <c r="B81" s="23" t="s">
        <v>14414</v>
      </c>
      <c r="D81" s="22">
        <f>SUM(D74:D80)</f>
        <v>1.0479999999999998</v>
      </c>
      <c r="E81" s="22">
        <f>SUM(E74:E80)</f>
        <v>1.0000000000000002</v>
      </c>
    </row>
    <row r="82" spans="2:10" x14ac:dyDescent="0.2">
      <c r="B82" s="23"/>
    </row>
    <row r="83" spans="2:10" ht="17" x14ac:dyDescent="0.2">
      <c r="B83" s="23" t="s">
        <v>14443</v>
      </c>
      <c r="D83" s="22" t="s">
        <v>14444</v>
      </c>
      <c r="E83" s="22" t="s">
        <v>14445</v>
      </c>
      <c r="F83" s="22" t="s">
        <v>14446</v>
      </c>
      <c r="G83" s="22" t="s">
        <v>14447</v>
      </c>
      <c r="H83" s="22" t="s">
        <v>14448</v>
      </c>
      <c r="I83" s="22" t="s">
        <v>14449</v>
      </c>
      <c r="J83" s="22" t="s">
        <v>14450</v>
      </c>
    </row>
    <row r="84" spans="2:10" x14ac:dyDescent="0.2">
      <c r="B84" s="22" t="s">
        <v>14451</v>
      </c>
      <c r="C84" s="22">
        <f>C74*E74+C75*E75+C76*E76+C77*E77+C78*E78+C79*E79+C80*E80</f>
        <v>261.58963401717557</v>
      </c>
    </row>
    <row r="85" spans="2:10" x14ac:dyDescent="0.2">
      <c r="B85" s="22" t="s">
        <v>7792</v>
      </c>
      <c r="C85" s="22">
        <f>C84+16</f>
        <v>277.58963401717557</v>
      </c>
      <c r="F85" s="22">
        <v>0.21060731620693737</v>
      </c>
      <c r="G85" s="22">
        <f>1000*F85/C104</f>
        <v>0.37974204294711855</v>
      </c>
    </row>
    <row r="86" spans="2:10" x14ac:dyDescent="0.2">
      <c r="B86" s="22" t="s">
        <v>8337</v>
      </c>
      <c r="C86" s="22">
        <f>C84+3*12.0107+7*1.008+3*16</f>
        <v>352.67773401717557</v>
      </c>
      <c r="F86" s="22">
        <v>0.35168304328953082</v>
      </c>
      <c r="G86" s="22">
        <f>1000*F86/C104</f>
        <v>0.63411300107639512</v>
      </c>
      <c r="H86" s="24"/>
      <c r="I86" s="24"/>
    </row>
    <row r="87" spans="2:10" x14ac:dyDescent="0.2">
      <c r="B87" s="22" t="s">
        <v>7658</v>
      </c>
      <c r="C87" s="22">
        <f>2*C84+3*12.0107+6*1.008+3*16</f>
        <v>613.25936803435116</v>
      </c>
      <c r="D87" s="25"/>
      <c r="F87" s="22">
        <v>3.9816897517856435E-2</v>
      </c>
      <c r="G87" s="22">
        <f>1000*F87/C104</f>
        <v>7.1793090000682513E-2</v>
      </c>
    </row>
    <row r="88" spans="2:10" x14ac:dyDescent="0.2">
      <c r="B88" s="22" t="s">
        <v>9012</v>
      </c>
      <c r="C88" s="22">
        <f>3*C84+3*12.0107+5*1.008+3*16</f>
        <v>873.84100205152674</v>
      </c>
      <c r="F88" s="22">
        <v>0.3978927429856754</v>
      </c>
      <c r="G88" s="22">
        <f>1000*F88/C104</f>
        <v>0.71743283099790078</v>
      </c>
      <c r="H88" s="24"/>
      <c r="I88" s="24"/>
    </row>
    <row r="89" spans="2:10" x14ac:dyDescent="0.2">
      <c r="B89" s="22" t="s">
        <v>8649</v>
      </c>
      <c r="C89" s="22">
        <f>C84*2+6*12.0107+8*16+11*1.008+14.007+30.97</f>
        <v>779.30846803435111</v>
      </c>
      <c r="D89" s="22">
        <v>6.8735759826916093E-3</v>
      </c>
      <c r="E89" s="22">
        <f>1000*D89/C103</f>
        <v>8.8694498065113678E-3</v>
      </c>
    </row>
    <row r="90" spans="2:10" x14ac:dyDescent="0.2">
      <c r="B90" s="22" t="s">
        <v>8622</v>
      </c>
      <c r="C90" s="22">
        <f>C84*2+8*12.0107+6*16+30.97+14.007+19*1.008</f>
        <v>779.39386803435116</v>
      </c>
      <c r="D90" s="22">
        <v>0.29317046085508053</v>
      </c>
      <c r="E90" s="22">
        <f>1000*D90/C103</f>
        <v>0.37829809314011714</v>
      </c>
    </row>
    <row r="91" spans="2:10" x14ac:dyDescent="0.2">
      <c r="B91" s="22" t="s">
        <v>8626</v>
      </c>
      <c r="C91" s="22">
        <f>C84*2+12.0107*5+6*16+14.007+30.97+12*1.008</f>
        <v>736.3057680343511</v>
      </c>
      <c r="D91" s="22">
        <v>0.66643052710180173</v>
      </c>
      <c r="E91" s="22">
        <f>1000*D91/C103</f>
        <v>0.85994133541849915</v>
      </c>
    </row>
    <row r="92" spans="2:10" x14ac:dyDescent="0.2">
      <c r="B92" s="22" t="s">
        <v>7766</v>
      </c>
      <c r="C92" s="22">
        <f>28*12.0107 + 44*1.008+16</f>
        <v>396.65160000000003</v>
      </c>
      <c r="H92" s="22">
        <v>0.77238095238095239</v>
      </c>
      <c r="I92" s="22">
        <f>1000*H92/C105</f>
        <v>1.6939481063739041</v>
      </c>
    </row>
    <row r="93" spans="2:10" x14ac:dyDescent="0.2">
      <c r="B93" s="22" t="s">
        <v>7762</v>
      </c>
      <c r="C93" s="22">
        <f>C84+28*12.0107+43*1.008+16</f>
        <v>657.23323401717562</v>
      </c>
      <c r="H93" s="22">
        <v>0.22761904761904761</v>
      </c>
      <c r="I93" s="22">
        <f>1000*H93/C105</f>
        <v>0.49920295613238358</v>
      </c>
    </row>
    <row r="94" spans="2:10" x14ac:dyDescent="0.2">
      <c r="B94" s="22" t="s">
        <v>7649</v>
      </c>
      <c r="C94" s="22">
        <f>C84+15*12.0107+26*1.008+13*16</f>
        <v>675.95813401717555</v>
      </c>
      <c r="J94" s="22">
        <v>7.8589999999999997E-3</v>
      </c>
    </row>
    <row r="95" spans="2:10" x14ac:dyDescent="0.2">
      <c r="B95" s="22" t="s">
        <v>9009</v>
      </c>
      <c r="C95" s="22">
        <f>2*C84+68*12.0107+125*1.008+14.007+33*16+30.97</f>
        <v>2038.8838680343513</v>
      </c>
      <c r="D95" s="22">
        <v>9.5732256026345548E-5</v>
      </c>
      <c r="E95" s="22">
        <f>1000*D95/C103</f>
        <v>1.2352994159486587E-4</v>
      </c>
    </row>
    <row r="96" spans="2:10" x14ac:dyDescent="0.2">
      <c r="B96" s="22" t="s">
        <v>7411</v>
      </c>
      <c r="C96" s="22">
        <f>37*12.0107+74*1.008+14.007+16*4</f>
        <v>596.99489999999992</v>
      </c>
      <c r="J96" s="22">
        <v>3.0000000000000001E-5</v>
      </c>
    </row>
    <row r="97" spans="2:10" x14ac:dyDescent="0.2">
      <c r="B97" s="22" t="s">
        <v>7431</v>
      </c>
      <c r="C97" s="22">
        <f>37*12.0107+74*1.008+14.007+16*3</f>
        <v>580.99489999999992</v>
      </c>
      <c r="J97" s="22">
        <v>3.1000000000000001E-5</v>
      </c>
    </row>
    <row r="98" spans="2:10" x14ac:dyDescent="0.2">
      <c r="B98" s="22" t="s">
        <v>7809</v>
      </c>
      <c r="C98" s="22">
        <f>42*12.0107+84*1.008+14.007+16*9</f>
        <v>747.12839999999994</v>
      </c>
      <c r="J98" s="22">
        <v>2.5000000000000001E-5</v>
      </c>
    </row>
    <row r="99" spans="2:10" x14ac:dyDescent="0.2">
      <c r="B99" s="22" t="s">
        <v>7838</v>
      </c>
      <c r="C99" s="22">
        <f>48*12.0107+97*1.008+14.007+16*15</f>
        <v>928.2965999999999</v>
      </c>
      <c r="J99" s="22">
        <v>2.4000000000000001E-5</v>
      </c>
    </row>
    <row r="100" spans="2:10" x14ac:dyDescent="0.2">
      <c r="B100" s="22" t="s">
        <v>7842</v>
      </c>
      <c r="C100" s="22">
        <f>48*12.0107+95*1.008+14.007+16*15</f>
        <v>926.28059999999994</v>
      </c>
      <c r="J100" s="22">
        <v>2.4000000000000001E-5</v>
      </c>
    </row>
    <row r="101" spans="2:10" x14ac:dyDescent="0.2">
      <c r="B101" s="22" t="s">
        <v>7373</v>
      </c>
      <c r="C101" s="22">
        <f>4*C84+9*12.0107+14*1.008+17*16+2*30.97</f>
        <v>1502.5068360687023</v>
      </c>
      <c r="D101" s="22">
        <v>3.3429703804399857E-2</v>
      </c>
      <c r="E101" s="22">
        <f>1000*D101/C103</f>
        <v>4.3136655604927153E-2</v>
      </c>
    </row>
    <row r="103" spans="2:10" x14ac:dyDescent="0.2">
      <c r="B103" s="22" t="s">
        <v>14452</v>
      </c>
      <c r="C103" s="22">
        <f>C89*D89+C90*D90+C91*D91+C95*D95+C101*D101</f>
        <v>774.97208199379861</v>
      </c>
    </row>
    <row r="104" spans="2:10" x14ac:dyDescent="0.2">
      <c r="B104" s="22" t="s">
        <v>14453</v>
      </c>
      <c r="C104" s="22">
        <f>C86*F86+C87*F87+C88*F88+C85*F85</f>
        <v>554.60626527536158</v>
      </c>
    </row>
    <row r="105" spans="2:10" x14ac:dyDescent="0.2">
      <c r="B105" s="22" t="s">
        <v>14454</v>
      </c>
      <c r="C105" s="22">
        <f>H92*C92+H93*C93</f>
        <v>455.96494336200476</v>
      </c>
    </row>
    <row r="107" spans="2:10" ht="17" x14ac:dyDescent="0.2">
      <c r="B107" s="22" t="s">
        <v>14455</v>
      </c>
    </row>
    <row r="108" spans="2:10" ht="17" x14ac:dyDescent="0.2">
      <c r="B108" s="22" t="s">
        <v>14456</v>
      </c>
    </row>
    <row r="109" spans="2:10" ht="17" x14ac:dyDescent="0.2">
      <c r="B109" s="22" t="s">
        <v>14457</v>
      </c>
    </row>
    <row r="110" spans="2:10" ht="17" x14ac:dyDescent="0.2">
      <c r="B110" s="22" t="s">
        <v>14458</v>
      </c>
    </row>
    <row r="111" spans="2:10" ht="17" x14ac:dyDescent="0.2">
      <c r="B111" s="22" t="s">
        <v>14459</v>
      </c>
    </row>
    <row r="112" spans="2:10" ht="17" x14ac:dyDescent="0.2">
      <c r="B112" s="22" t="s">
        <v>14460</v>
      </c>
    </row>
    <row r="115" spans="2:5" ht="17" x14ac:dyDescent="0.2">
      <c r="B115" s="23" t="s">
        <v>14461</v>
      </c>
      <c r="C115" s="22" t="s">
        <v>14462</v>
      </c>
      <c r="D115" s="22" t="s">
        <v>14463</v>
      </c>
      <c r="E115" s="22" t="s">
        <v>14464</v>
      </c>
    </row>
    <row r="116" spans="2:5" x14ac:dyDescent="0.2">
      <c r="B116" s="22" t="s">
        <v>9043</v>
      </c>
      <c r="C116" s="22">
        <f>8*12.0107+13*1.008+6*15+14.97</f>
        <v>214.15959999999998</v>
      </c>
      <c r="D116" s="22">
        <f>0.28/1.03</f>
        <v>0.2718446601941748</v>
      </c>
      <c r="E116" s="22">
        <f>1000*D116/C122</f>
        <v>1.5420808700473143</v>
      </c>
    </row>
    <row r="117" spans="2:5" x14ac:dyDescent="0.2">
      <c r="B117" s="22" t="s">
        <v>9039</v>
      </c>
      <c r="C117" s="22">
        <f>6*12.0107+10*1.008+5*16</f>
        <v>162.14420000000001</v>
      </c>
      <c r="D117" s="22">
        <f>0.51/1.03</f>
        <v>0.49514563106796117</v>
      </c>
      <c r="E117" s="22">
        <f>1000*D117/C122</f>
        <v>2.8087901561576079</v>
      </c>
    </row>
    <row r="118" spans="2:5" x14ac:dyDescent="0.2">
      <c r="B118" s="22" t="s">
        <v>9031</v>
      </c>
      <c r="C118" s="22">
        <f>6*12.0107+10*1.008+5*16</f>
        <v>162.14420000000001</v>
      </c>
      <c r="D118" s="22">
        <f>0.15/1.03</f>
        <v>0.14563106796116504</v>
      </c>
      <c r="E118" s="22">
        <f>1000*D118/C122</f>
        <v>0.82611475181106098</v>
      </c>
    </row>
    <row r="119" spans="2:5" x14ac:dyDescent="0.2">
      <c r="B119" s="22" t="s">
        <v>7826</v>
      </c>
      <c r="C119" s="22">
        <f>6*12.0107+10*1.008+5*16</f>
        <v>162.14420000000001</v>
      </c>
      <c r="D119" s="22">
        <f>0.06/1.03</f>
        <v>5.8252427184466014E-2</v>
      </c>
      <c r="E119" s="22">
        <f>1000*D119/C122</f>
        <v>0.33044590072442442</v>
      </c>
    </row>
    <row r="120" spans="2:5" x14ac:dyDescent="0.2">
      <c r="B120" s="22" t="s">
        <v>14465</v>
      </c>
      <c r="C120" s="22">
        <f>6*12.0107+10*1.008+5*16</f>
        <v>162.14420000000001</v>
      </c>
      <c r="D120" s="22">
        <f>0.03/1.03</f>
        <v>2.9126213592233007E-2</v>
      </c>
      <c r="E120" s="22">
        <f>1000*D120/C122</f>
        <v>0.16522295036221221</v>
      </c>
    </row>
    <row r="122" spans="2:5" x14ac:dyDescent="0.2">
      <c r="B122" s="22" t="s">
        <v>14466</v>
      </c>
      <c r="C122" s="22">
        <f>C116*D116+C117*D117+C118*D118+C119*D119+C120*D120</f>
        <v>176.28430873786408</v>
      </c>
    </row>
    <row r="124" spans="2:5" ht="17" x14ac:dyDescent="0.2">
      <c r="B124" s="22" t="s">
        <v>14467</v>
      </c>
    </row>
    <row r="125" spans="2:5" ht="17" x14ac:dyDescent="0.2">
      <c r="B125" s="22" t="s">
        <v>14468</v>
      </c>
    </row>
    <row r="128" spans="2:5" ht="17" x14ac:dyDescent="0.2">
      <c r="B128" s="23" t="s">
        <v>14469</v>
      </c>
    </row>
    <row r="129" spans="2:3" x14ac:dyDescent="0.2">
      <c r="B129" s="26"/>
    </row>
    <row r="130" spans="2:3" x14ac:dyDescent="0.2">
      <c r="B130" s="22" t="s">
        <v>7566</v>
      </c>
      <c r="C130" s="22">
        <f>SUM(F56:F59)*3.4</f>
        <v>11.219999999999999</v>
      </c>
    </row>
    <row r="131" spans="2:3" x14ac:dyDescent="0.2">
      <c r="B131" s="22" t="s">
        <v>8762</v>
      </c>
      <c r="C131" s="22">
        <f>SUM(C56:C59)*2.4</f>
        <v>7.4399999999999995</v>
      </c>
    </row>
    <row r="132" spans="2:3" x14ac:dyDescent="0.2">
      <c r="B132" s="22" t="s">
        <v>14470</v>
      </c>
      <c r="C132" s="22">
        <f>SUM(F20:F40)*4.3</f>
        <v>34.994262702206044</v>
      </c>
    </row>
    <row r="134" spans="2:3" ht="17" x14ac:dyDescent="0.2">
      <c r="B134" s="22" t="s">
        <v>14426</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5"/>
  <sheetViews>
    <sheetView workbookViewId="0"/>
  </sheetViews>
  <sheetFormatPr baseColWidth="10" defaultColWidth="8.83203125" defaultRowHeight="15" x14ac:dyDescent="0.2"/>
  <cols>
    <col min="1" max="1" width="8.83203125" style="22"/>
    <col min="2" max="2" width="20.5" style="22" customWidth="1"/>
    <col min="3" max="3" width="22.6640625" style="22" customWidth="1"/>
    <col min="4" max="4" width="26.83203125" style="22" customWidth="1"/>
    <col min="5" max="5" width="22.6640625" style="22" customWidth="1"/>
    <col min="6" max="16384" width="8.83203125" style="22"/>
  </cols>
  <sheetData>
    <row r="2" spans="2:5" x14ac:dyDescent="0.2">
      <c r="B2" s="23" t="s">
        <v>14471</v>
      </c>
    </row>
    <row r="5" spans="2:5" x14ac:dyDescent="0.2">
      <c r="B5" s="22" t="s">
        <v>14472</v>
      </c>
      <c r="C5" s="22" t="s">
        <v>14473</v>
      </c>
      <c r="D5" s="22" t="s">
        <v>14474</v>
      </c>
      <c r="E5" s="22" t="s">
        <v>14475</v>
      </c>
    </row>
    <row r="6" spans="2:5" x14ac:dyDescent="0.2">
      <c r="B6" s="22">
        <v>7.2610000000000001</v>
      </c>
      <c r="C6" s="22">
        <v>5.6989999999999998</v>
      </c>
      <c r="D6" s="22">
        <v>4.0549999999999997</v>
      </c>
      <c r="E6" s="22">
        <v>3.5350000000000001</v>
      </c>
    </row>
    <row r="7" spans="2:5" x14ac:dyDescent="0.2">
      <c r="B7" s="22">
        <v>8.3569999999999993</v>
      </c>
      <c r="C7" s="22">
        <v>6.4390000000000001</v>
      </c>
      <c r="D7" s="22">
        <v>2.6030000000000002</v>
      </c>
      <c r="E7" s="22">
        <v>3.6440000000000001</v>
      </c>
    </row>
    <row r="8" spans="2:5" x14ac:dyDescent="0.2">
      <c r="B8" s="22">
        <v>13.151999999999999</v>
      </c>
      <c r="C8" s="22">
        <v>9.782</v>
      </c>
      <c r="D8" s="22">
        <v>4.1100000000000003</v>
      </c>
      <c r="E8" s="22">
        <v>4.548</v>
      </c>
    </row>
    <row r="9" spans="2:5" x14ac:dyDescent="0.2">
      <c r="B9" s="22">
        <v>14.029</v>
      </c>
      <c r="C9" s="22">
        <v>9.2349999999999994</v>
      </c>
      <c r="D9" s="22">
        <v>5.093</v>
      </c>
      <c r="E9" s="22">
        <v>4.6509999999999998</v>
      </c>
    </row>
    <row r="10" spans="2:5" x14ac:dyDescent="0.2">
      <c r="B10" s="22">
        <v>15.477</v>
      </c>
      <c r="C10" s="22">
        <v>11.202999999999999</v>
      </c>
      <c r="D10" s="22">
        <v>4.9779999999999998</v>
      </c>
      <c r="E10" s="22">
        <v>5.2240000000000002</v>
      </c>
    </row>
    <row r="11" spans="2:5" x14ac:dyDescent="0.2">
      <c r="B11" s="22">
        <v>15.989000000000001</v>
      </c>
      <c r="C11" s="22">
        <v>11.202999999999999</v>
      </c>
      <c r="D11" s="22">
        <v>5.617</v>
      </c>
      <c r="E11" s="22">
        <v>6.0590000000000002</v>
      </c>
    </row>
    <row r="12" spans="2:5" x14ac:dyDescent="0.2">
      <c r="B12" s="22">
        <v>16.773</v>
      </c>
      <c r="C12" s="22">
        <v>9.86</v>
      </c>
      <c r="D12" s="22">
        <v>3.9460000000000002</v>
      </c>
      <c r="E12" s="22">
        <v>4.3559999999999999</v>
      </c>
    </row>
    <row r="13" spans="2:5" x14ac:dyDescent="0.2">
      <c r="B13" s="22">
        <v>16.850000000000001</v>
      </c>
      <c r="C13" s="22">
        <v>11.432</v>
      </c>
      <c r="D13" s="22">
        <v>4.7859999999999996</v>
      </c>
      <c r="E13" s="22">
        <v>5.8140000000000001</v>
      </c>
    </row>
    <row r="14" spans="2:5" x14ac:dyDescent="0.2">
      <c r="B14" s="22">
        <v>22.224</v>
      </c>
      <c r="C14" s="22">
        <v>14.282999999999999</v>
      </c>
      <c r="D14" s="22">
        <v>6.4029999999999996</v>
      </c>
      <c r="E14" s="22">
        <v>6.4029999999999996</v>
      </c>
    </row>
    <row r="15" spans="2:5" x14ac:dyDescent="0.2">
      <c r="B15" s="22">
        <v>22.550999999999998</v>
      </c>
      <c r="C15" s="22">
        <v>15.183999999999999</v>
      </c>
      <c r="D15" s="22">
        <v>6.5670000000000002</v>
      </c>
      <c r="E15" s="22">
        <v>7.468</v>
      </c>
    </row>
    <row r="16" spans="2:5" x14ac:dyDescent="0.2">
      <c r="B16" s="22">
        <v>25.13</v>
      </c>
      <c r="C16" s="22">
        <v>16.658000000000001</v>
      </c>
      <c r="D16" s="22">
        <v>6.01</v>
      </c>
      <c r="E16" s="22">
        <v>7.3369999999999997</v>
      </c>
    </row>
    <row r="17" spans="2:5" x14ac:dyDescent="0.2">
      <c r="B17" s="22">
        <v>26.207000000000001</v>
      </c>
      <c r="C17" s="22">
        <v>16.673999999999999</v>
      </c>
      <c r="D17" s="22">
        <v>5.9610000000000003</v>
      </c>
      <c r="E17" s="22">
        <v>7.3860000000000001</v>
      </c>
    </row>
    <row r="18" spans="2:5" x14ac:dyDescent="0.2">
      <c r="B18" s="22">
        <v>33.503999999999998</v>
      </c>
      <c r="C18" s="22">
        <v>18.509</v>
      </c>
      <c r="D18" s="22">
        <v>7.2720000000000002</v>
      </c>
      <c r="E18" s="22">
        <v>7.2720000000000002</v>
      </c>
    </row>
    <row r="19" spans="2:5" x14ac:dyDescent="0.2">
      <c r="B19" s="22">
        <v>33.814</v>
      </c>
      <c r="C19" s="22">
        <v>21.015000000000001</v>
      </c>
      <c r="D19" s="22">
        <v>8.5660000000000007</v>
      </c>
      <c r="E19" s="22">
        <v>9.0410000000000004</v>
      </c>
    </row>
    <row r="21" spans="2:5" x14ac:dyDescent="0.2">
      <c r="B21" s="22" t="s">
        <v>14476</v>
      </c>
      <c r="C21" s="22">
        <f>21.207/0.2</f>
        <v>106.035</v>
      </c>
    </row>
    <row r="22" spans="2:5" x14ac:dyDescent="0.2">
      <c r="B22" s="22" t="s">
        <v>14477</v>
      </c>
      <c r="C22" s="22">
        <f>21.174/0.2</f>
        <v>105.86999999999999</v>
      </c>
    </row>
    <row r="23" spans="2:5" x14ac:dyDescent="0.2">
      <c r="B23" s="22" t="s">
        <v>14478</v>
      </c>
      <c r="C23" s="22">
        <f>40.239/0.12</f>
        <v>335.32499999999999</v>
      </c>
    </row>
    <row r="25" spans="2:5" ht="18" x14ac:dyDescent="0.25">
      <c r="B25" s="22" t="s">
        <v>14479</v>
      </c>
      <c r="C25" s="24">
        <f>1000/(23.78*6)</f>
        <v>7.008690776562938</v>
      </c>
    </row>
    <row r="26" spans="2:5" ht="18" x14ac:dyDescent="0.25">
      <c r="B26" s="22" t="s">
        <v>14480</v>
      </c>
      <c r="C26" s="24">
        <f>1000/(23.78)</f>
        <v>42.052144659377625</v>
      </c>
    </row>
    <row r="27" spans="2:5" ht="18" x14ac:dyDescent="0.25">
      <c r="B27" s="22" t="s">
        <v>14481</v>
      </c>
      <c r="C27" s="24">
        <f>1000/(23.78)</f>
        <v>42.052144659377625</v>
      </c>
    </row>
    <row r="28" spans="2:5" x14ac:dyDescent="0.2">
      <c r="C28" s="24"/>
    </row>
    <row r="29" spans="2:5" ht="17" x14ac:dyDescent="0.2">
      <c r="B29" s="25" t="s">
        <v>14482</v>
      </c>
    </row>
    <row r="31" spans="2:5" x14ac:dyDescent="0.2">
      <c r="B31" s="22" t="s">
        <v>14483</v>
      </c>
      <c r="C31" s="22" t="s">
        <v>14484</v>
      </c>
      <c r="D31" s="22" t="s">
        <v>14485</v>
      </c>
      <c r="E31" s="22" t="s">
        <v>14486</v>
      </c>
    </row>
    <row r="32" spans="2:5" x14ac:dyDescent="0.2">
      <c r="B32" s="22">
        <f>B6/C23</f>
        <v>2.1653619622754045E-2</v>
      </c>
      <c r="C32" s="22">
        <f>(C6/C21)*C25</f>
        <v>0.37669192941606244</v>
      </c>
      <c r="D32" s="22">
        <f>(D6/C22)*C27</f>
        <v>1.6106682402359145</v>
      </c>
      <c r="E32" s="22">
        <f>(E6/C21)*C26</f>
        <v>1.4019364490111748</v>
      </c>
    </row>
    <row r="33" spans="2:5" x14ac:dyDescent="0.2">
      <c r="B33" s="22">
        <f>B7/C23</f>
        <v>2.4922090509207483E-2</v>
      </c>
      <c r="C33" s="22">
        <f>(C7/C21)*C25</f>
        <v>0.42560437506756033</v>
      </c>
      <c r="D33" s="22">
        <f>(D7/C22)*C27</f>
        <v>1.0339258765312174</v>
      </c>
      <c r="E33" s="22">
        <f>(E7/C21)*C26</f>
        <v>1.4451644753031743</v>
      </c>
    </row>
    <row r="34" spans="2:5" x14ac:dyDescent="0.2">
      <c r="B34" s="22">
        <f>B8/C23</f>
        <v>3.9221650637441284E-2</v>
      </c>
      <c r="C34" s="22">
        <f>(C8/C21)*C25</f>
        <v>0.64656965319317827</v>
      </c>
      <c r="D34" s="22">
        <f>(D8/C22)*C27</f>
        <v>1.6325145418913956</v>
      </c>
      <c r="E34" s="22">
        <f>(E8/C21)*C26</f>
        <v>1.8036794823487476</v>
      </c>
    </row>
    <row r="35" spans="2:5" x14ac:dyDescent="0.2">
      <c r="B35" s="22">
        <f>B9/C23</f>
        <v>4.1837023782897192E-2</v>
      </c>
      <c r="C35" s="22">
        <f>(C9/C21)*C25</f>
        <v>0.61041410215078729</v>
      </c>
      <c r="D35" s="22">
        <f>(D9/C22)*C27</f>
        <v>2.0229675332975372</v>
      </c>
      <c r="E35" s="22">
        <f>(E9/C21)*C26</f>
        <v>1.8445279842577009</v>
      </c>
    </row>
    <row r="36" spans="2:5" x14ac:dyDescent="0.2">
      <c r="B36" s="22">
        <f>B10/C23</f>
        <v>4.6155222545291884E-2</v>
      </c>
      <c r="C36" s="22">
        <f>(C10/C21)*C25</f>
        <v>0.74049476842395989</v>
      </c>
      <c r="D36" s="22">
        <f>(D10/C22)*C27</f>
        <v>1.9772889025633495</v>
      </c>
      <c r="E36" s="22">
        <f>(E10/C21)*C26</f>
        <v>2.071772562838579</v>
      </c>
    </row>
    <row r="37" spans="2:5" x14ac:dyDescent="0.2">
      <c r="B37" s="22">
        <f>B11/C23</f>
        <v>4.7682099455751886E-2</v>
      </c>
      <c r="C37" s="22">
        <f>(C11/C21)*C25</f>
        <v>0.74049476842395989</v>
      </c>
      <c r="D37" s="22">
        <f>(D11/C22)*C27</f>
        <v>2.2311032072515737</v>
      </c>
      <c r="E37" s="22">
        <f>(E11/C21)*C26</f>
        <v>2.4029230394791252</v>
      </c>
    </row>
    <row r="38" spans="2:5" x14ac:dyDescent="0.2">
      <c r="B38" s="22">
        <f>B12/C23</f>
        <v>5.002012972489376E-2</v>
      </c>
      <c r="C38" s="22">
        <f>(C12/C21)*C25</f>
        <v>0.65172528935644425</v>
      </c>
      <c r="D38" s="22">
        <f>(D12/C22)*C27</f>
        <v>1.5673728424095978</v>
      </c>
      <c r="E38" s="22">
        <f>(E12/C21)*C26</f>
        <v>1.7275347020912806</v>
      </c>
    </row>
    <row r="39" spans="2:5" x14ac:dyDescent="0.2">
      <c r="B39" s="22">
        <f>B13/C23</f>
        <v>5.0249757697755915E-2</v>
      </c>
      <c r="C39" s="22">
        <f>(C13/C21)*C25</f>
        <v>0.75563118741611268</v>
      </c>
      <c r="D39" s="22">
        <f>(D13/C22)*C27</f>
        <v>1.9010254495114887</v>
      </c>
      <c r="E39" s="22">
        <f>(E13/C21)*C26</f>
        <v>2.3057591271714197</v>
      </c>
    </row>
    <row r="40" spans="2:5" x14ac:dyDescent="0.2">
      <c r="B40" s="22">
        <f>B14/C23</f>
        <v>6.6276000894654449E-2</v>
      </c>
      <c r="C40" s="22">
        <f>(C14/C21)*C25</f>
        <v>0.94407629897343748</v>
      </c>
      <c r="D40" s="22">
        <f>(D14/C22)*C27</f>
        <v>2.5433067181826292</v>
      </c>
      <c r="E40" s="22">
        <f>(E14/C21)*C26</f>
        <v>2.5393491041070866</v>
      </c>
    </row>
    <row r="41" spans="2:5" x14ac:dyDescent="0.2">
      <c r="B41" s="22">
        <f>B15/C23</f>
        <v>6.7251174233952132E-2</v>
      </c>
      <c r="C41" s="22">
        <f>(C15/C21)*C25</f>
        <v>1.0036305064491127</v>
      </c>
      <c r="D41" s="22">
        <f>(D15/C22)*C27</f>
        <v>2.6084484176644271</v>
      </c>
      <c r="E41" s="22">
        <f>(E15/C21)*C26</f>
        <v>2.9617146820977238</v>
      </c>
    </row>
    <row r="42" spans="2:5" x14ac:dyDescent="0.2">
      <c r="B42" s="22">
        <f>B16/C23</f>
        <v>7.4942220234101242E-2</v>
      </c>
      <c r="C42" s="22">
        <f>(C16/C21)*C25</f>
        <v>1.1010588103549341</v>
      </c>
      <c r="D42" s="22">
        <f>(D16/C22)*C27</f>
        <v>2.3872049627171017</v>
      </c>
      <c r="E42" s="22">
        <f>(E16/C21)*C26</f>
        <v>2.9097617330678891</v>
      </c>
    </row>
    <row r="43" spans="2:5" x14ac:dyDescent="0.2">
      <c r="B43" s="22">
        <f>B17/C23</f>
        <v>7.8154029672705586E-2</v>
      </c>
      <c r="C43" s="22">
        <f>(C17/C21)*C25</f>
        <v>1.1021163767473989</v>
      </c>
      <c r="D43" s="22">
        <f>(D17/C22)*C27</f>
        <v>2.3677418939694914</v>
      </c>
      <c r="E43" s="22">
        <f>(E17/C21)*C26</f>
        <v>2.9291945155294301</v>
      </c>
    </row>
    <row r="44" spans="2:5" x14ac:dyDescent="0.2">
      <c r="B44" s="22">
        <f>B18/C23</f>
        <v>9.9915007828226349E-2</v>
      </c>
      <c r="C44" s="22">
        <f>(C18/C21)*C25</f>
        <v>1.2234060223832077</v>
      </c>
      <c r="D44" s="22">
        <f>(D18/C22)*C27</f>
        <v>2.8884782843392283</v>
      </c>
      <c r="E44" s="22">
        <f>(E18/C21)*C26</f>
        <v>2.8839835522515593</v>
      </c>
    </row>
    <row r="45" spans="2:5" x14ac:dyDescent="0.2">
      <c r="B45" s="22">
        <f>B19/C23</f>
        <v>0.10083948408260643</v>
      </c>
      <c r="C45" s="22">
        <f>(C19/C21)*C25</f>
        <v>1.3890473586030099</v>
      </c>
      <c r="D45" s="22">
        <f>(D19/C22)*C27</f>
        <v>3.4024621814699993</v>
      </c>
      <c r="E45" s="22">
        <f>(E19/C21)*C26</f>
        <v>3.585546657852908</v>
      </c>
    </row>
  </sheetData>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RXNS</vt:lpstr>
      <vt:lpstr>METS</vt:lpstr>
      <vt:lpstr>COMPS</vt:lpstr>
      <vt:lpstr>GENES</vt:lpstr>
      <vt:lpstr>MODEL</vt:lpstr>
      <vt:lpstr>Biomass composition</vt:lpstr>
      <vt:lpstr>Parameter fitting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2017-09-12T12:50:18Z</dcterms:created>
  <dcterms:modified xsi:type="dcterms:W3CDTF">2017-09-12T17:01:52Z</dcterms:modified>
</cp:coreProperties>
</file>