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00429\"/>
    </mc:Choice>
  </mc:AlternateContent>
  <bookViews>
    <workbookView xWindow="-38400" yWindow="-3804" windowWidth="23256" windowHeight="13176"/>
  </bookViews>
  <sheets>
    <sheet name="Main Sheet" sheetId="2" r:id="rId1"/>
    <sheet name="(2) estimated sigma_r" sheetId="7" r:id="rId2"/>
    <sheet name="result from Boom" sheetId="1" r:id="rId3"/>
    <sheet name="Task 1 phi(t1,t2) estimate" sheetId="4" r:id="rId4"/>
    <sheet name="Task 2 sigma_s(t1,t2) estimate" sheetId="8" r:id="rId5"/>
    <sheet name="Task 3 Bootstrap Sigma_r" sheetId="13" r:id="rId6"/>
    <sheet name="Task 4 Bootstrap Sigma_s" sheetId="14" r:id="rId7"/>
    <sheet name="(1) Fed_Fund" sheetId="3" r:id="rId8"/>
    <sheet name="(2) Price_OIS" sheetId="6" r:id="rId9"/>
    <sheet name="(3) 1M, 3M SOFR Futures Quotes" sheetId="10" r:id="rId10"/>
    <sheet name="(3)data for sigma_s calibration" sheetId="12" r:id="rId11"/>
  </sheets>
  <calcPr calcId="152511"/>
</workbook>
</file>

<file path=xl/calcChain.xml><?xml version="1.0" encoding="utf-8"?>
<calcChain xmlns="http://schemas.openxmlformats.org/spreadsheetml/2006/main">
  <c r="AH12" i="12" l="1"/>
  <c r="AH14" i="12" s="1"/>
  <c r="AH16" i="12" s="1"/>
  <c r="AG12" i="12"/>
  <c r="AG14" i="12" s="1"/>
  <c r="AG16" i="12" s="1"/>
  <c r="AF12" i="12"/>
  <c r="AF14" i="12" s="1"/>
  <c r="AF16" i="12" s="1"/>
  <c r="AE12" i="12"/>
  <c r="AE14" i="12" s="1"/>
  <c r="AE16" i="12" s="1"/>
  <c r="AD12" i="12"/>
  <c r="AD14" i="12" s="1"/>
  <c r="AD16" i="12" s="1"/>
  <c r="AC12" i="12"/>
  <c r="AC14" i="12" s="1"/>
  <c r="AC16" i="12" s="1"/>
  <c r="AB12" i="12"/>
  <c r="AB14" i="12" s="1"/>
  <c r="AB16" i="12" s="1"/>
  <c r="AA12" i="12"/>
  <c r="AA14" i="12" s="1"/>
  <c r="AA16" i="12" s="1"/>
  <c r="Z12" i="12"/>
  <c r="Z14" i="12" s="1"/>
  <c r="Z16" i="12" s="1"/>
  <c r="Y12" i="12"/>
  <c r="Y14" i="12" s="1"/>
  <c r="Y16" i="12" s="1"/>
  <c r="X12" i="12"/>
  <c r="X14" i="12" s="1"/>
  <c r="X16" i="12" s="1"/>
  <c r="W12" i="12"/>
  <c r="W14" i="12" s="1"/>
  <c r="W16" i="12" s="1"/>
  <c r="V12" i="12"/>
  <c r="V14" i="12" s="1"/>
  <c r="V16" i="12" s="1"/>
  <c r="U12" i="12"/>
  <c r="U14" i="12" s="1"/>
  <c r="U16" i="12" s="1"/>
  <c r="T12" i="12"/>
  <c r="T14" i="12" s="1"/>
  <c r="T16" i="12" s="1"/>
  <c r="S12" i="12"/>
  <c r="S14" i="12" s="1"/>
  <c r="S16" i="12" s="1"/>
  <c r="R12" i="12"/>
  <c r="R14" i="12" s="1"/>
  <c r="R16" i="12" s="1"/>
  <c r="Q12" i="12"/>
  <c r="Q14" i="12" s="1"/>
  <c r="Q16" i="12" s="1"/>
  <c r="P12" i="12"/>
  <c r="P14" i="12" s="1"/>
  <c r="P16" i="12" s="1"/>
  <c r="O12" i="12"/>
  <c r="O14" i="12" s="1"/>
  <c r="O16" i="12" s="1"/>
  <c r="N12" i="12"/>
  <c r="N14" i="12" s="1"/>
  <c r="N16" i="12" s="1"/>
  <c r="M12" i="12"/>
  <c r="M14" i="12" s="1"/>
  <c r="M16" i="12" s="1"/>
  <c r="L12" i="12"/>
  <c r="L14" i="12" s="1"/>
  <c r="L16" i="12" s="1"/>
  <c r="K12" i="12"/>
  <c r="K14" i="12" s="1"/>
  <c r="K16" i="12" s="1"/>
  <c r="J12" i="12"/>
  <c r="J14" i="12" s="1"/>
  <c r="J16" i="12" s="1"/>
  <c r="I12" i="12"/>
  <c r="I14" i="12" s="1"/>
  <c r="I16" i="12" s="1"/>
  <c r="H12" i="12"/>
  <c r="H14" i="12" s="1"/>
  <c r="H16" i="12" s="1"/>
  <c r="G12" i="12"/>
  <c r="G14" i="12" s="1"/>
  <c r="G16" i="12" s="1"/>
  <c r="F12" i="12"/>
  <c r="F14" i="12" s="1"/>
  <c r="F16" i="12" s="1"/>
  <c r="E12" i="12"/>
  <c r="E14" i="12" s="1"/>
  <c r="E16" i="12" s="1"/>
  <c r="D12" i="12"/>
  <c r="D14" i="12" s="1"/>
  <c r="D16" i="12" s="1"/>
  <c r="C12" i="12"/>
  <c r="C14" i="12" s="1"/>
  <c r="C16" i="12" s="1"/>
  <c r="AH8" i="12"/>
  <c r="AH13" i="12" s="1"/>
  <c r="AH15" i="12" s="1"/>
  <c r="AG8" i="12"/>
  <c r="AG13" i="12" s="1"/>
  <c r="AG15" i="12" s="1"/>
  <c r="AF8" i="12"/>
  <c r="AF13" i="12" s="1"/>
  <c r="AF15" i="12" s="1"/>
  <c r="AE8" i="12"/>
  <c r="AE13" i="12" s="1"/>
  <c r="AE15" i="12" s="1"/>
  <c r="AD8" i="12"/>
  <c r="AD13" i="12" s="1"/>
  <c r="AD15" i="12" s="1"/>
  <c r="AC8" i="12"/>
  <c r="AC13" i="12" s="1"/>
  <c r="AC15" i="12" s="1"/>
  <c r="AB8" i="12"/>
  <c r="AB13" i="12" s="1"/>
  <c r="AB15" i="12" s="1"/>
  <c r="AA8" i="12"/>
  <c r="AA13" i="12" s="1"/>
  <c r="AA15" i="12" s="1"/>
  <c r="Z8" i="12"/>
  <c r="Z13" i="12" s="1"/>
  <c r="Z15" i="12" s="1"/>
  <c r="Y8" i="12"/>
  <c r="Y13" i="12" s="1"/>
  <c r="Y15" i="12" s="1"/>
  <c r="X8" i="12"/>
  <c r="X13" i="12" s="1"/>
  <c r="X15" i="12" s="1"/>
  <c r="W8" i="12"/>
  <c r="W13" i="12" s="1"/>
  <c r="W15" i="12" s="1"/>
  <c r="V8" i="12"/>
  <c r="V13" i="12" s="1"/>
  <c r="V15" i="12" s="1"/>
  <c r="U8" i="12"/>
  <c r="U13" i="12" s="1"/>
  <c r="U15" i="12" s="1"/>
  <c r="T8" i="12"/>
  <c r="T13" i="12" s="1"/>
  <c r="T15" i="12" s="1"/>
  <c r="S8" i="12"/>
  <c r="S13" i="12" s="1"/>
  <c r="S15" i="12" s="1"/>
  <c r="R8" i="12"/>
  <c r="R13" i="12" s="1"/>
  <c r="R15" i="12" s="1"/>
  <c r="Q8" i="12"/>
  <c r="Q13" i="12" s="1"/>
  <c r="Q15" i="12" s="1"/>
  <c r="P8" i="12"/>
  <c r="P13" i="12" s="1"/>
  <c r="P15" i="12" s="1"/>
  <c r="O8" i="12"/>
  <c r="O13" i="12" s="1"/>
  <c r="O15" i="12" s="1"/>
  <c r="N8" i="12"/>
  <c r="N13" i="12" s="1"/>
  <c r="N15" i="12" s="1"/>
  <c r="M8" i="12"/>
  <c r="M13" i="12" s="1"/>
  <c r="M15" i="12" s="1"/>
  <c r="L8" i="12"/>
  <c r="L13" i="12" s="1"/>
  <c r="L15" i="12" s="1"/>
  <c r="K8" i="12"/>
  <c r="K13" i="12" s="1"/>
  <c r="K15" i="12" s="1"/>
  <c r="J8" i="12"/>
  <c r="J13" i="12" s="1"/>
  <c r="J15" i="12" s="1"/>
  <c r="I8" i="12"/>
  <c r="I13" i="12" s="1"/>
  <c r="I15" i="12" s="1"/>
  <c r="H8" i="12"/>
  <c r="H13" i="12" s="1"/>
  <c r="H15" i="12" s="1"/>
  <c r="G8" i="12"/>
  <c r="G13" i="12" s="1"/>
  <c r="G15" i="12" s="1"/>
  <c r="F8" i="12"/>
  <c r="F13" i="12" s="1"/>
  <c r="F15" i="12" s="1"/>
  <c r="E8" i="12"/>
  <c r="E13" i="12" s="1"/>
  <c r="E15" i="12" s="1"/>
  <c r="D8" i="12"/>
  <c r="D13" i="12" s="1"/>
  <c r="D15" i="12" s="1"/>
  <c r="C8" i="12"/>
  <c r="C13" i="12" s="1"/>
  <c r="C15" i="12" s="1"/>
  <c r="D16" i="7"/>
  <c r="E15" i="7"/>
  <c r="D15" i="7"/>
  <c r="E14" i="7"/>
  <c r="D14" i="7"/>
  <c r="E13" i="7"/>
  <c r="C15" i="7"/>
  <c r="C13" i="7"/>
  <c r="C14" i="7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J19" i="12" l="1"/>
  <c r="J17" i="12"/>
  <c r="R19" i="12"/>
  <c r="R17" i="12"/>
  <c r="Z19" i="12"/>
  <c r="Z17" i="12"/>
  <c r="AH19" i="12"/>
  <c r="AH17" i="12"/>
  <c r="I19" i="12"/>
  <c r="I17" i="12"/>
  <c r="Q19" i="12"/>
  <c r="Q17" i="12"/>
  <c r="Y19" i="12"/>
  <c r="Y17" i="12"/>
  <c r="AG19" i="12"/>
  <c r="AG17" i="12"/>
  <c r="H19" i="12"/>
  <c r="H17" i="12"/>
  <c r="P19" i="12"/>
  <c r="P17" i="12"/>
  <c r="X19" i="12"/>
  <c r="X17" i="12"/>
  <c r="AF19" i="12"/>
  <c r="AF17" i="12"/>
  <c r="G19" i="12"/>
  <c r="G17" i="12"/>
  <c r="O19" i="12"/>
  <c r="O17" i="12"/>
  <c r="W19" i="12"/>
  <c r="W17" i="12"/>
  <c r="AE19" i="12"/>
  <c r="AE17" i="12"/>
  <c r="F19" i="12"/>
  <c r="F17" i="12"/>
  <c r="N19" i="12"/>
  <c r="N17" i="12"/>
  <c r="V19" i="12"/>
  <c r="V17" i="12"/>
  <c r="AD19" i="12"/>
  <c r="AD17" i="12"/>
  <c r="E19" i="12"/>
  <c r="E17" i="12"/>
  <c r="M19" i="12"/>
  <c r="M17" i="12"/>
  <c r="U19" i="12"/>
  <c r="U17" i="12"/>
  <c r="AC19" i="12"/>
  <c r="AC17" i="12"/>
  <c r="D19" i="12"/>
  <c r="D17" i="12"/>
  <c r="L19" i="12"/>
  <c r="L17" i="12"/>
  <c r="T19" i="12"/>
  <c r="T17" i="12"/>
  <c r="AB19" i="12"/>
  <c r="AB17" i="12"/>
  <c r="C19" i="12"/>
  <c r="C17" i="12"/>
  <c r="K19" i="12"/>
  <c r="K17" i="12"/>
  <c r="S19" i="12"/>
  <c r="S17" i="12"/>
  <c r="AA19" i="12"/>
  <c r="AA17" i="12"/>
</calcChain>
</file>

<file path=xl/comments1.xml><?xml version="1.0" encoding="utf-8"?>
<comments xmlns="http://schemas.openxmlformats.org/spreadsheetml/2006/main">
  <authors>
    <author>user</author>
  </authors>
  <commentList>
    <comment ref="D5" authorId="0" shapeId="0">
      <text>
        <r>
          <rPr>
            <sz val="9"/>
            <color indexed="81"/>
            <rFont val="Tahoma"/>
            <family val="2"/>
          </rPr>
          <t xml:space="preserve">Tenor in number of days.
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Tenor in unit of year.
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 xml:space="preserve">Tenor in unit of year, but only shows the last two digits.
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 xml:space="preserve">Note that number is column F is calculated as
exp(-R(0,T)*T)
</t>
        </r>
      </text>
    </comment>
  </commentList>
</comments>
</file>

<file path=xl/sharedStrings.xml><?xml version="1.0" encoding="utf-8"?>
<sst xmlns="http://schemas.openxmlformats.org/spreadsheetml/2006/main" count="942" uniqueCount="477">
  <si>
    <t>T_1</t>
  </si>
  <si>
    <t>T_2</t>
  </si>
  <si>
    <t>phi_t_after_log</t>
  </si>
  <si>
    <t>T</t>
  </si>
  <si>
    <t>sigma_r_square</t>
  </si>
  <si>
    <t>R_T</t>
  </si>
  <si>
    <t>tenor</t>
    <phoneticPr fontId="5" type="noConversion"/>
  </si>
  <si>
    <t>Tenor</t>
  </si>
  <si>
    <t>1BD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</si>
  <si>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</si>
  <si>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</si>
  <si>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</si>
  <si>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</si>
  <si>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</si>
  <si>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</si>
  <si>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</si>
  <si>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</si>
  <si>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</si>
  <si>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</si>
  <si>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</si>
  <si>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</si>
  <si>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</si>
  <si>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</si>
  <si>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</si>
  <si>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18M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</si>
  <si>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</si>
  <si>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</si>
  <si>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</si>
  <si>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</si>
  <si>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</si>
  <si>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</si>
  <si>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</si>
  <si>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</si>
  <si>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</si>
  <si>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</si>
  <si>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</si>
  <si>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</si>
  <si>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</si>
  <si>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</si>
  <si>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40Y</t>
  </si>
  <si>
    <t>1BD</t>
    <phoneticPr fontId="5" type="noConversion"/>
  </si>
  <si>
    <t>Tenor</t>
    <phoneticPr fontId="5" type="noConversion"/>
  </si>
  <si>
    <t>(years)</t>
  </si>
  <si>
    <t>(years)</t>
    <phoneticPr fontId="5" type="noConversion"/>
  </si>
  <si>
    <t>Discount factor</t>
  </si>
  <si>
    <t>Discount</t>
  </si>
  <si>
    <t>Zero</t>
  </si>
  <si>
    <t>Rate</t>
  </si>
  <si>
    <t>Factor</t>
  </si>
  <si>
    <t>Date</t>
    <phoneticPr fontId="5" type="noConversion"/>
  </si>
  <si>
    <t>2020/02/03</t>
  </si>
  <si>
    <t>2020/02/13</t>
  </si>
  <si>
    <t>2020/02/20</t>
  </si>
  <si>
    <t>2020/02/27</t>
  </si>
  <si>
    <t>2021/02/08</t>
  </si>
  <si>
    <t>2022/02/08</t>
  </si>
  <si>
    <t>2023/02/08</t>
  </si>
  <si>
    <t>2024/02/07</t>
  </si>
  <si>
    <t>2025/02/06</t>
  </si>
  <si>
    <t>2026/02/06</t>
  </si>
  <si>
    <t>2027/02/08</t>
  </si>
  <si>
    <t>2028/02/08</t>
  </si>
  <si>
    <t>2029/02/07</t>
  </si>
  <si>
    <t>2030/02/06</t>
  </si>
  <si>
    <t>2032/02/06</t>
  </si>
  <si>
    <t>2035/02/07</t>
  </si>
  <si>
    <t>2040/02/08</t>
  </si>
  <si>
    <t>2045/02/08</t>
  </si>
  <si>
    <t>2050/02/08</t>
  </si>
  <si>
    <t>2060/02/06</t>
  </si>
  <si>
    <t>today:</t>
    <phoneticPr fontId="5" type="noConversion"/>
  </si>
  <si>
    <t>(days)</t>
    <phoneticPr fontId="5" type="noConversion"/>
  </si>
  <si>
    <t>NowDate</t>
    <phoneticPr fontId="5" type="noConversion"/>
  </si>
  <si>
    <t>Tenor</t>
    <phoneticPr fontId="5" type="noConversion"/>
  </si>
  <si>
    <t>Cash rate 31-jan-2020 3-feb-2020</t>
  </si>
  <si>
    <t>03-二月-2020</t>
  </si>
  <si>
    <t>Swap rate 4-feb-2020 13-feb-2020</t>
  </si>
  <si>
    <t>13-二月-2020</t>
  </si>
  <si>
    <t>Swap rate 4-feb-2020 20-feb-2020</t>
  </si>
  <si>
    <t>20-二月-2020</t>
  </si>
  <si>
    <t>Swap rate 4-feb-2020 27-feb-2020</t>
  </si>
  <si>
    <t>27-二月-2020</t>
  </si>
  <si>
    <t>Swap rate 4-feb-2020 6-mar-2020</t>
  </si>
  <si>
    <t>06-三月-2020</t>
  </si>
  <si>
    <t>Swap rate 4-feb-2020 8-apr-2020</t>
  </si>
  <si>
    <t>08-四月-2020</t>
  </si>
  <si>
    <t>Swap rate 4-feb-2020 6-may-2020</t>
  </si>
  <si>
    <t>06-五月-2020</t>
  </si>
  <si>
    <t>Swap rate 4-feb-2020 8-jun-2020</t>
  </si>
  <si>
    <t>08-六月-2020</t>
  </si>
  <si>
    <t>Swap rate 4-feb-2020 8-jul-2020</t>
  </si>
  <si>
    <t>08-七月-2020</t>
  </si>
  <si>
    <t>Swap rate 4-feb-2020 6-aug-2020</t>
  </si>
  <si>
    <t>06-八月-2020</t>
  </si>
  <si>
    <t>Swap rate 4-feb-2020 8-sep-2020</t>
  </si>
  <si>
    <t>08-九月-2020</t>
  </si>
  <si>
    <t>Swap rate 4-feb-2020 7-oct-2020</t>
  </si>
  <si>
    <t>07-十月-2020</t>
  </si>
  <si>
    <t>Swap rate 4-feb-2020 6-nov-2020</t>
  </si>
  <si>
    <t>06-十一月-2020</t>
  </si>
  <si>
    <t>Swap rate 4-feb-2020 8-dec-2020</t>
  </si>
  <si>
    <t>08-十二月-2020</t>
  </si>
  <si>
    <t>Swap rate 4-feb-2020 6-jan-2021</t>
  </si>
  <si>
    <t>06-一月-2021</t>
  </si>
  <si>
    <t>Swap rate 4-feb-2020 8-feb-2021</t>
  </si>
  <si>
    <t>08-二月-2021</t>
  </si>
  <si>
    <t>Swap rate 4-feb-2020 6-aug-2021</t>
  </si>
  <si>
    <t>06-八月-2021</t>
  </si>
  <si>
    <t>Swap rate 4-feb-2020 8-feb-2022</t>
  </si>
  <si>
    <t>08-二月-2022</t>
  </si>
  <si>
    <t>Swap rate 4-feb-2020 8-feb-2023</t>
  </si>
  <si>
    <t>08-二月-2023</t>
  </si>
  <si>
    <t>Swap rate 4-feb-2020 7-feb-2024</t>
  </si>
  <si>
    <t>07-二月-2024</t>
  </si>
  <si>
    <t>Swap rate 4-feb-2020 6-feb-2025</t>
  </si>
  <si>
    <t>06-二月-2025</t>
  </si>
  <si>
    <t>Swap rate 4-feb-2020 6-feb-2026</t>
  </si>
  <si>
    <t>06-二月-2026</t>
  </si>
  <si>
    <t>Swap rate 4-feb-2020 8-feb-2027</t>
  </si>
  <si>
    <t>08-二月-2027</t>
  </si>
  <si>
    <t>Swap rate 4-feb-2020 8-feb-2028</t>
  </si>
  <si>
    <t>08-二月-2028</t>
  </si>
  <si>
    <t>Swap rate 4-feb-2020 7-feb-2029</t>
  </si>
  <si>
    <t>07-二月-2029</t>
  </si>
  <si>
    <t>Swap rate 4-feb-2020 6-feb-2030</t>
  </si>
  <si>
    <t>06-二月-2030</t>
  </si>
  <si>
    <t>Swap rate 4-feb-2020 6-feb-2032</t>
  </si>
  <si>
    <t>06-二月-2032</t>
  </si>
  <si>
    <t>Swap rate 4-feb-2020 7-feb-2035</t>
  </si>
  <si>
    <t>07-二月-2035</t>
  </si>
  <si>
    <t>Swap rate 4-feb-2020 8-feb-2040</t>
  </si>
  <si>
    <t>08-二月-2040</t>
  </si>
  <si>
    <t>Swap rate 4-feb-2020 8-feb-2045</t>
  </si>
  <si>
    <t>08-二月-2045</t>
  </si>
  <si>
    <t>Swap rate 4-feb-2020 8-feb-2050</t>
  </si>
  <si>
    <t>08-二月-2050</t>
  </si>
  <si>
    <t>Swap rate 4-feb-2020 6-feb-2060</t>
  </si>
  <si>
    <t>06-二月-2060</t>
  </si>
  <si>
    <t>?? Swap</t>
    <phoneticPr fontId="5" type="noConversion"/>
  </si>
  <si>
    <t>?? Mkt Quote</t>
  </si>
  <si>
    <t>OIS rate</t>
    <phoneticPr fontId="5" type="noConversion"/>
  </si>
  <si>
    <t>?? Columns E and F are for OIS discount curve</t>
    <phoneticPr fontId="5" type="noConversion"/>
  </si>
  <si>
    <t>Tenor</t>
    <phoneticPr fontId="5" type="noConversion"/>
  </si>
  <si>
    <t>Status</t>
  </si>
  <si>
    <t>Trade ID</t>
  </si>
  <si>
    <t>Option style</t>
  </si>
  <si>
    <t>Product type</t>
  </si>
  <si>
    <t>Currency</t>
  </si>
  <si>
    <t>Notional</t>
  </si>
  <si>
    <t>P or S</t>
  </si>
  <si>
    <t>Put/Call</t>
  </si>
  <si>
    <t>Swaption Expiry</t>
  </si>
  <si>
    <t>Swap Start Date</t>
  </si>
  <si>
    <t>Swap End Date</t>
  </si>
  <si>
    <t>Fixed Rate</t>
  </si>
  <si>
    <t>Fixed Frequency</t>
  </si>
  <si>
    <t>Fixed Basis</t>
  </si>
  <si>
    <t>Float Frequency</t>
  </si>
  <si>
    <t xml:space="preserve">Float Index </t>
  </si>
  <si>
    <t>Float Index Tenor</t>
  </si>
  <si>
    <t>Float Basis</t>
  </si>
  <si>
    <t>Swap Tenor</t>
  </si>
  <si>
    <t>AnalyticPrice</t>
  </si>
  <si>
    <t>V</t>
  </si>
  <si>
    <t>01m04y</t>
  </si>
  <si>
    <t>European</t>
  </si>
  <si>
    <t>Swaption</t>
  </si>
  <si>
    <t>USD</t>
  </si>
  <si>
    <t>30/360</t>
  </si>
  <si>
    <t>LIBOR</t>
  </si>
  <si>
    <t>ACT/360</t>
  </si>
  <si>
    <t>01m05y</t>
  </si>
  <si>
    <t>03m03y</t>
  </si>
  <si>
    <t>03m04y</t>
  </si>
  <si>
    <t>06m02y</t>
  </si>
  <si>
    <t>06m03y</t>
  </si>
  <si>
    <t>01y01y</t>
  </si>
  <si>
    <t>01y02y</t>
  </si>
  <si>
    <t>02y05y</t>
  </si>
  <si>
    <t>05y10y</t>
  </si>
  <si>
    <t>10y10y</t>
  </si>
  <si>
    <t>15y15y</t>
  </si>
  <si>
    <t>02y10y</t>
  </si>
  <si>
    <t>05y05y</t>
  </si>
  <si>
    <t>10y20y</t>
  </si>
  <si>
    <t>15y05y</t>
  </si>
  <si>
    <t>20y10y</t>
  </si>
  <si>
    <t>25y05y</t>
  </si>
  <si>
    <t>Calibratin variable</t>
    <phoneticPr fontId="5" type="noConversion"/>
  </si>
  <si>
    <t>Constant</t>
    <phoneticPr fontId="5" type="noConversion"/>
  </si>
  <si>
    <t>Expiry</t>
    <phoneticPr fontId="5" type="noConversion"/>
  </si>
  <si>
    <t>sigma_r</t>
    <phoneticPr fontId="5" type="noConversion"/>
  </si>
  <si>
    <t>mean-reversion</t>
    <phoneticPr fontId="5" type="noConversion"/>
  </si>
  <si>
    <t>1m</t>
    <phoneticPr fontId="5" type="noConversion"/>
  </si>
  <si>
    <t>28-二月-2020</t>
  </si>
  <si>
    <t>3m</t>
    <phoneticPr fontId="5" type="noConversion"/>
  </si>
  <si>
    <t>30-四月-2020</t>
  </si>
  <si>
    <t>6m</t>
    <phoneticPr fontId="5" type="noConversion"/>
  </si>
  <si>
    <t>31-七月-2020</t>
  </si>
  <si>
    <t>1y</t>
    <phoneticPr fontId="5" type="noConversion"/>
  </si>
  <si>
    <t>29-一月-2021</t>
  </si>
  <si>
    <t>2y</t>
    <phoneticPr fontId="5" type="noConversion"/>
  </si>
  <si>
    <t>31-一月-2022</t>
  </si>
  <si>
    <t>5y</t>
    <phoneticPr fontId="5" type="noConversion"/>
  </si>
  <si>
    <t>31-一月-2025</t>
  </si>
  <si>
    <t>10y</t>
    <phoneticPr fontId="5" type="noConversion"/>
  </si>
  <si>
    <t>31-一月-2030</t>
  </si>
  <si>
    <t>15y</t>
    <phoneticPr fontId="5" type="noConversion"/>
  </si>
  <si>
    <t>31-一月-2035</t>
  </si>
  <si>
    <t>20y</t>
    <phoneticPr fontId="5" type="noConversion"/>
  </si>
  <si>
    <t>31-一月-2040</t>
  </si>
  <si>
    <t>25y</t>
    <phoneticPr fontId="5" type="noConversion"/>
  </si>
  <si>
    <t>31-一月-2045</t>
  </si>
  <si>
    <r>
      <t>The sigma_r values are from Numerix, in the file of "</t>
    </r>
    <r>
      <rPr>
        <b/>
        <sz val="11"/>
        <color theme="1"/>
        <rFont val="Arial Unicode MS"/>
        <family val="2"/>
        <charset val="136"/>
      </rPr>
      <t>Sigma_r_Calibration_for_20200131_from Leo-Numerix-20200404</t>
    </r>
    <r>
      <rPr>
        <sz val="11"/>
        <color theme="1"/>
        <rFont val="Arial Unicode MS"/>
        <family val="2"/>
        <charset val="136"/>
      </rPr>
      <t>"</t>
    </r>
    <phoneticPr fontId="5" type="noConversion"/>
  </si>
  <si>
    <t>The sigma_r  are estimated from the market quoted swaption prices.</t>
    <phoneticPr fontId="5" type="noConversion"/>
  </si>
  <si>
    <t>theta=0.011184</t>
    <phoneticPr fontId="5" type="noConversion"/>
  </si>
  <si>
    <t>Note: Theta is the mean-reversion parameter.</t>
    <phoneticPr fontId="5" type="noConversion"/>
  </si>
  <si>
    <t>T1</t>
    <phoneticPr fontId="5" type="noConversion"/>
  </si>
  <si>
    <t>T2</t>
    <phoneticPr fontId="5" type="noConversion"/>
  </si>
  <si>
    <t>sigma_r(T1,T2)</t>
    <phoneticPr fontId="5" type="noConversion"/>
  </si>
  <si>
    <t>theta=0.01</t>
    <phoneticPr fontId="5" type="noConversion"/>
  </si>
  <si>
    <t>theta=0.03</t>
    <phoneticPr fontId="5" type="noConversion"/>
  </si>
  <si>
    <t>theta=0.05</t>
    <phoneticPr fontId="5" type="noConversion"/>
  </si>
  <si>
    <t>Note: The estimated sigma_r is a step function as</t>
    <phoneticPr fontId="5" type="noConversion"/>
  </si>
  <si>
    <t xml:space="preserve"> sigma_r(0, 0.0833)=0.00625138</t>
    <phoneticPr fontId="5" type="noConversion"/>
  </si>
  <si>
    <t xml:space="preserve"> sigma_r( 0.0833,0.25)=0.00534059</t>
    <phoneticPr fontId="5" type="noConversion"/>
  </si>
  <si>
    <t>…</t>
    <phoneticPr fontId="5" type="noConversion"/>
  </si>
  <si>
    <t xml:space="preserve">integral of </t>
    <phoneticPr fontId="5" type="noConversion"/>
  </si>
  <si>
    <t>phi(T1,T2)</t>
    <phoneticPr fontId="5" type="noConversion"/>
  </si>
  <si>
    <t>Since</t>
    <phoneticPr fontId="5" type="noConversion"/>
  </si>
  <si>
    <t>we have</t>
    <phoneticPr fontId="5" type="noConversion"/>
  </si>
  <si>
    <t xml:space="preserve">1. Please use the NSS curve to fit numbers in column (G) of the Main Sheet, i.e. OIS-discount rte, to plot the initial OIS term structure. </t>
    <phoneticPr fontId="5" type="noConversion"/>
  </si>
  <si>
    <t>2. Calibration of the intetral of phi(T1,T2)</t>
    <phoneticPr fontId="5" type="noConversion"/>
  </si>
  <si>
    <t>Example:</t>
  </si>
  <si>
    <t>Example:</t>
    <phoneticPr fontId="5" type="noConversion"/>
  </si>
  <si>
    <t>will obtain</t>
    <phoneticPr fontId="5" type="noConversion"/>
  </si>
  <si>
    <t>Then we get</t>
    <phoneticPr fontId="5" type="noConversion"/>
  </si>
  <si>
    <t>Here we substiture</t>
    <phoneticPr fontId="5" type="noConversion"/>
  </si>
  <si>
    <t xml:space="preserve">will obtain </t>
    <phoneticPr fontId="5" type="noConversion"/>
  </si>
  <si>
    <t>Then we get</t>
    <phoneticPr fontId="5" type="noConversion"/>
  </si>
  <si>
    <t>Fake</t>
    <phoneticPr fontId="5" type="noConversion"/>
  </si>
  <si>
    <t>Required</t>
    <phoneticPr fontId="5" type="noConversion"/>
  </si>
  <si>
    <t>Fitted</t>
    <phoneticPr fontId="5" type="noConversion"/>
  </si>
  <si>
    <t xml:space="preserve">Note: Since available sigma_r(T1,T2) may not be available for all required Ti, Tj, so we use the feature that sigma_r(T1,T2) is a step function to assume that </t>
  </si>
  <si>
    <t>Using sigma_r(T1, T2) if Ti, Tj in the exp of integral (Ti,Tj) are T1&lt;= Ti &lt; Tj &lt;T2.</t>
    <phoneticPr fontId="5" type="noConversion"/>
  </si>
  <si>
    <t>Task 1</t>
    <phoneticPr fontId="5" type="noConversion"/>
  </si>
  <si>
    <t>Task 1 - to estimate the intetral of phi(T1,T2) using OIS initial term structure</t>
    <phoneticPr fontId="5" type="noConversion"/>
  </si>
  <si>
    <t>The data is from the file of "Quotes of SOFR Futures for 20200131.xls"</t>
  </si>
  <si>
    <t>t=01/31/2020</t>
  </si>
  <si>
    <t>&lt;= today</t>
  </si>
  <si>
    <t>起始日</t>
  </si>
  <si>
    <t>日</t>
  </si>
  <si>
    <t>代碼</t>
  </si>
  <si>
    <t>最新</t>
  </si>
  <si>
    <t>利率</t>
  </si>
  <si>
    <t>2 月</t>
  </si>
  <si>
    <t>3 月</t>
  </si>
  <si>
    <t>6 月</t>
  </si>
  <si>
    <t>9 月</t>
  </si>
  <si>
    <t>1 年</t>
  </si>
  <si>
    <t>15 月</t>
  </si>
  <si>
    <t>18 月</t>
  </si>
  <si>
    <t>02/04/2020</t>
  </si>
  <si>
    <t>SERG0</t>
  </si>
  <si>
    <t>03/01/2020</t>
  </si>
  <si>
    <t xml:space="preserve"> </t>
  </si>
  <si>
    <t>04/01/2020</t>
  </si>
  <si>
    <t>SERJ0</t>
  </si>
  <si>
    <t>05/01/2020</t>
  </si>
  <si>
    <t>SERK0</t>
  </si>
  <si>
    <t>06/01/2020</t>
  </si>
  <si>
    <t>SERM0</t>
  </si>
  <si>
    <t>07/01/2020</t>
  </si>
  <si>
    <t>SERN0</t>
  </si>
  <si>
    <t>08/01/2020</t>
  </si>
  <si>
    <t>SERQ0</t>
  </si>
  <si>
    <t>09/01/2020</t>
  </si>
  <si>
    <t>SERU0</t>
  </si>
  <si>
    <t>10/01/2020</t>
  </si>
  <si>
    <t>SERV0</t>
  </si>
  <si>
    <t>11/01/2020</t>
  </si>
  <si>
    <t>SERX0</t>
  </si>
  <si>
    <t>12/01/2020</t>
  </si>
  <si>
    <t>SERZ0</t>
  </si>
  <si>
    <t>01/01/2021</t>
  </si>
  <si>
    <t>SERF1</t>
  </si>
  <si>
    <t>Notes:</t>
  </si>
  <si>
    <t>T1:</t>
  </si>
  <si>
    <t>T2:</t>
  </si>
  <si>
    <t>起始日 + column B</t>
  </si>
  <si>
    <t>column B</t>
  </si>
  <si>
    <t>the number of days between T1 (futures contract starting date) and T2 (futures contract maturity date)</t>
  </si>
  <si>
    <r>
      <rPr>
        <b/>
        <sz val="12"/>
        <color theme="1"/>
        <rFont val="Arial Unicode MS"/>
        <family val="2"/>
        <charset val="136"/>
      </rPr>
      <t>Notes:</t>
    </r>
    <r>
      <rPr>
        <sz val="12"/>
        <color theme="1"/>
        <rFont val="Arial Unicode MS"/>
        <family val="2"/>
        <charset val="136"/>
      </rPr>
      <t xml:space="preserve"> 1-month SOFR Futures</t>
    </r>
  </si>
  <si>
    <t>last trading date: the last day of each month</t>
  </si>
  <si>
    <t>settlement: 1st of next month</t>
  </si>
  <si>
    <t>Contract</t>
  </si>
  <si>
    <t>Last</t>
  </si>
  <si>
    <t xml:space="preserve">Settlement </t>
  </si>
  <si>
    <t xml:space="preserve"> Month</t>
  </si>
  <si>
    <t>Trade</t>
  </si>
  <si>
    <t>Mar. 2020</t>
  </si>
  <si>
    <t>Mar. 31 2020</t>
  </si>
  <si>
    <t>April 1 2020</t>
  </si>
  <si>
    <t>April 30 2020</t>
  </si>
  <si>
    <t>May 1 2020</t>
  </si>
  <si>
    <t>2 年</t>
  </si>
  <si>
    <t>3 年</t>
  </si>
  <si>
    <t>5 年</t>
  </si>
  <si>
    <t>7 年</t>
  </si>
  <si>
    <t>10 年</t>
  </si>
  <si>
    <t>SFRZ9</t>
  </si>
  <si>
    <t>03/18/2020</t>
  </si>
  <si>
    <t>SFRH0</t>
  </si>
  <si>
    <t>06/17/2020</t>
  </si>
  <si>
    <t>SFRM0</t>
  </si>
  <si>
    <t>09/16/2020</t>
  </si>
  <si>
    <t>SFRU0</t>
  </si>
  <si>
    <t>12/16/2020</t>
  </si>
  <si>
    <t>SFRZ0</t>
  </si>
  <si>
    <t>03/17/2021</t>
  </si>
  <si>
    <t>SFRH1</t>
  </si>
  <si>
    <t>06/16/2021</t>
  </si>
  <si>
    <t>SFRM1</t>
  </si>
  <si>
    <t>09/15/2021</t>
  </si>
  <si>
    <t>SFRU1</t>
  </si>
  <si>
    <t>12/15/2021</t>
  </si>
  <si>
    <t>SFRZ1</t>
  </si>
  <si>
    <t>03/16/2022</t>
  </si>
  <si>
    <t>SFRH2</t>
  </si>
  <si>
    <t>06/15/2022</t>
  </si>
  <si>
    <t>SFRM2</t>
  </si>
  <si>
    <t>09/21/2022</t>
  </si>
  <si>
    <t>SFRU2</t>
  </si>
  <si>
    <t>12/21/2022</t>
  </si>
  <si>
    <t>SFRZ2</t>
  </si>
  <si>
    <t>03/15/2023</t>
  </si>
  <si>
    <t>SFRH3</t>
  </si>
  <si>
    <t>06/21/2023</t>
  </si>
  <si>
    <t>SFRM3</t>
  </si>
  <si>
    <t>09/20/2023</t>
  </si>
  <si>
    <t>SFRU3</t>
  </si>
  <si>
    <t>12/20/2023</t>
  </si>
  <si>
    <t>SFRZ3</t>
  </si>
  <si>
    <t>03/20/2024</t>
  </si>
  <si>
    <t>SFRH4</t>
  </si>
  <si>
    <t>06/19/2024</t>
  </si>
  <si>
    <t>SFRM4</t>
  </si>
  <si>
    <t>09/18/2024</t>
  </si>
  <si>
    <t>SFRU4</t>
  </si>
  <si>
    <t>12/18/2024</t>
  </si>
  <si>
    <t>SFRZ4</t>
  </si>
  <si>
    <t>03/19/2025</t>
  </si>
  <si>
    <t>SFRH5</t>
  </si>
  <si>
    <t>06/18/2025</t>
  </si>
  <si>
    <t>SFRM5</t>
  </si>
  <si>
    <t>09/17/2025</t>
  </si>
  <si>
    <t>SFRU5</t>
  </si>
  <si>
    <t>12/17/2025</t>
  </si>
  <si>
    <t>SFRZ5</t>
  </si>
  <si>
    <t>03/18/2026</t>
  </si>
  <si>
    <t>SFRH6</t>
  </si>
  <si>
    <t>06/17/2026</t>
  </si>
  <si>
    <t>SFRM6</t>
  </si>
  <si>
    <t>09/16/2026</t>
  </si>
  <si>
    <t>SFRU6</t>
  </si>
  <si>
    <t>12/16/2026</t>
  </si>
  <si>
    <t>SFRZ6</t>
  </si>
  <si>
    <t>03/17/2027</t>
  </si>
  <si>
    <t>SFRH7</t>
  </si>
  <si>
    <t>06/16/2027</t>
  </si>
  <si>
    <t>SFRM7</t>
  </si>
  <si>
    <t>09/15/2027</t>
  </si>
  <si>
    <t>SFRU7</t>
  </si>
  <si>
    <t>12/15/2027</t>
  </si>
  <si>
    <t>SFRZ7</t>
  </si>
  <si>
    <t>03/15/2028</t>
  </si>
  <si>
    <t>SFRH8</t>
  </si>
  <si>
    <t>06/21/2028</t>
  </si>
  <si>
    <t>SFRM8</t>
  </si>
  <si>
    <t>09/20/2028</t>
  </si>
  <si>
    <t>SFRU28</t>
  </si>
  <si>
    <t>12/20/2028</t>
  </si>
  <si>
    <t>SFRZ28</t>
  </si>
  <si>
    <t>03/21/2029</t>
  </si>
  <si>
    <t>SFRH29</t>
  </si>
  <si>
    <t>06/20/2029</t>
  </si>
  <si>
    <t>SFRM29</t>
  </si>
  <si>
    <r>
      <rPr>
        <b/>
        <sz val="12"/>
        <color theme="1"/>
        <rFont val="Arial Unicode MS"/>
        <family val="2"/>
        <charset val="136"/>
      </rPr>
      <t>Notes:</t>
    </r>
    <r>
      <rPr>
        <sz val="12"/>
        <color theme="1"/>
        <rFont val="Arial Unicode MS"/>
        <family val="2"/>
        <charset val="136"/>
      </rPr>
      <t xml:space="preserve"> 3-month SOFR Futures</t>
    </r>
  </si>
  <si>
    <t>last trading date: one day before settlement</t>
  </si>
  <si>
    <t>settlement: 3rd Wedneday of delivery month</t>
  </si>
  <si>
    <t>June 16 2020</t>
  </si>
  <si>
    <t>June 17 2020</t>
  </si>
  <si>
    <t>Jun. 2020</t>
  </si>
  <si>
    <t>Sep. 15 2020</t>
  </si>
  <si>
    <t>Sep. 16 2020</t>
  </si>
  <si>
    <t>1-month SOFR futures</t>
    <phoneticPr fontId="5" type="noConversion"/>
  </si>
  <si>
    <t>3-month SOFR futures</t>
    <phoneticPr fontId="5" type="noConversion"/>
  </si>
  <si>
    <t>The data is from the file of "Quotes of SOFR Futures for 20200131.xls"</t>
    <phoneticPr fontId="5" type="noConversion"/>
  </si>
  <si>
    <t>The data is from the file of "Project_data_20200131_with My Marking"</t>
    <phoneticPr fontId="5" type="noConversion"/>
  </si>
  <si>
    <t>Data is from the file of "Sigma_r_Calibration_for_20200131_from Leo-Numerix-20200404"</t>
    <phoneticPr fontId="5" type="noConversion"/>
  </si>
  <si>
    <t>1M-SOFR Futures</t>
    <phoneticPr fontId="36" type="noConversion"/>
  </si>
  <si>
    <t>3M-SOFR Futures</t>
    <phoneticPr fontId="36" type="noConversion"/>
  </si>
  <si>
    <t>today (t0)</t>
    <phoneticPr fontId="36" type="noConversion"/>
  </si>
  <si>
    <t>T1</t>
    <phoneticPr fontId="36" type="noConversion"/>
  </si>
  <si>
    <t>T2-T1</t>
    <phoneticPr fontId="36" type="noConversion"/>
  </si>
  <si>
    <t>T2</t>
    <phoneticPr fontId="36" type="noConversion"/>
  </si>
  <si>
    <t>SOFR futures rate</t>
  </si>
  <si>
    <t>T1-t</t>
    <phoneticPr fontId="36" type="noConversion"/>
  </si>
  <si>
    <t>T2-t</t>
    <phoneticPr fontId="36" type="noConversion"/>
  </si>
  <si>
    <t>T1-t in units of years</t>
    <phoneticPr fontId="36" type="noConversion"/>
  </si>
  <si>
    <t>T2-t in units of years</t>
    <phoneticPr fontId="36" type="noConversion"/>
  </si>
  <si>
    <t>T1-t in units of months</t>
    <phoneticPr fontId="36" type="noConversion"/>
  </si>
  <si>
    <t>T2-t in units of months</t>
    <phoneticPr fontId="36" type="noConversion"/>
  </si>
  <si>
    <t>T2-T1 in units of years</t>
    <phoneticPr fontId="36" type="noConversion"/>
  </si>
  <si>
    <t>sigma_r(Tm,Tn)</t>
    <phoneticPr fontId="36" type="noConversion"/>
  </si>
  <si>
    <t>sigma_r(0,1m)</t>
    <phoneticPr fontId="36" type="noConversion"/>
  </si>
  <si>
    <t>sigma_r(1m,3m)</t>
    <phoneticPr fontId="36" type="noConversion"/>
  </si>
  <si>
    <t>sigma_r(3m,6m)</t>
    <phoneticPr fontId="36" type="noConversion"/>
  </si>
  <si>
    <t>sigma_r(6m,1y)</t>
    <phoneticPr fontId="36" type="noConversion"/>
  </si>
  <si>
    <t>sigma_r(0m,3m)</t>
    <phoneticPr fontId="36" type="noConversion"/>
  </si>
  <si>
    <t>sigma_r(0m,3m)</t>
  </si>
  <si>
    <t>sigma_r(1y,2y)</t>
    <phoneticPr fontId="36" type="noConversion"/>
  </si>
  <si>
    <t>sigma_r(2y,5y)</t>
    <phoneticPr fontId="36" type="noConversion"/>
  </si>
  <si>
    <t>for Boom's coding</t>
  </si>
  <si>
    <t>1m</t>
    <phoneticPr fontId="36" type="noConversion"/>
  </si>
  <si>
    <t>3m</t>
    <phoneticPr fontId="36" type="noConversion"/>
  </si>
  <si>
    <t>6m</t>
    <phoneticPr fontId="36" type="noConversion"/>
  </si>
  <si>
    <t>1y</t>
    <phoneticPr fontId="36" type="noConversion"/>
  </si>
  <si>
    <t>2y</t>
    <phoneticPr fontId="36" type="noConversion"/>
  </si>
  <si>
    <t>2y</t>
  </si>
  <si>
    <t>5y</t>
    <phoneticPr fontId="36" type="noConversion"/>
  </si>
  <si>
    <t>5y</t>
  </si>
  <si>
    <t>Having 10 sigma_r obtained from the calibration to swaption price data</t>
    <phoneticPr fontId="36" type="noConversion"/>
  </si>
  <si>
    <t>Having 25 integrations of phi_t obtained from the calibration to OIS term structure</t>
    <phoneticPr fontId="36" type="noConversion"/>
  </si>
  <si>
    <t>The data is from the file of "All Data for Sigma_s Calibration-20200413"</t>
    <phoneticPr fontId="36" type="noConversion"/>
  </si>
  <si>
    <t>Task 2 - to estimate sigma_s (T1,T2) using quotes of SOFR term structure.</t>
    <phoneticPr fontId="5" type="noConversion"/>
  </si>
  <si>
    <t xml:space="preserve">(1) </t>
    <phoneticPr fontId="5" type="noConversion"/>
  </si>
  <si>
    <t>(2)</t>
    <phoneticPr fontId="5" type="noConversion"/>
  </si>
  <si>
    <t>(3)</t>
    <phoneticPr fontId="5" type="noConversion"/>
  </si>
  <si>
    <t>The left hand side of the above equation can be calculated as</t>
    <phoneticPr fontId="5" type="noConversion"/>
  </si>
  <si>
    <t>where</t>
    <phoneticPr fontId="5" type="noConversion"/>
  </si>
  <si>
    <t>and</t>
    <phoneticPr fontId="5" type="noConversion"/>
  </si>
  <si>
    <t>1. To calibrate sigma_s(T1, T2) to the market 1-month and 3-month SOFR futures.</t>
    <phoneticPr fontId="5" type="noConversion"/>
  </si>
  <si>
    <t>2. Example - 1M-SOFR futures</t>
    <phoneticPr fontId="5" type="noConversion"/>
  </si>
  <si>
    <t>Principle:</t>
    <phoneticPr fontId="5" type="noConversion"/>
  </si>
  <si>
    <t>the integral of phi_(T1, T2) where (T1, T2) is not available from Task 1.</t>
    <phoneticPr fontId="5" type="noConversion"/>
  </si>
  <si>
    <t>For Boom to fill</t>
    <phoneticPr fontId="5" type="noConversion"/>
  </si>
  <si>
    <t>Question 1:</t>
    <phoneticPr fontId="5" type="noConversion"/>
  </si>
  <si>
    <t>uniform distribution assumption</t>
    <phoneticPr fontId="5" type="noConversion"/>
  </si>
  <si>
    <t>Question 2:</t>
    <phoneticPr fontId="5" type="noConversion"/>
  </si>
  <si>
    <t xml:space="preserve">Principle: </t>
    <phoneticPr fontId="5" type="noConversion"/>
  </si>
  <si>
    <t>to pick up the larger proportion</t>
    <phoneticPr fontId="5" type="noConversion"/>
  </si>
  <si>
    <t>3. Example - 3M-SOFR futures</t>
    <phoneticPr fontId="5" type="noConversion"/>
  </si>
  <si>
    <t>Task 3 - to bootstrap sigma_r (T1,T2) to obtain sigma_r(0, T2).</t>
    <phoneticPr fontId="5" type="noConversion"/>
  </si>
  <si>
    <t>1. Recall that the initial OIS term structure is as follows:</t>
    <phoneticPr fontId="5" type="noConversion"/>
  </si>
  <si>
    <t>Therefore, we have</t>
    <phoneticPr fontId="5" type="noConversion"/>
  </si>
  <si>
    <t>2. Example:</t>
    <phoneticPr fontId="5" type="noConversion"/>
  </si>
  <si>
    <t>Task 4 - to bootstrap sigma_s (T1,T2) to obtain sigma_s(0, T2).</t>
    <phoneticPr fontId="5" type="noConversion"/>
  </si>
  <si>
    <t>1. Recall that the SOFR futures price k*(T1,T2) is</t>
    <phoneticPr fontId="5" type="noConversion"/>
  </si>
  <si>
    <t>and the SOFR-discounting PDB is</t>
    <phoneticPr fontId="5" type="noConversion"/>
  </si>
  <si>
    <t>According to equation (2), we have</t>
    <phoneticPr fontId="5" type="noConversion"/>
  </si>
  <si>
    <t>where</t>
    <phoneticPr fontId="5" type="noConversion"/>
  </si>
  <si>
    <t>The three terms are defined as follows:</t>
  </si>
  <si>
    <t>After substituting equations (4) and (5) into equation (3), we have</t>
    <phoneticPr fontId="5" type="noConversion"/>
  </si>
  <si>
    <t>2. Example:</t>
    <phoneticPr fontId="5" type="noConversion"/>
  </si>
  <si>
    <t>( 3)</t>
    <phoneticPr fontId="5" type="noConversion"/>
  </si>
  <si>
    <t>Sheetname: Task 1 phi(t1,t2) estimate</t>
    <phoneticPr fontId="5" type="noConversion"/>
  </si>
  <si>
    <t>Sheetname: Task 2 sigma_s(t1,t2) estimate</t>
    <phoneticPr fontId="5" type="noConversion"/>
  </si>
  <si>
    <t>Sheetname: Task 3 Bootstrap Sigma_r</t>
    <phoneticPr fontId="5" type="noConversion"/>
  </si>
  <si>
    <t>Sheetname: Task 4 Bootstrap Sigma_s</t>
    <phoneticPr fontId="5" type="noConversion"/>
  </si>
  <si>
    <t xml:space="preserve">Recall that we have </t>
    <phoneticPr fontId="5" type="noConversion"/>
  </si>
  <si>
    <t>and</t>
    <phoneticPr fontId="5" type="noConversion"/>
  </si>
  <si>
    <t>(given sigma_r)</t>
    <phoneticPr fontId="5" type="noConversion"/>
  </si>
  <si>
    <t>Task 2</t>
    <phoneticPr fontId="5" type="noConversion"/>
  </si>
  <si>
    <t>sigma_s(T1,T2)</t>
    <phoneticPr fontId="5" type="noConversion"/>
  </si>
  <si>
    <t>(months)</t>
    <phoneticPr fontId="5" type="noConversion"/>
  </si>
  <si>
    <t>today: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</si>
</sst>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76" formatCode="0.0000%"/>
    <numFmt numFmtId="177" formatCode="0.000%"/>
    <numFmt numFmtId="178" formatCode="0.000000_ "/>
    <numFmt numFmtId="179" formatCode="yyyy/mm/dd"/>
    <numFmt numFmtId="180" formatCode="yyyy/m/d;@"/>
    <numFmt numFmtId="181" formatCode="0.00_ "/>
    <numFmt numFmtId="182" formatCode="0.00000%"/>
    <numFmt numFmtId="183" formatCode="_-* #,##0_-;\-* #,##0_-;_-* &quot;-&quot;??_-;_-@_-"/>
    <numFmt numFmtId="184" formatCode="_(* #,##0.00_);_(* \(#,##0.00\);_(* &quot;-&quot;??_);_(@_)"/>
    <numFmt numFmtId="185" formatCode="0.00000000_ "/>
    <numFmt numFmtId="186" formatCode="0.0000_ "/>
    <numFmt numFmtId="187" formatCode="0.00_);[Red]\(0.00\)"/>
    <numFmt numFmtId="188" formatCode="0.000_ "/>
  </numFmts>
  <fonts count="40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color indexed="81"/>
      <name val="Tahoma"/>
      <family val="2"/>
    </font>
    <font>
      <sz val="11"/>
      <color theme="1"/>
      <name val="新細明體"/>
      <family val="1"/>
      <charset val="136"/>
      <scheme val="minor"/>
    </font>
    <font>
      <sz val="11"/>
      <color theme="1"/>
      <name val="Arial Unicode MS"/>
      <family val="2"/>
      <charset val="136"/>
    </font>
    <font>
      <sz val="10"/>
      <name val="微軟正黑體"/>
      <family val="2"/>
      <charset val="136"/>
    </font>
    <font>
      <sz val="10"/>
      <name val="Arial"/>
      <family val="2"/>
    </font>
    <font>
      <sz val="14"/>
      <color indexed="8"/>
      <name val="Verdana"/>
      <family val="2"/>
    </font>
    <font>
      <b/>
      <sz val="11"/>
      <color theme="1"/>
      <name val="新細明體"/>
      <family val="1"/>
      <charset val="136"/>
      <scheme val="minor"/>
    </font>
    <font>
      <b/>
      <sz val="11"/>
      <color theme="1"/>
      <name val="Arial Unicode MS"/>
      <family val="2"/>
      <charset val="136"/>
    </font>
    <font>
      <sz val="11"/>
      <color theme="1"/>
      <name val="細明體"/>
      <family val="3"/>
      <charset val="136"/>
    </font>
    <font>
      <b/>
      <sz val="12"/>
      <color theme="1"/>
      <name val="Arial Unicode MS"/>
      <family val="2"/>
      <charset val="136"/>
    </font>
    <font>
      <sz val="12"/>
      <color theme="1"/>
      <name val="Arial Unicode MS"/>
      <family val="2"/>
      <charset val="136"/>
    </font>
    <font>
      <sz val="12"/>
      <color theme="1"/>
      <name val="新細明體"/>
      <family val="2"/>
      <scheme val="minor"/>
    </font>
    <font>
      <b/>
      <sz val="11"/>
      <color indexed="9"/>
      <name val="Calibri"/>
      <family val="2"/>
    </font>
    <font>
      <b/>
      <sz val="11"/>
      <color indexed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1"/>
      <color theme="0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006100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theme="1"/>
      <name val="新細明體"/>
      <family val="1"/>
      <charset val="136"/>
      <scheme val="minor"/>
    </font>
    <font>
      <b/>
      <sz val="11"/>
      <color rgb="FFFF0000"/>
      <name val="Arial Unicode MS"/>
      <family val="2"/>
      <charset val="136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3">
    <xf numFmtId="0" fontId="0" fillId="0" borderId="0"/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8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1" fillId="43" borderId="19">
      <alignment horizontal="center"/>
    </xf>
    <xf numFmtId="0" fontId="1" fillId="0" borderId="0">
      <alignment vertical="center"/>
    </xf>
    <xf numFmtId="0" fontId="3" fillId="0" borderId="0"/>
    <xf numFmtId="0" fontId="18" fillId="45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43" fontId="3" fillId="0" borderId="0" applyFont="0" applyFill="0" applyBorder="0" applyAlignment="0" applyProtection="0">
      <alignment vertical="center"/>
    </xf>
    <xf numFmtId="0" fontId="22" fillId="4" borderId="0" applyNumberFormat="0" applyBorder="0" applyAlignment="0" applyProtection="0"/>
    <xf numFmtId="0" fontId="2" fillId="0" borderId="17" applyNumberFormat="0" applyFill="0" applyAlignment="0" applyProtection="0"/>
    <xf numFmtId="0" fontId="23" fillId="2" borderId="0" applyNumberFormat="0" applyBorder="0" applyAlignment="0" applyProtection="0"/>
    <xf numFmtId="9" fontId="3" fillId="0" borderId="0" applyFont="0" applyFill="0" applyBorder="0" applyAlignment="0" applyProtection="0">
      <alignment vertical="center"/>
    </xf>
    <xf numFmtId="0" fontId="24" fillId="6" borderId="12" applyNumberFormat="0" applyAlignment="0" applyProtection="0"/>
    <xf numFmtId="0" fontId="25" fillId="0" borderId="14" applyNumberFormat="0" applyFill="0" applyAlignment="0" applyProtection="0"/>
    <xf numFmtId="0" fontId="3" fillId="8" borderId="16" applyNumberFormat="0" applyFont="0" applyAlignment="0" applyProtection="0"/>
    <xf numFmtId="0" fontId="26" fillId="0" borderId="0" applyNumberFormat="0" applyFill="0" applyBorder="0" applyAlignment="0" applyProtection="0"/>
    <xf numFmtId="0" fontId="21" fillId="9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7" fillId="0" borderId="9" applyNumberFormat="0" applyFill="0" applyAlignment="0" applyProtection="0"/>
    <xf numFmtId="0" fontId="28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5" borderId="12" applyNumberFormat="0" applyAlignment="0" applyProtection="0"/>
    <xf numFmtId="0" fontId="32" fillId="6" borderId="13" applyNumberFormat="0" applyAlignment="0" applyProtection="0"/>
    <xf numFmtId="0" fontId="33" fillId="7" borderId="15" applyNumberFormat="0" applyAlignment="0" applyProtection="0"/>
    <xf numFmtId="0" fontId="34" fillId="3" borderId="0" applyNumberFormat="0" applyBorder="0" applyAlignment="0" applyProtection="0"/>
    <xf numFmtId="0" fontId="35" fillId="0" borderId="0" applyNumberFormat="0" applyFill="0" applyBorder="0" applyAlignment="0" applyProtection="0"/>
  </cellStyleXfs>
  <cellXfs count="23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176" fontId="0" fillId="0" borderId="0" xfId="2" applyNumberFormat="1" applyFont="1" applyAlignment="1"/>
    <xf numFmtId="0" fontId="0" fillId="33" borderId="0" xfId="0" applyFill="1"/>
    <xf numFmtId="0" fontId="0" fillId="34" borderId="0" xfId="0" applyFill="1"/>
    <xf numFmtId="176" fontId="0" fillId="0" borderId="0" xfId="0" applyNumberFormat="1"/>
    <xf numFmtId="178" fontId="0" fillId="0" borderId="0" xfId="0" applyNumberFormat="1"/>
    <xf numFmtId="0" fontId="0" fillId="35" borderId="0" xfId="0" applyFill="1"/>
    <xf numFmtId="179" fontId="0" fillId="0" borderId="0" xfId="0" applyNumberFormat="1" applyAlignment="1">
      <alignment horizontal="right"/>
    </xf>
    <xf numFmtId="14" fontId="0" fillId="0" borderId="0" xfId="0" applyNumberFormat="1"/>
    <xf numFmtId="179" fontId="0" fillId="0" borderId="0" xfId="0" applyNumberFormat="1"/>
    <xf numFmtId="180" fontId="0" fillId="0" borderId="0" xfId="0" applyNumberFormat="1" applyAlignment="1">
      <alignment horizontal="right"/>
    </xf>
    <xf numFmtId="0" fontId="0" fillId="37" borderId="0" xfId="0" applyFill="1"/>
    <xf numFmtId="0" fontId="0" fillId="38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18" xfId="0" applyBorder="1"/>
    <xf numFmtId="0" fontId="0" fillId="39" borderId="0" xfId="0" applyFill="1" applyAlignment="1">
      <alignment vertical="center" wrapText="1"/>
    </xf>
    <xf numFmtId="177" fontId="0" fillId="40" borderId="0" xfId="2" applyNumberFormat="1" applyFont="1" applyFill="1" applyAlignment="1"/>
    <xf numFmtId="0" fontId="8" fillId="0" borderId="0" xfId="0" applyFont="1"/>
    <xf numFmtId="0" fontId="9" fillId="40" borderId="0" xfId="0" applyFont="1" applyFill="1" applyAlignment="1">
      <alignment horizontal="center"/>
    </xf>
    <xf numFmtId="182" fontId="0" fillId="0" borderId="0" xfId="2" applyNumberFormat="1" applyFont="1" applyAlignment="1"/>
    <xf numFmtId="183" fontId="9" fillId="4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vertical="center"/>
    </xf>
    <xf numFmtId="0" fontId="0" fillId="41" borderId="0" xfId="0" applyFill="1"/>
    <xf numFmtId="0" fontId="0" fillId="39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178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 vertical="center"/>
    </xf>
    <xf numFmtId="178" fontId="0" fillId="41" borderId="0" xfId="0" applyNumberFormat="1" applyFill="1" applyAlignment="1">
      <alignment horizontal="right"/>
    </xf>
    <xf numFmtId="178" fontId="0" fillId="42" borderId="0" xfId="0" applyNumberFormat="1" applyFill="1" applyAlignment="1">
      <alignment horizontal="right" vertical="center"/>
    </xf>
    <xf numFmtId="178" fontId="0" fillId="0" borderId="0" xfId="0" applyNumberFormat="1" applyAlignment="1">
      <alignment horizontal="right" vertical="center" wrapText="1"/>
    </xf>
    <xf numFmtId="185" fontId="0" fillId="0" borderId="0" xfId="0" applyNumberFormat="1" applyAlignment="1">
      <alignment horizontal="right"/>
    </xf>
    <xf numFmtId="185" fontId="0" fillId="39" borderId="0" xfId="0" applyNumberFormat="1" applyFill="1" applyAlignment="1">
      <alignment horizontal="right" vertical="center"/>
    </xf>
    <xf numFmtId="185" fontId="0" fillId="0" borderId="0" xfId="0" applyNumberFormat="1" applyAlignment="1">
      <alignment horizontal="right" vertical="center"/>
    </xf>
    <xf numFmtId="185" fontId="0" fillId="33" borderId="0" xfId="0" applyNumberFormat="1" applyFill="1" applyAlignment="1">
      <alignment horizontal="right" vertical="center"/>
    </xf>
    <xf numFmtId="185" fontId="0" fillId="0" borderId="0" xfId="0" applyNumberFormat="1" applyAlignment="1">
      <alignment horizontal="right" vertical="center" wrapText="1"/>
    </xf>
    <xf numFmtId="185" fontId="8" fillId="0" borderId="0" xfId="0" applyNumberFormat="1" applyFont="1" applyAlignment="1">
      <alignment horizontal="right"/>
    </xf>
    <xf numFmtId="178" fontId="8" fillId="0" borderId="0" xfId="0" applyNumberFormat="1" applyFont="1" applyAlignment="1">
      <alignment horizontal="right"/>
    </xf>
    <xf numFmtId="0" fontId="13" fillId="0" borderId="0" xfId="0" applyFont="1"/>
    <xf numFmtId="0" fontId="8" fillId="0" borderId="0" xfId="0" applyFont="1" applyBorder="1"/>
    <xf numFmtId="0" fontId="8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0" fontId="8" fillId="0" borderId="1" xfId="0" applyFont="1" applyBorder="1"/>
    <xf numFmtId="0" fontId="8" fillId="0" borderId="2" xfId="0" applyFont="1" applyBorder="1"/>
    <xf numFmtId="0" fontId="0" fillId="0" borderId="20" xfId="0" applyBorder="1"/>
    <xf numFmtId="186" fontId="0" fillId="0" borderId="21" xfId="0" applyNumberFormat="1" applyBorder="1"/>
    <xf numFmtId="0" fontId="14" fillId="0" borderId="21" xfId="0" applyFont="1" applyBorder="1"/>
    <xf numFmtId="186" fontId="14" fillId="0" borderId="21" xfId="0" applyNumberFormat="1" applyFont="1" applyBorder="1"/>
    <xf numFmtId="185" fontId="0" fillId="0" borderId="21" xfId="0" applyNumberFormat="1" applyBorder="1" applyAlignment="1">
      <alignment horizontal="right" vertical="center"/>
    </xf>
    <xf numFmtId="185" fontId="0" fillId="0" borderId="21" xfId="0" applyNumberFormat="1" applyBorder="1" applyAlignment="1">
      <alignment horizontal="right" vertical="center" wrapText="1"/>
    </xf>
    <xf numFmtId="185" fontId="0" fillId="0" borderId="22" xfId="0" applyNumberFormat="1" applyBorder="1" applyAlignment="1">
      <alignment horizontal="right" vertical="center" wrapText="1"/>
    </xf>
    <xf numFmtId="181" fontId="0" fillId="0" borderId="0" xfId="0" applyNumberFormat="1" applyBorder="1"/>
    <xf numFmtId="186" fontId="14" fillId="0" borderId="0" xfId="0" applyNumberFormat="1" applyFont="1" applyBorder="1"/>
    <xf numFmtId="181" fontId="14" fillId="0" borderId="0" xfId="0" applyNumberFormat="1" applyFont="1" applyBorder="1"/>
    <xf numFmtId="185" fontId="0" fillId="0" borderId="0" xfId="0" applyNumberFormat="1" applyBorder="1" applyAlignment="1">
      <alignment horizontal="right" vertical="center"/>
    </xf>
    <xf numFmtId="185" fontId="0" fillId="0" borderId="0" xfId="0" applyNumberFormat="1" applyBorder="1" applyAlignment="1">
      <alignment horizontal="right" vertical="center" wrapText="1"/>
    </xf>
    <xf numFmtId="185" fontId="0" fillId="0" borderId="2" xfId="0" applyNumberFormat="1" applyBorder="1" applyAlignment="1">
      <alignment horizontal="right" vertical="center" wrapText="1"/>
    </xf>
    <xf numFmtId="0" fontId="14" fillId="0" borderId="0" xfId="0" applyFont="1" applyBorder="1"/>
    <xf numFmtId="0" fontId="14" fillId="0" borderId="4" xfId="0" applyFont="1" applyBorder="1"/>
    <xf numFmtId="185" fontId="0" fillId="0" borderId="4" xfId="0" applyNumberFormat="1" applyBorder="1" applyAlignment="1">
      <alignment horizontal="right" vertical="center"/>
    </xf>
    <xf numFmtId="185" fontId="0" fillId="0" borderId="4" xfId="0" applyNumberFormat="1" applyBorder="1" applyAlignment="1">
      <alignment horizontal="right" vertical="center" wrapText="1"/>
    </xf>
    <xf numFmtId="185" fontId="0" fillId="0" borderId="5" xfId="0" applyNumberFormat="1" applyBorder="1" applyAlignment="1">
      <alignment horizontal="right" vertical="center" wrapText="1"/>
    </xf>
    <xf numFmtId="187" fontId="0" fillId="0" borderId="0" xfId="0" applyNumberFormat="1"/>
    <xf numFmtId="0" fontId="0" fillId="0" borderId="23" xfId="0" applyBorder="1"/>
    <xf numFmtId="179" fontId="0" fillId="0" borderId="23" xfId="0" applyNumberFormat="1" applyBorder="1" applyAlignment="1">
      <alignment horizontal="right"/>
    </xf>
    <xf numFmtId="178" fontId="0" fillId="0" borderId="23" xfId="0" applyNumberFormat="1" applyBorder="1"/>
    <xf numFmtId="187" fontId="0" fillId="0" borderId="23" xfId="0" applyNumberFormat="1" applyBorder="1"/>
    <xf numFmtId="176" fontId="0" fillId="0" borderId="23" xfId="0" applyNumberFormat="1" applyBorder="1"/>
    <xf numFmtId="0" fontId="12" fillId="0" borderId="0" xfId="0" applyFont="1" applyBorder="1"/>
    <xf numFmtId="0" fontId="15" fillId="0" borderId="0" xfId="0" applyFont="1"/>
    <xf numFmtId="0" fontId="15" fillId="44" borderId="0" xfId="0" applyFont="1" applyFill="1"/>
    <xf numFmtId="0" fontId="0" fillId="44" borderId="0" xfId="0" applyFill="1"/>
    <xf numFmtId="0" fontId="16" fillId="0" borderId="0" xfId="7" applyFont="1">
      <alignment vertical="center"/>
    </xf>
    <xf numFmtId="0" fontId="1" fillId="0" borderId="0" xfId="7">
      <alignment vertical="center"/>
    </xf>
    <xf numFmtId="0" fontId="17" fillId="0" borderId="0" xfId="8" applyFont="1"/>
    <xf numFmtId="0" fontId="3" fillId="0" borderId="0" xfId="8"/>
    <xf numFmtId="0" fontId="19" fillId="45" borderId="20" xfId="9" applyNumberFormat="1" applyFont="1" applyFill="1" applyBorder="1" applyAlignment="1" applyProtection="1"/>
    <xf numFmtId="0" fontId="18" fillId="45" borderId="21" xfId="9" applyNumberFormat="1" applyFont="1" applyFill="1" applyBorder="1" applyAlignment="1" applyProtection="1"/>
    <xf numFmtId="188" fontId="18" fillId="45" borderId="21" xfId="9" applyNumberFormat="1" applyFont="1" applyFill="1" applyBorder="1" applyAlignment="1" applyProtection="1"/>
    <xf numFmtId="0" fontId="18" fillId="45" borderId="22" xfId="9" applyNumberFormat="1" applyFont="1" applyFill="1" applyBorder="1" applyAlignment="1" applyProtection="1"/>
    <xf numFmtId="0" fontId="7" fillId="0" borderId="0" xfId="8" applyFont="1" applyBorder="1"/>
    <xf numFmtId="188" fontId="7" fillId="0" borderId="0" xfId="8" applyNumberFormat="1" applyFont="1" applyBorder="1"/>
    <xf numFmtId="0" fontId="7" fillId="0" borderId="2" xfId="8" applyFont="1" applyBorder="1"/>
    <xf numFmtId="0" fontId="7" fillId="0" borderId="4" xfId="8" applyFont="1" applyBorder="1"/>
    <xf numFmtId="188" fontId="7" fillId="0" borderId="4" xfId="8" applyNumberFormat="1" applyFont="1" applyBorder="1"/>
    <xf numFmtId="0" fontId="7" fillId="0" borderId="5" xfId="8" applyFont="1" applyBorder="1"/>
    <xf numFmtId="188" fontId="20" fillId="0" borderId="0" xfId="8" applyNumberFormat="1" applyFont="1"/>
    <xf numFmtId="0" fontId="15" fillId="0" borderId="0" xfId="8" applyFont="1"/>
    <xf numFmtId="0" fontId="16" fillId="0" borderId="0" xfId="8" applyFont="1"/>
    <xf numFmtId="0" fontId="20" fillId="0" borderId="0" xfId="7" applyFont="1">
      <alignment vertical="center"/>
    </xf>
    <xf numFmtId="0" fontId="16" fillId="0" borderId="0" xfId="8" applyFont="1" applyFill="1"/>
    <xf numFmtId="0" fontId="16" fillId="0" borderId="4" xfId="7" applyFont="1" applyBorder="1">
      <alignment vertical="center"/>
    </xf>
    <xf numFmtId="0" fontId="16" fillId="0" borderId="0" xfId="7" applyFont="1" applyAlignment="1">
      <alignment horizontal="right" vertical="center"/>
    </xf>
    <xf numFmtId="0" fontId="16" fillId="0" borderId="18" xfId="7" applyFont="1" applyBorder="1" applyAlignment="1">
      <alignment horizontal="right" vertical="center"/>
    </xf>
    <xf numFmtId="0" fontId="16" fillId="0" borderId="0" xfId="7" applyFont="1" applyFill="1" applyBorder="1" applyAlignment="1">
      <alignment horizontal="right" vertical="center"/>
    </xf>
    <xf numFmtId="0" fontId="16" fillId="46" borderId="0" xfId="7" applyFont="1" applyFill="1">
      <alignment vertical="center"/>
    </xf>
    <xf numFmtId="0" fontId="1" fillId="46" borderId="0" xfId="7" applyFill="1">
      <alignment vertical="center"/>
    </xf>
    <xf numFmtId="0" fontId="1" fillId="47" borderId="0" xfId="7" applyFill="1">
      <alignment vertical="center"/>
    </xf>
    <xf numFmtId="0" fontId="8" fillId="0" borderId="1" xfId="8" applyFont="1" applyBorder="1"/>
    <xf numFmtId="0" fontId="8" fillId="0" borderId="3" xfId="8" applyFont="1" applyBorder="1"/>
    <xf numFmtId="0" fontId="1" fillId="36" borderId="0" xfId="7" applyFill="1">
      <alignment vertical="center"/>
    </xf>
    <xf numFmtId="0" fontId="16" fillId="48" borderId="0" xfId="7" applyFont="1" applyFill="1">
      <alignment vertical="center"/>
    </xf>
    <xf numFmtId="0" fontId="1" fillId="48" borderId="0" xfId="7" applyFill="1">
      <alignment vertical="center"/>
    </xf>
    <xf numFmtId="0" fontId="16" fillId="49" borderId="0" xfId="7" applyFont="1" applyFill="1">
      <alignment vertical="center"/>
    </xf>
    <xf numFmtId="0" fontId="1" fillId="0" borderId="4" xfId="7" applyBorder="1">
      <alignment vertical="center"/>
    </xf>
    <xf numFmtId="0" fontId="3" fillId="0" borderId="23" xfId="8" applyBorder="1"/>
    <xf numFmtId="188" fontId="3" fillId="0" borderId="23" xfId="8" applyNumberFormat="1" applyBorder="1"/>
    <xf numFmtId="0" fontId="1" fillId="0" borderId="23" xfId="7" applyBorder="1">
      <alignment vertical="center"/>
    </xf>
    <xf numFmtId="0" fontId="18" fillId="45" borderId="24" xfId="9" applyNumberFormat="1" applyFont="1" applyFill="1" applyBorder="1" applyAlignment="1" applyProtection="1"/>
    <xf numFmtId="0" fontId="18" fillId="45" borderId="25" xfId="9" applyNumberFormat="1" applyFont="1" applyFill="1" applyBorder="1" applyAlignment="1" applyProtection="1"/>
    <xf numFmtId="188" fontId="18" fillId="45" borderId="25" xfId="9" applyNumberFormat="1" applyFont="1" applyFill="1" applyBorder="1" applyAlignment="1" applyProtection="1"/>
    <xf numFmtId="0" fontId="18" fillId="45" borderId="26" xfId="9" applyNumberFormat="1" applyFont="1" applyFill="1" applyBorder="1" applyAlignment="1" applyProtection="1"/>
    <xf numFmtId="0" fontId="3" fillId="0" borderId="0" xfId="8" applyBorder="1"/>
    <xf numFmtId="188" fontId="3" fillId="0" borderId="0" xfId="8" applyNumberFormat="1" applyBorder="1"/>
    <xf numFmtId="0" fontId="3" fillId="0" borderId="28" xfId="8" applyBorder="1"/>
    <xf numFmtId="0" fontId="1" fillId="0" borderId="0" xfId="7" applyBorder="1">
      <alignment vertical="center"/>
    </xf>
    <xf numFmtId="0" fontId="1" fillId="0" borderId="28" xfId="7" applyBorder="1">
      <alignment vertical="center"/>
    </xf>
    <xf numFmtId="0" fontId="1" fillId="0" borderId="30" xfId="7" applyBorder="1">
      <alignment vertical="center"/>
    </xf>
    <xf numFmtId="0" fontId="8" fillId="48" borderId="0" xfId="0" applyFont="1" applyFill="1"/>
    <xf numFmtId="0" fontId="0" fillId="48" borderId="0" xfId="0" applyFill="1"/>
    <xf numFmtId="0" fontId="16" fillId="48" borderId="0" xfId="0" applyFont="1" applyFill="1"/>
    <xf numFmtId="180" fontId="16" fillId="0" borderId="0" xfId="7" applyNumberFormat="1" applyFont="1">
      <alignment vertical="center"/>
    </xf>
    <xf numFmtId="0" fontId="16" fillId="44" borderId="0" xfId="7" applyFont="1" applyFill="1">
      <alignment vertical="center"/>
    </xf>
    <xf numFmtId="180" fontId="16" fillId="50" borderId="0" xfId="7" applyNumberFormat="1" applyFont="1" applyFill="1" applyBorder="1">
      <alignment vertical="center"/>
    </xf>
    <xf numFmtId="180" fontId="16" fillId="50" borderId="4" xfId="7" applyNumberFormat="1" applyFont="1" applyFill="1" applyBorder="1">
      <alignment vertical="center"/>
    </xf>
    <xf numFmtId="180" fontId="1" fillId="0" borderId="0" xfId="7" applyNumberFormat="1">
      <alignment vertical="center"/>
    </xf>
    <xf numFmtId="180" fontId="15" fillId="0" borderId="3" xfId="7" applyNumberFormat="1" applyFont="1" applyBorder="1">
      <alignment vertical="center"/>
    </xf>
    <xf numFmtId="180" fontId="15" fillId="51" borderId="31" xfId="7" applyNumberFormat="1" applyFont="1" applyFill="1" applyBorder="1">
      <alignment vertical="center"/>
    </xf>
    <xf numFmtId="180" fontId="15" fillId="44" borderId="31" xfId="7" applyNumberFormat="1" applyFont="1" applyFill="1" applyBorder="1">
      <alignment vertical="center"/>
    </xf>
    <xf numFmtId="180" fontId="15" fillId="44" borderId="31" xfId="8" applyNumberFormat="1" applyFont="1" applyFill="1" applyBorder="1"/>
    <xf numFmtId="180" fontId="15" fillId="47" borderId="31" xfId="7" applyNumberFormat="1" applyFont="1" applyFill="1" applyBorder="1">
      <alignment vertical="center"/>
    </xf>
    <xf numFmtId="180" fontId="15" fillId="47" borderId="31" xfId="8" applyNumberFormat="1" applyFont="1" applyFill="1" applyBorder="1"/>
    <xf numFmtId="180" fontId="15" fillId="47" borderId="32" xfId="7" applyNumberFormat="1" applyFont="1" applyFill="1" applyBorder="1">
      <alignment vertical="center"/>
    </xf>
    <xf numFmtId="180" fontId="15" fillId="0" borderId="0" xfId="7" applyNumberFormat="1" applyFont="1">
      <alignment vertical="center"/>
    </xf>
    <xf numFmtId="180" fontId="37" fillId="0" borderId="0" xfId="7" applyNumberFormat="1" applyFont="1">
      <alignment vertical="center"/>
    </xf>
    <xf numFmtId="0" fontId="37" fillId="51" borderId="0" xfId="7" applyFont="1" applyFill="1">
      <alignment vertical="center"/>
    </xf>
    <xf numFmtId="0" fontId="37" fillId="0" borderId="0" xfId="7" applyFont="1">
      <alignment vertical="center"/>
    </xf>
    <xf numFmtId="180" fontId="37" fillId="0" borderId="23" xfId="7" applyNumberFormat="1" applyFont="1" applyBorder="1">
      <alignment vertical="center"/>
    </xf>
    <xf numFmtId="0" fontId="37" fillId="51" borderId="23" xfId="7" applyFont="1" applyFill="1" applyBorder="1">
      <alignment vertical="center"/>
    </xf>
    <xf numFmtId="0" fontId="37" fillId="0" borderId="23" xfId="7" applyFont="1" applyBorder="1">
      <alignment vertical="center"/>
    </xf>
    <xf numFmtId="188" fontId="37" fillId="0" borderId="0" xfId="8" applyNumberFormat="1" applyFont="1" applyBorder="1"/>
    <xf numFmtId="188" fontId="37" fillId="0" borderId="0" xfId="8" applyNumberFormat="1" applyFont="1" applyFill="1" applyBorder="1"/>
    <xf numFmtId="188" fontId="37" fillId="0" borderId="0" xfId="8" applyNumberFormat="1" applyFont="1"/>
    <xf numFmtId="188" fontId="37" fillId="0" borderId="0" xfId="7" applyNumberFormat="1" applyFont="1">
      <alignment vertical="center"/>
    </xf>
    <xf numFmtId="180" fontId="16" fillId="0" borderId="23" xfId="7" applyNumberFormat="1" applyFont="1" applyBorder="1">
      <alignment vertical="center"/>
    </xf>
    <xf numFmtId="0" fontId="16" fillId="0" borderId="23" xfId="7" applyFont="1" applyBorder="1">
      <alignment vertical="center"/>
    </xf>
    <xf numFmtId="186" fontId="16" fillId="0" borderId="0" xfId="7" applyNumberFormat="1" applyFont="1">
      <alignment vertical="center"/>
    </xf>
    <xf numFmtId="186" fontId="1" fillId="0" borderId="0" xfId="7" applyNumberFormat="1">
      <alignment vertical="center"/>
    </xf>
    <xf numFmtId="186" fontId="16" fillId="0" borderId="23" xfId="7" applyNumberFormat="1" applyFont="1" applyBorder="1">
      <alignment vertical="center"/>
    </xf>
    <xf numFmtId="186" fontId="1" fillId="0" borderId="23" xfId="7" applyNumberFormat="1" applyBorder="1">
      <alignment vertical="center"/>
    </xf>
    <xf numFmtId="186" fontId="38" fillId="0" borderId="0" xfId="7" applyNumberFormat="1" applyFont="1">
      <alignment vertical="center"/>
    </xf>
    <xf numFmtId="186" fontId="1" fillId="0" borderId="0" xfId="7" applyNumberFormat="1" applyFont="1">
      <alignment vertical="center"/>
    </xf>
    <xf numFmtId="186" fontId="4" fillId="0" borderId="0" xfId="7" applyNumberFormat="1" applyFont="1">
      <alignment vertical="center"/>
    </xf>
    <xf numFmtId="186" fontId="38" fillId="0" borderId="23" xfId="7" applyNumberFormat="1" applyFont="1" applyBorder="1">
      <alignment vertical="center"/>
    </xf>
    <xf numFmtId="186" fontId="1" fillId="0" borderId="23" xfId="7" applyNumberFormat="1" applyFont="1" applyBorder="1">
      <alignment vertical="center"/>
    </xf>
    <xf numFmtId="186" fontId="4" fillId="0" borderId="23" xfId="7" applyNumberFormat="1" applyFont="1" applyBorder="1">
      <alignment vertical="center"/>
    </xf>
    <xf numFmtId="186" fontId="16" fillId="0" borderId="0" xfId="7" applyNumberFormat="1" applyFont="1" applyBorder="1">
      <alignment vertical="center"/>
    </xf>
    <xf numFmtId="186" fontId="1" fillId="0" borderId="0" xfId="7" applyNumberFormat="1" applyBorder="1">
      <alignment vertical="center"/>
    </xf>
    <xf numFmtId="186" fontId="1" fillId="0" borderId="0" xfId="7" applyNumberFormat="1" applyFont="1" applyBorder="1">
      <alignment vertical="center"/>
    </xf>
    <xf numFmtId="186" fontId="4" fillId="0" borderId="0" xfId="7" applyNumberFormat="1" applyFont="1" applyBorder="1">
      <alignment vertical="center"/>
    </xf>
    <xf numFmtId="186" fontId="15" fillId="0" borderId="0" xfId="7" applyNumberFormat="1" applyFont="1" applyBorder="1">
      <alignment vertical="center"/>
    </xf>
    <xf numFmtId="180" fontId="16" fillId="0" borderId="24" xfId="7" applyNumberFormat="1" applyFont="1" applyBorder="1">
      <alignment vertical="center"/>
    </xf>
    <xf numFmtId="0" fontId="20" fillId="0" borderId="25" xfId="7" applyFont="1" applyBorder="1">
      <alignment vertical="center"/>
    </xf>
    <xf numFmtId="0" fontId="20" fillId="0" borderId="26" xfId="7" applyFont="1" applyBorder="1">
      <alignment vertical="center"/>
    </xf>
    <xf numFmtId="180" fontId="16" fillId="0" borderId="29" xfId="7" applyNumberFormat="1" applyFont="1" applyBorder="1">
      <alignment vertical="center"/>
    </xf>
    <xf numFmtId="0" fontId="16" fillId="0" borderId="30" xfId="7" applyFont="1" applyBorder="1">
      <alignment vertical="center"/>
    </xf>
    <xf numFmtId="178" fontId="16" fillId="0" borderId="0" xfId="7" applyNumberFormat="1" applyFont="1">
      <alignment vertical="center"/>
    </xf>
    <xf numFmtId="188" fontId="1" fillId="0" borderId="0" xfId="7" applyNumberFormat="1">
      <alignment vertical="center"/>
    </xf>
    <xf numFmtId="0" fontId="38" fillId="0" borderId="0" xfId="7" applyFont="1">
      <alignment vertical="center"/>
    </xf>
    <xf numFmtId="180" fontId="16" fillId="48" borderId="0" xfId="7" applyNumberFormat="1" applyFont="1" applyFill="1">
      <alignment vertical="center"/>
    </xf>
    <xf numFmtId="180" fontId="15" fillId="49" borderId="31" xfId="7" applyNumberFormat="1" applyFont="1" applyFill="1" applyBorder="1">
      <alignment vertical="center"/>
    </xf>
    <xf numFmtId="0" fontId="1" fillId="44" borderId="0" xfId="7" applyFill="1">
      <alignment vertical="center"/>
    </xf>
    <xf numFmtId="49" fontId="0" fillId="0" borderId="0" xfId="0" applyNumberFormat="1" applyAlignment="1">
      <alignment horizontal="right"/>
    </xf>
    <xf numFmtId="0" fontId="0" fillId="0" borderId="0" xfId="0" applyFont="1"/>
    <xf numFmtId="49" fontId="15" fillId="44" borderId="0" xfId="0" applyNumberFormat="1" applyFont="1" applyFill="1" applyAlignment="1"/>
    <xf numFmtId="49" fontId="13" fillId="0" borderId="0" xfId="0" applyNumberFormat="1" applyFont="1" applyAlignment="1"/>
    <xf numFmtId="49" fontId="13" fillId="0" borderId="4" xfId="0" applyNumberFormat="1" applyFont="1" applyBorder="1" applyAlignment="1"/>
    <xf numFmtId="49" fontId="8" fillId="0" borderId="0" xfId="0" applyNumberFormat="1" applyFont="1" applyAlignment="1"/>
    <xf numFmtId="49" fontId="39" fillId="0" borderId="0" xfId="0" applyNumberFormat="1" applyFont="1" applyAlignment="1"/>
    <xf numFmtId="0" fontId="8" fillId="0" borderId="0" xfId="0" applyFont="1" applyAlignment="1"/>
    <xf numFmtId="49" fontId="13" fillId="0" borderId="0" xfId="0" applyNumberFormat="1" applyFont="1" applyBorder="1" applyAlignment="1"/>
    <xf numFmtId="49" fontId="13" fillId="0" borderId="23" xfId="0" applyNumberFormat="1" applyFont="1" applyBorder="1" applyAlignment="1"/>
    <xf numFmtId="49" fontId="13" fillId="0" borderId="24" xfId="0" applyNumberFormat="1" applyFont="1" applyBorder="1" applyAlignment="1"/>
    <xf numFmtId="0" fontId="0" fillId="0" borderId="25" xfId="0" applyBorder="1"/>
    <xf numFmtId="0" fontId="0" fillId="0" borderId="26" xfId="0" applyBorder="1"/>
    <xf numFmtId="49" fontId="13" fillId="0" borderId="27" xfId="0" applyNumberFormat="1" applyFont="1" applyBorder="1" applyAlignment="1"/>
    <xf numFmtId="0" fontId="0" fillId="0" borderId="28" xfId="0" applyBorder="1"/>
    <xf numFmtId="49" fontId="13" fillId="0" borderId="29" xfId="0" applyNumberFormat="1" applyFont="1" applyBorder="1" applyAlignment="1"/>
    <xf numFmtId="0" fontId="0" fillId="0" borderId="30" xfId="0" applyBorder="1"/>
    <xf numFmtId="49" fontId="8" fillId="0" borderId="0" xfId="0" applyNumberFormat="1" applyFont="1" applyBorder="1" applyAlignment="1"/>
    <xf numFmtId="0" fontId="35" fillId="0" borderId="0" xfId="0" applyFont="1" applyBorder="1"/>
    <xf numFmtId="0" fontId="17" fillId="0" borderId="0" xfId="0" applyFont="1"/>
    <xf numFmtId="0" fontId="16" fillId="0" borderId="0" xfId="0" applyFont="1"/>
    <xf numFmtId="0" fontId="0" fillId="0" borderId="24" xfId="0" applyBorder="1"/>
    <xf numFmtId="0" fontId="0" fillId="0" borderId="27" xfId="0" applyBorder="1"/>
    <xf numFmtId="0" fontId="0" fillId="0" borderId="29" xfId="0" applyBorder="1"/>
    <xf numFmtId="0" fontId="15" fillId="36" borderId="0" xfId="0" applyFont="1" applyFill="1"/>
    <xf numFmtId="0" fontId="16" fillId="36" borderId="0" xfId="0" applyFont="1" applyFill="1"/>
    <xf numFmtId="49" fontId="16" fillId="36" borderId="0" xfId="0" applyNumberFormat="1" applyFont="1" applyFill="1" applyAlignment="1"/>
    <xf numFmtId="0" fontId="0" fillId="36" borderId="0" xfId="0" applyFont="1" applyFill="1"/>
    <xf numFmtId="0" fontId="17" fillId="36" borderId="0" xfId="0" applyFont="1" applyFill="1"/>
    <xf numFmtId="180" fontId="0" fillId="0" borderId="4" xfId="0" applyNumberFormat="1" applyBorder="1" applyAlignment="1">
      <alignment horizontal="right"/>
    </xf>
    <xf numFmtId="188" fontId="8" fillId="0" borderId="0" xfId="8" applyNumberFormat="1" applyFont="1" applyBorder="1"/>
    <xf numFmtId="188" fontId="8" fillId="0" borderId="23" xfId="8" applyNumberFormat="1" applyFont="1" applyBorder="1"/>
    <xf numFmtId="0" fontId="8" fillId="0" borderId="27" xfId="8" applyFont="1" applyBorder="1"/>
    <xf numFmtId="0" fontId="8" fillId="0" borderId="29" xfId="8" applyFont="1" applyBorder="1"/>
    <xf numFmtId="188" fontId="8" fillId="0" borderId="4" xfId="8" applyNumberFormat="1" applyFont="1" applyBorder="1"/>
    <xf numFmtId="179" fontId="8" fillId="0" borderId="0" xfId="0" applyNumberFormat="1" applyFont="1" applyAlignment="1">
      <alignment horizontal="right"/>
    </xf>
    <xf numFmtId="178" fontId="8" fillId="0" borderId="0" xfId="0" applyNumberFormat="1" applyFont="1"/>
    <xf numFmtId="187" fontId="8" fillId="0" borderId="0" xfId="0" applyNumberFormat="1" applyFont="1"/>
    <xf numFmtId="0" fontId="8" fillId="0" borderId="4" xfId="0" applyFont="1" applyBorder="1"/>
    <xf numFmtId="179" fontId="8" fillId="0" borderId="4" xfId="0" applyNumberFormat="1" applyFont="1" applyBorder="1"/>
    <xf numFmtId="178" fontId="8" fillId="0" borderId="4" xfId="0" applyNumberFormat="1" applyFont="1" applyBorder="1"/>
    <xf numFmtId="187" fontId="8" fillId="0" borderId="4" xfId="0" applyNumberFormat="1" applyFont="1" applyBorder="1"/>
    <xf numFmtId="176" fontId="8" fillId="0" borderId="0" xfId="0" applyNumberFormat="1" applyFont="1"/>
    <xf numFmtId="0" fontId="0" fillId="33" borderId="0" xfId="0" applyFill="1" applyAlignment="1">
      <alignment horizontal="center" vertical="center"/>
    </xf>
    <xf numFmtId="186" fontId="0" fillId="0" borderId="0" xfId="0" applyNumberFormat="1"/>
    <xf numFmtId="186" fontId="8" fillId="0" borderId="0" xfId="0" applyNumberFormat="1" applyFont="1"/>
    <xf numFmtId="186" fontId="8" fillId="0" borderId="4" xfId="0" applyNumberFormat="1" applyFont="1" applyBorder="1"/>
    <xf numFmtId="176" fontId="0" fillId="0" borderId="0" xfId="0" applyNumberFormat="1" applyFont="1"/>
    <xf numFmtId="186" fontId="0" fillId="0" borderId="0" xfId="0" applyNumberFormat="1" applyFont="1"/>
    <xf numFmtId="186" fontId="0" fillId="0" borderId="0" xfId="7" applyNumberFormat="1" applyFont="1">
      <alignment vertical="center"/>
    </xf>
    <xf numFmtId="186" fontId="0" fillId="0" borderId="0" xfId="7" applyNumberFormat="1" applyFont="1" applyBorder="1">
      <alignment vertical="center"/>
    </xf>
    <xf numFmtId="186" fontId="1" fillId="0" borderId="4" xfId="7" applyNumberFormat="1" applyBorder="1">
      <alignment vertical="center"/>
    </xf>
    <xf numFmtId="180" fontId="13" fillId="0" borderId="0" xfId="0" applyNumberFormat="1" applyFont="1" applyAlignment="1">
      <alignment horizontal="right"/>
    </xf>
    <xf numFmtId="176" fontId="0" fillId="0" borderId="23" xfId="0" applyNumberFormat="1" applyFont="1" applyBorder="1"/>
    <xf numFmtId="186" fontId="0" fillId="0" borderId="23" xfId="0" applyNumberFormat="1" applyFont="1" applyBorder="1"/>
  </cellXfs>
  <cellStyles count="53">
    <cellStyle name="20% - 輔色1 2" xfId="10"/>
    <cellStyle name="20% - 輔色2 2" xfId="11"/>
    <cellStyle name="20% - 輔色3 2" xfId="12"/>
    <cellStyle name="20% - 輔色4 2" xfId="13"/>
    <cellStyle name="20% - 輔色5 2" xfId="14"/>
    <cellStyle name="20% - 輔色6 2" xfId="15"/>
    <cellStyle name="40% - 輔色1 2" xfId="16"/>
    <cellStyle name="40% - 輔色2 2" xfId="17"/>
    <cellStyle name="40% - 輔色3 2" xfId="18"/>
    <cellStyle name="40% - 輔色4 2" xfId="19"/>
    <cellStyle name="40% - 輔色5 2" xfId="20"/>
    <cellStyle name="40% - 輔色6 2" xfId="21"/>
    <cellStyle name="60% - 輔色1 2" xfId="22"/>
    <cellStyle name="60% - 輔色2 2" xfId="23"/>
    <cellStyle name="60% - 輔色3 2" xfId="24"/>
    <cellStyle name="60% - 輔色4 2" xfId="25"/>
    <cellStyle name="60% - 輔色5 2" xfId="26"/>
    <cellStyle name="60% - 輔色6 2" xfId="27"/>
    <cellStyle name="blp_column_header" xfId="9"/>
    <cellStyle name="Comma 2" xfId="3"/>
    <cellStyle name="Comma_Callable Inverse Floater Swap_Reports" xfId="4"/>
    <cellStyle name="Normal_Callable Inverse Floater Swap_Reports" xfId="5"/>
    <cellStyle name="PanelLabel" xfId="6"/>
    <cellStyle name="一般" xfId="0" builtinId="0"/>
    <cellStyle name="一般 2" xfId="7"/>
    <cellStyle name="一般 2 2" xfId="8"/>
    <cellStyle name="千分位" xfId="1" builtinId="3"/>
    <cellStyle name="千分位 2" xfId="28"/>
    <cellStyle name="中等 2" xfId="29"/>
    <cellStyle name="合計 2" xfId="30"/>
    <cellStyle name="好 2" xfId="31"/>
    <cellStyle name="百分比" xfId="2" builtinId="5"/>
    <cellStyle name="百分比 2" xfId="32"/>
    <cellStyle name="計算方式 2" xfId="33"/>
    <cellStyle name="連結的儲存格 2" xfId="34"/>
    <cellStyle name="備註 2" xfId="35"/>
    <cellStyle name="說明文字 2" xfId="36"/>
    <cellStyle name="輔色1 2" xfId="37"/>
    <cellStyle name="輔色2 2" xfId="38"/>
    <cellStyle name="輔色3 2" xfId="39"/>
    <cellStyle name="輔色4 2" xfId="40"/>
    <cellStyle name="輔色5 2" xfId="41"/>
    <cellStyle name="輔色6 2" xfId="42"/>
    <cellStyle name="標題 1 2" xfId="43"/>
    <cellStyle name="標題 2 2" xfId="44"/>
    <cellStyle name="標題 3 2" xfId="45"/>
    <cellStyle name="標題 4 2" xfId="46"/>
    <cellStyle name="標題 5" xfId="47"/>
    <cellStyle name="輸入 2" xfId="48"/>
    <cellStyle name="輸出 2" xfId="49"/>
    <cellStyle name="檢查儲存格 2" xfId="50"/>
    <cellStyle name="壞 2" xfId="51"/>
    <cellStyle name="警告文字 2" xfId="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0" Type="http://schemas.openxmlformats.org/officeDocument/2006/relationships/image" Target="../media/image3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3" Type="http://schemas.openxmlformats.org/officeDocument/2006/relationships/image" Target="../media/image35.png"/><Relationship Id="rId7" Type="http://schemas.openxmlformats.org/officeDocument/2006/relationships/image" Target="../media/image39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13" Type="http://schemas.openxmlformats.org/officeDocument/2006/relationships/image" Target="../media/image53.png"/><Relationship Id="rId18" Type="http://schemas.openxmlformats.org/officeDocument/2006/relationships/image" Target="../media/image58.png"/><Relationship Id="rId26" Type="http://schemas.openxmlformats.org/officeDocument/2006/relationships/image" Target="../media/image66.png"/><Relationship Id="rId3" Type="http://schemas.openxmlformats.org/officeDocument/2006/relationships/image" Target="../media/image43.png"/><Relationship Id="rId21" Type="http://schemas.openxmlformats.org/officeDocument/2006/relationships/image" Target="../media/image61.png"/><Relationship Id="rId7" Type="http://schemas.openxmlformats.org/officeDocument/2006/relationships/image" Target="../media/image47.png"/><Relationship Id="rId12" Type="http://schemas.openxmlformats.org/officeDocument/2006/relationships/image" Target="../media/image52.png"/><Relationship Id="rId17" Type="http://schemas.openxmlformats.org/officeDocument/2006/relationships/image" Target="../media/image57.png"/><Relationship Id="rId25" Type="http://schemas.openxmlformats.org/officeDocument/2006/relationships/image" Target="../media/image65.png"/><Relationship Id="rId2" Type="http://schemas.openxmlformats.org/officeDocument/2006/relationships/image" Target="../media/image42.png"/><Relationship Id="rId16" Type="http://schemas.openxmlformats.org/officeDocument/2006/relationships/image" Target="../media/image56.png"/><Relationship Id="rId20" Type="http://schemas.openxmlformats.org/officeDocument/2006/relationships/image" Target="../media/image60.png"/><Relationship Id="rId1" Type="http://schemas.openxmlformats.org/officeDocument/2006/relationships/image" Target="../media/image41.png"/><Relationship Id="rId6" Type="http://schemas.openxmlformats.org/officeDocument/2006/relationships/image" Target="../media/image46.png"/><Relationship Id="rId11" Type="http://schemas.openxmlformats.org/officeDocument/2006/relationships/image" Target="../media/image51.png"/><Relationship Id="rId24" Type="http://schemas.openxmlformats.org/officeDocument/2006/relationships/image" Target="../media/image64.png"/><Relationship Id="rId5" Type="http://schemas.openxmlformats.org/officeDocument/2006/relationships/image" Target="../media/image45.png"/><Relationship Id="rId15" Type="http://schemas.openxmlformats.org/officeDocument/2006/relationships/image" Target="../media/image55.png"/><Relationship Id="rId23" Type="http://schemas.openxmlformats.org/officeDocument/2006/relationships/image" Target="../media/image63.png"/><Relationship Id="rId10" Type="http://schemas.openxmlformats.org/officeDocument/2006/relationships/image" Target="../media/image50.png"/><Relationship Id="rId19" Type="http://schemas.openxmlformats.org/officeDocument/2006/relationships/image" Target="../media/image59.png"/><Relationship Id="rId4" Type="http://schemas.openxmlformats.org/officeDocument/2006/relationships/image" Target="../media/image44.png"/><Relationship Id="rId9" Type="http://schemas.openxmlformats.org/officeDocument/2006/relationships/image" Target="../media/image49.png"/><Relationship Id="rId14" Type="http://schemas.openxmlformats.org/officeDocument/2006/relationships/image" Target="../media/image54.png"/><Relationship Id="rId22" Type="http://schemas.openxmlformats.org/officeDocument/2006/relationships/image" Target="../media/image6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861060</xdr:colOff>
      <xdr:row>6</xdr:row>
      <xdr:rowOff>7621</xdr:rowOff>
    </xdr:from>
    <xdr:to>
      <xdr:col>17</xdr:col>
      <xdr:colOff>228600</xdr:colOff>
      <xdr:row>17</xdr:row>
      <xdr:rowOff>182881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5720" y="1196341"/>
          <a:ext cx="3063240" cy="2270760"/>
        </a:xfrm>
        <a:prstGeom prst="rect">
          <a:avLst/>
        </a:prstGeom>
      </xdr:spPr>
    </xdr:pic>
    <xdr:clientData/>
  </xdr:twoCellAnchor>
  <xdr:twoCellAnchor editAs="oneCell">
    <xdr:from>
      <xdr:col>13</xdr:col>
      <xdr:colOff>83820</xdr:colOff>
      <xdr:row>17</xdr:row>
      <xdr:rowOff>83821</xdr:rowOff>
    </xdr:from>
    <xdr:to>
      <xdr:col>17</xdr:col>
      <xdr:colOff>22860</xdr:colOff>
      <xdr:row>36</xdr:row>
      <xdr:rowOff>160020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32420" y="3368041"/>
          <a:ext cx="2590800" cy="3695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17</xdr:col>
      <xdr:colOff>0</xdr:colOff>
      <xdr:row>19</xdr:row>
      <xdr:rowOff>11650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E79F0B4-D657-EF4F-8264-6B38EE223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0"/>
          <a:ext cx="6731000" cy="36438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17</xdr:col>
      <xdr:colOff>24594</xdr:colOff>
      <xdr:row>38</xdr:row>
      <xdr:rowOff>165100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446B9F2E-BF4A-C745-83B1-20ADC8DC8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3822700"/>
          <a:ext cx="6755594" cy="36068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17</xdr:col>
      <xdr:colOff>36135</xdr:colOff>
      <xdr:row>59</xdr:row>
      <xdr:rowOff>12700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34531B0-BFD3-A54B-9554-F28F219B1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7645400"/>
          <a:ext cx="6767135" cy="36322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281940</xdr:colOff>
      <xdr:row>8</xdr:row>
      <xdr:rowOff>60960</xdr:rowOff>
    </xdr:from>
    <xdr:to>
      <xdr:col>17</xdr:col>
      <xdr:colOff>190500</xdr:colOff>
      <xdr:row>13</xdr:row>
      <xdr:rowOff>30480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0580" y="1013460"/>
          <a:ext cx="8686800" cy="9220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487680</xdr:colOff>
      <xdr:row>14</xdr:row>
      <xdr:rowOff>83820</xdr:rowOff>
    </xdr:from>
    <xdr:to>
      <xdr:col>17</xdr:col>
      <xdr:colOff>441960</xdr:colOff>
      <xdr:row>20</xdr:row>
      <xdr:rowOff>22860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6320" y="2186940"/>
          <a:ext cx="8732520" cy="1082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83820</xdr:colOff>
      <xdr:row>21</xdr:row>
      <xdr:rowOff>129540</xdr:rowOff>
    </xdr:from>
    <xdr:to>
      <xdr:col>17</xdr:col>
      <xdr:colOff>274320</xdr:colOff>
      <xdr:row>28</xdr:row>
      <xdr:rowOff>114300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81100" y="3573780"/>
          <a:ext cx="8420100" cy="13182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160020</xdr:colOff>
      <xdr:row>30</xdr:row>
      <xdr:rowOff>38100</xdr:rowOff>
    </xdr:from>
    <xdr:to>
      <xdr:col>11</xdr:col>
      <xdr:colOff>205740</xdr:colOff>
      <xdr:row>33</xdr:row>
      <xdr:rowOff>7620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08660" y="5417820"/>
          <a:ext cx="5532120" cy="5410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266700</xdr:colOff>
      <xdr:row>33</xdr:row>
      <xdr:rowOff>22860</xdr:rowOff>
    </xdr:from>
    <xdr:to>
      <xdr:col>16</xdr:col>
      <xdr:colOff>30480</xdr:colOff>
      <xdr:row>37</xdr:row>
      <xdr:rowOff>144780</xdr:rowOff>
    </xdr:to>
    <xdr:pic>
      <xdr:nvPicPr>
        <xdr:cNvPr id="30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912620" y="5974080"/>
          <a:ext cx="6896100" cy="8839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289560</xdr:colOff>
      <xdr:row>38</xdr:row>
      <xdr:rowOff>83820</xdr:rowOff>
    </xdr:from>
    <xdr:to>
      <xdr:col>18</xdr:col>
      <xdr:colOff>510540</xdr:colOff>
      <xdr:row>41</xdr:row>
      <xdr:rowOff>22860</xdr:rowOff>
    </xdr:to>
    <xdr:pic>
      <xdr:nvPicPr>
        <xdr:cNvPr id="308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935480" y="6987540"/>
          <a:ext cx="8450580" cy="5105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91440</xdr:colOff>
      <xdr:row>42</xdr:row>
      <xdr:rowOff>60960</xdr:rowOff>
    </xdr:from>
    <xdr:to>
      <xdr:col>7</xdr:col>
      <xdr:colOff>220980</xdr:colOff>
      <xdr:row>43</xdr:row>
      <xdr:rowOff>114300</xdr:rowOff>
    </xdr:to>
    <xdr:pic>
      <xdr:nvPicPr>
        <xdr:cNvPr id="308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286000" y="7726680"/>
          <a:ext cx="1775460" cy="2438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190500</xdr:colOff>
      <xdr:row>44</xdr:row>
      <xdr:rowOff>106680</xdr:rowOff>
    </xdr:from>
    <xdr:to>
      <xdr:col>11</xdr:col>
      <xdr:colOff>342900</xdr:colOff>
      <xdr:row>47</xdr:row>
      <xdr:rowOff>60960</xdr:rowOff>
    </xdr:to>
    <xdr:pic>
      <xdr:nvPicPr>
        <xdr:cNvPr id="308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39140" y="7962900"/>
          <a:ext cx="5638800" cy="5257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289560</xdr:colOff>
      <xdr:row>47</xdr:row>
      <xdr:rowOff>121920</xdr:rowOff>
    </xdr:from>
    <xdr:to>
      <xdr:col>17</xdr:col>
      <xdr:colOff>487680</xdr:colOff>
      <xdr:row>52</xdr:row>
      <xdr:rowOff>68580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935480" y="8549640"/>
          <a:ext cx="7879080" cy="8991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472440</xdr:colOff>
      <xdr:row>52</xdr:row>
      <xdr:rowOff>167640</xdr:rowOff>
    </xdr:from>
    <xdr:to>
      <xdr:col>20</xdr:col>
      <xdr:colOff>441960</xdr:colOff>
      <xdr:row>55</xdr:row>
      <xdr:rowOff>152400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118360" y="9547860"/>
          <a:ext cx="9296400" cy="5562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160020</xdr:colOff>
      <xdr:row>56</xdr:row>
      <xdr:rowOff>30480</xdr:rowOff>
    </xdr:from>
    <xdr:to>
      <xdr:col>9</xdr:col>
      <xdr:colOff>175260</xdr:colOff>
      <xdr:row>57</xdr:row>
      <xdr:rowOff>129540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354580" y="10172700"/>
          <a:ext cx="2758440" cy="2895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152400</xdr:colOff>
      <xdr:row>58</xdr:row>
      <xdr:rowOff>144780</xdr:rowOff>
    </xdr:from>
    <xdr:to>
      <xdr:col>10</xdr:col>
      <xdr:colOff>457200</xdr:colOff>
      <xdr:row>62</xdr:row>
      <xdr:rowOff>22860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701040" y="10668000"/>
          <a:ext cx="5242560" cy="640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457200</xdr:colOff>
      <xdr:row>62</xdr:row>
      <xdr:rowOff>167640</xdr:rowOff>
    </xdr:from>
    <xdr:to>
      <xdr:col>18</xdr:col>
      <xdr:colOff>358140</xdr:colOff>
      <xdr:row>67</xdr:row>
      <xdr:rowOff>91440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103120" y="11452860"/>
          <a:ext cx="8130540" cy="876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350520</xdr:colOff>
      <xdr:row>68</xdr:row>
      <xdr:rowOff>83820</xdr:rowOff>
    </xdr:from>
    <xdr:to>
      <xdr:col>19</xdr:col>
      <xdr:colOff>358140</xdr:colOff>
      <xdr:row>71</xdr:row>
      <xdr:rowOff>76200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996440" y="12512040"/>
          <a:ext cx="8785860" cy="563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114300</xdr:colOff>
      <xdr:row>72</xdr:row>
      <xdr:rowOff>22860</xdr:rowOff>
    </xdr:from>
    <xdr:to>
      <xdr:col>9</xdr:col>
      <xdr:colOff>144780</xdr:colOff>
      <xdr:row>74</xdr:row>
      <xdr:rowOff>76200</xdr:rowOff>
    </xdr:to>
    <xdr:pic>
      <xdr:nvPicPr>
        <xdr:cNvPr id="309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308860" y="13213080"/>
          <a:ext cx="2773680" cy="4343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</xdr:colOff>
      <xdr:row>5</xdr:row>
      <xdr:rowOff>45720</xdr:rowOff>
    </xdr:from>
    <xdr:to>
      <xdr:col>15</xdr:col>
      <xdr:colOff>45720</xdr:colOff>
      <xdr:row>21</xdr:row>
      <xdr:rowOff>182880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63980" y="1066800"/>
          <a:ext cx="7132320" cy="3307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68580</xdr:colOff>
      <xdr:row>24</xdr:row>
      <xdr:rowOff>30480</xdr:rowOff>
    </xdr:from>
    <xdr:to>
      <xdr:col>17</xdr:col>
      <xdr:colOff>68580</xdr:colOff>
      <xdr:row>36</xdr:row>
      <xdr:rowOff>83820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65860" y="4450080"/>
          <a:ext cx="8229600" cy="24307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190500</xdr:colOff>
      <xdr:row>61</xdr:row>
      <xdr:rowOff>45720</xdr:rowOff>
    </xdr:from>
    <xdr:to>
      <xdr:col>8</xdr:col>
      <xdr:colOff>68580</xdr:colOff>
      <xdr:row>63</xdr:row>
      <xdr:rowOff>167640</xdr:rowOff>
    </xdr:to>
    <xdr:pic>
      <xdr:nvPicPr>
        <xdr:cNvPr id="819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36420" y="12359640"/>
          <a:ext cx="2621280" cy="5181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236220</xdr:colOff>
      <xdr:row>64</xdr:row>
      <xdr:rowOff>7620</xdr:rowOff>
    </xdr:from>
    <xdr:to>
      <xdr:col>16</xdr:col>
      <xdr:colOff>434340</xdr:colOff>
      <xdr:row>66</xdr:row>
      <xdr:rowOff>121920</xdr:rowOff>
    </xdr:to>
    <xdr:pic>
      <xdr:nvPicPr>
        <xdr:cNvPr id="819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882140" y="12915900"/>
          <a:ext cx="7330440" cy="5105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403860</xdr:colOff>
      <xdr:row>67</xdr:row>
      <xdr:rowOff>106680</xdr:rowOff>
    </xdr:from>
    <xdr:to>
      <xdr:col>18</xdr:col>
      <xdr:colOff>83820</xdr:colOff>
      <xdr:row>70</xdr:row>
      <xdr:rowOff>76200</xdr:rowOff>
    </xdr:to>
    <xdr:pic>
      <xdr:nvPicPr>
        <xdr:cNvPr id="820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49780" y="13609320"/>
          <a:ext cx="7909560" cy="563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7620</xdr:colOff>
      <xdr:row>39</xdr:row>
      <xdr:rowOff>60960</xdr:rowOff>
    </xdr:from>
    <xdr:to>
      <xdr:col>9</xdr:col>
      <xdr:colOff>312420</xdr:colOff>
      <xdr:row>49</xdr:row>
      <xdr:rowOff>0</xdr:rowOff>
    </xdr:to>
    <xdr:pic>
      <xdr:nvPicPr>
        <xdr:cNvPr id="820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104900" y="7620000"/>
          <a:ext cx="4145280" cy="19202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45720</xdr:colOff>
      <xdr:row>51</xdr:row>
      <xdr:rowOff>144780</xdr:rowOff>
    </xdr:from>
    <xdr:to>
      <xdr:col>11</xdr:col>
      <xdr:colOff>228600</xdr:colOff>
      <xdr:row>55</xdr:row>
      <xdr:rowOff>99060</xdr:rowOff>
    </xdr:to>
    <xdr:pic>
      <xdr:nvPicPr>
        <xdr:cNvPr id="820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691640" y="10081260"/>
          <a:ext cx="4572000" cy="7467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426720</xdr:colOff>
      <xdr:row>56</xdr:row>
      <xdr:rowOff>99060</xdr:rowOff>
    </xdr:from>
    <xdr:to>
      <xdr:col>7</xdr:col>
      <xdr:colOff>426720</xdr:colOff>
      <xdr:row>59</xdr:row>
      <xdr:rowOff>22860</xdr:rowOff>
    </xdr:to>
    <xdr:pic>
      <xdr:nvPicPr>
        <xdr:cNvPr id="820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524000" y="11026140"/>
          <a:ext cx="2743200" cy="5181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381000</xdr:colOff>
      <xdr:row>56</xdr:row>
      <xdr:rowOff>182880</xdr:rowOff>
    </xdr:from>
    <xdr:to>
      <xdr:col>13</xdr:col>
      <xdr:colOff>228600</xdr:colOff>
      <xdr:row>59</xdr:row>
      <xdr:rowOff>38100</xdr:rowOff>
    </xdr:to>
    <xdr:pic>
      <xdr:nvPicPr>
        <xdr:cNvPr id="820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221480" y="11109960"/>
          <a:ext cx="3139440" cy="4495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327660</xdr:colOff>
      <xdr:row>73</xdr:row>
      <xdr:rowOff>83820</xdr:rowOff>
    </xdr:from>
    <xdr:to>
      <xdr:col>12</xdr:col>
      <xdr:colOff>335280</xdr:colOff>
      <xdr:row>90</xdr:row>
      <xdr:rowOff>68580</xdr:rowOff>
    </xdr:to>
    <xdr:pic>
      <xdr:nvPicPr>
        <xdr:cNvPr id="820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876300" y="14386560"/>
          <a:ext cx="6263640" cy="3352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198120</xdr:colOff>
      <xdr:row>96</xdr:row>
      <xdr:rowOff>129540</xdr:rowOff>
    </xdr:from>
    <xdr:to>
      <xdr:col>15</xdr:col>
      <xdr:colOff>472440</xdr:colOff>
      <xdr:row>104</xdr:row>
      <xdr:rowOff>114300</xdr:rowOff>
    </xdr:to>
    <xdr:pic>
      <xdr:nvPicPr>
        <xdr:cNvPr id="820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94460" y="18989040"/>
          <a:ext cx="7406640" cy="1569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198120</xdr:colOff>
      <xdr:row>110</xdr:row>
      <xdr:rowOff>106680</xdr:rowOff>
    </xdr:from>
    <xdr:to>
      <xdr:col>11</xdr:col>
      <xdr:colOff>403860</xdr:colOff>
      <xdr:row>130</xdr:row>
      <xdr:rowOff>114300</xdr:rowOff>
    </xdr:to>
    <xdr:pic>
      <xdr:nvPicPr>
        <xdr:cNvPr id="82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746760" y="22136100"/>
          <a:ext cx="5913120" cy="39700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449580</xdr:colOff>
      <xdr:row>4</xdr:row>
      <xdr:rowOff>45720</xdr:rowOff>
    </xdr:from>
    <xdr:to>
      <xdr:col>12</xdr:col>
      <xdr:colOff>312420</xdr:colOff>
      <xdr:row>6</xdr:row>
      <xdr:rowOff>91440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9580" y="853440"/>
          <a:ext cx="6446520" cy="426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350520</xdr:colOff>
      <xdr:row>8</xdr:row>
      <xdr:rowOff>99060</xdr:rowOff>
    </xdr:from>
    <xdr:to>
      <xdr:col>15</xdr:col>
      <xdr:colOff>426720</xdr:colOff>
      <xdr:row>18</xdr:row>
      <xdr:rowOff>53340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9160" y="1676400"/>
          <a:ext cx="7757160" cy="18592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533400</xdr:colOff>
      <xdr:row>19</xdr:row>
      <xdr:rowOff>99060</xdr:rowOff>
    </xdr:from>
    <xdr:to>
      <xdr:col>16</xdr:col>
      <xdr:colOff>129540</xdr:colOff>
      <xdr:row>23</xdr:row>
      <xdr:rowOff>60960</xdr:rowOff>
    </xdr:to>
    <xdr:pic>
      <xdr:nvPicPr>
        <xdr:cNvPr id="92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82040" y="3771900"/>
          <a:ext cx="782574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83820</xdr:colOff>
      <xdr:row>25</xdr:row>
      <xdr:rowOff>15240</xdr:rowOff>
    </xdr:from>
    <xdr:to>
      <xdr:col>9</xdr:col>
      <xdr:colOff>464820</xdr:colOff>
      <xdr:row>26</xdr:row>
      <xdr:rowOff>68580</xdr:rowOff>
    </xdr:to>
    <xdr:pic>
      <xdr:nvPicPr>
        <xdr:cNvPr id="92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2460" y="4831080"/>
          <a:ext cx="4770120" cy="2438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152400</xdr:colOff>
      <xdr:row>26</xdr:row>
      <xdr:rowOff>121920</xdr:rowOff>
    </xdr:from>
    <xdr:to>
      <xdr:col>19</xdr:col>
      <xdr:colOff>7620</xdr:colOff>
      <xdr:row>40</xdr:row>
      <xdr:rowOff>114300</xdr:rowOff>
    </xdr:to>
    <xdr:pic>
      <xdr:nvPicPr>
        <xdr:cNvPr id="922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01040" y="5135880"/>
          <a:ext cx="9730740" cy="26593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144780</xdr:colOff>
      <xdr:row>41</xdr:row>
      <xdr:rowOff>129540</xdr:rowOff>
    </xdr:from>
    <xdr:to>
      <xdr:col>18</xdr:col>
      <xdr:colOff>396240</xdr:colOff>
      <xdr:row>57</xdr:row>
      <xdr:rowOff>114300</xdr:rowOff>
    </xdr:to>
    <xdr:pic>
      <xdr:nvPicPr>
        <xdr:cNvPr id="922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93420" y="8001000"/>
          <a:ext cx="9578340" cy="30327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76200</xdr:colOff>
      <xdr:row>58</xdr:row>
      <xdr:rowOff>137160</xdr:rowOff>
    </xdr:from>
    <xdr:to>
      <xdr:col>18</xdr:col>
      <xdr:colOff>472440</xdr:colOff>
      <xdr:row>73</xdr:row>
      <xdr:rowOff>68580</xdr:rowOff>
    </xdr:to>
    <xdr:pic>
      <xdr:nvPicPr>
        <xdr:cNvPr id="922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24840" y="11247120"/>
          <a:ext cx="9723120" cy="27889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205740</xdr:colOff>
      <xdr:row>75</xdr:row>
      <xdr:rowOff>30480</xdr:rowOff>
    </xdr:from>
    <xdr:to>
      <xdr:col>18</xdr:col>
      <xdr:colOff>419100</xdr:colOff>
      <xdr:row>90</xdr:row>
      <xdr:rowOff>53340</xdr:rowOff>
    </xdr:to>
    <xdr:pic>
      <xdr:nvPicPr>
        <xdr:cNvPr id="922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54380" y="14378940"/>
          <a:ext cx="9540240" cy="28803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175260</xdr:colOff>
      <xdr:row>9</xdr:row>
      <xdr:rowOff>106680</xdr:rowOff>
    </xdr:from>
    <xdr:to>
      <xdr:col>14</xdr:col>
      <xdr:colOff>281940</xdr:colOff>
      <xdr:row>11</xdr:row>
      <xdr:rowOff>121920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2540" y="1661160"/>
          <a:ext cx="6690360" cy="3962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91440</xdr:colOff>
      <xdr:row>12</xdr:row>
      <xdr:rowOff>15240</xdr:rowOff>
    </xdr:from>
    <xdr:to>
      <xdr:col>13</xdr:col>
      <xdr:colOff>335280</xdr:colOff>
      <xdr:row>21</xdr:row>
      <xdr:rowOff>83820</xdr:rowOff>
    </xdr:to>
    <xdr:pic>
      <xdr:nvPicPr>
        <xdr:cNvPr id="1024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0080" y="2354580"/>
          <a:ext cx="6827520" cy="178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106680</xdr:colOff>
      <xdr:row>24</xdr:row>
      <xdr:rowOff>106680</xdr:rowOff>
    </xdr:from>
    <xdr:to>
      <xdr:col>12</xdr:col>
      <xdr:colOff>281940</xdr:colOff>
      <xdr:row>35</xdr:row>
      <xdr:rowOff>30480</xdr:rowOff>
    </xdr:to>
    <xdr:pic>
      <xdr:nvPicPr>
        <xdr:cNvPr id="1024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03960" y="4518660"/>
          <a:ext cx="5661660" cy="2019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434340</xdr:colOff>
      <xdr:row>36</xdr:row>
      <xdr:rowOff>129540</xdr:rowOff>
    </xdr:from>
    <xdr:to>
      <xdr:col>14</xdr:col>
      <xdr:colOff>320040</xdr:colOff>
      <xdr:row>42</xdr:row>
      <xdr:rowOff>114300</xdr:rowOff>
    </xdr:to>
    <xdr:pic>
      <xdr:nvPicPr>
        <xdr:cNvPr id="1024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31620" y="6827520"/>
          <a:ext cx="6469380" cy="11277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373380</xdr:colOff>
      <xdr:row>44</xdr:row>
      <xdr:rowOff>38100</xdr:rowOff>
    </xdr:from>
    <xdr:to>
      <xdr:col>19</xdr:col>
      <xdr:colOff>312420</xdr:colOff>
      <xdr:row>52</xdr:row>
      <xdr:rowOff>106680</xdr:rowOff>
    </xdr:to>
    <xdr:pic>
      <xdr:nvPicPr>
        <xdr:cNvPr id="1024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70660" y="8252460"/>
          <a:ext cx="9265920" cy="15925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114300</xdr:colOff>
      <xdr:row>55</xdr:row>
      <xdr:rowOff>30480</xdr:rowOff>
    </xdr:from>
    <xdr:to>
      <xdr:col>8</xdr:col>
      <xdr:colOff>114300</xdr:colOff>
      <xdr:row>57</xdr:row>
      <xdr:rowOff>121920</xdr:rowOff>
    </xdr:to>
    <xdr:pic>
      <xdr:nvPicPr>
        <xdr:cNvPr id="1025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11580" y="10340340"/>
          <a:ext cx="3291840" cy="4724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99060</xdr:colOff>
      <xdr:row>58</xdr:row>
      <xdr:rowOff>160020</xdr:rowOff>
    </xdr:from>
    <xdr:to>
      <xdr:col>16</xdr:col>
      <xdr:colOff>0</xdr:colOff>
      <xdr:row>61</xdr:row>
      <xdr:rowOff>144780</xdr:rowOff>
    </xdr:to>
    <xdr:pic>
      <xdr:nvPicPr>
        <xdr:cNvPr id="1025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196340" y="11041380"/>
          <a:ext cx="7581900" cy="5562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83820</xdr:colOff>
      <xdr:row>62</xdr:row>
      <xdr:rowOff>121920</xdr:rowOff>
    </xdr:from>
    <xdr:to>
      <xdr:col>21</xdr:col>
      <xdr:colOff>220980</xdr:colOff>
      <xdr:row>68</xdr:row>
      <xdr:rowOff>129540</xdr:rowOff>
    </xdr:to>
    <xdr:pic>
      <xdr:nvPicPr>
        <xdr:cNvPr id="1025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181100" y="11765280"/>
          <a:ext cx="10561320" cy="11506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91440</xdr:colOff>
      <xdr:row>72</xdr:row>
      <xdr:rowOff>60960</xdr:rowOff>
    </xdr:from>
    <xdr:to>
      <xdr:col>4</xdr:col>
      <xdr:colOff>297180</xdr:colOff>
      <xdr:row>75</xdr:row>
      <xdr:rowOff>22860</xdr:rowOff>
    </xdr:to>
    <xdr:pic>
      <xdr:nvPicPr>
        <xdr:cNvPr id="1025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737360" y="13609320"/>
          <a:ext cx="754380" cy="53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304800</xdr:colOff>
      <xdr:row>72</xdr:row>
      <xdr:rowOff>121920</xdr:rowOff>
    </xdr:from>
    <xdr:to>
      <xdr:col>11</xdr:col>
      <xdr:colOff>320040</xdr:colOff>
      <xdr:row>79</xdr:row>
      <xdr:rowOff>30480</xdr:rowOff>
    </xdr:to>
    <xdr:pic>
      <xdr:nvPicPr>
        <xdr:cNvPr id="1025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499360" y="13670280"/>
          <a:ext cx="3855720" cy="12420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381000</xdr:colOff>
      <xdr:row>83</xdr:row>
      <xdr:rowOff>68580</xdr:rowOff>
    </xdr:from>
    <xdr:to>
      <xdr:col>7</xdr:col>
      <xdr:colOff>327660</xdr:colOff>
      <xdr:row>85</xdr:row>
      <xdr:rowOff>114300</xdr:rowOff>
    </xdr:to>
    <xdr:pic>
      <xdr:nvPicPr>
        <xdr:cNvPr id="1025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478280" y="15941040"/>
          <a:ext cx="2689860" cy="426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38100</xdr:colOff>
      <xdr:row>86</xdr:row>
      <xdr:rowOff>68580</xdr:rowOff>
    </xdr:from>
    <xdr:to>
      <xdr:col>11</xdr:col>
      <xdr:colOff>106680</xdr:colOff>
      <xdr:row>87</xdr:row>
      <xdr:rowOff>99060</xdr:rowOff>
    </xdr:to>
    <xdr:pic>
      <xdr:nvPicPr>
        <xdr:cNvPr id="1025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86740" y="16512540"/>
          <a:ext cx="5554980" cy="2209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17</xdr:col>
      <xdr:colOff>541020</xdr:colOff>
      <xdr:row>92</xdr:row>
      <xdr:rowOff>60960</xdr:rowOff>
    </xdr:to>
    <xdr:pic>
      <xdr:nvPicPr>
        <xdr:cNvPr id="1025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48640" y="17015460"/>
          <a:ext cx="9319260" cy="6324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106680</xdr:colOff>
      <xdr:row>4</xdr:row>
      <xdr:rowOff>53340</xdr:rowOff>
    </xdr:from>
    <xdr:to>
      <xdr:col>12</xdr:col>
      <xdr:colOff>99060</xdr:colOff>
      <xdr:row>6</xdr:row>
      <xdr:rowOff>106680</xdr:rowOff>
    </xdr:to>
    <xdr:pic>
      <xdr:nvPicPr>
        <xdr:cNvPr id="1025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03960" y="868680"/>
          <a:ext cx="5478780" cy="4343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495300</xdr:colOff>
      <xdr:row>93</xdr:row>
      <xdr:rowOff>68580</xdr:rowOff>
    </xdr:from>
    <xdr:to>
      <xdr:col>14</xdr:col>
      <xdr:colOff>53340</xdr:colOff>
      <xdr:row>104</xdr:row>
      <xdr:rowOff>60960</xdr:rowOff>
    </xdr:to>
    <xdr:pic>
      <xdr:nvPicPr>
        <xdr:cNvPr id="1026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592580" y="17846040"/>
          <a:ext cx="6141720" cy="2087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403860</xdr:colOff>
      <xdr:row>106</xdr:row>
      <xdr:rowOff>45720</xdr:rowOff>
    </xdr:from>
    <xdr:to>
      <xdr:col>8</xdr:col>
      <xdr:colOff>396240</xdr:colOff>
      <xdr:row>110</xdr:row>
      <xdr:rowOff>106680</xdr:rowOff>
    </xdr:to>
    <xdr:pic>
      <xdr:nvPicPr>
        <xdr:cNvPr id="1026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2049780" y="20299680"/>
          <a:ext cx="2735580" cy="8229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403860</xdr:colOff>
      <xdr:row>111</xdr:row>
      <xdr:rowOff>15240</xdr:rowOff>
    </xdr:from>
    <xdr:to>
      <xdr:col>11</xdr:col>
      <xdr:colOff>213360</xdr:colOff>
      <xdr:row>113</xdr:row>
      <xdr:rowOff>152400</xdr:rowOff>
    </xdr:to>
    <xdr:pic>
      <xdr:nvPicPr>
        <xdr:cNvPr id="1026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2049780" y="21221700"/>
          <a:ext cx="4198620" cy="5181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441960</xdr:colOff>
      <xdr:row>115</xdr:row>
      <xdr:rowOff>22860</xdr:rowOff>
    </xdr:from>
    <xdr:to>
      <xdr:col>18</xdr:col>
      <xdr:colOff>327660</xdr:colOff>
      <xdr:row>118</xdr:row>
      <xdr:rowOff>106680</xdr:rowOff>
    </xdr:to>
    <xdr:pic>
      <xdr:nvPicPr>
        <xdr:cNvPr id="1026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087880" y="21991320"/>
          <a:ext cx="8115300" cy="6553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518160</xdr:colOff>
      <xdr:row>119</xdr:row>
      <xdr:rowOff>76200</xdr:rowOff>
    </xdr:from>
    <xdr:to>
      <xdr:col>23</xdr:col>
      <xdr:colOff>182880</xdr:colOff>
      <xdr:row>125</xdr:row>
      <xdr:rowOff>76200</xdr:rowOff>
    </xdr:to>
    <xdr:pic>
      <xdr:nvPicPr>
        <xdr:cNvPr id="1026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2164080" y="22814280"/>
          <a:ext cx="10637520" cy="1143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15240</xdr:colOff>
      <xdr:row>126</xdr:row>
      <xdr:rowOff>182880</xdr:rowOff>
    </xdr:from>
    <xdr:to>
      <xdr:col>22</xdr:col>
      <xdr:colOff>99060</xdr:colOff>
      <xdr:row>130</xdr:row>
      <xdr:rowOff>38100</xdr:rowOff>
    </xdr:to>
    <xdr:pic>
      <xdr:nvPicPr>
        <xdr:cNvPr id="1026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661160" y="24246840"/>
          <a:ext cx="10507980" cy="6172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502920</xdr:colOff>
      <xdr:row>132</xdr:row>
      <xdr:rowOff>68580</xdr:rowOff>
    </xdr:from>
    <xdr:to>
      <xdr:col>17</xdr:col>
      <xdr:colOff>419100</xdr:colOff>
      <xdr:row>135</xdr:row>
      <xdr:rowOff>68580</xdr:rowOff>
    </xdr:to>
    <xdr:pic>
      <xdr:nvPicPr>
        <xdr:cNvPr id="1026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502920" y="25275540"/>
          <a:ext cx="9243060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99060</xdr:colOff>
      <xdr:row>136</xdr:row>
      <xdr:rowOff>60960</xdr:rowOff>
    </xdr:from>
    <xdr:to>
      <xdr:col>14</xdr:col>
      <xdr:colOff>152400</xdr:colOff>
      <xdr:row>147</xdr:row>
      <xdr:rowOff>38100</xdr:rowOff>
    </xdr:to>
    <xdr:pic>
      <xdr:nvPicPr>
        <xdr:cNvPr id="1026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1196340" y="26029920"/>
          <a:ext cx="6637020" cy="20726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137160</xdr:colOff>
      <xdr:row>149</xdr:row>
      <xdr:rowOff>60960</xdr:rowOff>
    </xdr:from>
    <xdr:to>
      <xdr:col>8</xdr:col>
      <xdr:colOff>60960</xdr:colOff>
      <xdr:row>152</xdr:row>
      <xdr:rowOff>137160</xdr:rowOff>
    </xdr:to>
    <xdr:pic>
      <xdr:nvPicPr>
        <xdr:cNvPr id="1026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1783080" y="28506420"/>
          <a:ext cx="2667000" cy="647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99060</xdr:colOff>
      <xdr:row>153</xdr:row>
      <xdr:rowOff>121920</xdr:rowOff>
    </xdr:from>
    <xdr:to>
      <xdr:col>10</xdr:col>
      <xdr:colOff>495300</xdr:colOff>
      <xdr:row>156</xdr:row>
      <xdr:rowOff>121920</xdr:rowOff>
    </xdr:to>
    <xdr:pic>
      <xdr:nvPicPr>
        <xdr:cNvPr id="1027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2293620" y="29337000"/>
          <a:ext cx="3688080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60960</xdr:colOff>
      <xdr:row>157</xdr:row>
      <xdr:rowOff>175260</xdr:rowOff>
    </xdr:from>
    <xdr:to>
      <xdr:col>18</xdr:col>
      <xdr:colOff>342900</xdr:colOff>
      <xdr:row>160</xdr:row>
      <xdr:rowOff>83820</xdr:rowOff>
    </xdr:to>
    <xdr:pic>
      <xdr:nvPicPr>
        <xdr:cNvPr id="1027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2255520" y="30152340"/>
          <a:ext cx="7962900" cy="4800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53340</xdr:colOff>
      <xdr:row>161</xdr:row>
      <xdr:rowOff>38100</xdr:rowOff>
    </xdr:from>
    <xdr:to>
      <xdr:col>23</xdr:col>
      <xdr:colOff>381000</xdr:colOff>
      <xdr:row>164</xdr:row>
      <xdr:rowOff>68580</xdr:rowOff>
    </xdr:to>
    <xdr:pic>
      <xdr:nvPicPr>
        <xdr:cNvPr id="1027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2247900" y="30777180"/>
          <a:ext cx="10751820" cy="6019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"/>
  <sheetViews>
    <sheetView tabSelected="1" topLeftCell="B4" workbookViewId="0">
      <selection activeCell="L18" sqref="L18"/>
    </sheetView>
  </sheetViews>
  <sheetFormatPr defaultRowHeight="15" x14ac:dyDescent="0.3"/>
  <cols>
    <col min="1" max="1" width="9.375" customWidth="1"/>
    <col min="2" max="2" width="9" customWidth="1"/>
    <col min="3" max="3" width="13" style="18" customWidth="1"/>
    <col min="4" max="4" width="7.5" customWidth="1"/>
    <col min="5" max="5" width="12.625" style="14" customWidth="1"/>
    <col min="6" max="6" width="8.75" style="74" customWidth="1"/>
    <col min="7" max="7" width="11.75" customWidth="1"/>
    <col min="8" max="9" width="10" style="13" customWidth="1"/>
    <col min="10" max="10" width="10" style="228" customWidth="1"/>
    <col min="11" max="11" width="10" style="13" customWidth="1"/>
    <col min="12" max="12" width="9.625" style="14" bestFit="1" customWidth="1"/>
    <col min="13" max="13" width="17.125" customWidth="1"/>
    <col min="14" max="14" width="16.5" customWidth="1"/>
  </cols>
  <sheetData>
    <row r="1" spans="1:17" ht="16.2" x14ac:dyDescent="0.35">
      <c r="A1" t="s">
        <v>70</v>
      </c>
      <c r="B1" t="s">
        <v>476</v>
      </c>
      <c r="C1" s="236">
        <v>43861</v>
      </c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7" ht="16.8" thickBot="1" x14ac:dyDescent="0.35">
      <c r="A2" s="5"/>
      <c r="B2" s="5"/>
      <c r="C2" s="213"/>
      <c r="D2" s="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</row>
    <row r="3" spans="1:17" ht="15.6" x14ac:dyDescent="0.35">
      <c r="C3" s="19"/>
      <c r="M3" s="49" t="s">
        <v>245</v>
      </c>
      <c r="N3" s="49" t="s">
        <v>473</v>
      </c>
    </row>
    <row r="4" spans="1:17" ht="15.6" x14ac:dyDescent="0.35">
      <c r="C4" s="16"/>
      <c r="I4" s="229" t="s">
        <v>241</v>
      </c>
      <c r="J4" s="229" t="s">
        <v>241</v>
      </c>
      <c r="K4" s="226" t="s">
        <v>242</v>
      </c>
      <c r="L4" s="220" t="s">
        <v>242</v>
      </c>
      <c r="M4" s="28" t="s">
        <v>472</v>
      </c>
      <c r="N4" s="28"/>
    </row>
    <row r="5" spans="1:17" ht="15.6" x14ac:dyDescent="0.35">
      <c r="B5" s="49" t="s">
        <v>240</v>
      </c>
      <c r="C5" s="219"/>
      <c r="D5" s="28" t="s">
        <v>41</v>
      </c>
      <c r="E5" s="220" t="s">
        <v>41</v>
      </c>
      <c r="F5" s="221" t="s">
        <v>41</v>
      </c>
      <c r="G5" s="28" t="s">
        <v>45</v>
      </c>
      <c r="H5" s="28" t="s">
        <v>46</v>
      </c>
      <c r="I5" s="229" t="s">
        <v>41</v>
      </c>
      <c r="J5" s="229" t="s">
        <v>41</v>
      </c>
      <c r="K5" s="28" t="s">
        <v>45</v>
      </c>
      <c r="L5" s="28" t="s">
        <v>46</v>
      </c>
      <c r="M5" s="28" t="s">
        <v>227</v>
      </c>
      <c r="N5" s="28" t="s">
        <v>474</v>
      </c>
    </row>
    <row r="6" spans="1:17" ht="16.2" thickBot="1" x14ac:dyDescent="0.4">
      <c r="A6" s="5"/>
      <c r="B6" s="222" t="s">
        <v>7</v>
      </c>
      <c r="C6" s="223" t="s">
        <v>49</v>
      </c>
      <c r="D6" s="222" t="s">
        <v>71</v>
      </c>
      <c r="E6" s="224" t="s">
        <v>43</v>
      </c>
      <c r="F6" s="225" t="s">
        <v>43</v>
      </c>
      <c r="G6" s="222" t="s">
        <v>48</v>
      </c>
      <c r="H6" s="222" t="s">
        <v>47</v>
      </c>
      <c r="I6" s="222" t="s">
        <v>475</v>
      </c>
      <c r="J6" s="230" t="s">
        <v>43</v>
      </c>
      <c r="K6" s="222" t="s">
        <v>48</v>
      </c>
      <c r="L6" s="222" t="s">
        <v>47</v>
      </c>
      <c r="M6" s="222" t="s">
        <v>228</v>
      </c>
      <c r="N6" s="222"/>
      <c r="O6" s="5"/>
      <c r="P6" s="5"/>
    </row>
    <row r="7" spans="1:17" x14ac:dyDescent="0.3">
      <c r="B7" t="s">
        <v>40</v>
      </c>
      <c r="C7" s="16" t="s">
        <v>50</v>
      </c>
      <c r="D7">
        <f>C7-$C$1</f>
        <v>3</v>
      </c>
      <c r="E7" s="14">
        <f>D7/365</f>
        <v>8.21917808219178E-3</v>
      </c>
      <c r="F7" s="74">
        <v>8.21917808219178E-3</v>
      </c>
      <c r="G7" s="14">
        <v>0.99987085001520604</v>
      </c>
      <c r="H7" s="13">
        <v>1.5714262920184709E-2</v>
      </c>
      <c r="I7" s="231"/>
      <c r="J7" s="232"/>
    </row>
    <row r="8" spans="1:17" x14ac:dyDescent="0.3">
      <c r="B8" t="s">
        <v>9</v>
      </c>
      <c r="C8" s="16" t="s">
        <v>51</v>
      </c>
      <c r="D8">
        <f t="shared" ref="D8:D38" si="0">C8-$C$1</f>
        <v>13</v>
      </c>
      <c r="E8" s="14">
        <f t="shared" ref="E8:E38" si="1">D8/365</f>
        <v>3.5616438356164383E-2</v>
      </c>
      <c r="F8" s="74">
        <v>3.5616438356164383E-2</v>
      </c>
      <c r="G8" s="14">
        <v>0.99942885105392298</v>
      </c>
      <c r="H8" s="13">
        <v>1.6040686271177881E-2</v>
      </c>
      <c r="I8" s="231"/>
      <c r="J8" s="232"/>
    </row>
    <row r="9" spans="1:17" x14ac:dyDescent="0.3">
      <c r="B9" t="s">
        <v>10</v>
      </c>
      <c r="C9" s="16" t="s">
        <v>52</v>
      </c>
      <c r="D9">
        <f t="shared" si="0"/>
        <v>20</v>
      </c>
      <c r="E9" s="14">
        <f t="shared" si="1"/>
        <v>5.4794520547945202E-2</v>
      </c>
      <c r="F9" s="74">
        <v>5.4794520547945202E-2</v>
      </c>
      <c r="G9" s="14">
        <v>0.999119158375668</v>
      </c>
      <c r="H9" s="13">
        <v>1.6082443727284977E-2</v>
      </c>
      <c r="I9" s="231"/>
      <c r="J9" s="232"/>
    </row>
    <row r="10" spans="1:17" x14ac:dyDescent="0.3">
      <c r="B10" s="75" t="s">
        <v>11</v>
      </c>
      <c r="C10" s="76" t="s">
        <v>53</v>
      </c>
      <c r="D10" s="75">
        <f t="shared" si="0"/>
        <v>27</v>
      </c>
      <c r="E10" s="77">
        <f t="shared" si="1"/>
        <v>7.3972602739726029E-2</v>
      </c>
      <c r="F10" s="78">
        <v>7.3972602739726029E-2</v>
      </c>
      <c r="G10" s="77">
        <v>0.99881013126694695</v>
      </c>
      <c r="H10" s="79">
        <v>1.6094839775726875E-2</v>
      </c>
      <c r="I10" s="237"/>
      <c r="J10" s="238"/>
      <c r="K10" s="79"/>
      <c r="L10" s="77"/>
      <c r="M10" s="75"/>
    </row>
    <row r="11" spans="1:17" x14ac:dyDescent="0.3">
      <c r="B11" t="s">
        <v>12</v>
      </c>
      <c r="C11" s="16">
        <v>43896</v>
      </c>
      <c r="D11">
        <f t="shared" si="0"/>
        <v>35</v>
      </c>
      <c r="E11" s="14">
        <f t="shared" si="1"/>
        <v>9.5890410958904104E-2</v>
      </c>
      <c r="F11" s="74">
        <v>9.5890410958904104E-2</v>
      </c>
      <c r="G11" s="14">
        <v>0.99845698267052496</v>
      </c>
      <c r="H11" s="13">
        <v>1.6103893927272454E-2</v>
      </c>
      <c r="I11" s="233">
        <v>0.13333333333333333</v>
      </c>
      <c r="J11" s="233">
        <v>1.1111111111111112E-2</v>
      </c>
    </row>
    <row r="12" spans="1:17" x14ac:dyDescent="0.3">
      <c r="B12" t="s">
        <v>13</v>
      </c>
      <c r="C12" s="16">
        <v>43929</v>
      </c>
      <c r="D12">
        <f t="shared" si="0"/>
        <v>68</v>
      </c>
      <c r="E12" s="14">
        <f t="shared" si="1"/>
        <v>0.18630136986301371</v>
      </c>
      <c r="F12" s="74">
        <v>0.18630136986301371</v>
      </c>
      <c r="G12" s="14">
        <v>0.99701947176984596</v>
      </c>
      <c r="H12" s="13">
        <v>1.6022312945309172E-2</v>
      </c>
      <c r="I12" s="233">
        <v>1</v>
      </c>
      <c r="J12" s="233">
        <v>8.3333333333333329E-2</v>
      </c>
    </row>
    <row r="13" spans="1:17" x14ac:dyDescent="0.3">
      <c r="B13" t="s">
        <v>14</v>
      </c>
      <c r="C13" s="16">
        <v>43957</v>
      </c>
      <c r="D13">
        <f t="shared" si="0"/>
        <v>96</v>
      </c>
      <c r="E13" s="14">
        <f t="shared" si="1"/>
        <v>0.26301369863013696</v>
      </c>
      <c r="F13" s="74">
        <v>0.26301369863013696</v>
      </c>
      <c r="G13" s="14">
        <v>0.99581693714455699</v>
      </c>
      <c r="H13" s="13">
        <v>1.5937711077164258E-2</v>
      </c>
      <c r="I13" s="233">
        <v>2.0333333333333332</v>
      </c>
      <c r="J13" s="233">
        <v>0.16944444444444445</v>
      </c>
    </row>
    <row r="14" spans="1:17" x14ac:dyDescent="0.3">
      <c r="B14" t="s">
        <v>15</v>
      </c>
      <c r="C14" s="16">
        <v>43990</v>
      </c>
      <c r="D14">
        <f t="shared" si="0"/>
        <v>129</v>
      </c>
      <c r="E14" s="14">
        <f t="shared" si="1"/>
        <v>0.35342465753424657</v>
      </c>
      <c r="F14" s="74">
        <v>0.35342465753424657</v>
      </c>
      <c r="G14" s="14">
        <v>0.99443406641949295</v>
      </c>
      <c r="H14" s="13">
        <v>1.5792562821156639E-2</v>
      </c>
      <c r="I14" s="233">
        <v>3.0333333333333332</v>
      </c>
      <c r="J14" s="233">
        <v>0.25277777777777777</v>
      </c>
    </row>
    <row r="15" spans="1:17" x14ac:dyDescent="0.3">
      <c r="B15" t="s">
        <v>16</v>
      </c>
      <c r="C15" s="16">
        <v>44020</v>
      </c>
      <c r="D15">
        <f t="shared" si="0"/>
        <v>159</v>
      </c>
      <c r="E15" s="14">
        <f t="shared" si="1"/>
        <v>0.43561643835616437</v>
      </c>
      <c r="F15" s="74">
        <v>0.43561643835616437</v>
      </c>
      <c r="G15" s="14">
        <v>0.99322371216009997</v>
      </c>
      <c r="H15" s="13">
        <v>1.56085733404118E-2</v>
      </c>
      <c r="I15" s="233">
        <v>4.0666666666666664</v>
      </c>
      <c r="J15" s="233">
        <v>0.33888888888888902</v>
      </c>
    </row>
    <row r="16" spans="1:17" x14ac:dyDescent="0.3">
      <c r="B16" t="s">
        <v>17</v>
      </c>
      <c r="C16" s="16">
        <v>44049</v>
      </c>
      <c r="D16">
        <f t="shared" si="0"/>
        <v>188</v>
      </c>
      <c r="E16" s="14">
        <f t="shared" si="1"/>
        <v>0.51506849315068493</v>
      </c>
      <c r="F16" s="74">
        <v>0.51506849315068493</v>
      </c>
      <c r="G16" s="14">
        <v>0.99206768263651501</v>
      </c>
      <c r="H16" s="13">
        <v>1.5461915582868581E-2</v>
      </c>
      <c r="I16" s="233">
        <v>5.0666666666666664</v>
      </c>
      <c r="J16" s="233">
        <v>0.42222222222222222</v>
      </c>
    </row>
    <row r="17" spans="2:10" x14ac:dyDescent="0.3">
      <c r="B17" t="s">
        <v>18</v>
      </c>
      <c r="C17" s="16">
        <v>44082</v>
      </c>
      <c r="D17">
        <f t="shared" si="0"/>
        <v>221</v>
      </c>
      <c r="E17" s="14">
        <f t="shared" si="1"/>
        <v>0.60547945205479448</v>
      </c>
      <c r="F17" s="74">
        <v>0.60547945205479448</v>
      </c>
      <c r="G17" s="14">
        <v>0.99080901962489998</v>
      </c>
      <c r="H17" s="13">
        <v>1.5249861908730187E-2</v>
      </c>
      <c r="I17" s="233">
        <v>6.1</v>
      </c>
      <c r="J17" s="233">
        <v>0.5083333333333333</v>
      </c>
    </row>
    <row r="18" spans="2:10" x14ac:dyDescent="0.3">
      <c r="B18" t="s">
        <v>19</v>
      </c>
      <c r="C18" s="16">
        <v>44111</v>
      </c>
      <c r="D18">
        <f t="shared" si="0"/>
        <v>250</v>
      </c>
      <c r="E18" s="14">
        <f t="shared" si="1"/>
        <v>0.68493150684931503</v>
      </c>
      <c r="F18" s="74">
        <v>0.68493150684931503</v>
      </c>
      <c r="G18" s="14">
        <v>0.98974373936125004</v>
      </c>
      <c r="H18" s="13">
        <v>1.5051458996524643E-2</v>
      </c>
      <c r="I18" s="233">
        <v>7.1333333333333329</v>
      </c>
      <c r="J18" s="233">
        <v>0.59444444444444444</v>
      </c>
    </row>
    <row r="19" spans="2:10" x14ac:dyDescent="0.3">
      <c r="B19" t="s">
        <v>20</v>
      </c>
      <c r="C19" s="16">
        <v>44141</v>
      </c>
      <c r="D19">
        <f t="shared" si="0"/>
        <v>280</v>
      </c>
      <c r="E19" s="14">
        <f t="shared" si="1"/>
        <v>0.76712328767123283</v>
      </c>
      <c r="F19" s="74">
        <v>0.76712328767123283</v>
      </c>
      <c r="G19" s="14">
        <v>0.98866218460940503</v>
      </c>
      <c r="H19" s="13">
        <v>1.486407541278751E-2</v>
      </c>
      <c r="I19" s="233">
        <v>8.1333333333333329</v>
      </c>
      <c r="J19" s="233">
        <v>0.67777777777777781</v>
      </c>
    </row>
    <row r="20" spans="2:10" x14ac:dyDescent="0.3">
      <c r="B20" t="s">
        <v>21</v>
      </c>
      <c r="C20" s="16">
        <v>44173</v>
      </c>
      <c r="D20">
        <f t="shared" si="0"/>
        <v>312</v>
      </c>
      <c r="E20" s="14">
        <f t="shared" si="1"/>
        <v>0.85479452054794525</v>
      </c>
      <c r="F20" s="74">
        <v>0.85479452054794525</v>
      </c>
      <c r="G20" s="14">
        <v>0.98758082141215697</v>
      </c>
      <c r="H20" s="13">
        <v>1.461981890094234E-2</v>
      </c>
      <c r="I20" s="233">
        <v>9.1666666666666661</v>
      </c>
      <c r="J20" s="233">
        <v>0.76388888888888884</v>
      </c>
    </row>
    <row r="21" spans="2:10" x14ac:dyDescent="0.3">
      <c r="B21" t="s">
        <v>22</v>
      </c>
      <c r="C21" s="16">
        <v>44202</v>
      </c>
      <c r="D21">
        <f t="shared" si="0"/>
        <v>341</v>
      </c>
      <c r="E21" s="14">
        <f t="shared" si="1"/>
        <v>0.9342465753424658</v>
      </c>
      <c r="F21" s="74">
        <v>0.9342465753424658</v>
      </c>
      <c r="G21" s="14">
        <v>0.98663126556063496</v>
      </c>
      <c r="H21" s="13">
        <v>1.4406154467569937E-2</v>
      </c>
      <c r="I21" s="233">
        <v>10.166666666666666</v>
      </c>
      <c r="J21" s="233">
        <v>0.84722222222222221</v>
      </c>
    </row>
    <row r="22" spans="2:10" x14ac:dyDescent="0.3">
      <c r="B22" t="s">
        <v>23</v>
      </c>
      <c r="C22" s="16" t="s">
        <v>54</v>
      </c>
      <c r="D22">
        <f t="shared" si="0"/>
        <v>374</v>
      </c>
      <c r="E22" s="14">
        <f t="shared" si="1"/>
        <v>1.0246575342465754</v>
      </c>
      <c r="F22" s="74">
        <v>1.0246575342465754</v>
      </c>
      <c r="G22" s="14">
        <v>0.98557908146949402</v>
      </c>
      <c r="H22" s="13">
        <v>1.4176356588433149E-2</v>
      </c>
      <c r="I22" s="233">
        <v>11.2</v>
      </c>
      <c r="J22" s="233">
        <v>0.93333333333333335</v>
      </c>
    </row>
    <row r="23" spans="2:10" x14ac:dyDescent="0.3">
      <c r="B23" t="s">
        <v>24</v>
      </c>
      <c r="C23" s="16">
        <v>44414</v>
      </c>
      <c r="D23">
        <f t="shared" si="0"/>
        <v>553</v>
      </c>
      <c r="E23" s="14">
        <f t="shared" si="1"/>
        <v>1.515068493150685</v>
      </c>
      <c r="F23" s="74">
        <v>1.515068493150685</v>
      </c>
      <c r="G23" s="14">
        <v>0.98011650669806305</v>
      </c>
      <c r="H23" s="13">
        <v>1.3256054157765325E-2</v>
      </c>
      <c r="I23" s="231"/>
      <c r="J23" s="234">
        <v>1.0166666666666666</v>
      </c>
    </row>
    <row r="24" spans="2:10" x14ac:dyDescent="0.3">
      <c r="B24" t="s">
        <v>25</v>
      </c>
      <c r="C24" s="16" t="s">
        <v>55</v>
      </c>
      <c r="D24">
        <f t="shared" si="0"/>
        <v>739</v>
      </c>
      <c r="E24" s="14">
        <f t="shared" si="1"/>
        <v>2.0246575342465754</v>
      </c>
      <c r="F24" s="74">
        <v>2.0246575342465754</v>
      </c>
      <c r="G24" s="14">
        <v>0.97468588822263302</v>
      </c>
      <c r="H24" s="13">
        <v>1.2663882845711081E-2</v>
      </c>
      <c r="I24" s="231"/>
      <c r="J24" s="233">
        <v>1.1416666666666666</v>
      </c>
    </row>
    <row r="25" spans="2:10" x14ac:dyDescent="0.3">
      <c r="B25" t="s">
        <v>26</v>
      </c>
      <c r="C25" s="16" t="s">
        <v>56</v>
      </c>
      <c r="D25">
        <f t="shared" si="0"/>
        <v>1104</v>
      </c>
      <c r="E25" s="14">
        <f t="shared" si="1"/>
        <v>3.0246575342465754</v>
      </c>
      <c r="F25" s="74">
        <v>3.0246575342465754</v>
      </c>
      <c r="G25" s="14">
        <v>0.96402929839613805</v>
      </c>
      <c r="H25" s="13">
        <v>1.2111649630260039E-2</v>
      </c>
      <c r="I25" s="231"/>
      <c r="J25" s="233">
        <v>1.3944444444444444</v>
      </c>
    </row>
    <row r="26" spans="2:10" x14ac:dyDescent="0.3">
      <c r="B26" t="s">
        <v>27</v>
      </c>
      <c r="C26" s="16" t="s">
        <v>57</v>
      </c>
      <c r="D26">
        <f t="shared" si="0"/>
        <v>1468</v>
      </c>
      <c r="E26" s="14">
        <f t="shared" si="1"/>
        <v>4.021917808219178</v>
      </c>
      <c r="F26" s="74">
        <v>4.021917808219178</v>
      </c>
      <c r="G26" s="14">
        <v>0.95319081247247694</v>
      </c>
      <c r="H26" s="13">
        <v>1.1919729518271591E-2</v>
      </c>
      <c r="I26" s="231"/>
      <c r="J26" s="233">
        <v>1.6472222222222221</v>
      </c>
    </row>
    <row r="27" spans="2:10" x14ac:dyDescent="0.3">
      <c r="B27" t="s">
        <v>28</v>
      </c>
      <c r="C27" s="16" t="s">
        <v>58</v>
      </c>
      <c r="D27">
        <f t="shared" si="0"/>
        <v>1833</v>
      </c>
      <c r="E27" s="14">
        <f t="shared" si="1"/>
        <v>5.021917808219178</v>
      </c>
      <c r="F27" s="74">
        <v>5.021917808219178</v>
      </c>
      <c r="G27" s="14">
        <v>0.94179321086355305</v>
      </c>
      <c r="H27" s="13">
        <v>1.194156339680409E-2</v>
      </c>
      <c r="I27" s="231"/>
      <c r="J27" s="233">
        <v>1.9</v>
      </c>
    </row>
    <row r="28" spans="2:10" x14ac:dyDescent="0.3">
      <c r="B28" t="s">
        <v>29</v>
      </c>
      <c r="C28" s="16" t="s">
        <v>59</v>
      </c>
      <c r="D28">
        <f t="shared" si="0"/>
        <v>2198</v>
      </c>
      <c r="E28" s="14">
        <f t="shared" si="1"/>
        <v>6.021917808219178</v>
      </c>
      <c r="F28" s="74">
        <v>6.021917808219178</v>
      </c>
      <c r="G28" s="14">
        <v>0.92956933682211995</v>
      </c>
      <c r="H28" s="13">
        <v>1.2128009896630106E-2</v>
      </c>
      <c r="I28" s="231"/>
      <c r="J28" s="233">
        <v>2.1527777777777777</v>
      </c>
    </row>
    <row r="29" spans="2:10" x14ac:dyDescent="0.3">
      <c r="B29" t="s">
        <v>30</v>
      </c>
      <c r="C29" s="16" t="s">
        <v>60</v>
      </c>
      <c r="D29">
        <f t="shared" si="0"/>
        <v>2565</v>
      </c>
      <c r="E29" s="14">
        <f t="shared" si="1"/>
        <v>7.0273972602739727</v>
      </c>
      <c r="F29" s="74">
        <v>7.0273972602739727</v>
      </c>
      <c r="G29" s="14">
        <v>0.91702805375610497</v>
      </c>
      <c r="H29" s="13">
        <v>1.2325646468063639E-2</v>
      </c>
      <c r="I29" s="231"/>
      <c r="J29" s="233">
        <v>2.4055555555555554</v>
      </c>
    </row>
    <row r="30" spans="2:10" x14ac:dyDescent="0.3">
      <c r="B30" t="s">
        <v>31</v>
      </c>
      <c r="C30" s="16" t="s">
        <v>61</v>
      </c>
      <c r="D30">
        <f t="shared" si="0"/>
        <v>2930</v>
      </c>
      <c r="E30" s="14">
        <f t="shared" si="1"/>
        <v>8.0273972602739718</v>
      </c>
      <c r="F30" s="74">
        <v>8.0273972602739718</v>
      </c>
      <c r="G30" s="14">
        <v>0.90382306377956401</v>
      </c>
      <c r="H30" s="13">
        <v>1.2597067315301446E-2</v>
      </c>
      <c r="I30" s="231"/>
      <c r="J30" s="233">
        <v>2.6777777777777776</v>
      </c>
    </row>
    <row r="31" spans="2:10" x14ac:dyDescent="0.3">
      <c r="B31" t="s">
        <v>32</v>
      </c>
      <c r="C31" s="16" t="s">
        <v>62</v>
      </c>
      <c r="D31">
        <f t="shared" si="0"/>
        <v>3295</v>
      </c>
      <c r="E31" s="14">
        <f t="shared" si="1"/>
        <v>9.0273972602739718</v>
      </c>
      <c r="F31" s="74">
        <v>9.0273972602739718</v>
      </c>
      <c r="G31" s="14">
        <v>0.89016150433645003</v>
      </c>
      <c r="H31" s="13">
        <v>1.2888805468247222E-2</v>
      </c>
      <c r="I31" s="231"/>
      <c r="J31" s="233">
        <v>2.9305555555555554</v>
      </c>
    </row>
    <row r="32" spans="2:10" x14ac:dyDescent="0.3">
      <c r="B32" t="s">
        <v>33</v>
      </c>
      <c r="C32" s="16" t="s">
        <v>63</v>
      </c>
      <c r="D32">
        <f t="shared" si="0"/>
        <v>3659</v>
      </c>
      <c r="E32" s="14">
        <f t="shared" si="1"/>
        <v>10.024657534246575</v>
      </c>
      <c r="F32" s="74">
        <v>10.024657534246575</v>
      </c>
      <c r="G32" s="14">
        <v>0.87610727365847396</v>
      </c>
      <c r="H32" s="13">
        <v>1.3194140206494197E-2</v>
      </c>
      <c r="I32" s="231"/>
      <c r="J32" s="233">
        <v>3.1638888888888888</v>
      </c>
    </row>
    <row r="33" spans="2:10" x14ac:dyDescent="0.3">
      <c r="B33" t="s">
        <v>34</v>
      </c>
      <c r="C33" s="16" t="s">
        <v>64</v>
      </c>
      <c r="D33">
        <f t="shared" si="0"/>
        <v>4389</v>
      </c>
      <c r="E33" s="14">
        <f t="shared" si="1"/>
        <v>12.024657534246575</v>
      </c>
      <c r="F33" s="74">
        <v>12.024657534246575</v>
      </c>
      <c r="G33" s="14">
        <v>0.84776939839842103</v>
      </c>
      <c r="H33" s="13">
        <v>1.3733997459143284E-2</v>
      </c>
      <c r="I33" s="231"/>
      <c r="J33" s="232">
        <v>3.4361111111111109</v>
      </c>
    </row>
    <row r="34" spans="2:10" x14ac:dyDescent="0.3">
      <c r="B34" t="s">
        <v>35</v>
      </c>
      <c r="C34" s="16" t="s">
        <v>65</v>
      </c>
      <c r="D34">
        <f t="shared" si="0"/>
        <v>5486</v>
      </c>
      <c r="E34" s="14">
        <f t="shared" si="1"/>
        <v>15.03013698630137</v>
      </c>
      <c r="F34" s="74">
        <v>15.03013698630137</v>
      </c>
      <c r="G34" s="14">
        <v>0.80594701956085302</v>
      </c>
      <c r="H34" s="13">
        <v>1.4353646369782661E-2</v>
      </c>
      <c r="I34" s="231"/>
      <c r="J34" s="232">
        <v>3.6888888888888891</v>
      </c>
    </row>
    <row r="35" spans="2:10" x14ac:dyDescent="0.3">
      <c r="B35" t="s">
        <v>36</v>
      </c>
      <c r="C35" s="16" t="s">
        <v>66</v>
      </c>
      <c r="D35">
        <f t="shared" si="0"/>
        <v>7313</v>
      </c>
      <c r="E35" s="14">
        <f t="shared" si="1"/>
        <v>20.035616438356165</v>
      </c>
      <c r="F35" s="74">
        <v>20.035616438356165</v>
      </c>
      <c r="G35" s="14">
        <v>0.74091417332857201</v>
      </c>
      <c r="H35" s="13">
        <v>1.4966870961243798E-2</v>
      </c>
      <c r="I35" s="231"/>
      <c r="J35" s="232">
        <v>3.9416666666666669</v>
      </c>
    </row>
    <row r="36" spans="2:10" x14ac:dyDescent="0.3">
      <c r="B36" t="s">
        <v>37</v>
      </c>
      <c r="C36" s="16" t="s">
        <v>67</v>
      </c>
      <c r="D36">
        <f t="shared" si="0"/>
        <v>9140</v>
      </c>
      <c r="E36" s="14">
        <f t="shared" si="1"/>
        <v>25.041095890410958</v>
      </c>
      <c r="F36" s="74">
        <v>25.041095890410958</v>
      </c>
      <c r="G36" s="14">
        <v>0.68435402196435902</v>
      </c>
      <c r="H36" s="13">
        <v>1.5146298746045856E-2</v>
      </c>
      <c r="I36" s="231"/>
      <c r="J36" s="232">
        <v>4.1944444444444446</v>
      </c>
    </row>
    <row r="37" spans="2:10" x14ac:dyDescent="0.3">
      <c r="B37" t="s">
        <v>38</v>
      </c>
      <c r="C37" s="16" t="s">
        <v>68</v>
      </c>
      <c r="D37">
        <f t="shared" si="0"/>
        <v>10966</v>
      </c>
      <c r="E37" s="14">
        <f t="shared" si="1"/>
        <v>30.043835616438358</v>
      </c>
      <c r="F37" s="74">
        <v>30.043835616438358</v>
      </c>
      <c r="G37" s="14">
        <v>0.63422881887581595</v>
      </c>
      <c r="H37" s="13">
        <v>1.5156036746382774E-2</v>
      </c>
      <c r="I37" s="231"/>
      <c r="J37" s="232">
        <v>4.447222222222222</v>
      </c>
    </row>
    <row r="38" spans="2:10" x14ac:dyDescent="0.3">
      <c r="B38" t="s">
        <v>39</v>
      </c>
      <c r="C38" s="16" t="s">
        <v>69</v>
      </c>
      <c r="D38">
        <f t="shared" si="0"/>
        <v>14616</v>
      </c>
      <c r="E38" s="14">
        <f t="shared" si="1"/>
        <v>40.043835616438358</v>
      </c>
      <c r="F38" s="74">
        <v>40.043835616438358</v>
      </c>
      <c r="G38" s="14">
        <v>0.55647655667782703</v>
      </c>
      <c r="H38" s="13">
        <v>1.4637215104298268E-2</v>
      </c>
      <c r="I38" s="231"/>
      <c r="J38" s="232">
        <v>4.7</v>
      </c>
    </row>
    <row r="39" spans="2:10" x14ac:dyDescent="0.3">
      <c r="I39" s="231"/>
      <c r="J39" s="232">
        <v>4.9527777777777775</v>
      </c>
    </row>
    <row r="40" spans="2:10" x14ac:dyDescent="0.3">
      <c r="I40" s="231"/>
      <c r="J40" s="232">
        <v>5.2055999999999996</v>
      </c>
    </row>
    <row r="41" spans="2:10" x14ac:dyDescent="0.3">
      <c r="I41" s="231"/>
      <c r="J41" s="232">
        <v>6.021917808219178</v>
      </c>
    </row>
    <row r="42" spans="2:10" x14ac:dyDescent="0.3">
      <c r="I42" s="231"/>
      <c r="J42" s="232">
        <v>7.0273972602739727</v>
      </c>
    </row>
    <row r="43" spans="2:10" x14ac:dyDescent="0.3">
      <c r="I43" s="231"/>
      <c r="J43" s="232">
        <v>8.0273972602739718</v>
      </c>
    </row>
    <row r="44" spans="2:10" x14ac:dyDescent="0.3">
      <c r="I44" s="231"/>
      <c r="J44" s="232">
        <v>9.0273972602739718</v>
      </c>
    </row>
    <row r="45" spans="2:10" x14ac:dyDescent="0.3">
      <c r="I45" s="231"/>
      <c r="J45" s="232">
        <v>10.024657534246575</v>
      </c>
    </row>
    <row r="46" spans="2:10" x14ac:dyDescent="0.3">
      <c r="I46" s="231"/>
      <c r="J46" s="232">
        <v>12.024657534246575</v>
      </c>
    </row>
    <row r="47" spans="2:10" x14ac:dyDescent="0.3">
      <c r="I47" s="231"/>
      <c r="J47" s="232">
        <v>15.03013698630137</v>
      </c>
    </row>
    <row r="48" spans="2:10" x14ac:dyDescent="0.3">
      <c r="I48" s="231"/>
      <c r="J48" s="232">
        <v>20.035616438356165</v>
      </c>
    </row>
    <row r="49" spans="9:10" x14ac:dyDescent="0.3">
      <c r="I49" s="231"/>
      <c r="J49" s="232">
        <v>25.041095890410958</v>
      </c>
    </row>
    <row r="50" spans="9:10" x14ac:dyDescent="0.3">
      <c r="I50" s="231"/>
      <c r="J50" s="232">
        <v>30.043835616438358</v>
      </c>
    </row>
  </sheetData>
  <phoneticPr fontId="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E6" sqref="E6"/>
    </sheetView>
  </sheetViews>
  <sheetFormatPr defaultRowHeight="16.2" x14ac:dyDescent="0.3"/>
  <cols>
    <col min="1" max="3" width="15.625" style="85" customWidth="1"/>
    <col min="4" max="16384" width="9" style="85"/>
  </cols>
  <sheetData>
    <row r="1" spans="1:12" ht="16.8" x14ac:dyDescent="0.3">
      <c r="A1" s="113" t="s">
        <v>397</v>
      </c>
      <c r="B1" s="114"/>
      <c r="C1" s="114"/>
      <c r="D1" s="114"/>
      <c r="E1" s="114"/>
      <c r="F1" s="114"/>
      <c r="G1" s="114"/>
      <c r="H1" s="112"/>
      <c r="I1" s="112"/>
    </row>
    <row r="2" spans="1:12" ht="16.8" x14ac:dyDescent="0.3">
      <c r="A2" s="107" t="s">
        <v>395</v>
      </c>
      <c r="B2" s="108"/>
    </row>
    <row r="3" spans="1:12" ht="16.8" thickBot="1" x14ac:dyDescent="0.35">
      <c r="A3" s="86" t="s">
        <v>248</v>
      </c>
      <c r="B3" s="87" t="s">
        <v>249</v>
      </c>
      <c r="C3" s="87"/>
      <c r="D3" s="87"/>
      <c r="E3" s="87"/>
      <c r="F3" s="87"/>
      <c r="G3" s="87"/>
      <c r="H3" s="87"/>
      <c r="I3" s="87"/>
      <c r="J3" s="87"/>
      <c r="K3" s="87"/>
      <c r="L3" s="87"/>
    </row>
    <row r="4" spans="1:12" x14ac:dyDescent="0.3">
      <c r="A4" s="88" t="s">
        <v>250</v>
      </c>
      <c r="B4" s="89" t="s">
        <v>251</v>
      </c>
      <c r="C4" s="89" t="s">
        <v>252</v>
      </c>
      <c r="D4" s="90" t="s">
        <v>253</v>
      </c>
      <c r="E4" s="90" t="s">
        <v>254</v>
      </c>
      <c r="F4" s="89" t="s">
        <v>255</v>
      </c>
      <c r="G4" s="89" t="s">
        <v>256</v>
      </c>
      <c r="H4" s="89" t="s">
        <v>257</v>
      </c>
      <c r="I4" s="89" t="s">
        <v>258</v>
      </c>
      <c r="J4" s="89" t="s">
        <v>259</v>
      </c>
      <c r="K4" s="89" t="s">
        <v>260</v>
      </c>
      <c r="L4" s="91" t="s">
        <v>261</v>
      </c>
    </row>
    <row r="5" spans="1:12" x14ac:dyDescent="0.35">
      <c r="A5" s="110" t="s">
        <v>262</v>
      </c>
      <c r="B5" s="92">
        <v>26</v>
      </c>
      <c r="C5" s="92" t="s">
        <v>263</v>
      </c>
      <c r="D5" s="93">
        <v>98.41</v>
      </c>
      <c r="E5" s="214">
        <v>1.59</v>
      </c>
      <c r="F5" s="92">
        <v>1.573</v>
      </c>
      <c r="G5" s="92">
        <v>1.56</v>
      </c>
      <c r="H5" s="92">
        <v>1.4990000000000001</v>
      </c>
      <c r="I5" s="92">
        <v>1.4339999999999999</v>
      </c>
      <c r="J5" s="92">
        <v>1.379</v>
      </c>
      <c r="K5" s="92"/>
      <c r="L5" s="94"/>
    </row>
    <row r="6" spans="1:12" x14ac:dyDescent="0.35">
      <c r="A6" s="110" t="s">
        <v>264</v>
      </c>
      <c r="B6" s="92">
        <v>31</v>
      </c>
      <c r="C6" s="92" t="s">
        <v>265</v>
      </c>
      <c r="D6" s="93">
        <v>98.44</v>
      </c>
      <c r="E6" s="214">
        <v>1.56</v>
      </c>
      <c r="F6" s="92">
        <v>1.5489999999999999</v>
      </c>
      <c r="G6" s="92">
        <v>1.5269999999999999</v>
      </c>
      <c r="H6" s="92">
        <v>1.462</v>
      </c>
      <c r="I6" s="92">
        <v>1.397</v>
      </c>
      <c r="J6" s="92"/>
      <c r="K6" s="92"/>
      <c r="L6" s="94"/>
    </row>
    <row r="7" spans="1:12" x14ac:dyDescent="0.35">
      <c r="A7" s="110" t="s">
        <v>266</v>
      </c>
      <c r="B7" s="92">
        <v>30</v>
      </c>
      <c r="C7" s="92" t="s">
        <v>267</v>
      </c>
      <c r="D7" s="93">
        <v>98.465000000000003</v>
      </c>
      <c r="E7" s="214">
        <v>1.5349999999999999</v>
      </c>
      <c r="F7" s="92">
        <v>1.508</v>
      </c>
      <c r="G7" s="92">
        <v>1.4850000000000001</v>
      </c>
      <c r="H7" s="92">
        <v>1.419</v>
      </c>
      <c r="I7" s="92">
        <v>1.3560000000000001</v>
      </c>
      <c r="J7" s="92"/>
      <c r="K7" s="92"/>
      <c r="L7" s="94"/>
    </row>
    <row r="8" spans="1:12" x14ac:dyDescent="0.35">
      <c r="A8" s="110" t="s">
        <v>268</v>
      </c>
      <c r="B8" s="92">
        <v>31</v>
      </c>
      <c r="C8" s="92" t="s">
        <v>269</v>
      </c>
      <c r="D8" s="93">
        <v>98.52</v>
      </c>
      <c r="E8" s="214">
        <v>1.48</v>
      </c>
      <c r="F8" s="92">
        <v>1.4590000000000001</v>
      </c>
      <c r="G8" s="92">
        <v>1.4379999999999999</v>
      </c>
      <c r="H8" s="92">
        <v>1.371</v>
      </c>
      <c r="I8" s="92">
        <v>1.3180000000000001</v>
      </c>
      <c r="J8" s="92"/>
      <c r="K8" s="92"/>
      <c r="L8" s="94"/>
    </row>
    <row r="9" spans="1:12" x14ac:dyDescent="0.35">
      <c r="A9" s="110" t="s">
        <v>270</v>
      </c>
      <c r="B9" s="92">
        <v>30</v>
      </c>
      <c r="C9" s="92" t="s">
        <v>271</v>
      </c>
      <c r="D9" s="93">
        <v>98.564999999999998</v>
      </c>
      <c r="E9" s="214">
        <v>1.4350000000000001</v>
      </c>
      <c r="F9" s="92">
        <v>1.4159999999999999</v>
      </c>
      <c r="G9" s="92">
        <v>1.391</v>
      </c>
      <c r="H9" s="92">
        <v>1.3260000000000001</v>
      </c>
      <c r="I9" s="92"/>
      <c r="J9" s="92"/>
      <c r="K9" s="92"/>
      <c r="L9" s="94"/>
    </row>
    <row r="10" spans="1:12" x14ac:dyDescent="0.35">
      <c r="A10" s="110" t="s">
        <v>272</v>
      </c>
      <c r="B10" s="92">
        <v>31</v>
      </c>
      <c r="C10" s="92" t="s">
        <v>273</v>
      </c>
      <c r="D10" s="93">
        <v>98.605000000000004</v>
      </c>
      <c r="E10" s="214">
        <v>1.395</v>
      </c>
      <c r="F10" s="92">
        <v>1.3680000000000001</v>
      </c>
      <c r="G10" s="92">
        <v>1.349</v>
      </c>
      <c r="H10" s="92">
        <v>1.2869999999999999</v>
      </c>
      <c r="I10" s="92"/>
      <c r="J10" s="92"/>
      <c r="K10" s="92"/>
      <c r="L10" s="94"/>
    </row>
    <row r="11" spans="1:12" x14ac:dyDescent="0.35">
      <c r="A11" s="110" t="s">
        <v>274</v>
      </c>
      <c r="B11" s="92">
        <v>31</v>
      </c>
      <c r="C11" s="92" t="s">
        <v>275</v>
      </c>
      <c r="D11" s="93">
        <v>98.66</v>
      </c>
      <c r="E11" s="214">
        <v>1.34</v>
      </c>
      <c r="F11" s="92">
        <v>1.3240000000000001</v>
      </c>
      <c r="G11" s="92">
        <v>1.3</v>
      </c>
      <c r="H11" s="92">
        <v>1.2529999999999999</v>
      </c>
      <c r="I11" s="92"/>
      <c r="J11" s="92"/>
      <c r="K11" s="92"/>
      <c r="L11" s="94"/>
    </row>
    <row r="12" spans="1:12" x14ac:dyDescent="0.35">
      <c r="A12" s="110" t="s">
        <v>276</v>
      </c>
      <c r="B12" s="92">
        <v>30</v>
      </c>
      <c r="C12" s="92" t="s">
        <v>277</v>
      </c>
      <c r="D12" s="93">
        <v>98.694999999999993</v>
      </c>
      <c r="E12" s="214">
        <v>1.3049999999999999</v>
      </c>
      <c r="F12" s="92">
        <v>1.278</v>
      </c>
      <c r="G12" s="92">
        <v>1.256</v>
      </c>
      <c r="H12" s="92"/>
      <c r="I12" s="92"/>
      <c r="J12" s="92"/>
      <c r="K12" s="92"/>
      <c r="L12" s="94"/>
    </row>
    <row r="13" spans="1:12" x14ac:dyDescent="0.35">
      <c r="A13" s="110" t="s">
        <v>278</v>
      </c>
      <c r="B13" s="92">
        <v>31</v>
      </c>
      <c r="C13" s="92" t="s">
        <v>279</v>
      </c>
      <c r="D13" s="93">
        <v>98.75</v>
      </c>
      <c r="E13" s="214">
        <v>1.25</v>
      </c>
      <c r="F13" s="92">
        <v>1.2310000000000001</v>
      </c>
      <c r="G13" s="92">
        <v>1.2210000000000001</v>
      </c>
      <c r="H13" s="92"/>
      <c r="I13" s="92"/>
      <c r="J13" s="92"/>
      <c r="K13" s="92"/>
      <c r="L13" s="94"/>
    </row>
    <row r="14" spans="1:12" x14ac:dyDescent="0.35">
      <c r="A14" s="110" t="s">
        <v>280</v>
      </c>
      <c r="B14" s="92">
        <v>30</v>
      </c>
      <c r="C14" s="92" t="s">
        <v>281</v>
      </c>
      <c r="D14" s="93">
        <v>98.79</v>
      </c>
      <c r="E14" s="214">
        <v>1.21</v>
      </c>
      <c r="F14" s="92">
        <v>1.206</v>
      </c>
      <c r="G14" s="92">
        <v>1.2010000000000001</v>
      </c>
      <c r="H14" s="92"/>
      <c r="I14" s="92"/>
      <c r="J14" s="92"/>
      <c r="K14" s="92"/>
      <c r="L14" s="94"/>
    </row>
    <row r="15" spans="1:12" x14ac:dyDescent="0.35">
      <c r="A15" s="110" t="s">
        <v>282</v>
      </c>
      <c r="B15" s="92">
        <v>31</v>
      </c>
      <c r="C15" s="92" t="s">
        <v>283</v>
      </c>
      <c r="D15" s="93">
        <v>98.8</v>
      </c>
      <c r="E15" s="214">
        <v>1.2</v>
      </c>
      <c r="F15" s="92">
        <v>1.196</v>
      </c>
      <c r="G15" s="92"/>
      <c r="H15" s="92"/>
      <c r="I15" s="92"/>
      <c r="J15" s="92"/>
      <c r="K15" s="92"/>
      <c r="L15" s="94"/>
    </row>
    <row r="16" spans="1:12" ht="16.8" thickBot="1" x14ac:dyDescent="0.4">
      <c r="A16" s="111" t="s">
        <v>284</v>
      </c>
      <c r="B16" s="95">
        <v>30</v>
      </c>
      <c r="C16" s="95" t="s">
        <v>285</v>
      </c>
      <c r="D16" s="96">
        <v>98.81</v>
      </c>
      <c r="E16" s="218">
        <v>1.19</v>
      </c>
      <c r="F16" s="95"/>
      <c r="G16" s="95"/>
      <c r="H16" s="95"/>
      <c r="I16" s="95"/>
      <c r="J16" s="95"/>
      <c r="K16" s="95"/>
      <c r="L16" s="97"/>
    </row>
    <row r="17" spans="1:12" ht="16.8" x14ac:dyDescent="0.35">
      <c r="A17" s="99" t="s">
        <v>286</v>
      </c>
      <c r="B17" s="100"/>
      <c r="C17" s="86"/>
      <c r="D17" s="98"/>
      <c r="E17" s="98"/>
      <c r="F17" s="86"/>
      <c r="G17" s="86"/>
      <c r="H17" s="86"/>
      <c r="I17" s="86"/>
      <c r="J17" s="86"/>
      <c r="K17" s="86"/>
      <c r="L17" s="86"/>
    </row>
    <row r="18" spans="1:12" ht="16.8" x14ac:dyDescent="0.3">
      <c r="A18" s="84" t="s">
        <v>287</v>
      </c>
      <c r="B18" s="84" t="s">
        <v>250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2" ht="16.8" x14ac:dyDescent="0.35">
      <c r="A19" s="102" t="s">
        <v>288</v>
      </c>
      <c r="B19" s="84" t="s">
        <v>289</v>
      </c>
    </row>
    <row r="20" spans="1:12" ht="16.8" x14ac:dyDescent="0.35">
      <c r="A20" s="102" t="s">
        <v>290</v>
      </c>
      <c r="B20" s="84" t="s">
        <v>291</v>
      </c>
    </row>
    <row r="21" spans="1:12" ht="16.8" x14ac:dyDescent="0.35">
      <c r="A21" s="102"/>
      <c r="B21" s="84"/>
    </row>
    <row r="23" spans="1:12" ht="16.8" x14ac:dyDescent="0.3">
      <c r="A23" s="84" t="s">
        <v>292</v>
      </c>
      <c r="B23" s="84"/>
      <c r="C23" s="84"/>
    </row>
    <row r="24" spans="1:12" ht="16.8" x14ac:dyDescent="0.3">
      <c r="A24" s="84" t="s">
        <v>293</v>
      </c>
      <c r="B24" s="84"/>
      <c r="C24" s="84"/>
    </row>
    <row r="25" spans="1:12" ht="16.8" x14ac:dyDescent="0.3">
      <c r="A25" s="84" t="s">
        <v>294</v>
      </c>
      <c r="B25" s="84"/>
      <c r="C25" s="84"/>
    </row>
    <row r="26" spans="1:12" ht="16.8" x14ac:dyDescent="0.3">
      <c r="A26" s="84"/>
      <c r="B26" s="84"/>
      <c r="C26" s="84"/>
    </row>
    <row r="27" spans="1:12" ht="17.399999999999999" thickBot="1" x14ac:dyDescent="0.35">
      <c r="A27" s="103" t="s">
        <v>233</v>
      </c>
      <c r="B27" s="103"/>
      <c r="C27" s="103"/>
    </row>
    <row r="28" spans="1:12" ht="16.8" x14ac:dyDescent="0.3">
      <c r="A28" s="104" t="s">
        <v>295</v>
      </c>
      <c r="B28" s="104" t="s">
        <v>296</v>
      </c>
      <c r="C28" s="104" t="s">
        <v>297</v>
      </c>
    </row>
    <row r="29" spans="1:12" ht="17.399999999999999" thickBot="1" x14ac:dyDescent="0.35">
      <c r="A29" s="105" t="s">
        <v>298</v>
      </c>
      <c r="B29" s="105" t="s">
        <v>299</v>
      </c>
      <c r="C29" s="105"/>
    </row>
    <row r="30" spans="1:12" ht="17.399999999999999" thickTop="1" x14ac:dyDescent="0.3">
      <c r="A30" s="106" t="s">
        <v>300</v>
      </c>
      <c r="B30" s="104" t="s">
        <v>301</v>
      </c>
      <c r="C30" s="104" t="s">
        <v>302</v>
      </c>
    </row>
    <row r="31" spans="1:12" ht="16.8" x14ac:dyDescent="0.3">
      <c r="A31" s="104" t="s">
        <v>302</v>
      </c>
      <c r="B31" s="104" t="s">
        <v>303</v>
      </c>
      <c r="C31" s="104" t="s">
        <v>304</v>
      </c>
    </row>
    <row r="33" spans="1:12" ht="16.8" thickBot="1" x14ac:dyDescent="0.35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</row>
    <row r="34" spans="1:12" x14ac:dyDescent="0.3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x14ac:dyDescent="0.3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x14ac:dyDescent="0.3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ht="16.8" thickBot="1" x14ac:dyDescent="0.35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</row>
    <row r="38" spans="1:12" ht="16.8" x14ac:dyDescent="0.3">
      <c r="A38" s="113" t="s">
        <v>247</v>
      </c>
      <c r="B38" s="113"/>
      <c r="C38" s="113"/>
      <c r="D38" s="113"/>
      <c r="E38" s="113"/>
      <c r="F38" s="113"/>
      <c r="G38" s="113"/>
      <c r="H38" s="84"/>
      <c r="I38" s="84"/>
      <c r="J38" s="84"/>
      <c r="K38" s="84"/>
      <c r="L38" s="84"/>
    </row>
    <row r="39" spans="1:12" ht="16.8" x14ac:dyDescent="0.3">
      <c r="A39" s="107" t="s">
        <v>396</v>
      </c>
      <c r="B39" s="108"/>
    </row>
    <row r="40" spans="1:12" x14ac:dyDescent="0.3">
      <c r="A40" s="87" t="s">
        <v>248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</row>
    <row r="41" spans="1:12" x14ac:dyDescent="0.3">
      <c r="A41" s="120" t="s">
        <v>250</v>
      </c>
      <c r="B41" s="121" t="s">
        <v>251</v>
      </c>
      <c r="C41" s="121" t="s">
        <v>252</v>
      </c>
      <c r="D41" s="122" t="s">
        <v>253</v>
      </c>
      <c r="E41" s="122" t="s">
        <v>254</v>
      </c>
      <c r="F41" s="121" t="s">
        <v>257</v>
      </c>
      <c r="G41" s="121" t="s">
        <v>259</v>
      </c>
      <c r="H41" s="121" t="s">
        <v>305</v>
      </c>
      <c r="I41" s="121" t="s">
        <v>306</v>
      </c>
      <c r="J41" s="121" t="s">
        <v>307</v>
      </c>
      <c r="K41" s="121" t="s">
        <v>308</v>
      </c>
      <c r="L41" s="123" t="s">
        <v>309</v>
      </c>
    </row>
    <row r="42" spans="1:12" x14ac:dyDescent="0.35">
      <c r="A42" s="216" t="s">
        <v>262</v>
      </c>
      <c r="B42" s="124">
        <v>43</v>
      </c>
      <c r="C42" s="124" t="s">
        <v>310</v>
      </c>
      <c r="D42" s="125">
        <v>98.435000000000002</v>
      </c>
      <c r="E42" s="214">
        <v>1.5649999999999999</v>
      </c>
      <c r="F42" s="124">
        <v>1.4750000000000001</v>
      </c>
      <c r="G42" s="124">
        <v>1.3520000000000001</v>
      </c>
      <c r="H42" s="124">
        <v>1.208</v>
      </c>
      <c r="I42" s="124">
        <v>1.157</v>
      </c>
      <c r="J42" s="124">
        <v>1.1379999999999999</v>
      </c>
      <c r="K42" s="124">
        <v>1.153</v>
      </c>
      <c r="L42" s="126"/>
    </row>
    <row r="43" spans="1:12" x14ac:dyDescent="0.35">
      <c r="A43" s="216" t="s">
        <v>311</v>
      </c>
      <c r="B43" s="124">
        <v>91</v>
      </c>
      <c r="C43" s="124" t="s">
        <v>312</v>
      </c>
      <c r="D43" s="125">
        <v>98.51</v>
      </c>
      <c r="E43" s="214">
        <v>1.49</v>
      </c>
      <c r="F43" s="124">
        <v>1.425</v>
      </c>
      <c r="G43" s="124">
        <v>1.298</v>
      </c>
      <c r="H43" s="124">
        <v>1.175</v>
      </c>
      <c r="I43" s="124">
        <v>1.137</v>
      </c>
      <c r="J43" s="124">
        <v>1.1279999999999999</v>
      </c>
      <c r="K43" s="124">
        <v>1.147</v>
      </c>
      <c r="L43" s="126"/>
    </row>
    <row r="44" spans="1:12" x14ac:dyDescent="0.35">
      <c r="A44" s="216" t="s">
        <v>313</v>
      </c>
      <c r="B44" s="124">
        <v>91</v>
      </c>
      <c r="C44" s="124" t="s">
        <v>314</v>
      </c>
      <c r="D44" s="125">
        <v>98.644999999999996</v>
      </c>
      <c r="E44" s="214">
        <v>1.355</v>
      </c>
      <c r="F44" s="124">
        <v>1.29</v>
      </c>
      <c r="G44" s="124">
        <v>1.1870000000000001</v>
      </c>
      <c r="H44" s="124">
        <v>1.115</v>
      </c>
      <c r="I44" s="124">
        <v>1.1020000000000001</v>
      </c>
      <c r="J44" s="124">
        <v>1.1100000000000001</v>
      </c>
      <c r="K44" s="124">
        <v>1.137</v>
      </c>
      <c r="L44" s="126"/>
    </row>
    <row r="45" spans="1:12" x14ac:dyDescent="0.35">
      <c r="A45" s="216" t="s">
        <v>315</v>
      </c>
      <c r="B45" s="124">
        <v>91</v>
      </c>
      <c r="C45" s="124" t="s">
        <v>316</v>
      </c>
      <c r="D45" s="125">
        <v>98.78</v>
      </c>
      <c r="E45" s="214">
        <v>1.22</v>
      </c>
      <c r="F45" s="124">
        <v>1.1619999999999999</v>
      </c>
      <c r="G45" s="124">
        <v>1.103</v>
      </c>
      <c r="H45" s="124">
        <v>1.075</v>
      </c>
      <c r="I45" s="124">
        <v>1.079</v>
      </c>
      <c r="J45" s="124">
        <v>1.1000000000000001</v>
      </c>
      <c r="K45" s="124">
        <v>1.1319999999999999</v>
      </c>
      <c r="L45" s="126"/>
    </row>
    <row r="46" spans="1:12" x14ac:dyDescent="0.35">
      <c r="A46" s="216" t="s">
        <v>317</v>
      </c>
      <c r="B46" s="124">
        <v>91</v>
      </c>
      <c r="C46" s="124" t="s">
        <v>318</v>
      </c>
      <c r="D46" s="125">
        <v>98.9</v>
      </c>
      <c r="E46" s="214">
        <v>1.1000000000000001</v>
      </c>
      <c r="F46" s="124">
        <v>1.0760000000000001</v>
      </c>
      <c r="G46" s="124">
        <v>1.0489999999999999</v>
      </c>
      <c r="H46" s="124">
        <v>1.054</v>
      </c>
      <c r="I46" s="124">
        <v>1.0680000000000001</v>
      </c>
      <c r="J46" s="124">
        <v>1.097</v>
      </c>
      <c r="K46" s="124">
        <v>1.133</v>
      </c>
      <c r="L46" s="126"/>
    </row>
    <row r="47" spans="1:12" x14ac:dyDescent="0.35">
      <c r="A47" s="216" t="s">
        <v>319</v>
      </c>
      <c r="B47" s="124">
        <v>91</v>
      </c>
      <c r="C47" s="124" t="s">
        <v>320</v>
      </c>
      <c r="D47" s="125">
        <v>98.95</v>
      </c>
      <c r="E47" s="214">
        <v>1.05</v>
      </c>
      <c r="F47" s="124">
        <v>1.0389999999999999</v>
      </c>
      <c r="G47" s="124">
        <v>1.0249999999999999</v>
      </c>
      <c r="H47" s="124">
        <v>1.05</v>
      </c>
      <c r="I47" s="124">
        <v>1.0669999999999999</v>
      </c>
      <c r="J47" s="124">
        <v>1.1000000000000001</v>
      </c>
      <c r="K47" s="124">
        <v>1.139</v>
      </c>
      <c r="L47" s="126"/>
    </row>
    <row r="48" spans="1:12" x14ac:dyDescent="0.35">
      <c r="A48" s="216" t="s">
        <v>321</v>
      </c>
      <c r="B48" s="124">
        <v>91</v>
      </c>
      <c r="C48" s="124" t="s">
        <v>322</v>
      </c>
      <c r="D48" s="125">
        <v>98.974999999999994</v>
      </c>
      <c r="E48" s="214">
        <v>1.0249999999999999</v>
      </c>
      <c r="F48" s="124">
        <v>1.016</v>
      </c>
      <c r="G48" s="124">
        <v>1.018</v>
      </c>
      <c r="H48" s="124">
        <v>1.0529999999999999</v>
      </c>
      <c r="I48" s="124">
        <v>1.07</v>
      </c>
      <c r="J48" s="124">
        <v>1.107</v>
      </c>
      <c r="K48" s="124">
        <v>1.147</v>
      </c>
      <c r="L48" s="126"/>
    </row>
    <row r="49" spans="1:12" x14ac:dyDescent="0.35">
      <c r="A49" s="216" t="s">
        <v>323</v>
      </c>
      <c r="B49" s="124">
        <v>91</v>
      </c>
      <c r="C49" s="124" t="s">
        <v>324</v>
      </c>
      <c r="D49" s="125">
        <v>98.995000000000005</v>
      </c>
      <c r="E49" s="214">
        <v>1.0049999999999999</v>
      </c>
      <c r="F49" s="124">
        <v>1.006</v>
      </c>
      <c r="G49" s="124">
        <v>1.022</v>
      </c>
      <c r="H49" s="124">
        <v>1.06</v>
      </c>
      <c r="I49" s="124">
        <v>1.077</v>
      </c>
      <c r="J49" s="124">
        <v>1.115</v>
      </c>
      <c r="K49" s="124">
        <v>1.155</v>
      </c>
      <c r="L49" s="126"/>
    </row>
    <row r="50" spans="1:12" x14ac:dyDescent="0.35">
      <c r="A50" s="216" t="s">
        <v>325</v>
      </c>
      <c r="B50" s="124">
        <v>91</v>
      </c>
      <c r="C50" s="124" t="s">
        <v>326</v>
      </c>
      <c r="D50" s="125">
        <v>98.995000000000005</v>
      </c>
      <c r="E50" s="214">
        <v>1.0049999999999999</v>
      </c>
      <c r="F50" s="124">
        <v>1.014</v>
      </c>
      <c r="G50" s="124">
        <v>1.034</v>
      </c>
      <c r="H50" s="124">
        <v>1.07</v>
      </c>
      <c r="I50" s="124">
        <v>1.0860000000000001</v>
      </c>
      <c r="J50" s="124">
        <v>1.125</v>
      </c>
      <c r="K50" s="124">
        <v>1.165</v>
      </c>
      <c r="L50" s="126"/>
    </row>
    <row r="51" spans="1:12" x14ac:dyDescent="0.35">
      <c r="A51" s="216" t="s">
        <v>327</v>
      </c>
      <c r="B51" s="124">
        <v>91</v>
      </c>
      <c r="C51" s="124" t="s">
        <v>328</v>
      </c>
      <c r="D51" s="125">
        <v>98.98</v>
      </c>
      <c r="E51" s="214">
        <v>1.02</v>
      </c>
      <c r="F51" s="124">
        <v>1.032</v>
      </c>
      <c r="G51" s="124">
        <v>1.05</v>
      </c>
      <c r="H51" s="124">
        <v>1.081</v>
      </c>
      <c r="I51" s="124">
        <v>1.097</v>
      </c>
      <c r="J51" s="124">
        <v>1.1359999999999999</v>
      </c>
      <c r="K51" s="124">
        <v>1.1759999999999999</v>
      </c>
      <c r="L51" s="126"/>
    </row>
    <row r="52" spans="1:12" x14ac:dyDescent="0.35">
      <c r="A52" s="216" t="s">
        <v>329</v>
      </c>
      <c r="B52" s="124">
        <v>98</v>
      </c>
      <c r="C52" s="124" t="s">
        <v>330</v>
      </c>
      <c r="D52" s="125">
        <v>98.96</v>
      </c>
      <c r="E52" s="214">
        <v>1.04</v>
      </c>
      <c r="F52" s="124">
        <v>1.0489999999999999</v>
      </c>
      <c r="G52" s="124">
        <v>1.0640000000000001</v>
      </c>
      <c r="H52" s="124">
        <v>1.091</v>
      </c>
      <c r="I52" s="124">
        <v>1.107</v>
      </c>
      <c r="J52" s="124">
        <v>1.1459999999999999</v>
      </c>
      <c r="K52" s="124">
        <v>1.1859999999999999</v>
      </c>
      <c r="L52" s="126"/>
    </row>
    <row r="53" spans="1:12" x14ac:dyDescent="0.35">
      <c r="A53" s="216" t="s">
        <v>331</v>
      </c>
      <c r="B53" s="124">
        <v>91</v>
      </c>
      <c r="C53" s="124" t="s">
        <v>332</v>
      </c>
      <c r="D53" s="125">
        <v>98.944999999999993</v>
      </c>
      <c r="E53" s="214">
        <v>1.0549999999999999</v>
      </c>
      <c r="F53" s="124">
        <v>1.0640000000000001</v>
      </c>
      <c r="G53" s="124">
        <v>1.0740000000000001</v>
      </c>
      <c r="H53" s="124">
        <v>1.099</v>
      </c>
      <c r="I53" s="124">
        <v>1.117</v>
      </c>
      <c r="J53" s="124">
        <v>1.1559999999999999</v>
      </c>
      <c r="K53" s="124">
        <v>1.196</v>
      </c>
      <c r="L53" s="126"/>
    </row>
    <row r="54" spans="1:12" x14ac:dyDescent="0.35">
      <c r="A54" s="216" t="s">
        <v>333</v>
      </c>
      <c r="B54" s="124">
        <v>84</v>
      </c>
      <c r="C54" s="124" t="s">
        <v>334</v>
      </c>
      <c r="D54" s="125">
        <v>98.93</v>
      </c>
      <c r="E54" s="214">
        <v>1.07</v>
      </c>
      <c r="F54" s="124">
        <v>1.0740000000000001</v>
      </c>
      <c r="G54" s="124">
        <v>1.0820000000000001</v>
      </c>
      <c r="H54" s="124">
        <v>1.107</v>
      </c>
      <c r="I54" s="124">
        <v>1.1259999999999999</v>
      </c>
      <c r="J54" s="124">
        <v>1.165</v>
      </c>
      <c r="K54" s="127"/>
      <c r="L54" s="128"/>
    </row>
    <row r="55" spans="1:12" x14ac:dyDescent="0.35">
      <c r="A55" s="216" t="s">
        <v>335</v>
      </c>
      <c r="B55" s="124">
        <v>98</v>
      </c>
      <c r="C55" s="124" t="s">
        <v>336</v>
      </c>
      <c r="D55" s="125">
        <v>98.924999999999997</v>
      </c>
      <c r="E55" s="214">
        <v>1.075</v>
      </c>
      <c r="F55" s="124">
        <v>1.079</v>
      </c>
      <c r="G55" s="124">
        <v>1.087</v>
      </c>
      <c r="H55" s="124">
        <v>1.1140000000000001</v>
      </c>
      <c r="I55" s="124">
        <v>1.1339999999999999</v>
      </c>
      <c r="J55" s="124">
        <v>1.1739999999999999</v>
      </c>
      <c r="K55" s="127"/>
      <c r="L55" s="128"/>
    </row>
    <row r="56" spans="1:12" x14ac:dyDescent="0.35">
      <c r="A56" s="216" t="s">
        <v>337</v>
      </c>
      <c r="B56" s="124">
        <v>91</v>
      </c>
      <c r="C56" s="124" t="s">
        <v>338</v>
      </c>
      <c r="D56" s="125">
        <v>98.92</v>
      </c>
      <c r="E56" s="214">
        <v>1.08</v>
      </c>
      <c r="F56" s="124">
        <v>1.0840000000000001</v>
      </c>
      <c r="G56" s="124">
        <v>1.0920000000000001</v>
      </c>
      <c r="H56" s="124">
        <v>1.123</v>
      </c>
      <c r="I56" s="124">
        <v>1.143</v>
      </c>
      <c r="J56" s="124">
        <v>1.1839999999999999</v>
      </c>
      <c r="K56" s="127"/>
      <c r="L56" s="128"/>
    </row>
    <row r="57" spans="1:12" x14ac:dyDescent="0.35">
      <c r="A57" s="216" t="s">
        <v>339</v>
      </c>
      <c r="B57" s="124">
        <v>91</v>
      </c>
      <c r="C57" s="124" t="s">
        <v>340</v>
      </c>
      <c r="D57" s="125">
        <v>98.915000000000006</v>
      </c>
      <c r="E57" s="214">
        <v>1.085</v>
      </c>
      <c r="F57" s="124">
        <v>1.089</v>
      </c>
      <c r="G57" s="124">
        <v>1.097</v>
      </c>
      <c r="H57" s="124">
        <v>1.1319999999999999</v>
      </c>
      <c r="I57" s="124">
        <v>1.1519999999999999</v>
      </c>
      <c r="J57" s="124">
        <v>1.194</v>
      </c>
      <c r="K57" s="127"/>
      <c r="L57" s="128"/>
    </row>
    <row r="58" spans="1:12" x14ac:dyDescent="0.35">
      <c r="A58" s="216" t="s">
        <v>341</v>
      </c>
      <c r="B58" s="124">
        <v>91</v>
      </c>
      <c r="C58" s="124" t="s">
        <v>342</v>
      </c>
      <c r="D58" s="125">
        <v>98.91</v>
      </c>
      <c r="E58" s="214">
        <v>1.0900000000000001</v>
      </c>
      <c r="F58" s="124">
        <v>1.0940000000000001</v>
      </c>
      <c r="G58" s="124">
        <v>1.1060000000000001</v>
      </c>
      <c r="H58" s="124">
        <v>1.141</v>
      </c>
      <c r="I58" s="124">
        <v>1.1619999999999999</v>
      </c>
      <c r="J58" s="124">
        <v>1.204</v>
      </c>
      <c r="K58" s="127"/>
      <c r="L58" s="128"/>
    </row>
    <row r="59" spans="1:12" x14ac:dyDescent="0.35">
      <c r="A59" s="216" t="s">
        <v>343</v>
      </c>
      <c r="B59" s="124">
        <v>91</v>
      </c>
      <c r="C59" s="124" t="s">
        <v>344</v>
      </c>
      <c r="D59" s="125">
        <v>98.905000000000001</v>
      </c>
      <c r="E59" s="214">
        <v>1.095</v>
      </c>
      <c r="F59" s="124">
        <v>1.099</v>
      </c>
      <c r="G59" s="124">
        <v>1.1160000000000001</v>
      </c>
      <c r="H59" s="124">
        <v>1.151</v>
      </c>
      <c r="I59" s="124">
        <v>1.1719999999999999</v>
      </c>
      <c r="J59" s="124">
        <v>1.214</v>
      </c>
      <c r="K59" s="127"/>
      <c r="L59" s="128"/>
    </row>
    <row r="60" spans="1:12" x14ac:dyDescent="0.35">
      <c r="A60" s="216" t="s">
        <v>345</v>
      </c>
      <c r="B60" s="124">
        <v>91</v>
      </c>
      <c r="C60" s="124" t="s">
        <v>346</v>
      </c>
      <c r="D60" s="125">
        <v>98.9</v>
      </c>
      <c r="E60" s="214">
        <v>1.1000000000000001</v>
      </c>
      <c r="F60" s="124">
        <v>1.1120000000000001</v>
      </c>
      <c r="G60" s="124">
        <v>1.127</v>
      </c>
      <c r="H60" s="124">
        <v>1.1619999999999999</v>
      </c>
      <c r="I60" s="124">
        <v>1.1830000000000001</v>
      </c>
      <c r="J60" s="124">
        <v>1.224</v>
      </c>
      <c r="K60" s="127"/>
      <c r="L60" s="128"/>
    </row>
    <row r="61" spans="1:12" x14ac:dyDescent="0.35">
      <c r="A61" s="216" t="s">
        <v>347</v>
      </c>
      <c r="B61" s="124">
        <v>91</v>
      </c>
      <c r="C61" s="124" t="s">
        <v>348</v>
      </c>
      <c r="D61" s="125">
        <v>98.88</v>
      </c>
      <c r="E61" s="214">
        <v>1.1200000000000001</v>
      </c>
      <c r="F61" s="124">
        <v>1.127</v>
      </c>
      <c r="G61" s="124">
        <v>1.1399999999999999</v>
      </c>
      <c r="H61" s="124">
        <v>1.1739999999999999</v>
      </c>
      <c r="I61" s="124">
        <v>1.194</v>
      </c>
      <c r="J61" s="124">
        <v>1.2350000000000001</v>
      </c>
      <c r="K61" s="127"/>
      <c r="L61" s="128"/>
    </row>
    <row r="62" spans="1:12" x14ac:dyDescent="0.35">
      <c r="A62" s="216" t="s">
        <v>349</v>
      </c>
      <c r="B62" s="124">
        <v>91</v>
      </c>
      <c r="C62" s="124" t="s">
        <v>350</v>
      </c>
      <c r="D62" s="125">
        <v>98.87</v>
      </c>
      <c r="E62" s="214">
        <v>1.1299999999999999</v>
      </c>
      <c r="F62" s="124">
        <v>1.137</v>
      </c>
      <c r="G62" s="124">
        <v>1.1499999999999999</v>
      </c>
      <c r="H62" s="124">
        <v>1.1839999999999999</v>
      </c>
      <c r="I62" s="124">
        <v>1.204</v>
      </c>
      <c r="J62" s="124"/>
      <c r="K62" s="127"/>
      <c r="L62" s="128"/>
    </row>
    <row r="63" spans="1:12" x14ac:dyDescent="0.35">
      <c r="A63" s="216" t="s">
        <v>351</v>
      </c>
      <c r="B63" s="124">
        <v>91</v>
      </c>
      <c r="C63" s="124" t="s">
        <v>352</v>
      </c>
      <c r="D63" s="125">
        <v>98.86</v>
      </c>
      <c r="E63" s="214">
        <v>1.1399999999999999</v>
      </c>
      <c r="F63" s="124">
        <v>1.147</v>
      </c>
      <c r="G63" s="124">
        <v>1.1599999999999999</v>
      </c>
      <c r="H63" s="124">
        <v>1.194</v>
      </c>
      <c r="I63" s="124">
        <v>1.214</v>
      </c>
      <c r="J63" s="124"/>
      <c r="K63" s="127"/>
      <c r="L63" s="128"/>
    </row>
    <row r="64" spans="1:12" x14ac:dyDescent="0.35">
      <c r="A64" s="216" t="s">
        <v>353</v>
      </c>
      <c r="B64" s="124">
        <v>91</v>
      </c>
      <c r="C64" s="124" t="s">
        <v>354</v>
      </c>
      <c r="D64" s="125">
        <v>98.85</v>
      </c>
      <c r="E64" s="214">
        <v>1.1499999999999999</v>
      </c>
      <c r="F64" s="124">
        <v>1.157</v>
      </c>
      <c r="G64" s="124">
        <v>1.17</v>
      </c>
      <c r="H64" s="124">
        <v>1.204</v>
      </c>
      <c r="I64" s="124">
        <v>1.2250000000000001</v>
      </c>
      <c r="J64" s="124"/>
      <c r="K64" s="127"/>
      <c r="L64" s="128"/>
    </row>
    <row r="65" spans="1:12" x14ac:dyDescent="0.35">
      <c r="A65" s="216" t="s">
        <v>355</v>
      </c>
      <c r="B65" s="124">
        <v>91</v>
      </c>
      <c r="C65" s="124" t="s">
        <v>356</v>
      </c>
      <c r="D65" s="125">
        <v>98.84</v>
      </c>
      <c r="E65" s="214">
        <v>1.1599999999999999</v>
      </c>
      <c r="F65" s="124">
        <v>1.167</v>
      </c>
      <c r="G65" s="124">
        <v>1.18</v>
      </c>
      <c r="H65" s="124">
        <v>1.214</v>
      </c>
      <c r="I65" s="124">
        <v>1.2350000000000001</v>
      </c>
      <c r="J65" s="124"/>
      <c r="K65" s="127"/>
      <c r="L65" s="128"/>
    </row>
    <row r="66" spans="1:12" x14ac:dyDescent="0.35">
      <c r="A66" s="216" t="s">
        <v>357</v>
      </c>
      <c r="B66" s="124">
        <v>91</v>
      </c>
      <c r="C66" s="124" t="s">
        <v>358</v>
      </c>
      <c r="D66" s="125">
        <v>98.83</v>
      </c>
      <c r="E66" s="214">
        <v>1.17</v>
      </c>
      <c r="F66" s="124">
        <v>1.177</v>
      </c>
      <c r="G66" s="124">
        <v>1.19</v>
      </c>
      <c r="H66" s="124">
        <v>1.224</v>
      </c>
      <c r="I66" s="124">
        <v>1.2450000000000001</v>
      </c>
      <c r="J66" s="124"/>
      <c r="K66" s="127"/>
      <c r="L66" s="128"/>
    </row>
    <row r="67" spans="1:12" x14ac:dyDescent="0.35">
      <c r="A67" s="216" t="s">
        <v>359</v>
      </c>
      <c r="B67" s="124">
        <v>91</v>
      </c>
      <c r="C67" s="124" t="s">
        <v>360</v>
      </c>
      <c r="D67" s="125">
        <v>98.82</v>
      </c>
      <c r="E67" s="214">
        <v>1.18</v>
      </c>
      <c r="F67" s="124">
        <v>1.1870000000000001</v>
      </c>
      <c r="G67" s="124">
        <v>1.2</v>
      </c>
      <c r="H67" s="124">
        <v>1.2350000000000001</v>
      </c>
      <c r="I67" s="124">
        <v>1.2549999999999999</v>
      </c>
      <c r="J67" s="124"/>
      <c r="K67" s="127"/>
      <c r="L67" s="128"/>
    </row>
    <row r="68" spans="1:12" x14ac:dyDescent="0.35">
      <c r="A68" s="216" t="s">
        <v>361</v>
      </c>
      <c r="B68" s="124">
        <v>91</v>
      </c>
      <c r="C68" s="124" t="s">
        <v>362</v>
      </c>
      <c r="D68" s="125">
        <v>98.81</v>
      </c>
      <c r="E68" s="214">
        <v>1.19</v>
      </c>
      <c r="F68" s="124">
        <v>1.1970000000000001</v>
      </c>
      <c r="G68" s="124">
        <v>1.2110000000000001</v>
      </c>
      <c r="H68" s="124">
        <v>1.2450000000000001</v>
      </c>
      <c r="I68" s="124">
        <v>1.2649999999999999</v>
      </c>
      <c r="J68" s="124"/>
      <c r="K68" s="127"/>
      <c r="L68" s="128"/>
    </row>
    <row r="69" spans="1:12" x14ac:dyDescent="0.35">
      <c r="A69" s="216" t="s">
        <v>363</v>
      </c>
      <c r="B69" s="124">
        <v>91</v>
      </c>
      <c r="C69" s="124" t="s">
        <v>364</v>
      </c>
      <c r="D69" s="125">
        <v>98.8</v>
      </c>
      <c r="E69" s="214">
        <v>1.2</v>
      </c>
      <c r="F69" s="124">
        <v>1.2070000000000001</v>
      </c>
      <c r="G69" s="124">
        <v>1.2210000000000001</v>
      </c>
      <c r="H69" s="124">
        <v>1.2549999999999999</v>
      </c>
      <c r="I69" s="124">
        <v>1.2749999999999999</v>
      </c>
      <c r="J69" s="124"/>
      <c r="K69" s="127"/>
      <c r="L69" s="128"/>
    </row>
    <row r="70" spans="1:12" x14ac:dyDescent="0.35">
      <c r="A70" s="216" t="s">
        <v>365</v>
      </c>
      <c r="B70" s="124">
        <v>91</v>
      </c>
      <c r="C70" s="124" t="s">
        <v>366</v>
      </c>
      <c r="D70" s="125">
        <v>98.79</v>
      </c>
      <c r="E70" s="214">
        <v>1.21</v>
      </c>
      <c r="F70" s="124">
        <v>1.2170000000000001</v>
      </c>
      <c r="G70" s="124">
        <v>1.2310000000000001</v>
      </c>
      <c r="H70" s="124">
        <v>1.2649999999999999</v>
      </c>
      <c r="I70" s="127"/>
      <c r="J70" s="127"/>
      <c r="K70" s="127"/>
      <c r="L70" s="128"/>
    </row>
    <row r="71" spans="1:12" x14ac:dyDescent="0.35">
      <c r="A71" s="216" t="s">
        <v>367</v>
      </c>
      <c r="B71" s="124">
        <v>91</v>
      </c>
      <c r="C71" s="124" t="s">
        <v>368</v>
      </c>
      <c r="D71" s="125">
        <v>98.78</v>
      </c>
      <c r="E71" s="214">
        <v>1.22</v>
      </c>
      <c r="F71" s="124">
        <v>1.2270000000000001</v>
      </c>
      <c r="G71" s="124">
        <v>1.2410000000000001</v>
      </c>
      <c r="H71" s="124">
        <v>1.2749999999999999</v>
      </c>
      <c r="I71" s="127"/>
      <c r="J71" s="127"/>
      <c r="K71" s="127"/>
      <c r="L71" s="128"/>
    </row>
    <row r="72" spans="1:12" x14ac:dyDescent="0.35">
      <c r="A72" s="216" t="s">
        <v>369</v>
      </c>
      <c r="B72" s="124">
        <v>91</v>
      </c>
      <c r="C72" s="124" t="s">
        <v>370</v>
      </c>
      <c r="D72" s="125">
        <v>98.77</v>
      </c>
      <c r="E72" s="214">
        <v>1.23</v>
      </c>
      <c r="F72" s="124">
        <v>1.2370000000000001</v>
      </c>
      <c r="G72" s="124">
        <v>1.2509999999999999</v>
      </c>
      <c r="H72" s="124">
        <v>1.2849999999999999</v>
      </c>
      <c r="I72" s="127"/>
      <c r="J72" s="127"/>
      <c r="K72" s="127"/>
      <c r="L72" s="128"/>
    </row>
    <row r="73" spans="1:12" x14ac:dyDescent="0.35">
      <c r="A73" s="216" t="s">
        <v>371</v>
      </c>
      <c r="B73" s="124">
        <v>91</v>
      </c>
      <c r="C73" s="124" t="s">
        <v>372</v>
      </c>
      <c r="D73" s="125">
        <v>98.76</v>
      </c>
      <c r="E73" s="214">
        <v>1.24</v>
      </c>
      <c r="F73" s="124">
        <v>1.2470000000000001</v>
      </c>
      <c r="G73" s="124">
        <v>1.2609999999999999</v>
      </c>
      <c r="H73" s="124">
        <v>1.296</v>
      </c>
      <c r="I73" s="127"/>
      <c r="J73" s="127"/>
      <c r="K73" s="127"/>
      <c r="L73" s="128"/>
    </row>
    <row r="74" spans="1:12" x14ac:dyDescent="0.35">
      <c r="A74" s="216" t="s">
        <v>373</v>
      </c>
      <c r="B74" s="124">
        <v>91</v>
      </c>
      <c r="C74" s="124" t="s">
        <v>374</v>
      </c>
      <c r="D74" s="125">
        <v>98.75</v>
      </c>
      <c r="E74" s="214">
        <v>1.25</v>
      </c>
      <c r="F74" s="124">
        <v>1.2569999999999999</v>
      </c>
      <c r="G74" s="124">
        <v>1.2709999999999999</v>
      </c>
      <c r="H74" s="124"/>
      <c r="I74" s="127"/>
      <c r="J74" s="127"/>
      <c r="K74" s="127"/>
      <c r="L74" s="128"/>
    </row>
    <row r="75" spans="1:12" x14ac:dyDescent="0.35">
      <c r="A75" s="216" t="s">
        <v>375</v>
      </c>
      <c r="B75" s="124">
        <v>98</v>
      </c>
      <c r="C75" s="124" t="s">
        <v>376</v>
      </c>
      <c r="D75" s="125">
        <v>98.74</v>
      </c>
      <c r="E75" s="214">
        <v>1.26</v>
      </c>
      <c r="F75" s="124">
        <v>1.2669999999999999</v>
      </c>
      <c r="G75" s="124">
        <v>1.2809999999999999</v>
      </c>
      <c r="H75" s="124"/>
      <c r="I75" s="127"/>
      <c r="J75" s="127"/>
      <c r="K75" s="127"/>
      <c r="L75" s="128"/>
    </row>
    <row r="76" spans="1:12" x14ac:dyDescent="0.35">
      <c r="A76" s="216" t="s">
        <v>377</v>
      </c>
      <c r="B76" s="124">
        <v>91</v>
      </c>
      <c r="C76" s="124" t="s">
        <v>378</v>
      </c>
      <c r="D76" s="125">
        <v>98.73</v>
      </c>
      <c r="E76" s="214">
        <v>1.27</v>
      </c>
      <c r="F76" s="124">
        <v>1.2769999999999999</v>
      </c>
      <c r="G76" s="124">
        <v>1.2909999999999999</v>
      </c>
      <c r="H76" s="124"/>
      <c r="I76" s="127"/>
      <c r="J76" s="127"/>
      <c r="K76" s="127"/>
      <c r="L76" s="128"/>
    </row>
    <row r="77" spans="1:12" x14ac:dyDescent="0.35">
      <c r="A77" s="216" t="s">
        <v>379</v>
      </c>
      <c r="B77" s="124">
        <v>91</v>
      </c>
      <c r="C77" s="124" t="s">
        <v>380</v>
      </c>
      <c r="D77" s="125">
        <v>98.72</v>
      </c>
      <c r="E77" s="214">
        <v>1.28</v>
      </c>
      <c r="F77" s="124">
        <v>1.2869999999999999</v>
      </c>
      <c r="G77" s="124">
        <v>1.3009999999999999</v>
      </c>
      <c r="H77" s="124"/>
      <c r="I77" s="127"/>
      <c r="J77" s="127"/>
      <c r="K77" s="127"/>
      <c r="L77" s="128"/>
    </row>
    <row r="78" spans="1:12" x14ac:dyDescent="0.35">
      <c r="A78" s="216" t="s">
        <v>381</v>
      </c>
      <c r="B78" s="124">
        <v>91</v>
      </c>
      <c r="C78" s="124" t="s">
        <v>382</v>
      </c>
      <c r="D78" s="125">
        <v>98.71</v>
      </c>
      <c r="E78" s="214">
        <v>1.29</v>
      </c>
      <c r="F78" s="124">
        <v>1.2969999999999999</v>
      </c>
      <c r="G78" s="124"/>
      <c r="H78" s="124"/>
      <c r="I78" s="127"/>
      <c r="J78" s="127"/>
      <c r="K78" s="127"/>
      <c r="L78" s="128"/>
    </row>
    <row r="79" spans="1:12" x14ac:dyDescent="0.35">
      <c r="A79" s="216" t="s">
        <v>383</v>
      </c>
      <c r="B79" s="124">
        <v>91</v>
      </c>
      <c r="C79" s="124" t="s">
        <v>384</v>
      </c>
      <c r="D79" s="125">
        <v>98.7</v>
      </c>
      <c r="E79" s="214">
        <v>1.3</v>
      </c>
      <c r="F79" s="124">
        <v>1.3069999999999999</v>
      </c>
      <c r="G79" s="124"/>
      <c r="H79" s="124"/>
      <c r="I79" s="127"/>
      <c r="J79" s="127"/>
      <c r="K79" s="127"/>
      <c r="L79" s="128"/>
    </row>
    <row r="80" spans="1:12" x14ac:dyDescent="0.35">
      <c r="A80" s="217" t="s">
        <v>385</v>
      </c>
      <c r="B80" s="117">
        <v>91</v>
      </c>
      <c r="C80" s="117" t="s">
        <v>386</v>
      </c>
      <c r="D80" s="118">
        <v>98.69</v>
      </c>
      <c r="E80" s="215">
        <v>1.31</v>
      </c>
      <c r="F80" s="117"/>
      <c r="G80" s="117"/>
      <c r="H80" s="117"/>
      <c r="I80" s="119"/>
      <c r="J80" s="119"/>
      <c r="K80" s="119"/>
      <c r="L80" s="129"/>
    </row>
    <row r="81" spans="1:3" ht="16.8" x14ac:dyDescent="0.3">
      <c r="A81" s="84" t="s">
        <v>387</v>
      </c>
      <c r="B81" s="84"/>
      <c r="C81" s="84"/>
    </row>
    <row r="82" spans="1:3" ht="16.8" x14ac:dyDescent="0.3">
      <c r="A82" s="84" t="s">
        <v>388</v>
      </c>
      <c r="B82" s="84"/>
      <c r="C82" s="84"/>
    </row>
    <row r="83" spans="1:3" ht="16.8" x14ac:dyDescent="0.3">
      <c r="A83" s="84" t="s">
        <v>389</v>
      </c>
      <c r="B83" s="84"/>
      <c r="C83" s="84"/>
    </row>
    <row r="84" spans="1:3" ht="16.8" x14ac:dyDescent="0.3">
      <c r="A84" s="84"/>
      <c r="B84" s="84"/>
      <c r="C84" s="84"/>
    </row>
    <row r="85" spans="1:3" ht="17.399999999999999" thickBot="1" x14ac:dyDescent="0.35">
      <c r="A85" s="103" t="s">
        <v>233</v>
      </c>
      <c r="B85" s="103"/>
      <c r="C85" s="103"/>
    </row>
    <row r="86" spans="1:3" ht="16.8" x14ac:dyDescent="0.3">
      <c r="A86" s="104" t="s">
        <v>295</v>
      </c>
      <c r="B86" s="104" t="s">
        <v>296</v>
      </c>
      <c r="C86" s="104" t="s">
        <v>297</v>
      </c>
    </row>
    <row r="87" spans="1:3" ht="17.399999999999999" thickBot="1" x14ac:dyDescent="0.35">
      <c r="A87" s="105" t="s">
        <v>298</v>
      </c>
      <c r="B87" s="105" t="s">
        <v>299</v>
      </c>
      <c r="C87" s="105"/>
    </row>
    <row r="88" spans="1:3" ht="17.399999999999999" thickTop="1" x14ac:dyDescent="0.3">
      <c r="A88" s="106" t="s">
        <v>300</v>
      </c>
      <c r="B88" s="104" t="s">
        <v>390</v>
      </c>
      <c r="C88" s="104" t="s">
        <v>391</v>
      </c>
    </row>
    <row r="89" spans="1:3" ht="16.8" x14ac:dyDescent="0.3">
      <c r="A89" s="106" t="s">
        <v>392</v>
      </c>
      <c r="B89" s="104" t="s">
        <v>393</v>
      </c>
      <c r="C89" s="104" t="s">
        <v>394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topLeftCell="R1" zoomScale="75" zoomScaleNormal="75" workbookViewId="0">
      <selection activeCell="S14" sqref="S14:AH15"/>
    </sheetView>
  </sheetViews>
  <sheetFormatPr defaultRowHeight="16.8" x14ac:dyDescent="0.3"/>
  <cols>
    <col min="1" max="1" width="32" style="133" customWidth="1"/>
    <col min="2" max="2" width="9" style="84"/>
    <col min="3" max="3" width="14.75" style="85" customWidth="1"/>
    <col min="4" max="4" width="16.875" style="85" customWidth="1"/>
    <col min="5" max="5" width="17.25" style="85" customWidth="1"/>
    <col min="6" max="6" width="16" style="85" customWidth="1"/>
    <col min="7" max="7" width="16.125" style="85" customWidth="1"/>
    <col min="8" max="8" width="16.5" style="85" customWidth="1"/>
    <col min="9" max="19" width="15.5" style="85" customWidth="1"/>
    <col min="20" max="20" width="14.625" style="85" customWidth="1"/>
    <col min="21" max="21" width="15.25" style="85" customWidth="1"/>
    <col min="22" max="22" width="15.125" style="85" customWidth="1"/>
    <col min="23" max="34" width="15.5" style="85" customWidth="1"/>
    <col min="35" max="16384" width="9" style="85"/>
  </cols>
  <sheetData>
    <row r="1" spans="1:34" x14ac:dyDescent="0.3">
      <c r="A1" s="181" t="s">
        <v>434</v>
      </c>
      <c r="B1" s="113"/>
      <c r="C1" s="114"/>
      <c r="D1" s="114"/>
      <c r="E1" s="114"/>
    </row>
    <row r="2" spans="1:34" x14ac:dyDescent="0.3">
      <c r="C2" s="134" t="s">
        <v>400</v>
      </c>
      <c r="D2" s="183"/>
    </row>
    <row r="3" spans="1:34" x14ac:dyDescent="0.3">
      <c r="C3" s="115" t="s">
        <v>401</v>
      </c>
      <c r="D3" s="109"/>
    </row>
    <row r="4" spans="1:34" x14ac:dyDescent="0.3">
      <c r="A4" s="135" t="s">
        <v>402</v>
      </c>
    </row>
    <row r="5" spans="1:34" s="137" customFormat="1" ht="17.399999999999999" thickBot="1" x14ac:dyDescent="0.35">
      <c r="A5" s="136">
        <v>43861</v>
      </c>
      <c r="B5" s="133"/>
    </row>
    <row r="6" spans="1:34" s="145" customFormat="1" ht="17.399999999999999" thickBot="1" x14ac:dyDescent="0.4">
      <c r="A6" s="138"/>
      <c r="B6" s="139" t="s">
        <v>403</v>
      </c>
      <c r="C6" s="140">
        <v>43865</v>
      </c>
      <c r="D6" s="141">
        <v>43891</v>
      </c>
      <c r="E6" s="140">
        <v>43922</v>
      </c>
      <c r="F6" s="140">
        <v>43952</v>
      </c>
      <c r="G6" s="140">
        <v>43983</v>
      </c>
      <c r="H6" s="140">
        <v>44013</v>
      </c>
      <c r="I6" s="140">
        <v>44044</v>
      </c>
      <c r="J6" s="140">
        <v>44075</v>
      </c>
      <c r="K6" s="140">
        <v>44105</v>
      </c>
      <c r="L6" s="140">
        <v>44136</v>
      </c>
      <c r="M6" s="140">
        <v>44166</v>
      </c>
      <c r="N6" s="140">
        <v>44197</v>
      </c>
      <c r="O6" s="142">
        <v>43865</v>
      </c>
      <c r="P6" s="143">
        <v>43908</v>
      </c>
      <c r="Q6" s="142">
        <v>43999</v>
      </c>
      <c r="R6" s="142">
        <v>44090</v>
      </c>
      <c r="S6" s="182">
        <v>44272</v>
      </c>
      <c r="T6" s="182">
        <v>44363</v>
      </c>
      <c r="U6" s="182">
        <v>44454</v>
      </c>
      <c r="V6" s="182">
        <v>44545</v>
      </c>
      <c r="W6" s="142">
        <v>44636</v>
      </c>
      <c r="X6" s="142">
        <v>44727</v>
      </c>
      <c r="Y6" s="142">
        <v>44825</v>
      </c>
      <c r="Z6" s="142">
        <v>44916</v>
      </c>
      <c r="AA6" s="182">
        <v>45000</v>
      </c>
      <c r="AB6" s="182">
        <v>45098</v>
      </c>
      <c r="AC6" s="182">
        <v>45189</v>
      </c>
      <c r="AD6" s="182">
        <v>45280</v>
      </c>
      <c r="AE6" s="142">
        <v>45371</v>
      </c>
      <c r="AF6" s="142">
        <v>45462</v>
      </c>
      <c r="AG6" s="142">
        <v>45553</v>
      </c>
      <c r="AH6" s="144">
        <v>45644</v>
      </c>
    </row>
    <row r="7" spans="1:34" s="148" customFormat="1" ht="15" x14ac:dyDescent="0.3">
      <c r="A7" s="146"/>
      <c r="B7" s="147" t="s">
        <v>404</v>
      </c>
      <c r="C7" s="148">
        <v>26</v>
      </c>
      <c r="D7" s="148">
        <v>31</v>
      </c>
      <c r="E7" s="148">
        <v>30</v>
      </c>
      <c r="F7" s="148">
        <v>31</v>
      </c>
      <c r="G7" s="148">
        <v>30</v>
      </c>
      <c r="H7" s="148">
        <v>31</v>
      </c>
      <c r="I7" s="148">
        <v>31</v>
      </c>
      <c r="J7" s="148">
        <v>30</v>
      </c>
      <c r="K7" s="148">
        <v>31</v>
      </c>
      <c r="L7" s="148">
        <v>30</v>
      </c>
      <c r="M7" s="148">
        <v>31</v>
      </c>
      <c r="N7" s="148">
        <v>30</v>
      </c>
      <c r="O7" s="148">
        <v>43</v>
      </c>
      <c r="P7" s="148">
        <v>91</v>
      </c>
      <c r="Q7" s="148">
        <v>91</v>
      </c>
      <c r="R7" s="148">
        <v>91</v>
      </c>
      <c r="S7" s="148">
        <v>91</v>
      </c>
      <c r="T7" s="148">
        <v>91</v>
      </c>
      <c r="U7" s="148">
        <v>91</v>
      </c>
      <c r="V7" s="148">
        <v>91</v>
      </c>
      <c r="W7" s="148">
        <v>91</v>
      </c>
      <c r="X7" s="148">
        <v>98</v>
      </c>
      <c r="Y7" s="148">
        <v>91</v>
      </c>
      <c r="Z7" s="148">
        <v>84</v>
      </c>
      <c r="AA7" s="148">
        <v>98</v>
      </c>
      <c r="AB7" s="148">
        <v>91</v>
      </c>
      <c r="AC7" s="148">
        <v>91</v>
      </c>
      <c r="AD7" s="148">
        <v>91</v>
      </c>
      <c r="AE7" s="148">
        <v>91</v>
      </c>
      <c r="AF7" s="148">
        <v>91</v>
      </c>
      <c r="AG7" s="148">
        <v>91</v>
      </c>
      <c r="AH7" s="148">
        <v>91</v>
      </c>
    </row>
    <row r="8" spans="1:34" s="151" customFormat="1" ht="15" x14ac:dyDescent="0.3">
      <c r="A8" s="149"/>
      <c r="B8" s="150" t="s">
        <v>405</v>
      </c>
      <c r="C8" s="149">
        <f>C6+C7</f>
        <v>43891</v>
      </c>
      <c r="D8" s="149">
        <f t="shared" ref="D8:AH8" si="0">D6+D7</f>
        <v>43922</v>
      </c>
      <c r="E8" s="149">
        <f t="shared" si="0"/>
        <v>43952</v>
      </c>
      <c r="F8" s="149">
        <f t="shared" si="0"/>
        <v>43983</v>
      </c>
      <c r="G8" s="149">
        <f t="shared" si="0"/>
        <v>44013</v>
      </c>
      <c r="H8" s="149">
        <f t="shared" si="0"/>
        <v>44044</v>
      </c>
      <c r="I8" s="149">
        <f t="shared" si="0"/>
        <v>44075</v>
      </c>
      <c r="J8" s="149">
        <f t="shared" si="0"/>
        <v>44105</v>
      </c>
      <c r="K8" s="149">
        <f t="shared" si="0"/>
        <v>44136</v>
      </c>
      <c r="L8" s="149">
        <f t="shared" si="0"/>
        <v>44166</v>
      </c>
      <c r="M8" s="149">
        <f t="shared" si="0"/>
        <v>44197</v>
      </c>
      <c r="N8" s="149">
        <f t="shared" si="0"/>
        <v>44227</v>
      </c>
      <c r="O8" s="149">
        <f t="shared" si="0"/>
        <v>43908</v>
      </c>
      <c r="P8" s="149">
        <f t="shared" si="0"/>
        <v>43999</v>
      </c>
      <c r="Q8" s="149">
        <f t="shared" si="0"/>
        <v>44090</v>
      </c>
      <c r="R8" s="149">
        <f t="shared" si="0"/>
        <v>44181</v>
      </c>
      <c r="S8" s="149">
        <f t="shared" si="0"/>
        <v>44363</v>
      </c>
      <c r="T8" s="149">
        <f t="shared" si="0"/>
        <v>44454</v>
      </c>
      <c r="U8" s="149">
        <f t="shared" si="0"/>
        <v>44545</v>
      </c>
      <c r="V8" s="149">
        <f t="shared" si="0"/>
        <v>44636</v>
      </c>
      <c r="W8" s="149">
        <f t="shared" si="0"/>
        <v>44727</v>
      </c>
      <c r="X8" s="149">
        <f t="shared" si="0"/>
        <v>44825</v>
      </c>
      <c r="Y8" s="149">
        <f t="shared" si="0"/>
        <v>44916</v>
      </c>
      <c r="Z8" s="149">
        <f t="shared" si="0"/>
        <v>45000</v>
      </c>
      <c r="AA8" s="149">
        <f t="shared" si="0"/>
        <v>45098</v>
      </c>
      <c r="AB8" s="149">
        <f t="shared" si="0"/>
        <v>45189</v>
      </c>
      <c r="AC8" s="149">
        <f t="shared" si="0"/>
        <v>45280</v>
      </c>
      <c r="AD8" s="149">
        <f t="shared" si="0"/>
        <v>45371</v>
      </c>
      <c r="AE8" s="149">
        <f t="shared" si="0"/>
        <v>45462</v>
      </c>
      <c r="AF8" s="149">
        <f t="shared" si="0"/>
        <v>45553</v>
      </c>
      <c r="AG8" s="149">
        <f t="shared" si="0"/>
        <v>45644</v>
      </c>
      <c r="AH8" s="149">
        <f t="shared" si="0"/>
        <v>45735</v>
      </c>
    </row>
    <row r="9" spans="1:34" s="148" customFormat="1" ht="15" x14ac:dyDescent="0.25">
      <c r="A9" s="146" t="s">
        <v>406</v>
      </c>
      <c r="C9" s="152">
        <v>1.59</v>
      </c>
      <c r="D9" s="152">
        <v>1.56</v>
      </c>
      <c r="E9" s="152">
        <v>1.5349999999999999</v>
      </c>
      <c r="F9" s="152">
        <v>1.48</v>
      </c>
      <c r="G9" s="152">
        <v>1.4350000000000001</v>
      </c>
      <c r="H9" s="152">
        <v>1.395</v>
      </c>
      <c r="I9" s="152">
        <v>1.34</v>
      </c>
      <c r="J9" s="152">
        <v>1.3049999999999999</v>
      </c>
      <c r="K9" s="152">
        <v>1.25</v>
      </c>
      <c r="L9" s="152">
        <v>1.21</v>
      </c>
      <c r="M9" s="152">
        <v>1.2</v>
      </c>
      <c r="N9" s="153">
        <v>1.19</v>
      </c>
      <c r="O9" s="154">
        <v>1.5649999999999999</v>
      </c>
      <c r="P9" s="154">
        <v>1.49</v>
      </c>
      <c r="Q9" s="154">
        <v>1.355</v>
      </c>
      <c r="R9" s="154">
        <v>1.22</v>
      </c>
      <c r="S9" s="155">
        <v>1.05</v>
      </c>
      <c r="T9" s="155">
        <v>1.0249999999999999</v>
      </c>
      <c r="U9" s="155">
        <v>1.0049999999999999</v>
      </c>
      <c r="V9" s="155">
        <v>1.0049999999999999</v>
      </c>
      <c r="W9" s="155">
        <v>1.02</v>
      </c>
      <c r="X9" s="155">
        <v>1.04</v>
      </c>
      <c r="Y9" s="155">
        <v>1.0549999999999999</v>
      </c>
      <c r="Z9" s="155">
        <v>1.07</v>
      </c>
      <c r="AA9" s="155">
        <v>1.075</v>
      </c>
      <c r="AB9" s="155">
        <v>1.08</v>
      </c>
      <c r="AC9" s="155">
        <v>1.085</v>
      </c>
      <c r="AD9" s="155">
        <v>1.0900000000000001</v>
      </c>
      <c r="AE9" s="155">
        <v>1.095</v>
      </c>
      <c r="AF9" s="155">
        <v>1.1000000000000001</v>
      </c>
      <c r="AG9" s="155">
        <v>1.1200000000000001</v>
      </c>
      <c r="AH9" s="155">
        <v>1.1299999999999999</v>
      </c>
    </row>
    <row r="11" spans="1:34" s="119" customFormat="1" x14ac:dyDescent="0.3">
      <c r="A11" s="156"/>
      <c r="B11" s="157"/>
    </row>
    <row r="12" spans="1:34" x14ac:dyDescent="0.3">
      <c r="A12" s="84" t="s">
        <v>407</v>
      </c>
      <c r="C12" s="85">
        <f t="shared" ref="C12:AH12" si="1">C6-$A$5</f>
        <v>4</v>
      </c>
      <c r="D12" s="85">
        <f t="shared" si="1"/>
        <v>30</v>
      </c>
      <c r="E12" s="85">
        <f t="shared" si="1"/>
        <v>61</v>
      </c>
      <c r="F12" s="85">
        <f t="shared" si="1"/>
        <v>91</v>
      </c>
      <c r="G12" s="85">
        <f t="shared" si="1"/>
        <v>122</v>
      </c>
      <c r="H12" s="85">
        <f t="shared" si="1"/>
        <v>152</v>
      </c>
      <c r="I12" s="85">
        <f t="shared" si="1"/>
        <v>183</v>
      </c>
      <c r="J12" s="85">
        <f t="shared" si="1"/>
        <v>214</v>
      </c>
      <c r="K12" s="85">
        <f t="shared" si="1"/>
        <v>244</v>
      </c>
      <c r="L12" s="85">
        <f t="shared" si="1"/>
        <v>275</v>
      </c>
      <c r="M12" s="85">
        <f t="shared" si="1"/>
        <v>305</v>
      </c>
      <c r="N12" s="85">
        <f t="shared" si="1"/>
        <v>336</v>
      </c>
      <c r="O12" s="85">
        <f t="shared" si="1"/>
        <v>4</v>
      </c>
      <c r="P12" s="85">
        <f t="shared" si="1"/>
        <v>47</v>
      </c>
      <c r="Q12" s="85">
        <f t="shared" si="1"/>
        <v>138</v>
      </c>
      <c r="R12" s="85">
        <f t="shared" si="1"/>
        <v>229</v>
      </c>
      <c r="S12" s="85">
        <f t="shared" si="1"/>
        <v>411</v>
      </c>
      <c r="T12" s="85">
        <f t="shared" si="1"/>
        <v>502</v>
      </c>
      <c r="U12" s="85">
        <f t="shared" si="1"/>
        <v>593</v>
      </c>
      <c r="V12" s="85">
        <f t="shared" si="1"/>
        <v>684</v>
      </c>
      <c r="W12" s="85">
        <f t="shared" si="1"/>
        <v>775</v>
      </c>
      <c r="X12" s="85">
        <f t="shared" si="1"/>
        <v>866</v>
      </c>
      <c r="Y12" s="85">
        <f t="shared" si="1"/>
        <v>964</v>
      </c>
      <c r="Z12" s="85">
        <f t="shared" si="1"/>
        <v>1055</v>
      </c>
      <c r="AA12" s="85">
        <f t="shared" si="1"/>
        <v>1139</v>
      </c>
      <c r="AB12" s="85">
        <f t="shared" si="1"/>
        <v>1237</v>
      </c>
      <c r="AC12" s="85">
        <f t="shared" si="1"/>
        <v>1328</v>
      </c>
      <c r="AD12" s="85">
        <f t="shared" si="1"/>
        <v>1419</v>
      </c>
      <c r="AE12" s="85">
        <f t="shared" si="1"/>
        <v>1510</v>
      </c>
      <c r="AF12" s="85">
        <f t="shared" si="1"/>
        <v>1601</v>
      </c>
      <c r="AG12" s="85">
        <f t="shared" si="1"/>
        <v>1692</v>
      </c>
      <c r="AH12" s="85">
        <f t="shared" si="1"/>
        <v>1783</v>
      </c>
    </row>
    <row r="13" spans="1:34" s="119" customFormat="1" x14ac:dyDescent="0.3">
      <c r="A13" s="157" t="s">
        <v>408</v>
      </c>
      <c r="B13" s="157"/>
      <c r="C13" s="119">
        <f t="shared" ref="C13:AH13" si="2">C8-$A$5</f>
        <v>30</v>
      </c>
      <c r="D13" s="119">
        <f t="shared" si="2"/>
        <v>61</v>
      </c>
      <c r="E13" s="119">
        <f t="shared" si="2"/>
        <v>91</v>
      </c>
      <c r="F13" s="119">
        <f t="shared" si="2"/>
        <v>122</v>
      </c>
      <c r="G13" s="119">
        <f t="shared" si="2"/>
        <v>152</v>
      </c>
      <c r="H13" s="119">
        <f t="shared" si="2"/>
        <v>183</v>
      </c>
      <c r="I13" s="119">
        <f t="shared" si="2"/>
        <v>214</v>
      </c>
      <c r="J13" s="119">
        <f t="shared" si="2"/>
        <v>244</v>
      </c>
      <c r="K13" s="119">
        <f t="shared" si="2"/>
        <v>275</v>
      </c>
      <c r="L13" s="119">
        <f t="shared" si="2"/>
        <v>305</v>
      </c>
      <c r="M13" s="119">
        <f t="shared" si="2"/>
        <v>336</v>
      </c>
      <c r="N13" s="119">
        <f t="shared" si="2"/>
        <v>366</v>
      </c>
      <c r="O13" s="119">
        <f t="shared" si="2"/>
        <v>47</v>
      </c>
      <c r="P13" s="119">
        <f t="shared" si="2"/>
        <v>138</v>
      </c>
      <c r="Q13" s="119">
        <f t="shared" si="2"/>
        <v>229</v>
      </c>
      <c r="R13" s="119">
        <f t="shared" si="2"/>
        <v>320</v>
      </c>
      <c r="S13" s="119">
        <f t="shared" si="2"/>
        <v>502</v>
      </c>
      <c r="T13" s="119">
        <f t="shared" si="2"/>
        <v>593</v>
      </c>
      <c r="U13" s="119">
        <f t="shared" si="2"/>
        <v>684</v>
      </c>
      <c r="V13" s="119">
        <f t="shared" si="2"/>
        <v>775</v>
      </c>
      <c r="W13" s="119">
        <f t="shared" si="2"/>
        <v>866</v>
      </c>
      <c r="X13" s="119">
        <f t="shared" si="2"/>
        <v>964</v>
      </c>
      <c r="Y13" s="119">
        <f t="shared" si="2"/>
        <v>1055</v>
      </c>
      <c r="Z13" s="119">
        <f t="shared" si="2"/>
        <v>1139</v>
      </c>
      <c r="AA13" s="119">
        <f t="shared" si="2"/>
        <v>1237</v>
      </c>
      <c r="AB13" s="119">
        <f t="shared" si="2"/>
        <v>1328</v>
      </c>
      <c r="AC13" s="119">
        <f t="shared" si="2"/>
        <v>1419</v>
      </c>
      <c r="AD13" s="119">
        <f t="shared" si="2"/>
        <v>1510</v>
      </c>
      <c r="AE13" s="119">
        <f t="shared" si="2"/>
        <v>1601</v>
      </c>
      <c r="AF13" s="119">
        <f t="shared" si="2"/>
        <v>1692</v>
      </c>
      <c r="AG13" s="119">
        <f t="shared" si="2"/>
        <v>1783</v>
      </c>
      <c r="AH13" s="119">
        <f t="shared" si="2"/>
        <v>1874</v>
      </c>
    </row>
    <row r="14" spans="1:34" s="159" customFormat="1" x14ac:dyDescent="0.3">
      <c r="A14" s="158" t="s">
        <v>409</v>
      </c>
      <c r="B14" s="158"/>
      <c r="C14" s="159">
        <f>C12/360</f>
        <v>1.1111111111111112E-2</v>
      </c>
      <c r="D14" s="159">
        <f t="shared" ref="D14:AH15" si="3">D12/360</f>
        <v>8.3333333333333329E-2</v>
      </c>
      <c r="E14" s="159">
        <f t="shared" si="3"/>
        <v>0.16944444444444445</v>
      </c>
      <c r="F14" s="159">
        <f t="shared" si="3"/>
        <v>0.25277777777777777</v>
      </c>
      <c r="G14" s="159">
        <f t="shared" si="3"/>
        <v>0.33888888888888891</v>
      </c>
      <c r="H14" s="159">
        <f t="shared" si="3"/>
        <v>0.42222222222222222</v>
      </c>
      <c r="I14" s="159">
        <f t="shared" si="3"/>
        <v>0.5083333333333333</v>
      </c>
      <c r="J14" s="159">
        <f t="shared" si="3"/>
        <v>0.59444444444444444</v>
      </c>
      <c r="K14" s="159">
        <f t="shared" si="3"/>
        <v>0.67777777777777781</v>
      </c>
      <c r="L14" s="159">
        <f t="shared" si="3"/>
        <v>0.76388888888888884</v>
      </c>
      <c r="M14" s="159">
        <f t="shared" si="3"/>
        <v>0.84722222222222221</v>
      </c>
      <c r="N14" s="159">
        <f t="shared" si="3"/>
        <v>0.93333333333333335</v>
      </c>
      <c r="O14" s="159">
        <f t="shared" si="3"/>
        <v>1.1111111111111112E-2</v>
      </c>
      <c r="P14" s="159">
        <f t="shared" si="3"/>
        <v>0.13055555555555556</v>
      </c>
      <c r="Q14" s="159">
        <f t="shared" si="3"/>
        <v>0.38333333333333336</v>
      </c>
      <c r="R14" s="159">
        <f t="shared" si="3"/>
        <v>0.63611111111111107</v>
      </c>
      <c r="S14" s="159">
        <f t="shared" si="3"/>
        <v>1.1416666666666666</v>
      </c>
      <c r="T14" s="159">
        <f t="shared" si="3"/>
        <v>1.3944444444444444</v>
      </c>
      <c r="U14" s="159">
        <f t="shared" si="3"/>
        <v>1.6472222222222221</v>
      </c>
      <c r="V14" s="159">
        <f t="shared" si="3"/>
        <v>1.9</v>
      </c>
      <c r="W14" s="159">
        <f t="shared" si="3"/>
        <v>2.1527777777777777</v>
      </c>
      <c r="X14" s="159">
        <f t="shared" si="3"/>
        <v>2.4055555555555554</v>
      </c>
      <c r="Y14" s="159">
        <f t="shared" si="3"/>
        <v>2.6777777777777776</v>
      </c>
      <c r="Z14" s="159">
        <f t="shared" si="3"/>
        <v>2.9305555555555554</v>
      </c>
      <c r="AA14" s="159">
        <f t="shared" si="3"/>
        <v>3.1638888888888888</v>
      </c>
      <c r="AB14" s="159">
        <f t="shared" si="3"/>
        <v>3.4361111111111109</v>
      </c>
      <c r="AC14" s="159">
        <f t="shared" si="3"/>
        <v>3.6888888888888891</v>
      </c>
      <c r="AD14" s="159">
        <f t="shared" si="3"/>
        <v>3.9416666666666669</v>
      </c>
      <c r="AE14" s="159">
        <f t="shared" si="3"/>
        <v>4.1944444444444446</v>
      </c>
      <c r="AF14" s="159">
        <f t="shared" si="3"/>
        <v>4.447222222222222</v>
      </c>
      <c r="AG14" s="159">
        <f t="shared" si="3"/>
        <v>4.7</v>
      </c>
      <c r="AH14" s="159">
        <f t="shared" si="3"/>
        <v>4.9527777777777775</v>
      </c>
    </row>
    <row r="15" spans="1:34" s="161" customFormat="1" x14ac:dyDescent="0.3">
      <c r="A15" s="160" t="s">
        <v>410</v>
      </c>
      <c r="B15" s="160"/>
      <c r="C15" s="161">
        <f t="shared" ref="C15:AH15" si="4">C13/360</f>
        <v>8.3333333333333329E-2</v>
      </c>
      <c r="D15" s="161">
        <f t="shared" si="4"/>
        <v>0.16944444444444445</v>
      </c>
      <c r="E15" s="161">
        <f t="shared" si="4"/>
        <v>0.25277777777777777</v>
      </c>
      <c r="F15" s="161">
        <f t="shared" si="4"/>
        <v>0.33888888888888891</v>
      </c>
      <c r="G15" s="161">
        <f t="shared" si="4"/>
        <v>0.42222222222222222</v>
      </c>
      <c r="H15" s="161">
        <f t="shared" si="4"/>
        <v>0.5083333333333333</v>
      </c>
      <c r="I15" s="161">
        <f t="shared" si="4"/>
        <v>0.59444444444444444</v>
      </c>
      <c r="J15" s="161">
        <f t="shared" si="4"/>
        <v>0.67777777777777781</v>
      </c>
      <c r="K15" s="161">
        <f t="shared" si="4"/>
        <v>0.76388888888888884</v>
      </c>
      <c r="L15" s="161">
        <f t="shared" si="4"/>
        <v>0.84722222222222221</v>
      </c>
      <c r="M15" s="161">
        <f t="shared" si="4"/>
        <v>0.93333333333333335</v>
      </c>
      <c r="N15" s="161">
        <f t="shared" si="4"/>
        <v>1.0166666666666666</v>
      </c>
      <c r="O15" s="161">
        <f t="shared" si="3"/>
        <v>0.13055555555555556</v>
      </c>
      <c r="P15" s="161">
        <f t="shared" si="3"/>
        <v>0.38333333333333336</v>
      </c>
      <c r="Q15" s="161">
        <f t="shared" si="3"/>
        <v>0.63611111111111107</v>
      </c>
      <c r="R15" s="161">
        <f t="shared" si="3"/>
        <v>0.88888888888888884</v>
      </c>
      <c r="S15" s="161">
        <f t="shared" si="4"/>
        <v>1.3944444444444444</v>
      </c>
      <c r="T15" s="161">
        <f t="shared" si="4"/>
        <v>1.6472222222222221</v>
      </c>
      <c r="U15" s="161">
        <f t="shared" si="4"/>
        <v>1.9</v>
      </c>
      <c r="V15" s="161">
        <f t="shared" si="4"/>
        <v>2.1527777777777777</v>
      </c>
      <c r="W15" s="161">
        <f t="shared" si="4"/>
        <v>2.4055555555555554</v>
      </c>
      <c r="X15" s="161">
        <f t="shared" si="4"/>
        <v>2.6777777777777776</v>
      </c>
      <c r="Y15" s="161">
        <f t="shared" si="4"/>
        <v>2.9305555555555554</v>
      </c>
      <c r="Z15" s="161">
        <f t="shared" si="4"/>
        <v>3.1638888888888888</v>
      </c>
      <c r="AA15" s="161">
        <f t="shared" si="4"/>
        <v>3.4361111111111109</v>
      </c>
      <c r="AB15" s="161">
        <f t="shared" si="4"/>
        <v>3.6888888888888891</v>
      </c>
      <c r="AC15" s="161">
        <f t="shared" si="4"/>
        <v>3.9416666666666669</v>
      </c>
      <c r="AD15" s="161">
        <f t="shared" si="4"/>
        <v>4.1944444444444446</v>
      </c>
      <c r="AE15" s="161">
        <f t="shared" si="4"/>
        <v>4.447222222222222</v>
      </c>
      <c r="AF15" s="161">
        <f t="shared" si="4"/>
        <v>4.7</v>
      </c>
      <c r="AG15" s="161">
        <f t="shared" si="4"/>
        <v>4.9527777777777775</v>
      </c>
      <c r="AH15" s="161">
        <f t="shared" si="4"/>
        <v>5.2055555555555557</v>
      </c>
    </row>
    <row r="16" spans="1:34" s="159" customFormat="1" x14ac:dyDescent="0.3">
      <c r="A16" s="158" t="s">
        <v>411</v>
      </c>
      <c r="B16" s="158"/>
      <c r="C16" s="159">
        <f>C14*12</f>
        <v>0.13333333333333333</v>
      </c>
      <c r="D16" s="159">
        <f t="shared" ref="D16:AH17" si="5">D14*12</f>
        <v>1</v>
      </c>
      <c r="E16" s="162">
        <f t="shared" si="5"/>
        <v>2.0333333333333332</v>
      </c>
      <c r="F16" s="159">
        <f t="shared" si="5"/>
        <v>3.0333333333333332</v>
      </c>
      <c r="G16" s="163">
        <f t="shared" si="5"/>
        <v>4.0666666666666664</v>
      </c>
      <c r="H16" s="164">
        <f t="shared" si="5"/>
        <v>5.0666666666666664</v>
      </c>
      <c r="I16" s="159">
        <f t="shared" si="5"/>
        <v>6.1</v>
      </c>
      <c r="J16" s="159">
        <f t="shared" si="5"/>
        <v>7.1333333333333329</v>
      </c>
      <c r="K16" s="159">
        <f t="shared" si="5"/>
        <v>8.1333333333333329</v>
      </c>
      <c r="L16" s="159">
        <f t="shared" si="5"/>
        <v>9.1666666666666661</v>
      </c>
      <c r="M16" s="159">
        <f t="shared" si="5"/>
        <v>10.166666666666666</v>
      </c>
      <c r="N16" s="164">
        <f t="shared" si="5"/>
        <v>11.2</v>
      </c>
      <c r="O16" s="159">
        <f t="shared" si="5"/>
        <v>0.13333333333333333</v>
      </c>
      <c r="P16" s="159">
        <f t="shared" si="5"/>
        <v>1.5666666666666669</v>
      </c>
      <c r="Q16" s="159">
        <f t="shared" si="5"/>
        <v>4.6000000000000005</v>
      </c>
      <c r="R16" s="159">
        <f t="shared" si="5"/>
        <v>7.6333333333333329</v>
      </c>
      <c r="S16" s="159">
        <f t="shared" si="5"/>
        <v>13.7</v>
      </c>
      <c r="T16" s="159">
        <f t="shared" si="5"/>
        <v>16.733333333333334</v>
      </c>
      <c r="U16" s="159">
        <f t="shared" si="5"/>
        <v>19.766666666666666</v>
      </c>
      <c r="V16" s="159">
        <f t="shared" si="5"/>
        <v>22.799999999999997</v>
      </c>
      <c r="W16" s="159">
        <f t="shared" si="5"/>
        <v>25.833333333333332</v>
      </c>
      <c r="X16" s="159">
        <f t="shared" si="5"/>
        <v>28.866666666666667</v>
      </c>
      <c r="Y16" s="159">
        <f t="shared" si="5"/>
        <v>32.133333333333333</v>
      </c>
      <c r="Z16" s="159">
        <f t="shared" si="5"/>
        <v>35.166666666666664</v>
      </c>
      <c r="AA16" s="159">
        <f t="shared" si="5"/>
        <v>37.966666666666669</v>
      </c>
      <c r="AB16" s="159">
        <f t="shared" si="5"/>
        <v>41.233333333333334</v>
      </c>
      <c r="AC16" s="159">
        <f t="shared" si="5"/>
        <v>44.266666666666666</v>
      </c>
      <c r="AD16" s="159">
        <f t="shared" si="5"/>
        <v>47.300000000000004</v>
      </c>
      <c r="AE16" s="159">
        <f t="shared" si="5"/>
        <v>50.333333333333336</v>
      </c>
      <c r="AF16" s="159">
        <f t="shared" si="5"/>
        <v>53.36666666666666</v>
      </c>
      <c r="AG16" s="159">
        <f t="shared" si="5"/>
        <v>56.400000000000006</v>
      </c>
      <c r="AH16" s="159">
        <f t="shared" si="5"/>
        <v>59.43333333333333</v>
      </c>
    </row>
    <row r="17" spans="1:34" s="161" customFormat="1" x14ac:dyDescent="0.3">
      <c r="A17" s="160" t="s">
        <v>412</v>
      </c>
      <c r="B17" s="160"/>
      <c r="C17" s="161">
        <f t="shared" ref="C17:AH17" si="6">C15*12</f>
        <v>1</v>
      </c>
      <c r="D17" s="161">
        <f t="shared" si="6"/>
        <v>2.0333333333333332</v>
      </c>
      <c r="E17" s="165">
        <f t="shared" si="6"/>
        <v>3.0333333333333332</v>
      </c>
      <c r="F17" s="161">
        <f t="shared" si="6"/>
        <v>4.0666666666666664</v>
      </c>
      <c r="G17" s="166">
        <f t="shared" si="6"/>
        <v>5.0666666666666664</v>
      </c>
      <c r="H17" s="167">
        <f t="shared" si="6"/>
        <v>6.1</v>
      </c>
      <c r="I17" s="161">
        <f t="shared" si="6"/>
        <v>7.1333333333333329</v>
      </c>
      <c r="J17" s="161">
        <f t="shared" si="6"/>
        <v>8.1333333333333329</v>
      </c>
      <c r="K17" s="161">
        <f t="shared" si="6"/>
        <v>9.1666666666666661</v>
      </c>
      <c r="L17" s="161">
        <f t="shared" si="6"/>
        <v>10.166666666666666</v>
      </c>
      <c r="M17" s="161">
        <f t="shared" si="6"/>
        <v>11.2</v>
      </c>
      <c r="N17" s="167">
        <f t="shared" si="6"/>
        <v>12.2</v>
      </c>
      <c r="O17" s="161">
        <f t="shared" si="5"/>
        <v>1.5666666666666669</v>
      </c>
      <c r="P17" s="161">
        <f t="shared" si="5"/>
        <v>4.6000000000000005</v>
      </c>
      <c r="Q17" s="161">
        <f t="shared" si="5"/>
        <v>7.6333333333333329</v>
      </c>
      <c r="R17" s="161">
        <f t="shared" si="5"/>
        <v>10.666666666666666</v>
      </c>
      <c r="S17" s="161">
        <f t="shared" si="6"/>
        <v>16.733333333333334</v>
      </c>
      <c r="T17" s="161">
        <f t="shared" si="6"/>
        <v>19.766666666666666</v>
      </c>
      <c r="U17" s="161">
        <f t="shared" si="6"/>
        <v>22.799999999999997</v>
      </c>
      <c r="V17" s="161">
        <f t="shared" si="6"/>
        <v>25.833333333333332</v>
      </c>
      <c r="W17" s="161">
        <f t="shared" si="6"/>
        <v>28.866666666666667</v>
      </c>
      <c r="X17" s="161">
        <f t="shared" si="6"/>
        <v>32.133333333333333</v>
      </c>
      <c r="Y17" s="161">
        <f t="shared" si="6"/>
        <v>35.166666666666664</v>
      </c>
      <c r="Z17" s="161">
        <f t="shared" si="6"/>
        <v>37.966666666666669</v>
      </c>
      <c r="AA17" s="161">
        <f t="shared" si="6"/>
        <v>41.233333333333334</v>
      </c>
      <c r="AB17" s="161">
        <f t="shared" si="6"/>
        <v>44.266666666666666</v>
      </c>
      <c r="AC17" s="161">
        <f t="shared" si="6"/>
        <v>47.300000000000004</v>
      </c>
      <c r="AD17" s="161">
        <f t="shared" si="6"/>
        <v>50.333333333333336</v>
      </c>
      <c r="AE17" s="161">
        <f t="shared" si="6"/>
        <v>53.36666666666666</v>
      </c>
      <c r="AF17" s="161">
        <f t="shared" si="6"/>
        <v>56.400000000000006</v>
      </c>
      <c r="AG17" s="161">
        <f t="shared" si="6"/>
        <v>59.43333333333333</v>
      </c>
      <c r="AH17" s="161">
        <f t="shared" si="6"/>
        <v>62.466666666666669</v>
      </c>
    </row>
    <row r="18" spans="1:34" s="169" customFormat="1" x14ac:dyDescent="0.3">
      <c r="A18" s="168"/>
      <c r="B18" s="168"/>
      <c r="G18" s="170"/>
      <c r="H18" s="171"/>
      <c r="N18" s="171"/>
    </row>
    <row r="19" spans="1:34" s="169" customFormat="1" x14ac:dyDescent="0.3">
      <c r="A19" s="172" t="s">
        <v>413</v>
      </c>
      <c r="B19" s="168"/>
      <c r="C19" s="169">
        <f>C15-C14</f>
        <v>7.2222222222222215E-2</v>
      </c>
      <c r="D19" s="169">
        <f t="shared" ref="D19:AH19" si="7">D15-D14</f>
        <v>8.6111111111111124E-2</v>
      </c>
      <c r="E19" s="169">
        <f t="shared" si="7"/>
        <v>8.3333333333333315E-2</v>
      </c>
      <c r="F19" s="169">
        <f t="shared" si="7"/>
        <v>8.6111111111111138E-2</v>
      </c>
      <c r="G19" s="169">
        <f t="shared" si="7"/>
        <v>8.3333333333333315E-2</v>
      </c>
      <c r="H19" s="169">
        <f t="shared" si="7"/>
        <v>8.6111111111111083E-2</v>
      </c>
      <c r="I19" s="169">
        <f t="shared" si="7"/>
        <v>8.6111111111111138E-2</v>
      </c>
      <c r="J19" s="169">
        <f t="shared" si="7"/>
        <v>8.333333333333337E-2</v>
      </c>
      <c r="K19" s="169">
        <f t="shared" si="7"/>
        <v>8.6111111111111027E-2</v>
      </c>
      <c r="L19" s="169">
        <f t="shared" si="7"/>
        <v>8.333333333333337E-2</v>
      </c>
      <c r="M19" s="169">
        <f t="shared" si="7"/>
        <v>8.6111111111111138E-2</v>
      </c>
      <c r="N19" s="169">
        <f t="shared" si="7"/>
        <v>8.3333333333333259E-2</v>
      </c>
      <c r="O19" s="169">
        <f t="shared" si="7"/>
        <v>0.11944444444444445</v>
      </c>
      <c r="P19" s="169">
        <f t="shared" si="7"/>
        <v>0.25277777777777777</v>
      </c>
      <c r="Q19" s="169">
        <f t="shared" si="7"/>
        <v>0.25277777777777771</v>
      </c>
      <c r="R19" s="169">
        <f t="shared" si="7"/>
        <v>0.25277777777777777</v>
      </c>
      <c r="S19" s="169">
        <f t="shared" si="7"/>
        <v>0.25277777777777777</v>
      </c>
      <c r="T19" s="169">
        <f t="shared" si="7"/>
        <v>0.25277777777777777</v>
      </c>
      <c r="U19" s="169">
        <f t="shared" si="7"/>
        <v>0.25277777777777777</v>
      </c>
      <c r="V19" s="169">
        <f t="shared" si="7"/>
        <v>0.25277777777777777</v>
      </c>
      <c r="W19" s="169">
        <f t="shared" si="7"/>
        <v>0.25277777777777777</v>
      </c>
      <c r="X19" s="169">
        <f t="shared" si="7"/>
        <v>0.27222222222222214</v>
      </c>
      <c r="Y19" s="169">
        <f t="shared" si="7"/>
        <v>0.25277777777777777</v>
      </c>
      <c r="Z19" s="169">
        <f t="shared" si="7"/>
        <v>0.23333333333333339</v>
      </c>
      <c r="AA19" s="169">
        <f t="shared" si="7"/>
        <v>0.27222222222222214</v>
      </c>
      <c r="AB19" s="169">
        <f t="shared" si="7"/>
        <v>0.25277777777777821</v>
      </c>
      <c r="AC19" s="169">
        <f t="shared" si="7"/>
        <v>0.25277777777777777</v>
      </c>
      <c r="AD19" s="169">
        <f t="shared" si="7"/>
        <v>0.25277777777777777</v>
      </c>
      <c r="AE19" s="169">
        <f t="shared" si="7"/>
        <v>0.25277777777777732</v>
      </c>
      <c r="AF19" s="169">
        <f t="shared" si="7"/>
        <v>0.25277777777777821</v>
      </c>
      <c r="AG19" s="169">
        <f t="shared" si="7"/>
        <v>0.25277777777777732</v>
      </c>
      <c r="AH19" s="169">
        <f t="shared" si="7"/>
        <v>0.25277777777777821</v>
      </c>
    </row>
    <row r="20" spans="1:34" s="169" customFormat="1" x14ac:dyDescent="0.3">
      <c r="A20" s="168"/>
      <c r="B20" s="168"/>
    </row>
    <row r="21" spans="1:34" s="101" customFormat="1" x14ac:dyDescent="0.3">
      <c r="A21" s="173" t="s">
        <v>414</v>
      </c>
      <c r="B21" s="174"/>
      <c r="C21" s="174" t="s">
        <v>415</v>
      </c>
      <c r="D21" s="174" t="s">
        <v>416</v>
      </c>
      <c r="E21" s="174" t="s">
        <v>416</v>
      </c>
      <c r="F21" s="174" t="s">
        <v>417</v>
      </c>
      <c r="G21" s="174" t="s">
        <v>417</v>
      </c>
      <c r="H21" s="174" t="s">
        <v>417</v>
      </c>
      <c r="I21" s="174" t="s">
        <v>418</v>
      </c>
      <c r="J21" s="174" t="s">
        <v>418</v>
      </c>
      <c r="K21" s="174" t="s">
        <v>418</v>
      </c>
      <c r="L21" s="174" t="s">
        <v>418</v>
      </c>
      <c r="M21" s="174" t="s">
        <v>418</v>
      </c>
      <c r="N21" s="174" t="s">
        <v>418</v>
      </c>
      <c r="O21" s="174" t="s">
        <v>419</v>
      </c>
      <c r="P21" s="174" t="s">
        <v>420</v>
      </c>
      <c r="Q21" s="174" t="s">
        <v>417</v>
      </c>
      <c r="R21" s="174" t="s">
        <v>418</v>
      </c>
      <c r="S21" s="174" t="s">
        <v>421</v>
      </c>
      <c r="T21" s="174" t="s">
        <v>421</v>
      </c>
      <c r="U21" s="174" t="s">
        <v>421</v>
      </c>
      <c r="V21" s="174" t="s">
        <v>421</v>
      </c>
      <c r="W21" s="174" t="s">
        <v>422</v>
      </c>
      <c r="X21" s="174" t="s">
        <v>422</v>
      </c>
      <c r="Y21" s="174" t="s">
        <v>422</v>
      </c>
      <c r="Z21" s="174" t="s">
        <v>422</v>
      </c>
      <c r="AA21" s="174" t="s">
        <v>422</v>
      </c>
      <c r="AB21" s="174" t="s">
        <v>422</v>
      </c>
      <c r="AC21" s="174" t="s">
        <v>422</v>
      </c>
      <c r="AD21" s="174" t="s">
        <v>422</v>
      </c>
      <c r="AE21" s="174" t="s">
        <v>422</v>
      </c>
      <c r="AF21" s="174" t="s">
        <v>422</v>
      </c>
      <c r="AG21" s="174" t="s">
        <v>422</v>
      </c>
      <c r="AH21" s="175" t="s">
        <v>422</v>
      </c>
    </row>
    <row r="22" spans="1:34" s="84" customFormat="1" x14ac:dyDescent="0.3">
      <c r="A22" s="176" t="s">
        <v>423</v>
      </c>
      <c r="B22" s="157"/>
      <c r="C22" s="157" t="s">
        <v>424</v>
      </c>
      <c r="D22" s="157" t="s">
        <v>425</v>
      </c>
      <c r="E22" s="157" t="s">
        <v>425</v>
      </c>
      <c r="F22" s="157" t="s">
        <v>426</v>
      </c>
      <c r="G22" s="157" t="s">
        <v>426</v>
      </c>
      <c r="H22" s="157" t="s">
        <v>426</v>
      </c>
      <c r="I22" s="157" t="s">
        <v>427</v>
      </c>
      <c r="J22" s="157" t="s">
        <v>427</v>
      </c>
      <c r="K22" s="157" t="s">
        <v>427</v>
      </c>
      <c r="L22" s="157" t="s">
        <v>427</v>
      </c>
      <c r="M22" s="157" t="s">
        <v>427</v>
      </c>
      <c r="N22" s="157" t="s">
        <v>427</v>
      </c>
      <c r="O22" s="157" t="s">
        <v>425</v>
      </c>
      <c r="P22" s="157" t="s">
        <v>425</v>
      </c>
      <c r="Q22" s="157" t="s">
        <v>426</v>
      </c>
      <c r="R22" s="157" t="s">
        <v>427</v>
      </c>
      <c r="S22" s="157" t="s">
        <v>428</v>
      </c>
      <c r="T22" s="157" t="s">
        <v>429</v>
      </c>
      <c r="U22" s="157" t="s">
        <v>429</v>
      </c>
      <c r="V22" s="157" t="s">
        <v>429</v>
      </c>
      <c r="W22" s="157" t="s">
        <v>430</v>
      </c>
      <c r="X22" s="157" t="s">
        <v>431</v>
      </c>
      <c r="Y22" s="157" t="s">
        <v>431</v>
      </c>
      <c r="Z22" s="157" t="s">
        <v>431</v>
      </c>
      <c r="AA22" s="157" t="s">
        <v>431</v>
      </c>
      <c r="AB22" s="157" t="s">
        <v>431</v>
      </c>
      <c r="AC22" s="157" t="s">
        <v>431</v>
      </c>
      <c r="AD22" s="157" t="s">
        <v>431</v>
      </c>
      <c r="AE22" s="157" t="s">
        <v>431</v>
      </c>
      <c r="AF22" s="157" t="s">
        <v>431</v>
      </c>
      <c r="AG22" s="157" t="s">
        <v>431</v>
      </c>
      <c r="AH22" s="177" t="s">
        <v>431</v>
      </c>
    </row>
    <row r="24" spans="1:34" x14ac:dyDescent="0.3">
      <c r="A24" s="178"/>
    </row>
    <row r="25" spans="1:34" x14ac:dyDescent="0.3">
      <c r="A25" s="84" t="s">
        <v>432</v>
      </c>
      <c r="W25" s="179"/>
    </row>
    <row r="26" spans="1:34" x14ac:dyDescent="0.3">
      <c r="A26" s="84" t="s">
        <v>433</v>
      </c>
      <c r="W26" s="179"/>
    </row>
    <row r="27" spans="1:34" x14ac:dyDescent="0.3">
      <c r="A27" s="84"/>
      <c r="W27" s="179"/>
    </row>
    <row r="28" spans="1:34" x14ac:dyDescent="0.3">
      <c r="A28" s="84"/>
      <c r="W28" s="179"/>
    </row>
    <row r="29" spans="1:34" x14ac:dyDescent="0.3">
      <c r="A29" s="84"/>
      <c r="W29" s="179"/>
    </row>
    <row r="30" spans="1:34" x14ac:dyDescent="0.3">
      <c r="A30" s="84"/>
      <c r="W30" s="179"/>
    </row>
    <row r="31" spans="1:34" x14ac:dyDescent="0.3">
      <c r="A31" s="84"/>
      <c r="W31" s="179"/>
    </row>
    <row r="32" spans="1:34" x14ac:dyDescent="0.3">
      <c r="A32" s="84"/>
      <c r="W32" s="179"/>
    </row>
    <row r="33" spans="1:23" x14ac:dyDescent="0.3">
      <c r="A33" s="84"/>
      <c r="W33" s="179"/>
    </row>
    <row r="34" spans="1:23" x14ac:dyDescent="0.3">
      <c r="A34" s="84"/>
      <c r="W34" s="179"/>
    </row>
    <row r="35" spans="1:23" x14ac:dyDescent="0.3">
      <c r="A35" s="84"/>
      <c r="W35" s="179"/>
    </row>
    <row r="36" spans="1:23" x14ac:dyDescent="0.3">
      <c r="A36" s="84"/>
      <c r="W36" s="179"/>
    </row>
    <row r="37" spans="1:23" x14ac:dyDescent="0.3">
      <c r="A37" s="84"/>
      <c r="W37" s="179"/>
    </row>
    <row r="38" spans="1:23" x14ac:dyDescent="0.3">
      <c r="W38" s="179"/>
    </row>
    <row r="39" spans="1:23" x14ac:dyDescent="0.3">
      <c r="G39" s="180"/>
      <c r="W39" s="17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topLeftCell="A4" workbookViewId="0">
      <selection activeCell="A30" sqref="A30"/>
    </sheetView>
  </sheetViews>
  <sheetFormatPr defaultRowHeight="15" x14ac:dyDescent="0.3"/>
  <cols>
    <col min="3" max="3" width="10.25" bestFit="1" customWidth="1"/>
    <col min="6" max="6" width="16.625" customWidth="1"/>
    <col min="7" max="7" width="16.625" style="42" customWidth="1"/>
    <col min="8" max="8" width="16.625" style="37" customWidth="1"/>
    <col min="9" max="10" width="16.625" customWidth="1"/>
    <col min="11" max="11" width="16.625" style="42" customWidth="1"/>
    <col min="12" max="12" width="13.625" style="37" customWidth="1"/>
    <col min="13" max="13" width="6.625" customWidth="1"/>
    <col min="14" max="14" width="16.625" customWidth="1"/>
    <col min="15" max="15" width="16.625" style="42" customWidth="1"/>
    <col min="16" max="16" width="13.625" style="37" customWidth="1"/>
    <col min="17" max="17" width="6.625" customWidth="1"/>
    <col min="18" max="18" width="16.625" customWidth="1"/>
    <col min="19" max="19" width="16.625" style="42" customWidth="1"/>
    <col min="20" max="20" width="13.625" style="37" customWidth="1"/>
  </cols>
  <sheetData>
    <row r="2" spans="1:20" s="28" customFormat="1" ht="15.6" x14ac:dyDescent="0.35">
      <c r="A2" s="28" t="s">
        <v>213</v>
      </c>
      <c r="G2" s="47"/>
      <c r="H2" s="48"/>
      <c r="K2" s="47"/>
      <c r="L2" s="48"/>
      <c r="O2" s="47"/>
      <c r="P2" s="48"/>
      <c r="S2" s="47"/>
      <c r="T2" s="48"/>
    </row>
    <row r="3" spans="1:20" s="28" customFormat="1" ht="15.6" x14ac:dyDescent="0.35">
      <c r="A3" s="28" t="s">
        <v>214</v>
      </c>
      <c r="G3" s="47"/>
      <c r="H3" s="48"/>
      <c r="K3" s="47"/>
      <c r="L3" s="48"/>
      <c r="O3" s="47"/>
      <c r="P3" s="48"/>
      <c r="S3" s="47"/>
      <c r="T3" s="48"/>
    </row>
    <row r="4" spans="1:20" s="28" customFormat="1" ht="15.6" x14ac:dyDescent="0.35">
      <c r="G4" s="47"/>
      <c r="H4" s="48"/>
      <c r="K4" s="47"/>
      <c r="L4" s="48"/>
      <c r="O4" s="47"/>
      <c r="P4" s="48"/>
      <c r="S4" s="47"/>
      <c r="T4" s="48"/>
    </row>
    <row r="5" spans="1:20" s="28" customFormat="1" ht="15.6" x14ac:dyDescent="0.35">
      <c r="A5" s="28" t="s">
        <v>216</v>
      </c>
      <c r="G5" s="47"/>
      <c r="H5" s="48"/>
      <c r="K5" s="47"/>
      <c r="L5" s="48"/>
      <c r="O5" s="47"/>
      <c r="P5" s="48"/>
      <c r="S5" s="47"/>
      <c r="T5" s="48"/>
    </row>
    <row r="6" spans="1:20" s="28" customFormat="1" ht="15.6" x14ac:dyDescent="0.35">
      <c r="A6" s="28" t="s">
        <v>223</v>
      </c>
      <c r="G6" s="47"/>
      <c r="H6" s="48"/>
      <c r="K6" s="47"/>
      <c r="L6" s="48"/>
      <c r="O6" s="47"/>
      <c r="P6" s="48"/>
      <c r="S6" s="47"/>
      <c r="T6" s="48"/>
    </row>
    <row r="7" spans="1:20" s="28" customFormat="1" ht="15.6" x14ac:dyDescent="0.35">
      <c r="A7" s="28" t="s">
        <v>224</v>
      </c>
      <c r="G7" s="47"/>
      <c r="H7" s="48"/>
      <c r="K7" s="47"/>
      <c r="L7" s="48"/>
      <c r="O7" s="47"/>
      <c r="P7" s="48"/>
      <c r="S7" s="47"/>
      <c r="T7" s="48"/>
    </row>
    <row r="8" spans="1:20" s="28" customFormat="1" ht="15.6" x14ac:dyDescent="0.35">
      <c r="A8" s="28" t="s">
        <v>225</v>
      </c>
      <c r="G8" s="47"/>
      <c r="H8" s="48"/>
      <c r="K8" s="47"/>
      <c r="L8" s="48"/>
      <c r="O8" s="47"/>
      <c r="P8" s="48"/>
      <c r="S8" s="47"/>
      <c r="T8" s="48"/>
    </row>
    <row r="9" spans="1:20" s="28" customFormat="1" ht="15.6" x14ac:dyDescent="0.35">
      <c r="A9" s="28" t="s">
        <v>226</v>
      </c>
      <c r="G9" s="47"/>
      <c r="H9" s="48"/>
      <c r="K9" s="47"/>
      <c r="L9" s="48"/>
      <c r="O9" s="47"/>
      <c r="P9" s="48"/>
      <c r="S9" s="47"/>
      <c r="T9" s="48"/>
    </row>
    <row r="10" spans="1:20" s="28" customFormat="1" ht="16.2" thickBot="1" x14ac:dyDescent="0.4">
      <c r="K10" s="47"/>
      <c r="L10" s="48"/>
      <c r="O10" s="47"/>
      <c r="P10" s="48"/>
      <c r="S10" s="47"/>
      <c r="T10" s="48"/>
    </row>
    <row r="11" spans="1:20" s="28" customFormat="1" ht="15.6" x14ac:dyDescent="0.35">
      <c r="B11" s="51"/>
      <c r="C11" s="52" t="s">
        <v>6</v>
      </c>
      <c r="D11" s="52" t="s">
        <v>217</v>
      </c>
      <c r="E11" s="52" t="s">
        <v>218</v>
      </c>
      <c r="F11" s="52" t="s">
        <v>215</v>
      </c>
      <c r="G11" s="52" t="s">
        <v>220</v>
      </c>
      <c r="H11" s="52" t="s">
        <v>221</v>
      </c>
      <c r="I11" s="53" t="s">
        <v>222</v>
      </c>
      <c r="K11" s="47"/>
      <c r="L11" s="48"/>
      <c r="O11" s="47"/>
      <c r="P11" s="48"/>
      <c r="S11" s="47"/>
      <c r="T11" s="48"/>
    </row>
    <row r="12" spans="1:20" s="28" customFormat="1" ht="16.2" thickBot="1" x14ac:dyDescent="0.4">
      <c r="B12" s="54" t="s">
        <v>6</v>
      </c>
      <c r="C12" s="50" t="s">
        <v>43</v>
      </c>
      <c r="D12" s="50" t="s">
        <v>42</v>
      </c>
      <c r="E12" s="50" t="s">
        <v>42</v>
      </c>
      <c r="F12" s="50" t="s">
        <v>219</v>
      </c>
      <c r="G12" s="50" t="s">
        <v>219</v>
      </c>
      <c r="H12" s="50" t="s">
        <v>219</v>
      </c>
      <c r="I12" s="55" t="s">
        <v>219</v>
      </c>
      <c r="K12" s="47"/>
      <c r="L12" s="48"/>
      <c r="O12" s="47"/>
      <c r="P12" s="48"/>
      <c r="S12" s="47"/>
      <c r="T12" s="48"/>
    </row>
    <row r="13" spans="1:20" s="28" customFormat="1" ht="15.6" x14ac:dyDescent="0.35">
      <c r="B13" s="56" t="s">
        <v>193</v>
      </c>
      <c r="C13" s="57">
        <f>1/12</f>
        <v>8.3333333333333329E-2</v>
      </c>
      <c r="D13" s="58">
        <v>0</v>
      </c>
      <c r="E13" s="59">
        <f>1/12</f>
        <v>8.3333333333333329E-2</v>
      </c>
      <c r="F13" s="60">
        <v>6.2513811645702596E-3</v>
      </c>
      <c r="G13" s="61">
        <v>6.2348845769454597E-3</v>
      </c>
      <c r="H13" s="61">
        <v>6.5170156000757002E-3</v>
      </c>
      <c r="I13" s="62">
        <v>6.8065418998882899E-3</v>
      </c>
      <c r="K13" s="47"/>
      <c r="L13" s="48"/>
      <c r="O13" s="47"/>
      <c r="P13" s="48"/>
      <c r="S13" s="47"/>
      <c r="T13" s="48"/>
    </row>
    <row r="14" spans="1:20" s="28" customFormat="1" ht="15.6" x14ac:dyDescent="0.35">
      <c r="B14" s="1" t="s">
        <v>195</v>
      </c>
      <c r="C14" s="63">
        <f>3/12</f>
        <v>0.25</v>
      </c>
      <c r="D14" s="64">
        <f>1/12</f>
        <v>8.3333333333333329E-2</v>
      </c>
      <c r="E14" s="65">
        <f>3/12</f>
        <v>0.25</v>
      </c>
      <c r="F14" s="66">
        <v>5.3405853683689596E-3</v>
      </c>
      <c r="G14" s="67">
        <v>5.3305034923528498E-3</v>
      </c>
      <c r="H14" s="67">
        <v>5.5021873766888402E-3</v>
      </c>
      <c r="I14" s="68">
        <v>5.67684933321387E-3</v>
      </c>
      <c r="J14" s="48"/>
      <c r="M14" s="47"/>
      <c r="O14" s="47"/>
      <c r="P14" s="48"/>
      <c r="S14" s="47"/>
      <c r="T14" s="48"/>
    </row>
    <row r="15" spans="1:20" s="28" customFormat="1" ht="15.6" x14ac:dyDescent="0.35">
      <c r="B15" s="1" t="s">
        <v>197</v>
      </c>
      <c r="C15" s="63">
        <f>6/12</f>
        <v>0.5</v>
      </c>
      <c r="D15" s="65">
        <f>3/12</f>
        <v>0.25</v>
      </c>
      <c r="E15" s="65">
        <f>6/12</f>
        <v>0.5</v>
      </c>
      <c r="F15" s="66">
        <v>5.0413921172720103E-3</v>
      </c>
      <c r="G15" s="67">
        <v>5.0354049161415197E-3</v>
      </c>
      <c r="H15" s="67">
        <v>5.1369258051876003E-3</v>
      </c>
      <c r="I15" s="68">
        <v>5.2393150232183999E-3</v>
      </c>
      <c r="J15" s="48"/>
      <c r="M15" s="47"/>
      <c r="O15" s="47"/>
      <c r="P15" s="48"/>
      <c r="S15" s="47"/>
      <c r="T15" s="48"/>
    </row>
    <row r="16" spans="1:20" s="28" customFormat="1" ht="15.6" x14ac:dyDescent="0.35">
      <c r="B16" s="1" t="s">
        <v>199</v>
      </c>
      <c r="C16" s="2">
        <v>1</v>
      </c>
      <c r="D16" s="65">
        <f>6/12</f>
        <v>0.5</v>
      </c>
      <c r="E16" s="69">
        <v>1</v>
      </c>
      <c r="F16" s="66">
        <v>4.93366253401647E-3</v>
      </c>
      <c r="G16" s="67">
        <v>4.9282346038438899E-3</v>
      </c>
      <c r="H16" s="67">
        <v>5.0205405500805501E-3</v>
      </c>
      <c r="I16" s="68">
        <v>5.1141867996800901E-3</v>
      </c>
      <c r="J16" s="48"/>
      <c r="M16" s="47"/>
      <c r="O16" s="47"/>
      <c r="P16" s="48"/>
      <c r="S16" s="47"/>
      <c r="T16" s="48"/>
    </row>
    <row r="17" spans="2:20" s="28" customFormat="1" ht="15.6" x14ac:dyDescent="0.35">
      <c r="B17" s="1" t="s">
        <v>201</v>
      </c>
      <c r="C17" s="2">
        <v>2</v>
      </c>
      <c r="D17" s="69">
        <v>1</v>
      </c>
      <c r="E17" s="69">
        <v>2</v>
      </c>
      <c r="F17" s="66">
        <v>6.6743427561225602E-3</v>
      </c>
      <c r="G17" s="67">
        <v>6.6253753901923404E-3</v>
      </c>
      <c r="H17" s="67">
        <v>7.4431922846727198E-3</v>
      </c>
      <c r="I17" s="68">
        <v>8.2459911812917102E-3</v>
      </c>
      <c r="J17" s="48"/>
      <c r="M17" s="47"/>
      <c r="O17" s="47"/>
      <c r="P17" s="48"/>
      <c r="S17" s="47"/>
      <c r="T17" s="48"/>
    </row>
    <row r="18" spans="2:20" s="28" customFormat="1" ht="15" customHeight="1" x14ac:dyDescent="0.35">
      <c r="B18" s="1" t="s">
        <v>203</v>
      </c>
      <c r="C18" s="2">
        <v>5</v>
      </c>
      <c r="D18" s="69">
        <v>2</v>
      </c>
      <c r="E18" s="69">
        <v>5</v>
      </c>
      <c r="F18" s="66">
        <v>6.1738411044342904E-3</v>
      </c>
      <c r="G18" s="67">
        <v>6.12358392317026E-3</v>
      </c>
      <c r="H18" s="67">
        <v>6.9892965730630396E-3</v>
      </c>
      <c r="I18" s="68">
        <v>7.8897844709952293E-3</v>
      </c>
      <c r="K18" s="47"/>
      <c r="L18" s="48"/>
      <c r="O18" s="47"/>
      <c r="P18" s="48"/>
      <c r="S18" s="47"/>
      <c r="T18" s="48"/>
    </row>
    <row r="19" spans="2:20" s="28" customFormat="1" ht="15.6" x14ac:dyDescent="0.35">
      <c r="B19" s="1" t="s">
        <v>205</v>
      </c>
      <c r="C19" s="2">
        <v>10</v>
      </c>
      <c r="D19" s="69">
        <v>5</v>
      </c>
      <c r="E19" s="69">
        <v>10</v>
      </c>
      <c r="F19" s="66">
        <v>5.6451320887164402E-3</v>
      </c>
      <c r="G19" s="67">
        <v>5.5208044185508197E-3</v>
      </c>
      <c r="H19" s="67">
        <v>7.5805398911119202E-3</v>
      </c>
      <c r="I19" s="68">
        <v>9.62574568873166E-3</v>
      </c>
      <c r="K19" s="47"/>
      <c r="L19" s="48"/>
      <c r="O19" s="47"/>
      <c r="P19" s="48"/>
      <c r="S19" s="47"/>
      <c r="T19" s="48"/>
    </row>
    <row r="20" spans="2:20" s="28" customFormat="1" ht="15.6" x14ac:dyDescent="0.35">
      <c r="B20" s="1" t="s">
        <v>207</v>
      </c>
      <c r="C20" s="2">
        <v>15</v>
      </c>
      <c r="D20" s="69">
        <v>10</v>
      </c>
      <c r="E20" s="69">
        <v>15</v>
      </c>
      <c r="F20" s="66">
        <v>5.3836474848744801E-3</v>
      </c>
      <c r="G20" s="67">
        <v>5.3027716576656003E-3</v>
      </c>
      <c r="H20" s="67">
        <v>6.7089523265998702E-3</v>
      </c>
      <c r="I20" s="68">
        <v>8.1831644128020908E-3</v>
      </c>
      <c r="K20" s="47"/>
      <c r="L20" s="48"/>
      <c r="O20" s="47"/>
      <c r="P20" s="48"/>
      <c r="S20" s="47"/>
      <c r="T20" s="48"/>
    </row>
    <row r="21" spans="2:20" s="28" customFormat="1" ht="15.6" x14ac:dyDescent="0.35">
      <c r="B21" s="1" t="s">
        <v>209</v>
      </c>
      <c r="C21" s="2">
        <v>20</v>
      </c>
      <c r="D21" s="69">
        <v>15</v>
      </c>
      <c r="E21" s="69">
        <v>20</v>
      </c>
      <c r="F21" s="66">
        <v>4.8979969888437299E-3</v>
      </c>
      <c r="G21" s="67">
        <v>4.7629968786631104E-3</v>
      </c>
      <c r="H21" s="67">
        <v>7.0394202535070099E-3</v>
      </c>
      <c r="I21" s="68">
        <v>9.3742328399107205E-3</v>
      </c>
      <c r="K21" s="47"/>
      <c r="L21" s="48"/>
      <c r="O21" s="47"/>
      <c r="P21" s="48"/>
      <c r="S21" s="47"/>
      <c r="T21" s="48"/>
    </row>
    <row r="22" spans="2:20" s="28" customFormat="1" ht="16.2" thickBot="1" x14ac:dyDescent="0.4">
      <c r="B22" s="4" t="s">
        <v>211</v>
      </c>
      <c r="C22" s="5">
        <v>25</v>
      </c>
      <c r="D22" s="70">
        <v>20</v>
      </c>
      <c r="E22" s="70">
        <v>25</v>
      </c>
      <c r="F22" s="71">
        <v>5.70422198151693E-3</v>
      </c>
      <c r="G22" s="72">
        <v>5.6206659188221403E-3</v>
      </c>
      <c r="H22" s="72">
        <v>7.0507587074482604E-3</v>
      </c>
      <c r="I22" s="73">
        <v>8.53741883715072E-3</v>
      </c>
      <c r="K22" s="47"/>
      <c r="L22" s="48"/>
      <c r="O22" s="47"/>
      <c r="P22" s="48"/>
      <c r="S22" s="47"/>
      <c r="T22" s="48"/>
    </row>
    <row r="23" spans="2:20" s="28" customFormat="1" ht="15.6" x14ac:dyDescent="0.35">
      <c r="G23" s="47"/>
      <c r="H23" s="48"/>
      <c r="K23" s="47"/>
      <c r="L23" s="48"/>
      <c r="O23" s="47"/>
      <c r="P23" s="48"/>
      <c r="S23" s="47"/>
      <c r="T23" s="48"/>
    </row>
    <row r="26" spans="2:20" ht="16.05" customHeight="1" x14ac:dyDescent="0.3">
      <c r="F26" s="32"/>
      <c r="G26" s="45" t="s">
        <v>188</v>
      </c>
      <c r="H26" s="39" t="s">
        <v>189</v>
      </c>
      <c r="K26" s="45" t="s">
        <v>188</v>
      </c>
      <c r="L26" s="39" t="s">
        <v>189</v>
      </c>
      <c r="O26" s="45" t="s">
        <v>188</v>
      </c>
      <c r="P26" s="39" t="s">
        <v>189</v>
      </c>
      <c r="S26" s="45" t="s">
        <v>188</v>
      </c>
      <c r="T26" s="39" t="s">
        <v>189</v>
      </c>
    </row>
    <row r="27" spans="2:20" ht="16.05" customHeight="1" x14ac:dyDescent="0.3">
      <c r="F27" s="15" t="s">
        <v>190</v>
      </c>
      <c r="G27" s="43" t="s">
        <v>191</v>
      </c>
      <c r="H27" s="40" t="s">
        <v>192</v>
      </c>
      <c r="J27" s="15" t="s">
        <v>190</v>
      </c>
      <c r="K27" s="43" t="s">
        <v>191</v>
      </c>
      <c r="L27" s="40" t="s">
        <v>192</v>
      </c>
      <c r="N27" s="15" t="s">
        <v>190</v>
      </c>
      <c r="O27" s="43" t="s">
        <v>191</v>
      </c>
      <c r="P27" s="40" t="s">
        <v>192</v>
      </c>
      <c r="R27" s="15" t="s">
        <v>190</v>
      </c>
      <c r="S27" s="43" t="s">
        <v>191</v>
      </c>
      <c r="T27" s="40" t="s">
        <v>192</v>
      </c>
    </row>
    <row r="28" spans="2:20" ht="16.05" customHeight="1" x14ac:dyDescent="0.3">
      <c r="B28" t="s">
        <v>193</v>
      </c>
      <c r="F28" s="32" t="s">
        <v>194</v>
      </c>
      <c r="G28" s="44">
        <v>6.2513811645702596E-3</v>
      </c>
      <c r="H28" s="38">
        <v>1.11840697288513E-2</v>
      </c>
      <c r="J28" s="22" t="s">
        <v>194</v>
      </c>
      <c r="K28" s="46">
        <v>6.2348845769454597E-3</v>
      </c>
      <c r="L28" s="41">
        <v>0.01</v>
      </c>
      <c r="N28" s="22" t="s">
        <v>194</v>
      </c>
      <c r="O28" s="46">
        <v>6.5170156000757002E-3</v>
      </c>
      <c r="P28" s="41">
        <v>0.03</v>
      </c>
      <c r="R28" s="22" t="s">
        <v>194</v>
      </c>
      <c r="S28" s="46">
        <v>6.8065418998882899E-3</v>
      </c>
      <c r="T28" s="41">
        <v>0.05</v>
      </c>
    </row>
    <row r="29" spans="2:20" ht="16.05" customHeight="1" x14ac:dyDescent="0.3">
      <c r="B29" t="s">
        <v>195</v>
      </c>
      <c r="F29" s="32" t="s">
        <v>196</v>
      </c>
      <c r="G29" s="44">
        <v>5.3405853683689596E-3</v>
      </c>
      <c r="H29" s="38"/>
      <c r="J29" s="22" t="s">
        <v>196</v>
      </c>
      <c r="K29" s="46">
        <v>5.3305034923528498E-3</v>
      </c>
      <c r="L29" s="41"/>
      <c r="N29" s="22" t="s">
        <v>196</v>
      </c>
      <c r="O29" s="46">
        <v>5.5021873766888402E-3</v>
      </c>
      <c r="P29" s="41"/>
      <c r="R29" s="22" t="s">
        <v>196</v>
      </c>
      <c r="S29" s="46">
        <v>5.67684933321387E-3</v>
      </c>
      <c r="T29" s="41"/>
    </row>
    <row r="30" spans="2:20" ht="16.05" customHeight="1" x14ac:dyDescent="0.3">
      <c r="B30" t="s">
        <v>197</v>
      </c>
      <c r="F30" s="32" t="s">
        <v>198</v>
      </c>
      <c r="G30" s="44">
        <v>5.0413921172720103E-3</v>
      </c>
      <c r="H30" s="38"/>
      <c r="J30" s="22" t="s">
        <v>198</v>
      </c>
      <c r="K30" s="46">
        <v>5.0354049161415197E-3</v>
      </c>
      <c r="L30" s="41"/>
      <c r="N30" s="22" t="s">
        <v>198</v>
      </c>
      <c r="O30" s="46">
        <v>5.1369258051876003E-3</v>
      </c>
      <c r="P30" s="41"/>
      <c r="Q30" s="22"/>
      <c r="R30" s="22" t="s">
        <v>198</v>
      </c>
      <c r="S30" s="46">
        <v>5.2393150232183999E-3</v>
      </c>
      <c r="T30" s="41"/>
    </row>
    <row r="31" spans="2:20" ht="16.05" customHeight="1" x14ac:dyDescent="0.3">
      <c r="B31" t="s">
        <v>199</v>
      </c>
      <c r="F31" s="32" t="s">
        <v>200</v>
      </c>
      <c r="G31" s="44">
        <v>4.93366253401647E-3</v>
      </c>
      <c r="H31" s="38"/>
      <c r="J31" s="22" t="s">
        <v>200</v>
      </c>
      <c r="K31" s="46">
        <v>4.9282346038438899E-3</v>
      </c>
      <c r="L31" s="41"/>
      <c r="N31" s="22" t="s">
        <v>200</v>
      </c>
      <c r="O31" s="46">
        <v>5.0205405500805501E-3</v>
      </c>
      <c r="P31" s="41"/>
      <c r="Q31" s="22"/>
      <c r="R31" s="22" t="s">
        <v>200</v>
      </c>
      <c r="S31" s="46">
        <v>5.1141867996800901E-3</v>
      </c>
      <c r="T31" s="41"/>
    </row>
    <row r="32" spans="2:20" ht="16.05" customHeight="1" x14ac:dyDescent="0.3">
      <c r="B32" t="s">
        <v>201</v>
      </c>
      <c r="F32" s="32" t="s">
        <v>202</v>
      </c>
      <c r="G32" s="44">
        <v>6.6743427561225602E-3</v>
      </c>
      <c r="H32" s="38"/>
      <c r="J32" s="22" t="s">
        <v>202</v>
      </c>
      <c r="K32" s="46">
        <v>6.6253753901923404E-3</v>
      </c>
      <c r="L32" s="41"/>
      <c r="N32" s="22" t="s">
        <v>202</v>
      </c>
      <c r="O32" s="46">
        <v>7.4431922846727198E-3</v>
      </c>
      <c r="P32" s="41"/>
      <c r="Q32" s="22"/>
      <c r="R32" s="22" t="s">
        <v>202</v>
      </c>
      <c r="S32" s="46">
        <v>8.2459911812917102E-3</v>
      </c>
      <c r="T32" s="41"/>
    </row>
    <row r="33" spans="2:20" ht="16.05" customHeight="1" x14ac:dyDescent="0.3">
      <c r="B33" t="s">
        <v>203</v>
      </c>
      <c r="F33" s="32" t="s">
        <v>204</v>
      </c>
      <c r="G33" s="44">
        <v>6.1738411044342904E-3</v>
      </c>
      <c r="H33" s="38"/>
      <c r="J33" s="22" t="s">
        <v>204</v>
      </c>
      <c r="K33" s="46">
        <v>6.12358392317026E-3</v>
      </c>
      <c r="L33" s="41"/>
      <c r="N33" s="22" t="s">
        <v>204</v>
      </c>
      <c r="O33" s="46">
        <v>6.9892965730630396E-3</v>
      </c>
      <c r="P33" s="41"/>
      <c r="Q33" s="22"/>
      <c r="R33" s="22" t="s">
        <v>204</v>
      </c>
      <c r="S33" s="46">
        <v>7.8897844709952293E-3</v>
      </c>
      <c r="T33" s="41"/>
    </row>
    <row r="34" spans="2:20" ht="16.05" customHeight="1" x14ac:dyDescent="0.3">
      <c r="B34" t="s">
        <v>205</v>
      </c>
      <c r="F34" s="32" t="s">
        <v>206</v>
      </c>
      <c r="G34" s="44">
        <v>5.6451320887164402E-3</v>
      </c>
      <c r="H34" s="38"/>
      <c r="J34" s="22" t="s">
        <v>206</v>
      </c>
      <c r="K34" s="46">
        <v>5.5208044185508197E-3</v>
      </c>
      <c r="L34" s="41"/>
      <c r="N34" s="22" t="s">
        <v>206</v>
      </c>
      <c r="O34" s="46">
        <v>7.5805398911119202E-3</v>
      </c>
      <c r="P34" s="41"/>
      <c r="Q34" s="22"/>
      <c r="R34" s="22" t="s">
        <v>206</v>
      </c>
      <c r="S34" s="46">
        <v>9.62574568873166E-3</v>
      </c>
      <c r="T34" s="41"/>
    </row>
    <row r="35" spans="2:20" ht="16.05" customHeight="1" x14ac:dyDescent="0.3">
      <c r="B35" t="s">
        <v>207</v>
      </c>
      <c r="F35" s="32" t="s">
        <v>208</v>
      </c>
      <c r="G35" s="44">
        <v>5.3836474848744801E-3</v>
      </c>
      <c r="H35" s="38"/>
      <c r="J35" s="22" t="s">
        <v>208</v>
      </c>
      <c r="K35" s="46">
        <v>5.3027716576656003E-3</v>
      </c>
      <c r="L35" s="41"/>
      <c r="N35" s="22" t="s">
        <v>208</v>
      </c>
      <c r="O35" s="46">
        <v>6.7089523265998702E-3</v>
      </c>
      <c r="P35" s="41"/>
      <c r="Q35" s="22"/>
      <c r="R35" s="22" t="s">
        <v>208</v>
      </c>
      <c r="S35" s="46">
        <v>8.1831644128020908E-3</v>
      </c>
      <c r="T35" s="41"/>
    </row>
    <row r="36" spans="2:20" ht="16.05" customHeight="1" x14ac:dyDescent="0.3">
      <c r="B36" t="s">
        <v>209</v>
      </c>
      <c r="F36" s="32" t="s">
        <v>210</v>
      </c>
      <c r="G36" s="44">
        <v>4.8979969888437299E-3</v>
      </c>
      <c r="H36" s="38"/>
      <c r="J36" s="22" t="s">
        <v>210</v>
      </c>
      <c r="K36" s="46">
        <v>4.7629968786631104E-3</v>
      </c>
      <c r="L36" s="41"/>
      <c r="N36" s="22" t="s">
        <v>210</v>
      </c>
      <c r="O36" s="46">
        <v>7.0394202535070099E-3</v>
      </c>
      <c r="P36" s="41"/>
      <c r="Q36" s="22"/>
      <c r="R36" s="22" t="s">
        <v>210</v>
      </c>
      <c r="S36" s="46">
        <v>9.3742328399107205E-3</v>
      </c>
      <c r="T36" s="41"/>
    </row>
    <row r="37" spans="2:20" ht="16.05" customHeight="1" x14ac:dyDescent="0.3">
      <c r="B37" t="s">
        <v>211</v>
      </c>
      <c r="F37" s="32" t="s">
        <v>212</v>
      </c>
      <c r="G37" s="44">
        <v>5.70422198151693E-3</v>
      </c>
      <c r="H37" s="38"/>
      <c r="J37" s="22" t="s">
        <v>212</v>
      </c>
      <c r="K37" s="46">
        <v>5.6206659188221403E-3</v>
      </c>
      <c r="L37" s="41"/>
      <c r="N37" s="22" t="s">
        <v>212</v>
      </c>
      <c r="O37" s="46">
        <v>7.0507587074482604E-3</v>
      </c>
      <c r="P37" s="41"/>
      <c r="Q37" s="22"/>
      <c r="R37" s="22" t="s">
        <v>212</v>
      </c>
      <c r="S37" s="46">
        <v>8.53741883715072E-3</v>
      </c>
      <c r="T37" s="41"/>
    </row>
    <row r="38" spans="2:20" ht="16.05" customHeight="1" x14ac:dyDescent="0.3"/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30" sqref="B30"/>
    </sheetView>
  </sheetViews>
  <sheetFormatPr defaultColWidth="8.875" defaultRowHeight="15" x14ac:dyDescent="0.3"/>
  <cols>
    <col min="1" max="2" width="12.125" bestFit="1" customWidth="1"/>
    <col min="3" max="3" width="12.875" bestFit="1" customWidth="1"/>
    <col min="4" max="4" width="12.125" bestFit="1" customWidth="1"/>
    <col min="5" max="5" width="13" bestFit="1" customWidth="1"/>
    <col min="6" max="6" width="12.625" bestFit="1" customWidth="1"/>
  </cols>
  <sheetData>
    <row r="1" spans="1:6" ht="15.6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6" x14ac:dyDescent="0.3">
      <c r="A2" s="1">
        <v>0</v>
      </c>
      <c r="B2" s="2">
        <v>8.3333333333333329E-2</v>
      </c>
      <c r="C2" s="2">
        <v>1.544809989136891E-3</v>
      </c>
      <c r="D2" s="2">
        <v>8.3333333333333329E-2</v>
      </c>
      <c r="E2" s="2">
        <v>6.2348845769454597E-3</v>
      </c>
      <c r="F2" s="3">
        <v>1.5013039106377741E-2</v>
      </c>
    </row>
    <row r="3" spans="1:6" x14ac:dyDescent="0.3">
      <c r="A3" s="1">
        <v>8.3333333333333329E-2</v>
      </c>
      <c r="B3" s="2">
        <v>0.16666666666666671</v>
      </c>
      <c r="C3" s="2">
        <v>2.9860936413424921E-3</v>
      </c>
      <c r="D3" s="2">
        <v>0.16666666666666671</v>
      </c>
      <c r="E3" s="2">
        <v>1.4465762016538401E-3</v>
      </c>
      <c r="F3" s="3">
        <v>1.530941834181716E-2</v>
      </c>
    </row>
    <row r="4" spans="1:6" x14ac:dyDescent="0.3">
      <c r="A4" s="1">
        <v>0.16666666666666671</v>
      </c>
      <c r="B4" s="2">
        <v>0.25</v>
      </c>
      <c r="C4" s="2">
        <v>4.1934649382067944E-3</v>
      </c>
      <c r="D4" s="2">
        <v>0.25</v>
      </c>
      <c r="E4" s="2">
        <v>6.2655587240445434E-4</v>
      </c>
      <c r="F4" s="3">
        <v>1.522989134230384E-2</v>
      </c>
    </row>
    <row r="5" spans="1:6" x14ac:dyDescent="0.3">
      <c r="A5" s="1">
        <v>0.25</v>
      </c>
      <c r="B5" s="2">
        <v>0.33333333333333331</v>
      </c>
      <c r="C5" s="2">
        <v>5.5835950709626362E-3</v>
      </c>
      <c r="D5" s="2">
        <v>0.33333333333333331</v>
      </c>
      <c r="E5" s="2">
        <v>3.4331918511840267E-4</v>
      </c>
      <c r="F5" s="3">
        <v>1.542776887425451E-2</v>
      </c>
    </row>
    <row r="6" spans="1:6" x14ac:dyDescent="0.3">
      <c r="A6" s="1">
        <v>0.33333333333333331</v>
      </c>
      <c r="B6" s="2">
        <v>0.41666666666666657</v>
      </c>
      <c r="C6" s="2">
        <v>6.8019504548824444E-3</v>
      </c>
      <c r="D6" s="2">
        <v>0.41666666666666657</v>
      </c>
      <c r="E6" s="2">
        <v>2.162732454985669E-4</v>
      </c>
      <c r="F6" s="3">
        <v>1.4941506329726901E-2</v>
      </c>
    </row>
    <row r="7" spans="1:6" x14ac:dyDescent="0.3">
      <c r="A7" s="1">
        <v>0.41666666666666657</v>
      </c>
      <c r="B7" s="2">
        <v>0.5</v>
      </c>
      <c r="C7" s="2">
        <v>7.9670302532079164E-3</v>
      </c>
      <c r="D7" s="2">
        <v>0.5</v>
      </c>
      <c r="E7" s="2">
        <v>1.486212821353116E-4</v>
      </c>
      <c r="F7" s="3">
        <v>1.455011164265115E-2</v>
      </c>
    </row>
    <row r="8" spans="1:6" x14ac:dyDescent="0.3">
      <c r="A8" s="1">
        <v>0.5</v>
      </c>
      <c r="B8" s="2">
        <v>0.58333333333333326</v>
      </c>
      <c r="C8" s="2">
        <v>9.2370377591496442E-3</v>
      </c>
      <c r="D8" s="2">
        <v>0.58333333333333326</v>
      </c>
      <c r="E8" s="2">
        <v>1.080728368260191E-4</v>
      </c>
      <c r="F8" s="3">
        <v>1.4590432918957921E-2</v>
      </c>
    </row>
    <row r="9" spans="1:6" x14ac:dyDescent="0.3">
      <c r="A9" s="1">
        <v>0.58333333333333326</v>
      </c>
      <c r="B9" s="2">
        <v>0.66666666666666663</v>
      </c>
      <c r="C9" s="2">
        <v>1.0313253251537259E-2</v>
      </c>
      <c r="D9" s="2">
        <v>0.66666666666666663</v>
      </c>
      <c r="E9" s="2">
        <v>8.2113197188024919E-5</v>
      </c>
      <c r="F9" s="3">
        <v>1.446091857927295E-2</v>
      </c>
    </row>
    <row r="10" spans="1:6" x14ac:dyDescent="0.3">
      <c r="A10" s="1">
        <v>0.66666666666666663</v>
      </c>
      <c r="B10" s="2">
        <v>0.75</v>
      </c>
      <c r="C10" s="2">
        <v>1.1407088193644379E-2</v>
      </c>
      <c r="D10" s="2">
        <v>0.75</v>
      </c>
      <c r="E10" s="2">
        <v>6.450085458099677E-5</v>
      </c>
      <c r="F10" s="3">
        <v>1.4434602269183319E-2</v>
      </c>
    </row>
    <row r="11" spans="1:6" x14ac:dyDescent="0.3">
      <c r="A11" s="1">
        <v>0.75</v>
      </c>
      <c r="B11" s="2">
        <v>0.83333333333333326</v>
      </c>
      <c r="C11" s="2">
        <v>1.2501925916746219E-2</v>
      </c>
      <c r="D11" s="2">
        <v>0.83333333333333326</v>
      </c>
      <c r="E11" s="2">
        <v>5.2006485416448841E-5</v>
      </c>
      <c r="F11" s="3">
        <v>1.4340325179035241E-2</v>
      </c>
    </row>
    <row r="12" spans="1:6" x14ac:dyDescent="0.3">
      <c r="A12" s="1">
        <v>0.83333333333333326</v>
      </c>
      <c r="B12" s="2">
        <v>0.91666666666666663</v>
      </c>
      <c r="C12" s="2">
        <v>1.346436033802563E-2</v>
      </c>
      <c r="D12" s="2">
        <v>0.91666666666666663</v>
      </c>
      <c r="E12" s="2">
        <v>4.2823477625170879E-5</v>
      </c>
      <c r="F12" s="3">
        <v>1.388948763500389E-2</v>
      </c>
    </row>
    <row r="13" spans="1:6" x14ac:dyDescent="0.3">
      <c r="A13" s="1">
        <v>0.91666666666666663</v>
      </c>
      <c r="B13" s="2">
        <v>1</v>
      </c>
      <c r="C13" s="2">
        <v>1.453184548337447E-2</v>
      </c>
      <c r="D13" s="2">
        <v>1</v>
      </c>
      <c r="E13" s="2">
        <v>3.5877209045848871E-5</v>
      </c>
      <c r="F13" s="3">
        <v>1.3214321410130859E-2</v>
      </c>
    </row>
    <row r="14" spans="1:6" x14ac:dyDescent="0.3">
      <c r="A14" s="1">
        <v>1</v>
      </c>
      <c r="B14" s="2">
        <v>1.5</v>
      </c>
      <c r="C14" s="2">
        <v>2.0227277146861591E-2</v>
      </c>
      <c r="D14" s="2">
        <v>1.5</v>
      </c>
      <c r="E14" s="2">
        <v>2.5789830846052508E-4</v>
      </c>
      <c r="F14" s="3">
        <v>-5.3228976011433452E-3</v>
      </c>
    </row>
    <row r="15" spans="1:6" x14ac:dyDescent="0.3">
      <c r="A15" s="1">
        <v>1.5</v>
      </c>
      <c r="B15" s="2">
        <v>2</v>
      </c>
      <c r="C15" s="2">
        <v>2.5920985217379101E-2</v>
      </c>
      <c r="D15" s="2">
        <v>2</v>
      </c>
      <c r="E15" s="2">
        <v>2.1389829201341509E-4</v>
      </c>
      <c r="F15" s="3">
        <v>-6.1697246022100159E-2</v>
      </c>
    </row>
    <row r="16" spans="1:6" x14ac:dyDescent="0.3">
      <c r="A16" s="1">
        <v>2</v>
      </c>
      <c r="B16" s="2">
        <v>3</v>
      </c>
      <c r="C16" s="2">
        <v>3.7927530142047639E-2</v>
      </c>
      <c r="D16" s="2">
        <v>3</v>
      </c>
      <c r="E16" s="2">
        <v>2.9406659237700991E-4</v>
      </c>
      <c r="F16" s="3">
        <v>-0.318535570133061</v>
      </c>
    </row>
    <row r="17" spans="1:6" x14ac:dyDescent="0.3">
      <c r="A17" s="1">
        <v>3</v>
      </c>
      <c r="B17" s="2">
        <v>4</v>
      </c>
      <c r="C17" s="2">
        <v>5.0247088689151828E-2</v>
      </c>
      <c r="D17" s="2">
        <v>4</v>
      </c>
      <c r="E17" s="2">
        <v>2.2283543747829421E-4</v>
      </c>
      <c r="F17" s="3">
        <v>-0.77381425699539519</v>
      </c>
    </row>
    <row r="18" spans="1:6" x14ac:dyDescent="0.3">
      <c r="A18" s="1">
        <v>4</v>
      </c>
      <c r="B18" s="2">
        <v>5</v>
      </c>
      <c r="C18" s="2">
        <v>6.328944458558089E-2</v>
      </c>
      <c r="D18" s="2">
        <v>5</v>
      </c>
      <c r="E18" s="2">
        <v>1.6541584823868779E-4</v>
      </c>
      <c r="F18" s="3">
        <v>-1.4193578747032221</v>
      </c>
    </row>
    <row r="19" spans="1:6" x14ac:dyDescent="0.3">
      <c r="A19" s="1">
        <v>5</v>
      </c>
      <c r="B19" s="2">
        <v>6</v>
      </c>
      <c r="C19" s="2">
        <v>7.7267038634578733E-2</v>
      </c>
      <c r="D19" s="2">
        <v>6</v>
      </c>
      <c r="E19" s="2">
        <v>1.2296973222344069E-4</v>
      </c>
      <c r="F19" s="3">
        <v>-2.2501922253917082</v>
      </c>
    </row>
    <row r="20" spans="1:6" x14ac:dyDescent="0.3">
      <c r="A20" s="1">
        <v>6</v>
      </c>
      <c r="B20" s="2">
        <v>7</v>
      </c>
      <c r="C20" s="2">
        <v>9.1763639235190778E-2</v>
      </c>
      <c r="D20" s="2">
        <v>7</v>
      </c>
      <c r="E20" s="2">
        <v>9.4845647512012816E-5</v>
      </c>
      <c r="F20" s="3">
        <v>-3.264302311319272</v>
      </c>
    </row>
    <row r="21" spans="1:6" x14ac:dyDescent="0.3">
      <c r="A21" s="1">
        <v>7</v>
      </c>
      <c r="B21" s="2">
        <v>8</v>
      </c>
      <c r="C21" s="2">
        <v>0.1071813538233639</v>
      </c>
      <c r="D21" s="2">
        <v>8</v>
      </c>
      <c r="E21" s="2">
        <v>7.5370082141749069E-5</v>
      </c>
      <c r="F21" s="3">
        <v>-4.4610496581354813</v>
      </c>
    </row>
    <row r="22" spans="1:6" x14ac:dyDescent="0.3">
      <c r="A22" s="1">
        <v>8</v>
      </c>
      <c r="B22" s="2">
        <v>9</v>
      </c>
      <c r="C22" s="2">
        <v>0.12332532249589689</v>
      </c>
      <c r="D22" s="2">
        <v>9</v>
      </c>
      <c r="E22" s="2">
        <v>6.1364137287529249E-5</v>
      </c>
      <c r="F22" s="3">
        <v>-5.8403143864040183</v>
      </c>
    </row>
    <row r="23" spans="1:6" x14ac:dyDescent="0.3">
      <c r="A23" s="1">
        <v>9</v>
      </c>
      <c r="B23" s="2">
        <v>10</v>
      </c>
      <c r="C23" s="2">
        <v>0.1401529575071869</v>
      </c>
      <c r="D23" s="2">
        <v>10</v>
      </c>
      <c r="E23" s="2">
        <v>5.0967701034310533E-5</v>
      </c>
      <c r="F23" s="3">
        <v>-7.4020655798141197</v>
      </c>
    </row>
    <row r="24" spans="1:6" x14ac:dyDescent="0.3">
      <c r="A24" s="1">
        <v>10</v>
      </c>
      <c r="B24" s="2">
        <v>12</v>
      </c>
      <c r="C24" s="2">
        <v>0.179998126099392</v>
      </c>
      <c r="D24" s="2">
        <v>12</v>
      </c>
      <c r="E24" s="2">
        <v>5.6368574461177053E-5</v>
      </c>
      <c r="F24" s="3">
        <v>-11.06311598903015</v>
      </c>
    </row>
    <row r="25" spans="1:6" x14ac:dyDescent="0.3">
      <c r="A25" s="1">
        <v>12</v>
      </c>
      <c r="B25" s="2">
        <v>15</v>
      </c>
      <c r="C25" s="2">
        <v>0.25392178494765888</v>
      </c>
      <c r="D25" s="2">
        <v>15</v>
      </c>
      <c r="E25" s="2">
        <v>7.585002302910003E-5</v>
      </c>
      <c r="F25" s="3">
        <v>-17.907635454277582</v>
      </c>
    </row>
    <row r="26" spans="1:6" x14ac:dyDescent="0.3">
      <c r="A26" s="1">
        <v>15</v>
      </c>
      <c r="B26" s="2">
        <v>20</v>
      </c>
      <c r="C26" s="2">
        <v>0.43364830755561712</v>
      </c>
      <c r="D26" s="2">
        <v>20</v>
      </c>
      <c r="E26" s="2">
        <v>1.162535753372055E-4</v>
      </c>
      <c r="F26" s="3">
        <v>-32.922915176316977</v>
      </c>
    </row>
    <row r="27" spans="1:6" ht="15.6" thickBot="1" x14ac:dyDescent="0.35">
      <c r="A27" s="4">
        <v>20</v>
      </c>
      <c r="B27" s="5">
        <v>25</v>
      </c>
      <c r="C27" s="5">
        <v>0.62586445945321967</v>
      </c>
      <c r="D27" s="5">
        <v>25</v>
      </c>
      <c r="E27" s="5">
        <v>1.1373205880720189E-4</v>
      </c>
      <c r="F27" s="6">
        <v>-52.503253360524688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77" sqref="A1:U77"/>
    </sheetView>
  </sheetViews>
  <sheetFormatPr defaultRowHeight="15" x14ac:dyDescent="0.3"/>
  <sheetData>
    <row r="1" spans="1:18" ht="16.8" x14ac:dyDescent="0.35">
      <c r="A1" s="82" t="s">
        <v>246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8" ht="15.6" x14ac:dyDescent="0.35">
      <c r="A2" s="28" t="s">
        <v>466</v>
      </c>
      <c r="B2" s="28"/>
      <c r="C2" s="28"/>
      <c r="D2" s="28"/>
    </row>
    <row r="4" spans="1:18" ht="15.6" x14ac:dyDescent="0.35">
      <c r="A4" s="28" t="s">
        <v>231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8" ht="15.6" x14ac:dyDescent="0.35">
      <c r="A5" s="28" t="s">
        <v>232</v>
      </c>
    </row>
    <row r="6" spans="1:18" ht="15.6" x14ac:dyDescent="0.35">
      <c r="A6" s="28"/>
      <c r="B6" t="s">
        <v>243</v>
      </c>
    </row>
    <row r="7" spans="1:18" ht="15.6" x14ac:dyDescent="0.35">
      <c r="A7" s="28"/>
      <c r="B7" t="s">
        <v>244</v>
      </c>
    </row>
    <row r="8" spans="1:18" ht="15.6" x14ac:dyDescent="0.35">
      <c r="B8" s="28"/>
      <c r="C8" s="28"/>
      <c r="D8" s="28"/>
    </row>
    <row r="14" spans="1:18" ht="15.6" thickBot="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3">
      <c r="B15" t="s">
        <v>229</v>
      </c>
    </row>
    <row r="21" spans="1:19" ht="15.6" thickBot="1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3" spans="1:19" x14ac:dyDescent="0.3">
      <c r="B23" t="s">
        <v>230</v>
      </c>
    </row>
    <row r="29" spans="1:19" ht="15.6" thickBot="1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19" ht="15.6" thickTop="1" x14ac:dyDescent="0.3">
      <c r="A30" s="80" t="s">
        <v>234</v>
      </c>
    </row>
    <row r="35" spans="1:20" x14ac:dyDescent="0.3">
      <c r="C35" t="s">
        <v>235</v>
      </c>
    </row>
    <row r="39" spans="1:20" x14ac:dyDescent="0.3">
      <c r="C39" t="s">
        <v>236</v>
      </c>
    </row>
    <row r="43" spans="1:20" x14ac:dyDescent="0.3">
      <c r="C43" t="s">
        <v>237</v>
      </c>
    </row>
    <row r="44" spans="1:20" x14ac:dyDescent="0.3">
      <c r="A44" s="2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</row>
    <row r="45" spans="1:20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9" spans="2:21" x14ac:dyDescent="0.3">
      <c r="C49" t="s">
        <v>238</v>
      </c>
    </row>
    <row r="54" spans="2:21" x14ac:dyDescent="0.3">
      <c r="C54" t="s">
        <v>239</v>
      </c>
    </row>
    <row r="57" spans="2:21" x14ac:dyDescent="0.3">
      <c r="C57" t="s">
        <v>237</v>
      </c>
    </row>
    <row r="58" spans="2:21" x14ac:dyDescent="0.3"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</row>
    <row r="64" spans="2:21" x14ac:dyDescent="0.3">
      <c r="C64" t="s">
        <v>235</v>
      </c>
    </row>
    <row r="69" spans="3:3" x14ac:dyDescent="0.3">
      <c r="C69" t="s">
        <v>236</v>
      </c>
    </row>
    <row r="73" spans="3:3" x14ac:dyDescent="0.3">
      <c r="C73" t="s">
        <v>237</v>
      </c>
    </row>
  </sheetData>
  <phoneticPr fontId="5" type="noConversion"/>
  <printOptions gridLines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topLeftCell="A124" workbookViewId="0">
      <selection sqref="A1:S135"/>
    </sheetView>
  </sheetViews>
  <sheetFormatPr defaultRowHeight="15.6" x14ac:dyDescent="0.35"/>
  <cols>
    <col min="2" max="2" width="12.625" style="187" customWidth="1"/>
  </cols>
  <sheetData>
    <row r="1" spans="1:11" ht="16.8" x14ac:dyDescent="0.35">
      <c r="A1" s="82" t="s">
        <v>435</v>
      </c>
      <c r="B1" s="186"/>
      <c r="C1" s="82"/>
      <c r="D1" s="82"/>
      <c r="E1" s="82"/>
      <c r="F1" s="82"/>
      <c r="G1" s="82"/>
      <c r="H1" s="82"/>
      <c r="I1" s="83"/>
      <c r="J1" s="83"/>
      <c r="K1" s="83"/>
    </row>
    <row r="2" spans="1:11" s="185" customFormat="1" ht="16.8" x14ac:dyDescent="0.35">
      <c r="A2" s="209" t="s">
        <v>467</v>
      </c>
      <c r="B2" s="210"/>
      <c r="C2" s="209"/>
      <c r="D2" s="209"/>
      <c r="E2" s="209"/>
      <c r="F2" s="209"/>
      <c r="G2" s="209"/>
      <c r="H2" s="209"/>
      <c r="I2" s="211"/>
      <c r="J2" s="211"/>
      <c r="K2" s="211"/>
    </row>
    <row r="4" spans="1:11" s="28" customFormat="1" x14ac:dyDescent="0.35">
      <c r="A4" s="28" t="s">
        <v>442</v>
      </c>
      <c r="B4" s="187"/>
    </row>
    <row r="6" spans="1:11" x14ac:dyDescent="0.35">
      <c r="B6" s="187" t="s">
        <v>436</v>
      </c>
    </row>
    <row r="23" spans="2:17" ht="16.2" thickBot="1" x14ac:dyDescent="0.4">
      <c r="B23" s="188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5" spans="2:17" x14ac:dyDescent="0.35">
      <c r="B25" s="187" t="s">
        <v>437</v>
      </c>
    </row>
    <row r="37" spans="2:17" ht="16.2" thickBot="1" x14ac:dyDescent="0.4">
      <c r="B37" s="18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9" spans="2:17" x14ac:dyDescent="0.35">
      <c r="B39" s="187" t="s">
        <v>438</v>
      </c>
      <c r="C39" t="s">
        <v>439</v>
      </c>
    </row>
    <row r="52" spans="3:13" x14ac:dyDescent="0.35">
      <c r="C52" t="s">
        <v>440</v>
      </c>
    </row>
    <row r="56" spans="3:13" x14ac:dyDescent="0.35">
      <c r="D56" s="75"/>
      <c r="E56" s="75"/>
      <c r="F56" s="75"/>
      <c r="G56" s="75"/>
      <c r="H56" s="75"/>
      <c r="I56" s="75"/>
      <c r="J56" s="75"/>
      <c r="K56" s="75"/>
      <c r="L56" s="75"/>
      <c r="M56" s="75"/>
    </row>
    <row r="60" spans="3:13" x14ac:dyDescent="0.35">
      <c r="D60" s="75"/>
      <c r="E60" s="75"/>
      <c r="F60" s="75"/>
      <c r="G60" s="75"/>
      <c r="H60" s="75"/>
      <c r="I60" s="75"/>
      <c r="J60" s="75"/>
      <c r="K60" s="75"/>
      <c r="L60" s="75"/>
      <c r="M60" s="75"/>
    </row>
    <row r="62" spans="3:13" x14ac:dyDescent="0.35">
      <c r="C62" t="s">
        <v>441</v>
      </c>
    </row>
    <row r="71" spans="1:19" ht="16.2" thickBot="1" x14ac:dyDescent="0.4">
      <c r="A71" s="5"/>
      <c r="B71" s="188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3" spans="1:19" x14ac:dyDescent="0.35">
      <c r="A73" s="28" t="s">
        <v>443</v>
      </c>
    </row>
    <row r="74" spans="1:19" x14ac:dyDescent="0.35">
      <c r="B74" s="194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6"/>
    </row>
    <row r="75" spans="1:19" x14ac:dyDescent="0.35">
      <c r="B75" s="197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98"/>
    </row>
    <row r="76" spans="1:19" x14ac:dyDescent="0.35">
      <c r="B76" s="197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98"/>
    </row>
    <row r="77" spans="1:19" x14ac:dyDescent="0.35">
      <c r="B77" s="197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98"/>
    </row>
    <row r="78" spans="1:19" x14ac:dyDescent="0.35">
      <c r="B78" s="19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98"/>
    </row>
    <row r="79" spans="1:19" x14ac:dyDescent="0.35">
      <c r="B79" s="197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98"/>
    </row>
    <row r="80" spans="1:19" x14ac:dyDescent="0.35">
      <c r="B80" s="19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98"/>
    </row>
    <row r="81" spans="1:14" x14ac:dyDescent="0.35">
      <c r="B81" s="197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98"/>
    </row>
    <row r="82" spans="1:14" x14ac:dyDescent="0.35">
      <c r="B82" s="19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98"/>
    </row>
    <row r="83" spans="1:14" x14ac:dyDescent="0.35">
      <c r="B83" s="197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98"/>
    </row>
    <row r="84" spans="1:14" x14ac:dyDescent="0.35">
      <c r="B84" s="197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98"/>
    </row>
    <row r="85" spans="1:14" x14ac:dyDescent="0.35">
      <c r="B85" s="197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98"/>
    </row>
    <row r="86" spans="1:14" x14ac:dyDescent="0.35">
      <c r="B86" s="19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98"/>
    </row>
    <row r="87" spans="1:14" x14ac:dyDescent="0.35">
      <c r="B87" s="197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98"/>
    </row>
    <row r="88" spans="1:14" x14ac:dyDescent="0.35">
      <c r="B88" s="19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98"/>
    </row>
    <row r="89" spans="1:14" x14ac:dyDescent="0.35">
      <c r="B89" s="197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98"/>
    </row>
    <row r="90" spans="1:14" x14ac:dyDescent="0.35">
      <c r="B90" s="19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98"/>
    </row>
    <row r="91" spans="1:14" x14ac:dyDescent="0.35">
      <c r="B91" s="199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200"/>
    </row>
    <row r="92" spans="1:14" x14ac:dyDescent="0.35">
      <c r="A92" s="28"/>
    </row>
    <row r="93" spans="1:14" x14ac:dyDescent="0.35">
      <c r="B93" s="189" t="s">
        <v>447</v>
      </c>
      <c r="C93" s="28" t="s">
        <v>445</v>
      </c>
      <c r="D93" s="28"/>
      <c r="E93" s="28"/>
      <c r="F93" s="28"/>
      <c r="G93" s="28"/>
      <c r="H93" s="28"/>
      <c r="I93" s="28"/>
      <c r="J93" s="28"/>
    </row>
    <row r="94" spans="1:14" x14ac:dyDescent="0.35">
      <c r="B94" s="189" t="s">
        <v>444</v>
      </c>
      <c r="C94" t="s">
        <v>448</v>
      </c>
    </row>
    <row r="95" spans="1:14" x14ac:dyDescent="0.35">
      <c r="B95" s="190" t="s">
        <v>446</v>
      </c>
    </row>
    <row r="96" spans="1:14" s="28" customFormat="1" x14ac:dyDescent="0.35">
      <c r="B96" s="191"/>
    </row>
    <row r="97" spans="1:16" x14ac:dyDescent="0.35">
      <c r="B97" s="201" t="s">
        <v>449</v>
      </c>
      <c r="C97" s="20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35">
      <c r="B98" s="19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35">
      <c r="B99" s="19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35">
      <c r="B100" s="19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35">
      <c r="B101" s="19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35">
      <c r="B102" s="19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35">
      <c r="B103" s="19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35">
      <c r="B104" s="19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35">
      <c r="B105" s="19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35">
      <c r="B106" s="189" t="s">
        <v>450</v>
      </c>
      <c r="C106" t="s">
        <v>451</v>
      </c>
    </row>
    <row r="107" spans="1:16" x14ac:dyDescent="0.35">
      <c r="B107" s="190" t="s">
        <v>446</v>
      </c>
    </row>
    <row r="108" spans="1:16" x14ac:dyDescent="0.35">
      <c r="A108" s="2"/>
      <c r="B108" s="19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6" x14ac:dyDescent="0.35">
      <c r="A109" s="75"/>
      <c r="B109" s="193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</row>
    <row r="110" spans="1:16" x14ac:dyDescent="0.35">
      <c r="A110" s="28" t="s">
        <v>452</v>
      </c>
    </row>
    <row r="111" spans="1:16" x14ac:dyDescent="0.35">
      <c r="B111" s="194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6"/>
    </row>
    <row r="112" spans="1:16" x14ac:dyDescent="0.35">
      <c r="B112" s="197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198"/>
    </row>
    <row r="113" spans="2:13" x14ac:dyDescent="0.35">
      <c r="B113" s="19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198"/>
    </row>
    <row r="114" spans="2:13" x14ac:dyDescent="0.35">
      <c r="B114" s="197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198"/>
    </row>
    <row r="115" spans="2:13" x14ac:dyDescent="0.35">
      <c r="B115" s="19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98"/>
    </row>
    <row r="116" spans="2:13" x14ac:dyDescent="0.35">
      <c r="B116" s="197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198"/>
    </row>
    <row r="117" spans="2:13" x14ac:dyDescent="0.35">
      <c r="B117" s="19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98"/>
    </row>
    <row r="118" spans="2:13" x14ac:dyDescent="0.35">
      <c r="B118" s="197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198"/>
    </row>
    <row r="119" spans="2:13" x14ac:dyDescent="0.35">
      <c r="B119" s="19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198"/>
    </row>
    <row r="120" spans="2:13" x14ac:dyDescent="0.35">
      <c r="B120" s="197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198"/>
    </row>
    <row r="121" spans="2:13" x14ac:dyDescent="0.35">
      <c r="B121" s="19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198"/>
    </row>
    <row r="122" spans="2:13" x14ac:dyDescent="0.35">
      <c r="B122" s="197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198"/>
    </row>
    <row r="123" spans="2:13" x14ac:dyDescent="0.35">
      <c r="B123" s="197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198"/>
    </row>
    <row r="124" spans="2:13" x14ac:dyDescent="0.35">
      <c r="B124" s="197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198"/>
    </row>
    <row r="125" spans="2:13" x14ac:dyDescent="0.35">
      <c r="B125" s="197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198"/>
    </row>
    <row r="126" spans="2:13" x14ac:dyDescent="0.35">
      <c r="B126" s="197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198"/>
    </row>
    <row r="127" spans="2:13" x14ac:dyDescent="0.35">
      <c r="B127" s="197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198"/>
    </row>
    <row r="128" spans="2:13" x14ac:dyDescent="0.35">
      <c r="B128" s="197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198"/>
    </row>
    <row r="129" spans="2:13" x14ac:dyDescent="0.35">
      <c r="B129" s="197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198"/>
    </row>
    <row r="130" spans="2:13" x14ac:dyDescent="0.35">
      <c r="B130" s="197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198"/>
    </row>
    <row r="131" spans="2:13" x14ac:dyDescent="0.35">
      <c r="B131" s="199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200"/>
    </row>
    <row r="133" spans="2:13" x14ac:dyDescent="0.35">
      <c r="B133" s="189" t="s">
        <v>450</v>
      </c>
      <c r="C133" t="s">
        <v>451</v>
      </c>
    </row>
    <row r="134" spans="2:13" x14ac:dyDescent="0.35">
      <c r="B134" s="190" t="s">
        <v>446</v>
      </c>
    </row>
  </sheetData>
  <phoneticPr fontId="5" type="noConversion"/>
  <printOptions gridLines="1"/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sqref="A1:S95"/>
    </sheetView>
  </sheetViews>
  <sheetFormatPr defaultRowHeight="15" x14ac:dyDescent="0.3"/>
  <sheetData>
    <row r="1" spans="1:17" s="81" customFormat="1" ht="16.8" x14ac:dyDescent="0.35">
      <c r="A1" s="82" t="s">
        <v>453</v>
      </c>
      <c r="B1" s="82"/>
      <c r="C1" s="82"/>
      <c r="D1" s="82"/>
      <c r="E1" s="82"/>
      <c r="F1" s="82"/>
      <c r="G1" s="82"/>
      <c r="H1" s="82"/>
      <c r="I1" s="82"/>
    </row>
    <row r="2" spans="1:17" s="204" customFormat="1" ht="16.8" x14ac:dyDescent="0.35">
      <c r="A2" s="209" t="s">
        <v>468</v>
      </c>
      <c r="B2" s="209"/>
      <c r="C2" s="209"/>
      <c r="D2" s="209"/>
      <c r="E2" s="209"/>
      <c r="F2" s="209"/>
      <c r="G2" s="209"/>
      <c r="H2" s="209"/>
      <c r="I2" s="209"/>
    </row>
    <row r="3" spans="1:17" s="81" customFormat="1" ht="16.8" x14ac:dyDescent="0.35">
      <c r="A3" s="208"/>
      <c r="B3" s="208"/>
      <c r="C3" s="208"/>
      <c r="D3" s="208"/>
      <c r="E3" s="208"/>
      <c r="F3" s="208"/>
      <c r="G3" s="208"/>
      <c r="H3" s="208"/>
      <c r="I3" s="208"/>
    </row>
    <row r="4" spans="1:17" s="28" customFormat="1" ht="15.6" x14ac:dyDescent="0.35">
      <c r="A4" s="28" t="s">
        <v>454</v>
      </c>
    </row>
    <row r="8" spans="1:17" x14ac:dyDescent="0.3">
      <c r="B8" t="s">
        <v>455</v>
      </c>
    </row>
    <row r="9" spans="1:17" x14ac:dyDescent="0.3">
      <c r="B9" s="20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6"/>
    </row>
    <row r="10" spans="1:17" x14ac:dyDescent="0.3">
      <c r="B10" s="20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98"/>
    </row>
    <row r="11" spans="1:17" x14ac:dyDescent="0.3">
      <c r="B11" s="20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98"/>
    </row>
    <row r="12" spans="1:17" x14ac:dyDescent="0.3">
      <c r="B12" s="20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98"/>
    </row>
    <row r="13" spans="1:17" x14ac:dyDescent="0.3">
      <c r="B13" s="20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98"/>
    </row>
    <row r="14" spans="1:17" x14ac:dyDescent="0.3">
      <c r="B14" s="20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98"/>
    </row>
    <row r="15" spans="1:17" x14ac:dyDescent="0.3">
      <c r="B15" s="20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98"/>
    </row>
    <row r="16" spans="1:17" x14ac:dyDescent="0.3">
      <c r="B16" s="20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98"/>
    </row>
    <row r="17" spans="1:17" x14ac:dyDescent="0.3">
      <c r="B17" s="20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98"/>
    </row>
    <row r="18" spans="1:17" x14ac:dyDescent="0.3">
      <c r="B18" s="20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98"/>
    </row>
    <row r="19" spans="1:17" x14ac:dyDescent="0.3">
      <c r="B19" s="207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200"/>
    </row>
    <row r="25" spans="1:17" ht="15.6" x14ac:dyDescent="0.35">
      <c r="A25" s="28" t="s">
        <v>456</v>
      </c>
    </row>
    <row r="41" spans="2:20" x14ac:dyDescent="0.3"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</row>
    <row r="58" spans="2:20" x14ac:dyDescent="0.3"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</row>
    <row r="74" spans="2:20" x14ac:dyDescent="0.3"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</row>
    <row r="90" spans="2:20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2:20" x14ac:dyDescent="0.3"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</row>
  </sheetData>
  <phoneticPr fontId="5" type="noConversion"/>
  <printOptions gridLines="1"/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5"/>
  <sheetViews>
    <sheetView topLeftCell="A130" workbookViewId="0">
      <selection activeCell="Q142" sqref="Q142"/>
    </sheetView>
  </sheetViews>
  <sheetFormatPr defaultRowHeight="15" x14ac:dyDescent="0.3"/>
  <sheetData>
    <row r="1" spans="1:15" ht="16.8" x14ac:dyDescent="0.35">
      <c r="A1" s="82" t="s">
        <v>457</v>
      </c>
      <c r="B1" s="82"/>
      <c r="C1" s="82"/>
      <c r="D1" s="82"/>
      <c r="E1" s="82"/>
      <c r="F1" s="82"/>
      <c r="G1" s="82"/>
      <c r="H1" s="82"/>
      <c r="I1" s="82"/>
    </row>
    <row r="2" spans="1:15" s="203" customFormat="1" ht="16.8" x14ac:dyDescent="0.35">
      <c r="A2" s="209" t="s">
        <v>469</v>
      </c>
      <c r="B2" s="209"/>
      <c r="C2" s="209"/>
      <c r="D2" s="209"/>
      <c r="E2" s="209"/>
      <c r="F2" s="209"/>
      <c r="G2" s="209"/>
      <c r="H2" s="209"/>
      <c r="I2" s="209"/>
      <c r="J2" s="212"/>
    </row>
    <row r="4" spans="1:15" ht="15.6" x14ac:dyDescent="0.35">
      <c r="A4" s="28" t="s">
        <v>458</v>
      </c>
      <c r="B4" s="28"/>
      <c r="C4" s="28"/>
      <c r="D4" s="28"/>
      <c r="E4" s="28"/>
    </row>
    <row r="9" spans="1:15" x14ac:dyDescent="0.3">
      <c r="B9" t="s">
        <v>459</v>
      </c>
    </row>
    <row r="10" spans="1:15" x14ac:dyDescent="0.3">
      <c r="C10" s="20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6"/>
    </row>
    <row r="11" spans="1:15" x14ac:dyDescent="0.3">
      <c r="C11" s="20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98"/>
    </row>
    <row r="12" spans="1:15" x14ac:dyDescent="0.3">
      <c r="C12" s="207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200"/>
    </row>
    <row r="24" spans="2:13" x14ac:dyDescent="0.3">
      <c r="B24" t="s">
        <v>460</v>
      </c>
    </row>
    <row r="25" spans="2:13" x14ac:dyDescent="0.3">
      <c r="C25" s="205"/>
      <c r="D25" s="195"/>
      <c r="E25" s="195"/>
      <c r="F25" s="195"/>
      <c r="G25" s="195"/>
      <c r="H25" s="195"/>
      <c r="I25" s="195"/>
      <c r="J25" s="195"/>
      <c r="K25" s="195"/>
      <c r="L25" s="195"/>
      <c r="M25" s="196"/>
    </row>
    <row r="26" spans="2:13" x14ac:dyDescent="0.3">
      <c r="C26" s="206"/>
      <c r="D26" s="2"/>
      <c r="E26" s="2"/>
      <c r="F26" s="2"/>
      <c r="G26" s="2"/>
      <c r="H26" s="2"/>
      <c r="I26" s="2"/>
      <c r="J26" s="2"/>
      <c r="K26" s="2"/>
      <c r="L26" s="2"/>
      <c r="M26" s="198"/>
    </row>
    <row r="27" spans="2:13" x14ac:dyDescent="0.3">
      <c r="C27" s="206"/>
      <c r="D27" s="2"/>
      <c r="E27" s="2"/>
      <c r="F27" s="2"/>
      <c r="G27" s="2"/>
      <c r="H27" s="2"/>
      <c r="I27" s="2"/>
      <c r="J27" s="2"/>
      <c r="K27" s="2"/>
      <c r="L27" s="2"/>
      <c r="M27" s="198"/>
    </row>
    <row r="28" spans="2:13" x14ac:dyDescent="0.3">
      <c r="C28" s="206"/>
      <c r="D28" s="2"/>
      <c r="E28" s="2"/>
      <c r="F28" s="2"/>
      <c r="G28" s="2"/>
      <c r="H28" s="2"/>
      <c r="I28" s="2"/>
      <c r="J28" s="2"/>
      <c r="K28" s="2"/>
      <c r="L28" s="2"/>
      <c r="M28" s="198"/>
    </row>
    <row r="29" spans="2:13" x14ac:dyDescent="0.3">
      <c r="C29" s="206"/>
      <c r="D29" s="2"/>
      <c r="E29" s="2"/>
      <c r="F29" s="2"/>
      <c r="G29" s="2"/>
      <c r="H29" s="2"/>
      <c r="I29" s="2"/>
      <c r="J29" s="2"/>
      <c r="K29" s="2"/>
      <c r="L29" s="2"/>
      <c r="M29" s="198"/>
    </row>
    <row r="30" spans="2:13" x14ac:dyDescent="0.3">
      <c r="C30" s="206"/>
      <c r="D30" s="2"/>
      <c r="E30" s="2"/>
      <c r="F30" s="2"/>
      <c r="G30" s="2"/>
      <c r="H30" s="2"/>
      <c r="I30" s="2"/>
      <c r="J30" s="2"/>
      <c r="K30" s="2"/>
      <c r="L30" s="2"/>
      <c r="M30" s="198"/>
    </row>
    <row r="31" spans="2:13" x14ac:dyDescent="0.3">
      <c r="C31" s="206"/>
      <c r="D31" s="2"/>
      <c r="E31" s="2"/>
      <c r="F31" s="2"/>
      <c r="G31" s="2"/>
      <c r="H31" s="2"/>
      <c r="I31" s="2"/>
      <c r="J31" s="2"/>
      <c r="K31" s="2"/>
      <c r="L31" s="2"/>
      <c r="M31" s="198"/>
    </row>
    <row r="32" spans="2:13" x14ac:dyDescent="0.3">
      <c r="C32" s="206"/>
      <c r="D32" s="2"/>
      <c r="E32" s="2"/>
      <c r="F32" s="2"/>
      <c r="G32" s="2"/>
      <c r="H32" s="2"/>
      <c r="I32" s="2"/>
      <c r="J32" s="2"/>
      <c r="K32" s="2"/>
      <c r="L32" s="2"/>
      <c r="M32" s="198"/>
    </row>
    <row r="33" spans="3:14" x14ac:dyDescent="0.3">
      <c r="C33" s="206"/>
      <c r="D33" s="2"/>
      <c r="E33" s="2"/>
      <c r="F33" s="2"/>
      <c r="G33" s="2"/>
      <c r="H33" s="2"/>
      <c r="I33" s="2"/>
      <c r="J33" s="2"/>
      <c r="K33" s="2"/>
      <c r="L33" s="2"/>
      <c r="M33" s="198"/>
    </row>
    <row r="34" spans="3:14" x14ac:dyDescent="0.3">
      <c r="C34" s="206"/>
      <c r="D34" s="2"/>
      <c r="E34" s="2"/>
      <c r="F34" s="2"/>
      <c r="G34" s="2"/>
      <c r="H34" s="2"/>
      <c r="I34" s="2"/>
      <c r="J34" s="2"/>
      <c r="K34" s="2"/>
      <c r="L34" s="2"/>
      <c r="M34" s="198"/>
    </row>
    <row r="35" spans="3:14" x14ac:dyDescent="0.3">
      <c r="C35" s="206"/>
      <c r="D35" s="2"/>
      <c r="E35" s="2"/>
      <c r="F35" s="2"/>
      <c r="G35" s="2"/>
      <c r="H35" s="2"/>
      <c r="I35" s="2"/>
      <c r="J35" s="2"/>
      <c r="K35" s="2"/>
      <c r="L35" s="2"/>
      <c r="M35" s="198"/>
      <c r="N35" s="184" t="s">
        <v>465</v>
      </c>
    </row>
    <row r="36" spans="3:14" x14ac:dyDescent="0.3">
      <c r="C36" s="207"/>
      <c r="D36" s="75"/>
      <c r="E36" s="75"/>
      <c r="F36" s="75"/>
      <c r="G36" s="75"/>
      <c r="H36" s="75"/>
      <c r="I36" s="75"/>
      <c r="J36" s="75"/>
      <c r="K36" s="75"/>
      <c r="L36" s="75"/>
      <c r="M36" s="200"/>
    </row>
    <row r="37" spans="3:14" x14ac:dyDescent="0.3">
      <c r="C37" t="s">
        <v>461</v>
      </c>
    </row>
    <row r="44" spans="3:14" x14ac:dyDescent="0.3">
      <c r="C44" t="s">
        <v>441</v>
      </c>
    </row>
    <row r="54" spans="2:17" x14ac:dyDescent="0.3">
      <c r="B54" t="s">
        <v>462</v>
      </c>
    </row>
    <row r="58" spans="2:17" x14ac:dyDescent="0.3">
      <c r="C58" s="75"/>
      <c r="D58" s="75"/>
      <c r="E58" s="75"/>
      <c r="F58" s="75"/>
      <c r="G58" s="75"/>
      <c r="H58" s="75"/>
      <c r="I58" s="75"/>
    </row>
    <row r="62" spans="2:17" x14ac:dyDescent="0.3"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</row>
    <row r="69" spans="3:22" x14ac:dyDescent="0.3"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</row>
    <row r="72" spans="3:22" x14ac:dyDescent="0.3">
      <c r="C72" t="s">
        <v>463</v>
      </c>
    </row>
    <row r="81" spans="1:22" ht="15.6" thickBo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5.6" x14ac:dyDescent="0.35">
      <c r="A82" s="28" t="s">
        <v>464</v>
      </c>
    </row>
    <row r="83" spans="1:22" x14ac:dyDescent="0.3">
      <c r="B83" t="s">
        <v>470</v>
      </c>
    </row>
    <row r="94" spans="1:22" x14ac:dyDescent="0.3">
      <c r="C94" s="20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6"/>
    </row>
    <row r="95" spans="1:22" x14ac:dyDescent="0.3">
      <c r="C95" s="206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98"/>
    </row>
    <row r="96" spans="1:22" x14ac:dyDescent="0.3">
      <c r="C96" s="20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198"/>
    </row>
    <row r="97" spans="3:15" x14ac:dyDescent="0.3">
      <c r="C97" s="20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198"/>
    </row>
    <row r="98" spans="3:15" x14ac:dyDescent="0.3">
      <c r="C98" s="20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98"/>
    </row>
    <row r="99" spans="3:15" x14ac:dyDescent="0.3">
      <c r="C99" s="206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198"/>
    </row>
    <row r="100" spans="3:15" x14ac:dyDescent="0.3">
      <c r="C100" s="206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98"/>
    </row>
    <row r="101" spans="3:15" x14ac:dyDescent="0.3">
      <c r="C101" s="20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98"/>
    </row>
    <row r="102" spans="3:15" x14ac:dyDescent="0.3">
      <c r="C102" s="20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98"/>
    </row>
    <row r="103" spans="3:15" x14ac:dyDescent="0.3">
      <c r="C103" s="206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98"/>
    </row>
    <row r="104" spans="3:15" x14ac:dyDescent="0.3">
      <c r="C104" s="206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98"/>
    </row>
    <row r="105" spans="3:15" x14ac:dyDescent="0.3">
      <c r="C105" s="207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200"/>
    </row>
    <row r="106" spans="3:15" x14ac:dyDescent="0.3">
      <c r="D106" t="s">
        <v>461</v>
      </c>
    </row>
    <row r="111" spans="3:15" x14ac:dyDescent="0.3">
      <c r="D111" t="s">
        <v>471</v>
      </c>
    </row>
    <row r="114" spans="4:26" x14ac:dyDescent="0.3">
      <c r="D114" s="75"/>
      <c r="E114" s="75"/>
      <c r="F114" s="75"/>
      <c r="G114" s="75"/>
      <c r="H114" s="75"/>
      <c r="I114" s="75"/>
      <c r="J114" s="75"/>
      <c r="K114" s="75"/>
    </row>
    <row r="119" spans="4:26" x14ac:dyDescent="0.3"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</row>
    <row r="126" spans="4:26" x14ac:dyDescent="0.3"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32" spans="2:26" x14ac:dyDescent="0.3"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7" spans="2:26" x14ac:dyDescent="0.3">
      <c r="C137" s="20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6"/>
    </row>
    <row r="138" spans="2:26" x14ac:dyDescent="0.3">
      <c r="C138" s="206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198"/>
    </row>
    <row r="139" spans="2:26" x14ac:dyDescent="0.3">
      <c r="C139" s="206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198"/>
    </row>
    <row r="140" spans="2:26" x14ac:dyDescent="0.3">
      <c r="C140" s="206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198"/>
    </row>
    <row r="141" spans="2:26" x14ac:dyDescent="0.3">
      <c r="C141" s="206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198"/>
    </row>
    <row r="142" spans="2:26" x14ac:dyDescent="0.3">
      <c r="C142" s="206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198"/>
    </row>
    <row r="143" spans="2:26" x14ac:dyDescent="0.3">
      <c r="C143" s="206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98"/>
    </row>
    <row r="144" spans="2:26" x14ac:dyDescent="0.3">
      <c r="C144" s="206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198"/>
    </row>
    <row r="145" spans="3:15" x14ac:dyDescent="0.3">
      <c r="C145" s="206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198"/>
    </row>
    <row r="146" spans="3:15" x14ac:dyDescent="0.3">
      <c r="C146" s="206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198"/>
    </row>
    <row r="147" spans="3:15" x14ac:dyDescent="0.3">
      <c r="C147" s="206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198"/>
    </row>
    <row r="148" spans="3:15" x14ac:dyDescent="0.3">
      <c r="C148" s="207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200"/>
    </row>
    <row r="149" spans="3:15" x14ac:dyDescent="0.3">
      <c r="D149" t="s">
        <v>461</v>
      </c>
    </row>
    <row r="154" spans="3:15" x14ac:dyDescent="0.3">
      <c r="D154" t="s">
        <v>441</v>
      </c>
    </row>
    <row r="157" spans="3:15" x14ac:dyDescent="0.3">
      <c r="E157" s="75"/>
      <c r="F157" s="75"/>
      <c r="G157" s="75"/>
      <c r="H157" s="75"/>
      <c r="I157" s="75"/>
      <c r="J157" s="75"/>
      <c r="K157" s="75"/>
      <c r="L157" s="75"/>
    </row>
    <row r="161" spans="5:25" x14ac:dyDescent="0.3"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</row>
    <row r="165" spans="5:25" x14ac:dyDescent="0.3"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</row>
  </sheetData>
  <phoneticPr fontId="5" type="noConversion"/>
  <printOptions gridLines="1"/>
  <pageMargins left="0.70866141732283472" right="0.70866141732283472" top="0.74803149606299213" bottom="0.74803149606299213" header="0.31496062992125984" footer="0.31496062992125984"/>
  <pageSetup paperSize="9" scale="6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" workbookViewId="0">
      <selection activeCell="H3" sqref="H3"/>
    </sheetView>
  </sheetViews>
  <sheetFormatPr defaultRowHeight="15" x14ac:dyDescent="0.3"/>
  <cols>
    <col min="1" max="1" width="9.875" bestFit="1" customWidth="1"/>
    <col min="3" max="3" width="13.125" customWidth="1"/>
    <col min="4" max="4" width="32.375" customWidth="1"/>
    <col min="5" max="5" width="16.25" customWidth="1"/>
    <col min="6" max="6" width="17.875" customWidth="1"/>
  </cols>
  <sheetData>
    <row r="1" spans="1:9" ht="16.8" x14ac:dyDescent="0.35">
      <c r="A1" s="132" t="s">
        <v>398</v>
      </c>
      <c r="B1" s="132"/>
      <c r="C1" s="132"/>
      <c r="D1" s="132"/>
      <c r="E1" s="131"/>
    </row>
    <row r="3" spans="1:9" x14ac:dyDescent="0.3">
      <c r="B3" t="s">
        <v>138</v>
      </c>
      <c r="C3" t="s">
        <v>139</v>
      </c>
      <c r="E3" t="s">
        <v>141</v>
      </c>
    </row>
    <row r="4" spans="1:9" ht="15.6" thickBot="1" x14ac:dyDescent="0.35">
      <c r="A4" s="25"/>
      <c r="B4" s="25" t="s">
        <v>142</v>
      </c>
      <c r="C4" s="25" t="s">
        <v>140</v>
      </c>
      <c r="D4" s="25"/>
      <c r="E4" s="25"/>
      <c r="F4" s="25"/>
      <c r="G4" s="25"/>
      <c r="H4" s="25"/>
      <c r="I4" s="25"/>
    </row>
    <row r="5" spans="1:9" ht="15.6" thickTop="1" x14ac:dyDescent="0.3">
      <c r="A5" t="s">
        <v>72</v>
      </c>
      <c r="B5" s="20" t="s">
        <v>73</v>
      </c>
      <c r="E5" t="s">
        <v>49</v>
      </c>
      <c r="F5" t="s">
        <v>49</v>
      </c>
      <c r="H5" s="11" t="s">
        <v>44</v>
      </c>
      <c r="I5" s="12" t="s">
        <v>46</v>
      </c>
    </row>
    <row r="6" spans="1:9" ht="16.05" customHeight="1" x14ac:dyDescent="0.3">
      <c r="A6" s="17">
        <v>43861</v>
      </c>
      <c r="B6" s="21" t="s">
        <v>8</v>
      </c>
      <c r="C6" s="10">
        <v>1.55E-2</v>
      </c>
      <c r="D6" s="22" t="s">
        <v>74</v>
      </c>
      <c r="E6" s="23" t="s">
        <v>75</v>
      </c>
      <c r="F6" s="16" t="s">
        <v>50</v>
      </c>
      <c r="G6">
        <v>3</v>
      </c>
      <c r="H6" s="26">
        <v>0.99987085001520604</v>
      </c>
      <c r="I6" s="27">
        <v>1.5714262920184709E-2</v>
      </c>
    </row>
    <row r="7" spans="1:9" ht="16.05" customHeight="1" x14ac:dyDescent="0.3">
      <c r="B7" s="21" t="s">
        <v>9</v>
      </c>
      <c r="C7" s="10">
        <v>1.592E-2</v>
      </c>
      <c r="D7" s="22" t="s">
        <v>76</v>
      </c>
      <c r="E7" s="24" t="s">
        <v>77</v>
      </c>
      <c r="F7" s="16" t="s">
        <v>51</v>
      </c>
      <c r="G7">
        <v>13</v>
      </c>
      <c r="H7" s="26">
        <v>0.99942885105392298</v>
      </c>
      <c r="I7" s="27">
        <v>1.6040686271177881E-2</v>
      </c>
    </row>
    <row r="8" spans="1:9" ht="16.05" customHeight="1" x14ac:dyDescent="0.3">
      <c r="B8" s="21" t="s">
        <v>10</v>
      </c>
      <c r="C8" s="10">
        <v>1.593E-2</v>
      </c>
      <c r="D8" s="22" t="s">
        <v>78</v>
      </c>
      <c r="E8" s="24" t="s">
        <v>79</v>
      </c>
      <c r="F8" s="16" t="s">
        <v>52</v>
      </c>
      <c r="G8">
        <v>20</v>
      </c>
      <c r="H8" s="26">
        <v>0.999119158375668</v>
      </c>
      <c r="I8" s="27">
        <v>1.6082443727284977E-2</v>
      </c>
    </row>
    <row r="9" spans="1:9" ht="16.05" customHeight="1" x14ac:dyDescent="0.3">
      <c r="B9" s="21" t="s">
        <v>11</v>
      </c>
      <c r="C9" s="10">
        <v>1.593E-2</v>
      </c>
      <c r="D9" s="22" t="s">
        <v>80</v>
      </c>
      <c r="E9" s="24" t="s">
        <v>81</v>
      </c>
      <c r="F9" s="16" t="s">
        <v>53</v>
      </c>
      <c r="G9">
        <v>27</v>
      </c>
      <c r="H9" s="26">
        <v>0.99881013126694695</v>
      </c>
      <c r="I9" s="27">
        <v>1.6094839775726875E-2</v>
      </c>
    </row>
    <row r="10" spans="1:9" ht="16.05" customHeight="1" x14ac:dyDescent="0.3">
      <c r="B10" s="21" t="s">
        <v>12</v>
      </c>
      <c r="C10" s="10">
        <v>1.593E-2</v>
      </c>
      <c r="D10" s="22" t="s">
        <v>82</v>
      </c>
      <c r="E10" s="24" t="s">
        <v>83</v>
      </c>
      <c r="F10" s="16">
        <v>43896</v>
      </c>
      <c r="G10">
        <v>35</v>
      </c>
      <c r="H10" s="26">
        <v>0.99845698267052496</v>
      </c>
      <c r="I10" s="27">
        <v>1.6103893927272454E-2</v>
      </c>
    </row>
    <row r="11" spans="1:9" ht="16.05" customHeight="1" x14ac:dyDescent="0.3">
      <c r="B11" s="21" t="s">
        <v>13</v>
      </c>
      <c r="C11" s="10">
        <v>1.584E-2</v>
      </c>
      <c r="D11" s="22" t="s">
        <v>84</v>
      </c>
      <c r="E11" s="24" t="s">
        <v>85</v>
      </c>
      <c r="F11" s="16">
        <v>43929</v>
      </c>
      <c r="G11">
        <v>68</v>
      </c>
      <c r="H11" s="26">
        <v>0.99701947176984596</v>
      </c>
      <c r="I11" s="27">
        <v>1.6022312945309172E-2</v>
      </c>
    </row>
    <row r="12" spans="1:9" ht="16.05" customHeight="1" x14ac:dyDescent="0.3">
      <c r="B12" s="21" t="s">
        <v>14</v>
      </c>
      <c r="C12" s="10">
        <v>1.576E-2</v>
      </c>
      <c r="D12" s="22" t="s">
        <v>86</v>
      </c>
      <c r="E12" s="24" t="s">
        <v>87</v>
      </c>
      <c r="F12" s="16">
        <v>43957</v>
      </c>
      <c r="G12">
        <v>96</v>
      </c>
      <c r="H12" s="26">
        <v>0.99581693714455699</v>
      </c>
      <c r="I12" s="27">
        <v>1.5937711077164258E-2</v>
      </c>
    </row>
    <row r="13" spans="1:9" ht="16.05" customHeight="1" x14ac:dyDescent="0.3">
      <c r="B13" s="21" t="s">
        <v>15</v>
      </c>
      <c r="C13" s="10">
        <v>1.5629999999999998E-2</v>
      </c>
      <c r="D13" s="22" t="s">
        <v>88</v>
      </c>
      <c r="E13" s="24" t="s">
        <v>89</v>
      </c>
      <c r="F13" s="16">
        <v>43990</v>
      </c>
      <c r="G13">
        <v>129</v>
      </c>
      <c r="H13" s="26">
        <v>0.99443406641949295</v>
      </c>
      <c r="I13" s="27">
        <v>1.5792562821156639E-2</v>
      </c>
    </row>
    <row r="14" spans="1:9" ht="16.05" customHeight="1" x14ac:dyDescent="0.3">
      <c r="B14" s="21" t="s">
        <v>16</v>
      </c>
      <c r="C14" s="10">
        <v>1.5449999999999998E-2</v>
      </c>
      <c r="D14" s="22" t="s">
        <v>90</v>
      </c>
      <c r="E14" s="24" t="s">
        <v>91</v>
      </c>
      <c r="F14" s="16">
        <v>44020</v>
      </c>
      <c r="G14">
        <v>159</v>
      </c>
      <c r="H14" s="26">
        <v>0.99322371216009997</v>
      </c>
      <c r="I14" s="27">
        <v>1.56085733404118E-2</v>
      </c>
    </row>
    <row r="15" spans="1:9" ht="16.05" customHeight="1" x14ac:dyDescent="0.3">
      <c r="B15" s="21" t="s">
        <v>17</v>
      </c>
      <c r="C15" s="10">
        <v>1.5309999999999999E-2</v>
      </c>
      <c r="D15" s="22" t="s">
        <v>92</v>
      </c>
      <c r="E15" s="24" t="s">
        <v>93</v>
      </c>
      <c r="F15" s="16">
        <v>44049</v>
      </c>
      <c r="G15">
        <v>188</v>
      </c>
      <c r="H15" s="26">
        <v>0.99206768263651501</v>
      </c>
      <c r="I15" s="27">
        <v>1.5461915582868581E-2</v>
      </c>
    </row>
    <row r="16" spans="1:9" ht="16.05" customHeight="1" x14ac:dyDescent="0.3">
      <c r="B16" s="21" t="s">
        <v>18</v>
      </c>
      <c r="C16" s="10">
        <v>1.512E-2</v>
      </c>
      <c r="D16" s="22" t="s">
        <v>94</v>
      </c>
      <c r="E16" s="24" t="s">
        <v>95</v>
      </c>
      <c r="F16" s="16">
        <v>44082</v>
      </c>
      <c r="G16">
        <v>221</v>
      </c>
      <c r="H16" s="26">
        <v>0.99080901962489998</v>
      </c>
      <c r="I16" s="27">
        <v>1.5249861908730187E-2</v>
      </c>
    </row>
    <row r="17" spans="2:9" ht="16.05" customHeight="1" x14ac:dyDescent="0.3">
      <c r="B17" s="21" t="s">
        <v>19</v>
      </c>
      <c r="C17" s="10">
        <v>1.4919999999999999E-2</v>
      </c>
      <c r="D17" s="22" t="s">
        <v>96</v>
      </c>
      <c r="E17" s="24" t="s">
        <v>97</v>
      </c>
      <c r="F17" s="16">
        <v>44111</v>
      </c>
      <c r="G17">
        <v>250</v>
      </c>
      <c r="H17" s="26">
        <v>0.98974373936125004</v>
      </c>
      <c r="I17" s="27">
        <v>1.5051458996524643E-2</v>
      </c>
    </row>
    <row r="18" spans="2:9" ht="16.05" customHeight="1" x14ac:dyDescent="0.3">
      <c r="B18" s="21" t="s">
        <v>20</v>
      </c>
      <c r="C18" s="10">
        <v>1.474E-2</v>
      </c>
      <c r="D18" s="22" t="s">
        <v>98</v>
      </c>
      <c r="E18" s="24" t="s">
        <v>99</v>
      </c>
      <c r="F18" s="16">
        <v>44141</v>
      </c>
      <c r="G18">
        <v>280</v>
      </c>
      <c r="H18" s="26">
        <v>0.98866218460940503</v>
      </c>
      <c r="I18" s="27">
        <v>1.486407541278751E-2</v>
      </c>
    </row>
    <row r="19" spans="2:9" ht="16.05" customHeight="1" x14ac:dyDescent="0.3">
      <c r="B19" s="21" t="s">
        <v>21</v>
      </c>
      <c r="C19" s="10">
        <v>1.452E-2</v>
      </c>
      <c r="D19" s="22" t="s">
        <v>100</v>
      </c>
      <c r="E19" s="24" t="s">
        <v>101</v>
      </c>
      <c r="F19" s="16">
        <v>44173</v>
      </c>
      <c r="G19">
        <v>312</v>
      </c>
      <c r="H19" s="26">
        <v>0.98758082141215697</v>
      </c>
      <c r="I19" s="27">
        <v>1.461981890094234E-2</v>
      </c>
    </row>
    <row r="20" spans="2:9" ht="16.05" customHeight="1" x14ac:dyDescent="0.3">
      <c r="B20" s="21" t="s">
        <v>22</v>
      </c>
      <c r="C20" s="10">
        <v>1.43E-2</v>
      </c>
      <c r="D20" s="22" t="s">
        <v>102</v>
      </c>
      <c r="E20" s="24" t="s">
        <v>103</v>
      </c>
      <c r="F20" s="16">
        <v>44202</v>
      </c>
      <c r="G20">
        <v>341</v>
      </c>
      <c r="H20" s="26">
        <v>0.98663126556063496</v>
      </c>
      <c r="I20" s="27">
        <v>1.4406154467569937E-2</v>
      </c>
    </row>
    <row r="21" spans="2:9" ht="16.05" customHeight="1" x14ac:dyDescent="0.3">
      <c r="B21" s="21" t="s">
        <v>23</v>
      </c>
      <c r="C21" s="10">
        <v>1.409E-2</v>
      </c>
      <c r="D21" s="22" t="s">
        <v>104</v>
      </c>
      <c r="E21" s="24" t="s">
        <v>105</v>
      </c>
      <c r="F21" s="16" t="s">
        <v>54</v>
      </c>
      <c r="G21">
        <v>374</v>
      </c>
      <c r="H21" s="26">
        <v>0.98557908146949402</v>
      </c>
      <c r="I21" s="27">
        <v>1.4176356588433149E-2</v>
      </c>
    </row>
    <row r="22" spans="2:9" ht="16.05" customHeight="1" x14ac:dyDescent="0.3">
      <c r="B22" s="21" t="s">
        <v>24</v>
      </c>
      <c r="C22" s="10">
        <v>1.3140000000000001E-2</v>
      </c>
      <c r="D22" s="22" t="s">
        <v>106</v>
      </c>
      <c r="E22" s="24" t="s">
        <v>107</v>
      </c>
      <c r="F22" s="16">
        <v>44414</v>
      </c>
      <c r="G22">
        <v>553</v>
      </c>
      <c r="H22" s="26">
        <v>0.98011650669806305</v>
      </c>
      <c r="I22" s="27">
        <v>1.3256054157765325E-2</v>
      </c>
    </row>
    <row r="23" spans="2:9" ht="16.05" customHeight="1" x14ac:dyDescent="0.3">
      <c r="B23" s="21" t="s">
        <v>25</v>
      </c>
      <c r="C23" s="10">
        <v>1.2572000000000002E-2</v>
      </c>
      <c r="D23" s="22" t="s">
        <v>108</v>
      </c>
      <c r="E23" s="24" t="s">
        <v>109</v>
      </c>
      <c r="F23" s="16" t="s">
        <v>55</v>
      </c>
      <c r="G23">
        <v>739</v>
      </c>
      <c r="H23" s="26">
        <v>0.97468588822263302</v>
      </c>
      <c r="I23" s="27">
        <v>1.2663882845711081E-2</v>
      </c>
    </row>
    <row r="24" spans="2:9" ht="16.05" customHeight="1" x14ac:dyDescent="0.3">
      <c r="B24" s="21" t="s">
        <v>26</v>
      </c>
      <c r="C24" s="10">
        <v>1.2019999999999999E-2</v>
      </c>
      <c r="D24" s="22" t="s">
        <v>110</v>
      </c>
      <c r="E24" s="24" t="s">
        <v>111</v>
      </c>
      <c r="F24" s="16" t="s">
        <v>56</v>
      </c>
      <c r="G24">
        <v>1104</v>
      </c>
      <c r="H24" s="26">
        <v>0.96402929839613805</v>
      </c>
      <c r="I24" s="27">
        <v>1.2111649630260039E-2</v>
      </c>
    </row>
    <row r="25" spans="2:9" ht="16.05" customHeight="1" x14ac:dyDescent="0.3">
      <c r="B25" s="21" t="s">
        <v>27</v>
      </c>
      <c r="C25" s="10">
        <v>1.183E-2</v>
      </c>
      <c r="D25" s="22" t="s">
        <v>112</v>
      </c>
      <c r="E25" s="24" t="s">
        <v>113</v>
      </c>
      <c r="F25" s="16" t="s">
        <v>57</v>
      </c>
      <c r="G25">
        <v>1468</v>
      </c>
      <c r="H25" s="26">
        <v>0.95319081247247694</v>
      </c>
      <c r="I25" s="27">
        <v>1.1919729518271591E-2</v>
      </c>
    </row>
    <row r="26" spans="2:9" ht="16.05" customHeight="1" x14ac:dyDescent="0.3">
      <c r="B26" s="21" t="s">
        <v>28</v>
      </c>
      <c r="C26" s="10">
        <v>1.1850000000000001E-2</v>
      </c>
      <c r="D26" s="22" t="s">
        <v>114</v>
      </c>
      <c r="E26" s="24" t="s">
        <v>115</v>
      </c>
      <c r="F26" s="16" t="s">
        <v>58</v>
      </c>
      <c r="G26">
        <v>1833</v>
      </c>
      <c r="H26" s="26">
        <v>0.94179321086355305</v>
      </c>
      <c r="I26" s="27">
        <v>1.194156339680409E-2</v>
      </c>
    </row>
    <row r="27" spans="2:9" ht="16.05" customHeight="1" x14ac:dyDescent="0.3">
      <c r="B27" s="21" t="s">
        <v>29</v>
      </c>
      <c r="C27" s="10">
        <v>1.2030000000000001E-2</v>
      </c>
      <c r="D27" s="22" t="s">
        <v>116</v>
      </c>
      <c r="E27" s="24" t="s">
        <v>117</v>
      </c>
      <c r="F27" s="16" t="s">
        <v>59</v>
      </c>
      <c r="G27">
        <v>2198</v>
      </c>
      <c r="H27" s="26">
        <v>0.92956933682211995</v>
      </c>
      <c r="I27" s="27">
        <v>1.2128009896630106E-2</v>
      </c>
    </row>
    <row r="28" spans="2:9" ht="16.05" customHeight="1" x14ac:dyDescent="0.3">
      <c r="B28" s="21" t="s">
        <v>30</v>
      </c>
      <c r="C28" s="10">
        <v>1.222E-2</v>
      </c>
      <c r="D28" s="22" t="s">
        <v>118</v>
      </c>
      <c r="E28" s="24" t="s">
        <v>119</v>
      </c>
      <c r="F28" s="16" t="s">
        <v>60</v>
      </c>
      <c r="G28">
        <v>2565</v>
      </c>
      <c r="H28" s="26">
        <v>0.91702805375610497</v>
      </c>
      <c r="I28" s="27">
        <v>1.2325646468063639E-2</v>
      </c>
    </row>
    <row r="29" spans="2:9" ht="16.05" customHeight="1" x14ac:dyDescent="0.3">
      <c r="B29" s="21" t="s">
        <v>31</v>
      </c>
      <c r="C29" s="10">
        <v>1.248E-2</v>
      </c>
      <c r="D29" s="22" t="s">
        <v>120</v>
      </c>
      <c r="E29" s="24" t="s">
        <v>121</v>
      </c>
      <c r="F29" s="16" t="s">
        <v>61</v>
      </c>
      <c r="G29">
        <v>2930</v>
      </c>
      <c r="H29" s="26">
        <v>0.90382306377956401</v>
      </c>
      <c r="I29" s="27">
        <v>1.2597067315301446E-2</v>
      </c>
    </row>
    <row r="30" spans="2:9" ht="16.05" customHeight="1" x14ac:dyDescent="0.3">
      <c r="B30" s="21" t="s">
        <v>32</v>
      </c>
      <c r="C30" s="10">
        <v>1.2760000000000001E-2</v>
      </c>
      <c r="D30" s="22" t="s">
        <v>122</v>
      </c>
      <c r="E30" s="24" t="s">
        <v>123</v>
      </c>
      <c r="F30" s="16" t="s">
        <v>62</v>
      </c>
      <c r="G30">
        <v>3295</v>
      </c>
      <c r="H30" s="26">
        <v>0.89016150433645003</v>
      </c>
      <c r="I30" s="27">
        <v>1.2888805468247222E-2</v>
      </c>
    </row>
    <row r="31" spans="2:9" ht="16.05" customHeight="1" x14ac:dyDescent="0.3">
      <c r="B31" s="21" t="s">
        <v>33</v>
      </c>
      <c r="C31" s="10">
        <v>1.3049999999999999E-2</v>
      </c>
      <c r="D31" s="22" t="s">
        <v>124</v>
      </c>
      <c r="E31" s="24" t="s">
        <v>125</v>
      </c>
      <c r="F31" s="16" t="s">
        <v>63</v>
      </c>
      <c r="G31">
        <v>3659</v>
      </c>
      <c r="H31" s="26">
        <v>0.87610727365847396</v>
      </c>
      <c r="I31" s="27">
        <v>1.3194140206494197E-2</v>
      </c>
    </row>
    <row r="32" spans="2:9" ht="16.05" customHeight="1" x14ac:dyDescent="0.3">
      <c r="B32" s="21" t="s">
        <v>34</v>
      </c>
      <c r="C32" s="10">
        <v>1.3560000000000001E-2</v>
      </c>
      <c r="D32" s="22" t="s">
        <v>126</v>
      </c>
      <c r="E32" s="24" t="s">
        <v>127</v>
      </c>
      <c r="F32" s="16" t="s">
        <v>64</v>
      </c>
      <c r="G32">
        <v>4389</v>
      </c>
      <c r="H32" s="26">
        <v>0.84776939839842103</v>
      </c>
      <c r="I32" s="27">
        <v>1.3733997459143284E-2</v>
      </c>
    </row>
    <row r="33" spans="2:9" ht="16.05" customHeight="1" x14ac:dyDescent="0.3">
      <c r="B33" s="21" t="s">
        <v>35</v>
      </c>
      <c r="C33" s="10">
        <v>1.414E-2</v>
      </c>
      <c r="D33" s="22" t="s">
        <v>128</v>
      </c>
      <c r="E33" s="24" t="s">
        <v>129</v>
      </c>
      <c r="F33" s="16" t="s">
        <v>65</v>
      </c>
      <c r="G33">
        <v>5486</v>
      </c>
      <c r="H33" s="26">
        <v>0.80594701956085302</v>
      </c>
      <c r="I33" s="27">
        <v>1.4353646369782661E-2</v>
      </c>
    </row>
    <row r="34" spans="2:9" ht="16.05" customHeight="1" x14ac:dyDescent="0.3">
      <c r="B34" s="21" t="s">
        <v>36</v>
      </c>
      <c r="C34" s="10">
        <v>1.4710000000000001E-2</v>
      </c>
      <c r="D34" s="22" t="s">
        <v>130</v>
      </c>
      <c r="E34" s="24" t="s">
        <v>131</v>
      </c>
      <c r="F34" s="16" t="s">
        <v>66</v>
      </c>
      <c r="G34">
        <v>7313</v>
      </c>
      <c r="H34" s="26">
        <v>0.74091417332857201</v>
      </c>
      <c r="I34" s="27">
        <v>1.4966870961243798E-2</v>
      </c>
    </row>
    <row r="35" spans="2:9" ht="16.05" customHeight="1" x14ac:dyDescent="0.3">
      <c r="B35" s="21" t="s">
        <v>37</v>
      </c>
      <c r="C35" s="10">
        <v>1.489E-2</v>
      </c>
      <c r="D35" s="22" t="s">
        <v>132</v>
      </c>
      <c r="E35" s="24" t="s">
        <v>133</v>
      </c>
      <c r="F35" s="16" t="s">
        <v>67</v>
      </c>
      <c r="G35">
        <v>9140</v>
      </c>
      <c r="H35" s="26">
        <v>0.68435402196435902</v>
      </c>
      <c r="I35" s="27">
        <v>1.5146298746045856E-2</v>
      </c>
    </row>
    <row r="36" spans="2:9" ht="16.05" customHeight="1" x14ac:dyDescent="0.3">
      <c r="B36" s="21" t="s">
        <v>38</v>
      </c>
      <c r="C36" s="10">
        <v>1.4919999999999999E-2</v>
      </c>
      <c r="D36" s="22" t="s">
        <v>134</v>
      </c>
      <c r="E36" s="24" t="s">
        <v>135</v>
      </c>
      <c r="F36" s="16" t="s">
        <v>68</v>
      </c>
      <c r="G36">
        <v>10966</v>
      </c>
      <c r="H36" s="26">
        <v>0.63422881887581595</v>
      </c>
      <c r="I36" s="27">
        <v>1.5156036746382774E-2</v>
      </c>
    </row>
    <row r="37" spans="2:9" ht="16.05" customHeight="1" x14ac:dyDescent="0.3">
      <c r="B37" s="21" t="s">
        <v>39</v>
      </c>
      <c r="C37" s="10">
        <v>1.4539999999999999E-2</v>
      </c>
      <c r="D37" s="22" t="s">
        <v>136</v>
      </c>
      <c r="E37" s="24" t="s">
        <v>137</v>
      </c>
      <c r="F37" s="16" t="s">
        <v>69</v>
      </c>
      <c r="G37">
        <v>14616</v>
      </c>
      <c r="H37" s="26">
        <v>0.55647655667782703</v>
      </c>
      <c r="I37" s="27">
        <v>1.4637215104298268E-2</v>
      </c>
    </row>
    <row r="38" spans="2:9" ht="19.95" customHeight="1" x14ac:dyDescent="0.3">
      <c r="E38" s="14"/>
      <c r="G38" s="13"/>
    </row>
    <row r="39" spans="2:9" x14ac:dyDescent="0.3">
      <c r="E39" s="14"/>
      <c r="G39" s="13"/>
    </row>
    <row r="40" spans="2:9" x14ac:dyDescent="0.3">
      <c r="E40" s="14"/>
      <c r="G40" s="13"/>
    </row>
    <row r="41" spans="2:9" x14ac:dyDescent="0.3">
      <c r="E41" s="14"/>
      <c r="G41" s="13"/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0" zoomScaleNormal="100" workbookViewId="0">
      <selection activeCell="E31" sqref="E31"/>
    </sheetView>
  </sheetViews>
  <sheetFormatPr defaultRowHeight="15" x14ac:dyDescent="0.3"/>
  <cols>
    <col min="1" max="1" width="6.625" bestFit="1" customWidth="1"/>
    <col min="2" max="2" width="13.875" bestFit="1" customWidth="1"/>
    <col min="3" max="3" width="17.625" bestFit="1" customWidth="1"/>
    <col min="4" max="4" width="14.625" bestFit="1" customWidth="1"/>
    <col min="5" max="5" width="9.125" bestFit="1" customWidth="1"/>
    <col min="6" max="6" width="14" customWidth="1"/>
    <col min="7" max="7" width="17.625" bestFit="1" customWidth="1"/>
    <col min="8" max="8" width="14.625" bestFit="1" customWidth="1"/>
    <col min="9" max="9" width="16.125" bestFit="1" customWidth="1"/>
    <col min="10" max="10" width="15.375" bestFit="1" customWidth="1"/>
    <col min="11" max="11" width="14.875" bestFit="1" customWidth="1"/>
    <col min="12" max="12" width="13" bestFit="1" customWidth="1"/>
    <col min="13" max="13" width="15.875" bestFit="1" customWidth="1"/>
    <col min="14" max="14" width="19.625" customWidth="1"/>
    <col min="15" max="15" width="17.625" bestFit="1" customWidth="1"/>
    <col min="16" max="16" width="11.75" bestFit="1" customWidth="1"/>
    <col min="17" max="17" width="17.125" bestFit="1" customWidth="1"/>
    <col min="18" max="18" width="10.625" bestFit="1" customWidth="1"/>
    <col min="19" max="19" width="11.75" bestFit="1" customWidth="1"/>
    <col min="20" max="20" width="13" bestFit="1" customWidth="1"/>
  </cols>
  <sheetData>
    <row r="1" spans="1:20" s="28" customFormat="1" ht="15.6" x14ac:dyDescent="0.35">
      <c r="A1" s="130" t="s">
        <v>399</v>
      </c>
      <c r="B1" s="130"/>
      <c r="C1" s="130"/>
      <c r="D1" s="130"/>
      <c r="E1" s="130"/>
      <c r="F1" s="130"/>
      <c r="G1" s="130"/>
    </row>
    <row r="3" spans="1:20" x14ac:dyDescent="0.3">
      <c r="A3" t="s">
        <v>143</v>
      </c>
      <c r="B3" s="12" t="s">
        <v>144</v>
      </c>
      <c r="C3" t="s">
        <v>145</v>
      </c>
      <c r="D3" t="s">
        <v>146</v>
      </c>
      <c r="E3" t="s">
        <v>147</v>
      </c>
      <c r="F3" t="s">
        <v>148</v>
      </c>
      <c r="G3" t="s">
        <v>149</v>
      </c>
      <c r="H3" t="s">
        <v>150</v>
      </c>
      <c r="I3" t="s">
        <v>151</v>
      </c>
      <c r="J3" t="s">
        <v>152</v>
      </c>
      <c r="K3" t="s">
        <v>153</v>
      </c>
      <c r="L3" t="s">
        <v>154</v>
      </c>
      <c r="M3" t="s">
        <v>155</v>
      </c>
      <c r="N3" t="s">
        <v>156</v>
      </c>
      <c r="O3" t="s">
        <v>157</v>
      </c>
      <c r="P3" t="s">
        <v>158</v>
      </c>
      <c r="Q3" t="s">
        <v>159</v>
      </c>
      <c r="R3" t="s">
        <v>160</v>
      </c>
      <c r="S3" s="12" t="s">
        <v>161</v>
      </c>
      <c r="T3" s="12" t="s">
        <v>162</v>
      </c>
    </row>
    <row r="4" spans="1:20" x14ac:dyDescent="0.3">
      <c r="A4" t="s">
        <v>163</v>
      </c>
      <c r="B4" s="29" t="s">
        <v>164</v>
      </c>
      <c r="C4" t="s">
        <v>165</v>
      </c>
      <c r="D4" t="s">
        <v>166</v>
      </c>
      <c r="E4" t="s">
        <v>167</v>
      </c>
      <c r="F4">
        <v>1000000</v>
      </c>
      <c r="G4">
        <v>1</v>
      </c>
      <c r="H4">
        <v>1</v>
      </c>
      <c r="I4" s="17">
        <v>43890</v>
      </c>
      <c r="J4" s="17">
        <v>43893</v>
      </c>
      <c r="K4" s="17">
        <v>45354</v>
      </c>
      <c r="L4" s="30">
        <v>1.1702910125101872E-2</v>
      </c>
      <c r="M4" t="s">
        <v>17</v>
      </c>
      <c r="N4" t="s">
        <v>168</v>
      </c>
      <c r="O4" t="s">
        <v>14</v>
      </c>
      <c r="P4" t="s">
        <v>169</v>
      </c>
      <c r="Q4" t="s">
        <v>14</v>
      </c>
      <c r="R4" t="s">
        <v>170</v>
      </c>
      <c r="S4" t="s">
        <v>27</v>
      </c>
      <c r="T4" s="31">
        <v>2632.2553516410044</v>
      </c>
    </row>
    <row r="5" spans="1:20" x14ac:dyDescent="0.3">
      <c r="A5" t="s">
        <v>163</v>
      </c>
      <c r="B5" s="29" t="s">
        <v>171</v>
      </c>
      <c r="C5" t="s">
        <v>165</v>
      </c>
      <c r="D5" t="s">
        <v>166</v>
      </c>
      <c r="E5" t="s">
        <v>167</v>
      </c>
      <c r="F5">
        <v>1000000</v>
      </c>
      <c r="G5">
        <v>1</v>
      </c>
      <c r="H5">
        <v>1</v>
      </c>
      <c r="I5" s="17">
        <v>43890</v>
      </c>
      <c r="J5" s="17">
        <v>43893</v>
      </c>
      <c r="K5" s="17">
        <v>45719</v>
      </c>
      <c r="L5" s="30">
        <v>1.1756150974019376E-2</v>
      </c>
      <c r="M5" t="s">
        <v>17</v>
      </c>
      <c r="N5" t="s">
        <v>168</v>
      </c>
      <c r="O5" t="s">
        <v>14</v>
      </c>
      <c r="P5" t="s">
        <v>169</v>
      </c>
      <c r="Q5" t="s">
        <v>14</v>
      </c>
      <c r="R5" t="s">
        <v>170</v>
      </c>
      <c r="S5" t="s">
        <v>28</v>
      </c>
      <c r="T5" s="31">
        <v>3387.8835261415184</v>
      </c>
    </row>
    <row r="6" spans="1:20" x14ac:dyDescent="0.3">
      <c r="A6" t="s">
        <v>163</v>
      </c>
      <c r="B6" s="29" t="s">
        <v>172</v>
      </c>
      <c r="C6" t="s">
        <v>165</v>
      </c>
      <c r="D6" t="s">
        <v>166</v>
      </c>
      <c r="E6" t="s">
        <v>167</v>
      </c>
      <c r="F6">
        <v>1000000</v>
      </c>
      <c r="G6">
        <v>1</v>
      </c>
      <c r="H6">
        <v>1</v>
      </c>
      <c r="I6" s="17">
        <v>43951</v>
      </c>
      <c r="J6" s="17">
        <v>43955</v>
      </c>
      <c r="K6" s="17">
        <v>45050</v>
      </c>
      <c r="L6" s="30">
        <v>1.1595883014563432E-2</v>
      </c>
      <c r="M6" t="s">
        <v>17</v>
      </c>
      <c r="N6" t="s">
        <v>168</v>
      </c>
      <c r="O6" t="s">
        <v>14</v>
      </c>
      <c r="P6" t="s">
        <v>169</v>
      </c>
      <c r="Q6" t="s">
        <v>14</v>
      </c>
      <c r="R6" t="s">
        <v>170</v>
      </c>
      <c r="S6" t="s">
        <v>26</v>
      </c>
      <c r="T6" s="31">
        <v>3150.9222672253622</v>
      </c>
    </row>
    <row r="7" spans="1:20" x14ac:dyDescent="0.3">
      <c r="A7" t="s">
        <v>163</v>
      </c>
      <c r="B7" s="29" t="s">
        <v>173</v>
      </c>
      <c r="C7" t="s">
        <v>165</v>
      </c>
      <c r="D7" t="s">
        <v>166</v>
      </c>
      <c r="E7" t="s">
        <v>167</v>
      </c>
      <c r="F7">
        <v>1000000</v>
      </c>
      <c r="G7">
        <v>1</v>
      </c>
      <c r="H7">
        <v>1</v>
      </c>
      <c r="I7" s="17">
        <v>43951</v>
      </c>
      <c r="J7" s="17">
        <v>43955</v>
      </c>
      <c r="K7" s="17">
        <v>45416</v>
      </c>
      <c r="L7" s="30">
        <v>1.1543754425359666E-2</v>
      </c>
      <c r="M7" t="s">
        <v>17</v>
      </c>
      <c r="N7" t="s">
        <v>168</v>
      </c>
      <c r="O7" t="s">
        <v>14</v>
      </c>
      <c r="P7" t="s">
        <v>169</v>
      </c>
      <c r="Q7" t="s">
        <v>14</v>
      </c>
      <c r="R7" t="s">
        <v>170</v>
      </c>
      <c r="S7" t="s">
        <v>27</v>
      </c>
      <c r="T7" s="31">
        <v>4366.9423010759983</v>
      </c>
    </row>
    <row r="8" spans="1:20" x14ac:dyDescent="0.3">
      <c r="A8" t="s">
        <v>163</v>
      </c>
      <c r="B8" s="29" t="s">
        <v>174</v>
      </c>
      <c r="C8" t="s">
        <v>165</v>
      </c>
      <c r="D8" t="s">
        <v>166</v>
      </c>
      <c r="E8" t="s">
        <v>167</v>
      </c>
      <c r="F8">
        <v>1000000</v>
      </c>
      <c r="G8">
        <v>1</v>
      </c>
      <c r="H8">
        <v>1</v>
      </c>
      <c r="I8" s="17">
        <v>44043</v>
      </c>
      <c r="J8" s="17">
        <v>44047</v>
      </c>
      <c r="K8" s="17">
        <v>44777</v>
      </c>
      <c r="L8" s="30">
        <v>1.1411463468000749E-2</v>
      </c>
      <c r="M8" t="s">
        <v>17</v>
      </c>
      <c r="N8" t="s">
        <v>168</v>
      </c>
      <c r="O8" t="s">
        <v>14</v>
      </c>
      <c r="P8" t="s">
        <v>169</v>
      </c>
      <c r="Q8" t="s">
        <v>14</v>
      </c>
      <c r="R8" t="s">
        <v>170</v>
      </c>
      <c r="S8" t="s">
        <v>25</v>
      </c>
      <c r="T8" s="31">
        <v>2817.5329165557055</v>
      </c>
    </row>
    <row r="9" spans="1:20" x14ac:dyDescent="0.3">
      <c r="A9" t="s">
        <v>163</v>
      </c>
      <c r="B9" s="29" t="s">
        <v>175</v>
      </c>
      <c r="C9" t="s">
        <v>165</v>
      </c>
      <c r="D9" t="s">
        <v>166</v>
      </c>
      <c r="E9" t="s">
        <v>167</v>
      </c>
      <c r="F9">
        <v>1000000</v>
      </c>
      <c r="G9">
        <v>1</v>
      </c>
      <c r="H9">
        <v>1</v>
      </c>
      <c r="I9" s="17">
        <v>44043</v>
      </c>
      <c r="J9" s="17">
        <v>44047</v>
      </c>
      <c r="K9" s="17">
        <v>45142</v>
      </c>
      <c r="L9" s="30">
        <v>1.1288853877713787E-2</v>
      </c>
      <c r="M9" t="s">
        <v>17</v>
      </c>
      <c r="N9" t="s">
        <v>168</v>
      </c>
      <c r="O9" t="s">
        <v>14</v>
      </c>
      <c r="P9" t="s">
        <v>169</v>
      </c>
      <c r="Q9" t="s">
        <v>14</v>
      </c>
      <c r="R9" t="s">
        <v>170</v>
      </c>
      <c r="S9" t="s">
        <v>26</v>
      </c>
      <c r="T9" s="31">
        <v>4503.1158412442355</v>
      </c>
    </row>
    <row r="10" spans="1:20" x14ac:dyDescent="0.3">
      <c r="A10" t="s">
        <v>163</v>
      </c>
      <c r="B10" s="29" t="s">
        <v>176</v>
      </c>
      <c r="C10" t="s">
        <v>165</v>
      </c>
      <c r="D10" t="s">
        <v>166</v>
      </c>
      <c r="E10" t="s">
        <v>167</v>
      </c>
      <c r="F10">
        <v>1000000</v>
      </c>
      <c r="G10">
        <v>1</v>
      </c>
      <c r="H10">
        <v>1</v>
      </c>
      <c r="I10" s="17">
        <v>44227</v>
      </c>
      <c r="J10" s="17">
        <v>44229</v>
      </c>
      <c r="K10" s="17">
        <v>44594</v>
      </c>
      <c r="L10" s="30">
        <v>1.1002801884122903E-2</v>
      </c>
      <c r="M10" t="s">
        <v>17</v>
      </c>
      <c r="N10" t="s">
        <v>168</v>
      </c>
      <c r="O10" t="s">
        <v>14</v>
      </c>
      <c r="P10" t="s">
        <v>169</v>
      </c>
      <c r="Q10" t="s">
        <v>14</v>
      </c>
      <c r="R10" t="s">
        <v>170</v>
      </c>
      <c r="S10" t="s">
        <v>23</v>
      </c>
      <c r="T10" s="31">
        <v>1920.0521162775799</v>
      </c>
    </row>
    <row r="11" spans="1:20" x14ac:dyDescent="0.3">
      <c r="A11" t="s">
        <v>163</v>
      </c>
      <c r="B11" s="29" t="s">
        <v>177</v>
      </c>
      <c r="C11" t="s">
        <v>165</v>
      </c>
      <c r="D11" t="s">
        <v>166</v>
      </c>
      <c r="E11" t="s">
        <v>167</v>
      </c>
      <c r="F11">
        <v>1000000</v>
      </c>
      <c r="G11">
        <v>1</v>
      </c>
      <c r="H11">
        <v>1</v>
      </c>
      <c r="I11" s="17">
        <v>44227</v>
      </c>
      <c r="J11" s="17">
        <v>44229</v>
      </c>
      <c r="K11" s="17">
        <v>44959</v>
      </c>
      <c r="L11" s="30">
        <v>1.0937805255662153E-2</v>
      </c>
      <c r="M11" t="s">
        <v>17</v>
      </c>
      <c r="N11" t="s">
        <v>168</v>
      </c>
      <c r="O11" t="s">
        <v>14</v>
      </c>
      <c r="P11" t="s">
        <v>169</v>
      </c>
      <c r="Q11" t="s">
        <v>14</v>
      </c>
      <c r="R11" t="s">
        <v>170</v>
      </c>
      <c r="S11" t="s">
        <v>25</v>
      </c>
      <c r="T11" s="31">
        <v>4157.407437888879</v>
      </c>
    </row>
    <row r="12" spans="1:20" x14ac:dyDescent="0.3">
      <c r="A12" t="s">
        <v>163</v>
      </c>
      <c r="B12" s="29" t="s">
        <v>178</v>
      </c>
      <c r="C12" t="s">
        <v>165</v>
      </c>
      <c r="D12" t="s">
        <v>166</v>
      </c>
      <c r="E12" t="s">
        <v>167</v>
      </c>
      <c r="F12">
        <v>1000000</v>
      </c>
      <c r="G12">
        <v>1</v>
      </c>
      <c r="H12">
        <v>1</v>
      </c>
      <c r="I12" s="17">
        <v>44592</v>
      </c>
      <c r="J12" s="17">
        <v>44594</v>
      </c>
      <c r="K12" s="17">
        <v>46420</v>
      </c>
      <c r="L12" s="30">
        <v>1.2037714420081974E-2</v>
      </c>
      <c r="M12" t="s">
        <v>17</v>
      </c>
      <c r="N12" t="s">
        <v>168</v>
      </c>
      <c r="O12" t="s">
        <v>14</v>
      </c>
      <c r="P12" t="s">
        <v>169</v>
      </c>
      <c r="Q12" t="s">
        <v>14</v>
      </c>
      <c r="R12" t="s">
        <v>170</v>
      </c>
      <c r="S12" t="s">
        <v>28</v>
      </c>
      <c r="T12" s="31">
        <v>15110.655727386316</v>
      </c>
    </row>
    <row r="13" spans="1:20" x14ac:dyDescent="0.3">
      <c r="A13" t="s">
        <v>163</v>
      </c>
      <c r="B13" s="29" t="s">
        <v>179</v>
      </c>
      <c r="C13" t="s">
        <v>165</v>
      </c>
      <c r="D13" t="s">
        <v>166</v>
      </c>
      <c r="E13" t="s">
        <v>167</v>
      </c>
      <c r="F13">
        <v>1000000</v>
      </c>
      <c r="G13">
        <v>1</v>
      </c>
      <c r="H13">
        <v>1</v>
      </c>
      <c r="I13" s="17">
        <v>45688</v>
      </c>
      <c r="J13" s="17">
        <v>45692</v>
      </c>
      <c r="K13" s="17">
        <v>49344</v>
      </c>
      <c r="L13" s="30">
        <v>1.5355330376915766E-2</v>
      </c>
      <c r="M13" t="s">
        <v>17</v>
      </c>
      <c r="N13" t="s">
        <v>168</v>
      </c>
      <c r="O13" t="s">
        <v>14</v>
      </c>
      <c r="P13" t="s">
        <v>169</v>
      </c>
      <c r="Q13" t="s">
        <v>14</v>
      </c>
      <c r="R13" t="s">
        <v>170</v>
      </c>
      <c r="S13" t="s">
        <v>33</v>
      </c>
      <c r="T13" s="31">
        <v>44128.263900073449</v>
      </c>
    </row>
    <row r="14" spans="1:20" x14ac:dyDescent="0.3">
      <c r="A14" t="s">
        <v>163</v>
      </c>
      <c r="B14" s="29" t="s">
        <v>180</v>
      </c>
      <c r="C14" t="s">
        <v>165</v>
      </c>
      <c r="D14" t="s">
        <v>166</v>
      </c>
      <c r="E14" t="s">
        <v>167</v>
      </c>
      <c r="F14">
        <v>1000000</v>
      </c>
      <c r="G14">
        <v>1</v>
      </c>
      <c r="H14">
        <v>1</v>
      </c>
      <c r="I14" s="17">
        <v>47514</v>
      </c>
      <c r="J14" s="17">
        <v>47518</v>
      </c>
      <c r="K14" s="17">
        <v>51170</v>
      </c>
      <c r="L14" s="30">
        <v>1.657833729128088E-2</v>
      </c>
      <c r="M14" t="s">
        <v>17</v>
      </c>
      <c r="N14" t="s">
        <v>168</v>
      </c>
      <c r="O14" t="s">
        <v>14</v>
      </c>
      <c r="P14" t="s">
        <v>169</v>
      </c>
      <c r="Q14" t="s">
        <v>14</v>
      </c>
      <c r="R14" t="s">
        <v>170</v>
      </c>
      <c r="S14" t="s">
        <v>33</v>
      </c>
      <c r="T14" s="31">
        <v>54642.833122065167</v>
      </c>
    </row>
    <row r="15" spans="1:20" x14ac:dyDescent="0.3">
      <c r="A15" t="s">
        <v>163</v>
      </c>
      <c r="B15" s="29" t="s">
        <v>181</v>
      </c>
      <c r="C15" t="s">
        <v>165</v>
      </c>
      <c r="D15" t="s">
        <v>166</v>
      </c>
      <c r="E15" t="s">
        <v>167</v>
      </c>
      <c r="F15">
        <v>1000000</v>
      </c>
      <c r="G15">
        <v>1</v>
      </c>
      <c r="H15">
        <v>1</v>
      </c>
      <c r="I15" s="17">
        <v>49340</v>
      </c>
      <c r="J15" s="17">
        <v>49342</v>
      </c>
      <c r="K15" s="17">
        <v>54821</v>
      </c>
      <c r="L15" s="30">
        <v>1.5847273417264454E-2</v>
      </c>
      <c r="M15" t="s">
        <v>17</v>
      </c>
      <c r="N15" t="s">
        <v>168</v>
      </c>
      <c r="O15" t="s">
        <v>14</v>
      </c>
      <c r="P15" t="s">
        <v>169</v>
      </c>
      <c r="Q15" t="s">
        <v>14</v>
      </c>
      <c r="R15" t="s">
        <v>170</v>
      </c>
      <c r="S15" t="s">
        <v>35</v>
      </c>
      <c r="T15" s="31">
        <v>79817.193150969309</v>
      </c>
    </row>
    <row r="16" spans="1:20" x14ac:dyDescent="0.3">
      <c r="A16" t="s">
        <v>163</v>
      </c>
      <c r="B16" s="29" t="s">
        <v>182</v>
      </c>
      <c r="C16" t="s">
        <v>165</v>
      </c>
      <c r="D16" t="s">
        <v>166</v>
      </c>
      <c r="E16" t="s">
        <v>167</v>
      </c>
      <c r="F16">
        <v>1000000</v>
      </c>
      <c r="G16">
        <v>1</v>
      </c>
      <c r="H16">
        <v>1</v>
      </c>
      <c r="I16" s="17">
        <v>44592</v>
      </c>
      <c r="J16" s="17">
        <v>44594</v>
      </c>
      <c r="K16" s="17">
        <v>48246</v>
      </c>
      <c r="L16" s="30">
        <v>1.3726601221653364E-2</v>
      </c>
      <c r="M16" t="s">
        <v>17</v>
      </c>
      <c r="N16" t="s">
        <v>168</v>
      </c>
      <c r="O16" t="s">
        <v>14</v>
      </c>
      <c r="P16" t="s">
        <v>169</v>
      </c>
      <c r="Q16" t="s">
        <v>14</v>
      </c>
      <c r="R16" t="s">
        <v>170</v>
      </c>
      <c r="S16" t="s">
        <v>33</v>
      </c>
      <c r="T16" s="31">
        <v>29366.416920644926</v>
      </c>
    </row>
    <row r="17" spans="1:20" x14ac:dyDescent="0.3">
      <c r="A17" t="s">
        <v>163</v>
      </c>
      <c r="B17" s="29" t="s">
        <v>183</v>
      </c>
      <c r="C17" t="s">
        <v>165</v>
      </c>
      <c r="D17" t="s">
        <v>166</v>
      </c>
      <c r="E17" t="s">
        <v>167</v>
      </c>
      <c r="F17">
        <v>1000000</v>
      </c>
      <c r="G17">
        <v>1</v>
      </c>
      <c r="H17">
        <v>1</v>
      </c>
      <c r="I17" s="17">
        <v>45688</v>
      </c>
      <c r="J17" s="17">
        <v>45692</v>
      </c>
      <c r="K17" s="17">
        <v>47518</v>
      </c>
      <c r="L17" s="30">
        <v>1.4286235704908142E-2</v>
      </c>
      <c r="M17" t="s">
        <v>17</v>
      </c>
      <c r="N17" t="s">
        <v>168</v>
      </c>
      <c r="O17" t="s">
        <v>14</v>
      </c>
      <c r="P17" t="s">
        <v>169</v>
      </c>
      <c r="Q17" t="s">
        <v>14</v>
      </c>
      <c r="R17" t="s">
        <v>170</v>
      </c>
      <c r="S17" t="s">
        <v>28</v>
      </c>
      <c r="T17" s="31">
        <v>23329.830976135552</v>
      </c>
    </row>
    <row r="18" spans="1:20" x14ac:dyDescent="0.3">
      <c r="A18" t="s">
        <v>163</v>
      </c>
      <c r="B18" s="29" t="s">
        <v>184</v>
      </c>
      <c r="C18" t="s">
        <v>165</v>
      </c>
      <c r="D18" t="s">
        <v>166</v>
      </c>
      <c r="E18" t="s">
        <v>167</v>
      </c>
      <c r="F18">
        <v>1000000</v>
      </c>
      <c r="G18">
        <v>1</v>
      </c>
      <c r="H18">
        <v>1</v>
      </c>
      <c r="I18" s="17">
        <v>47514</v>
      </c>
      <c r="J18" s="17">
        <v>47518</v>
      </c>
      <c r="K18" s="17">
        <v>54823</v>
      </c>
      <c r="L18" s="30">
        <v>1.6033907884571118E-2</v>
      </c>
      <c r="M18" t="s">
        <v>17</v>
      </c>
      <c r="N18" t="s">
        <v>168</v>
      </c>
      <c r="O18" t="s">
        <v>14</v>
      </c>
      <c r="P18" t="s">
        <v>169</v>
      </c>
      <c r="Q18" t="s">
        <v>14</v>
      </c>
      <c r="R18" t="s">
        <v>170</v>
      </c>
      <c r="S18" t="s">
        <v>36</v>
      </c>
      <c r="T18" s="31">
        <v>93056.865835839475</v>
      </c>
    </row>
    <row r="19" spans="1:20" x14ac:dyDescent="0.3">
      <c r="A19" t="s">
        <v>163</v>
      </c>
      <c r="B19" s="29" t="s">
        <v>185</v>
      </c>
      <c r="C19" t="s">
        <v>165</v>
      </c>
      <c r="D19" t="s">
        <v>166</v>
      </c>
      <c r="E19" t="s">
        <v>167</v>
      </c>
      <c r="F19">
        <v>1000000</v>
      </c>
      <c r="G19">
        <v>1</v>
      </c>
      <c r="H19">
        <v>1</v>
      </c>
      <c r="I19" s="17">
        <v>49340</v>
      </c>
      <c r="J19" s="17">
        <v>49342</v>
      </c>
      <c r="K19" s="17">
        <v>51168</v>
      </c>
      <c r="L19" s="30">
        <v>1.665007932458715E-2</v>
      </c>
      <c r="M19" t="s">
        <v>17</v>
      </c>
      <c r="N19" t="s">
        <v>168</v>
      </c>
      <c r="O19" t="s">
        <v>14</v>
      </c>
      <c r="P19" t="s">
        <v>169</v>
      </c>
      <c r="Q19" t="s">
        <v>14</v>
      </c>
      <c r="R19" t="s">
        <v>170</v>
      </c>
      <c r="S19" t="s">
        <v>28</v>
      </c>
      <c r="T19" s="31">
        <v>30887.859819421283</v>
      </c>
    </row>
    <row r="20" spans="1:20" x14ac:dyDescent="0.3">
      <c r="A20" t="s">
        <v>163</v>
      </c>
      <c r="B20" s="29" t="s">
        <v>186</v>
      </c>
      <c r="C20" t="s">
        <v>165</v>
      </c>
      <c r="D20" t="s">
        <v>166</v>
      </c>
      <c r="E20" t="s">
        <v>167</v>
      </c>
      <c r="F20">
        <v>1000000</v>
      </c>
      <c r="G20">
        <v>1</v>
      </c>
      <c r="H20">
        <v>1</v>
      </c>
      <c r="I20" s="17">
        <v>51166</v>
      </c>
      <c r="J20" s="17">
        <v>51168</v>
      </c>
      <c r="K20" s="17">
        <v>54821</v>
      </c>
      <c r="L20" s="30">
        <v>1.5395000547929203E-2</v>
      </c>
      <c r="M20" t="s">
        <v>17</v>
      </c>
      <c r="N20" t="s">
        <v>168</v>
      </c>
      <c r="O20" t="s">
        <v>14</v>
      </c>
      <c r="P20" t="s">
        <v>169</v>
      </c>
      <c r="Q20" t="s">
        <v>14</v>
      </c>
      <c r="R20" t="s">
        <v>170</v>
      </c>
      <c r="S20" t="s">
        <v>33</v>
      </c>
      <c r="T20" s="31">
        <v>57096.556266445885</v>
      </c>
    </row>
    <row r="21" spans="1:20" x14ac:dyDescent="0.3">
      <c r="A21" t="s">
        <v>163</v>
      </c>
      <c r="B21" s="29" t="s">
        <v>187</v>
      </c>
      <c r="C21" t="s">
        <v>165</v>
      </c>
      <c r="D21" t="s">
        <v>166</v>
      </c>
      <c r="E21" t="s">
        <v>167</v>
      </c>
      <c r="F21">
        <v>1000000</v>
      </c>
      <c r="G21">
        <v>1</v>
      </c>
      <c r="H21">
        <v>1</v>
      </c>
      <c r="I21" s="17">
        <v>52993</v>
      </c>
      <c r="J21" s="17">
        <v>52995</v>
      </c>
      <c r="K21" s="17">
        <v>54821</v>
      </c>
      <c r="L21" s="30">
        <v>1.5054105759864506E-2</v>
      </c>
      <c r="M21" t="s">
        <v>17</v>
      </c>
      <c r="N21" t="s">
        <v>168</v>
      </c>
      <c r="O21" t="s">
        <v>14</v>
      </c>
      <c r="P21" t="s">
        <v>169</v>
      </c>
      <c r="Q21" t="s">
        <v>14</v>
      </c>
      <c r="R21" t="s">
        <v>170</v>
      </c>
      <c r="S21" t="s">
        <v>28</v>
      </c>
      <c r="T21" s="31">
        <v>31037.781910763792</v>
      </c>
    </row>
    <row r="25" spans="1:20" x14ac:dyDescent="0.3">
      <c r="B25" s="32"/>
      <c r="C25" s="227" t="s">
        <v>188</v>
      </c>
      <c r="D25" s="227"/>
      <c r="G25" s="33" t="s">
        <v>188</v>
      </c>
      <c r="H25" s="34" t="s">
        <v>189</v>
      </c>
      <c r="K25" s="33" t="s">
        <v>188</v>
      </c>
      <c r="L25" s="34" t="s">
        <v>189</v>
      </c>
      <c r="O25" s="33" t="s">
        <v>188</v>
      </c>
      <c r="P25" s="34" t="s">
        <v>189</v>
      </c>
    </row>
    <row r="26" spans="1:20" x14ac:dyDescent="0.3">
      <c r="B26" s="15" t="s">
        <v>190</v>
      </c>
      <c r="C26" s="35" t="s">
        <v>191</v>
      </c>
      <c r="D26" s="35" t="s">
        <v>192</v>
      </c>
      <c r="F26" s="15" t="s">
        <v>190</v>
      </c>
      <c r="G26" s="35" t="s">
        <v>191</v>
      </c>
      <c r="H26" s="36" t="s">
        <v>192</v>
      </c>
      <c r="J26" s="15" t="s">
        <v>190</v>
      </c>
      <c r="K26" s="35" t="s">
        <v>191</v>
      </c>
      <c r="L26" s="36" t="s">
        <v>192</v>
      </c>
      <c r="N26" s="15" t="s">
        <v>190</v>
      </c>
      <c r="O26" s="35" t="s">
        <v>191</v>
      </c>
      <c r="P26" s="36" t="s">
        <v>192</v>
      </c>
    </row>
    <row r="27" spans="1:20" x14ac:dyDescent="0.3">
      <c r="A27" t="s">
        <v>193</v>
      </c>
      <c r="B27" s="32" t="s">
        <v>194</v>
      </c>
      <c r="C27" s="32">
        <v>6.2513811645702596E-3</v>
      </c>
      <c r="D27" s="32">
        <v>1.11840697288513E-2</v>
      </c>
      <c r="F27" s="22" t="s">
        <v>194</v>
      </c>
      <c r="G27" s="22">
        <v>6.2348845769454597E-3</v>
      </c>
      <c r="H27" s="22">
        <v>0.01</v>
      </c>
      <c r="J27" s="22" t="s">
        <v>194</v>
      </c>
      <c r="K27" s="22">
        <v>6.5170156000757002E-3</v>
      </c>
      <c r="L27" s="22">
        <v>0.03</v>
      </c>
      <c r="N27" s="22" t="s">
        <v>194</v>
      </c>
      <c r="O27" s="22">
        <v>6.8065418998882899E-3</v>
      </c>
      <c r="P27" s="22">
        <v>0.05</v>
      </c>
    </row>
    <row r="28" spans="1:20" x14ac:dyDescent="0.3">
      <c r="A28" t="s">
        <v>195</v>
      </c>
      <c r="B28" s="32" t="s">
        <v>196</v>
      </c>
      <c r="C28" s="32">
        <v>5.3405853683689596E-3</v>
      </c>
      <c r="D28" s="32"/>
      <c r="F28" s="22" t="s">
        <v>196</v>
      </c>
      <c r="G28" s="22">
        <v>5.3305034923528498E-3</v>
      </c>
      <c r="H28" s="22"/>
      <c r="J28" s="22" t="s">
        <v>196</v>
      </c>
      <c r="K28" s="22">
        <v>5.5021873766888402E-3</v>
      </c>
      <c r="L28" s="22"/>
      <c r="N28" s="22" t="s">
        <v>196</v>
      </c>
      <c r="O28" s="22">
        <v>5.67684933321387E-3</v>
      </c>
      <c r="P28" s="22"/>
    </row>
    <row r="29" spans="1:20" x14ac:dyDescent="0.3">
      <c r="A29" t="s">
        <v>197</v>
      </c>
      <c r="B29" s="32" t="s">
        <v>198</v>
      </c>
      <c r="C29" s="32">
        <v>5.0413921172720103E-3</v>
      </c>
      <c r="D29" s="32"/>
      <c r="F29" s="22" t="s">
        <v>198</v>
      </c>
      <c r="G29" s="22">
        <v>5.0354049161415197E-3</v>
      </c>
      <c r="H29" s="22"/>
      <c r="J29" s="22" t="s">
        <v>198</v>
      </c>
      <c r="K29" s="22">
        <v>5.1369258051876003E-3</v>
      </c>
      <c r="L29" s="22"/>
      <c r="M29" s="22"/>
      <c r="N29" s="22" t="s">
        <v>198</v>
      </c>
      <c r="O29" s="22">
        <v>5.2393150232183999E-3</v>
      </c>
      <c r="P29" s="22"/>
    </row>
    <row r="30" spans="1:20" x14ac:dyDescent="0.3">
      <c r="A30" t="s">
        <v>199</v>
      </c>
      <c r="B30" s="32" t="s">
        <v>200</v>
      </c>
      <c r="C30" s="32">
        <v>4.93366253401647E-3</v>
      </c>
      <c r="D30" s="32"/>
      <c r="F30" s="22" t="s">
        <v>200</v>
      </c>
      <c r="G30" s="22">
        <v>4.9282346038438899E-3</v>
      </c>
      <c r="H30" s="22"/>
      <c r="J30" s="22" t="s">
        <v>200</v>
      </c>
      <c r="K30" s="22">
        <v>5.0205405500805501E-3</v>
      </c>
      <c r="L30" s="22"/>
      <c r="M30" s="22"/>
      <c r="N30" s="22" t="s">
        <v>200</v>
      </c>
      <c r="O30" s="22">
        <v>5.1141867996800901E-3</v>
      </c>
      <c r="P30" s="22"/>
    </row>
    <row r="31" spans="1:20" x14ac:dyDescent="0.3">
      <c r="A31" t="s">
        <v>201</v>
      </c>
      <c r="B31" s="32" t="s">
        <v>202</v>
      </c>
      <c r="C31" s="32">
        <v>6.6743427561225602E-3</v>
      </c>
      <c r="D31" s="32"/>
      <c r="F31" s="22" t="s">
        <v>202</v>
      </c>
      <c r="G31" s="22">
        <v>6.6253753901923404E-3</v>
      </c>
      <c r="H31" s="22"/>
      <c r="J31" s="22" t="s">
        <v>202</v>
      </c>
      <c r="K31" s="22">
        <v>7.4431922846727198E-3</v>
      </c>
      <c r="L31" s="22"/>
      <c r="M31" s="22"/>
      <c r="N31" s="22" t="s">
        <v>202</v>
      </c>
      <c r="O31" s="22">
        <v>8.2459911812917102E-3</v>
      </c>
      <c r="P31" s="22"/>
    </row>
    <row r="32" spans="1:20" x14ac:dyDescent="0.3">
      <c r="A32" t="s">
        <v>203</v>
      </c>
      <c r="B32" s="32" t="s">
        <v>204</v>
      </c>
      <c r="C32" s="32">
        <v>6.1738411044342904E-3</v>
      </c>
      <c r="D32" s="32"/>
      <c r="F32" s="22" t="s">
        <v>204</v>
      </c>
      <c r="G32" s="22">
        <v>6.12358392317026E-3</v>
      </c>
      <c r="H32" s="22"/>
      <c r="J32" s="22" t="s">
        <v>204</v>
      </c>
      <c r="K32" s="22">
        <v>6.9892965730630396E-3</v>
      </c>
      <c r="L32" s="22"/>
      <c r="M32" s="22"/>
      <c r="N32" s="22" t="s">
        <v>204</v>
      </c>
      <c r="O32" s="22">
        <v>7.8897844709952293E-3</v>
      </c>
      <c r="P32" s="22"/>
    </row>
    <row r="33" spans="1:16" x14ac:dyDescent="0.3">
      <c r="A33" t="s">
        <v>205</v>
      </c>
      <c r="B33" s="32" t="s">
        <v>206</v>
      </c>
      <c r="C33" s="32">
        <v>5.6451320887164402E-3</v>
      </c>
      <c r="D33" s="32"/>
      <c r="F33" s="22" t="s">
        <v>206</v>
      </c>
      <c r="G33" s="22">
        <v>5.5208044185508197E-3</v>
      </c>
      <c r="H33" s="22"/>
      <c r="J33" s="22" t="s">
        <v>206</v>
      </c>
      <c r="K33" s="22">
        <v>7.5805398911119202E-3</v>
      </c>
      <c r="L33" s="22"/>
      <c r="M33" s="22"/>
      <c r="N33" s="22" t="s">
        <v>206</v>
      </c>
      <c r="O33" s="22">
        <v>9.62574568873166E-3</v>
      </c>
      <c r="P33" s="22"/>
    </row>
    <row r="34" spans="1:16" x14ac:dyDescent="0.3">
      <c r="A34" t="s">
        <v>207</v>
      </c>
      <c r="B34" s="32" t="s">
        <v>208</v>
      </c>
      <c r="C34" s="32">
        <v>5.3836474848744801E-3</v>
      </c>
      <c r="D34" s="32"/>
      <c r="F34" s="22" t="s">
        <v>208</v>
      </c>
      <c r="G34" s="22">
        <v>5.3027716576656003E-3</v>
      </c>
      <c r="H34" s="22"/>
      <c r="J34" s="22" t="s">
        <v>208</v>
      </c>
      <c r="K34" s="22">
        <v>6.7089523265998702E-3</v>
      </c>
      <c r="L34" s="22"/>
      <c r="M34" s="22"/>
      <c r="N34" s="22" t="s">
        <v>208</v>
      </c>
      <c r="O34" s="22">
        <v>8.1831644128020908E-3</v>
      </c>
      <c r="P34" s="22"/>
    </row>
    <row r="35" spans="1:16" x14ac:dyDescent="0.3">
      <c r="A35" t="s">
        <v>209</v>
      </c>
      <c r="B35" s="32" t="s">
        <v>210</v>
      </c>
      <c r="C35" s="32">
        <v>4.8979969888437299E-3</v>
      </c>
      <c r="D35" s="32"/>
      <c r="F35" s="22" t="s">
        <v>210</v>
      </c>
      <c r="G35" s="22">
        <v>4.7629968786631104E-3</v>
      </c>
      <c r="H35" s="22"/>
      <c r="J35" s="22" t="s">
        <v>210</v>
      </c>
      <c r="K35" s="22">
        <v>7.0394202535070099E-3</v>
      </c>
      <c r="L35" s="22"/>
      <c r="M35" s="22"/>
      <c r="N35" s="22" t="s">
        <v>210</v>
      </c>
      <c r="O35" s="22">
        <v>9.3742328399107205E-3</v>
      </c>
      <c r="P35" s="22"/>
    </row>
    <row r="36" spans="1:16" x14ac:dyDescent="0.3">
      <c r="A36" t="s">
        <v>211</v>
      </c>
      <c r="B36" s="32" t="s">
        <v>212</v>
      </c>
      <c r="C36" s="32">
        <v>5.70422198151693E-3</v>
      </c>
      <c r="D36" s="32"/>
      <c r="F36" s="22" t="s">
        <v>212</v>
      </c>
      <c r="G36" s="22">
        <v>5.6206659188221403E-3</v>
      </c>
      <c r="H36" s="22"/>
      <c r="J36" s="22" t="s">
        <v>212</v>
      </c>
      <c r="K36" s="22">
        <v>7.0507587074482604E-3</v>
      </c>
      <c r="L36" s="22"/>
      <c r="M36" s="22"/>
      <c r="N36" s="22" t="s">
        <v>212</v>
      </c>
      <c r="O36" s="22">
        <v>8.53741883715072E-3</v>
      </c>
      <c r="P36" s="22"/>
    </row>
    <row r="37" spans="1:16" x14ac:dyDescent="0.3">
      <c r="M37" s="22"/>
      <c r="N37" s="22"/>
      <c r="O37" s="22"/>
    </row>
    <row r="38" spans="1:16" x14ac:dyDescent="0.3">
      <c r="M38" s="22"/>
      <c r="N38" s="22"/>
      <c r="O38" s="22"/>
    </row>
  </sheetData>
  <mergeCells count="1">
    <mergeCell ref="C25:D25"/>
  </mergeCells>
  <phoneticPr fontId="5" type="noConversion"/>
  <printOptions gridLines="1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Main Sheet</vt:lpstr>
      <vt:lpstr>(2) estimated sigma_r</vt:lpstr>
      <vt:lpstr>result from Boom</vt:lpstr>
      <vt:lpstr>Task 1 phi(t1,t2) estimate</vt:lpstr>
      <vt:lpstr>Task 2 sigma_s(t1,t2) estimate</vt:lpstr>
      <vt:lpstr>Task 3 Bootstrap Sigma_r</vt:lpstr>
      <vt:lpstr>Task 4 Bootstrap Sigma_s</vt:lpstr>
      <vt:lpstr>(1) Fed_Fund</vt:lpstr>
      <vt:lpstr>(2) Price_OIS</vt:lpstr>
      <vt:lpstr>(3) 1M, 3M SOFR Futures Quotes</vt:lpstr>
      <vt:lpstr>(3)data for sigma_s calibration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Meng-Lan Yueh</cp:lastModifiedBy>
  <cp:lastPrinted>2020-04-29T08:41:50Z</cp:lastPrinted>
  <dcterms:created xsi:type="dcterms:W3CDTF">2020-04-26T10:11:20Z</dcterms:created>
  <dcterms:modified xsi:type="dcterms:W3CDTF">2020-04-29T13:25:04Z</dcterms:modified>
</cp:coreProperties>
</file>