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 userName="Eric" reservationPassword="C4A9"/>
  <workbookPr date1904="1" codeName="ThisWorkbook" defaultThemeVersion="124226"/>
  <bookViews>
    <workbookView xWindow="156" yWindow="708" windowWidth="11616" windowHeight="6936" tabRatio="874"/>
  </bookViews>
  <sheets>
    <sheet name="_Main menu" sheetId="25" r:id="rId1"/>
    <sheet name="Ex1 RangeName" sheetId="18" r:id="rId2"/>
    <sheet name="Ex2 Advanced Filter" sheetId="12" r:id="rId3"/>
    <sheet name="Ex3 Consolidation" sheetId="4" r:id="rId4"/>
    <sheet name="Mar" sheetId="19" r:id="rId5"/>
    <sheet name="Feb" sheetId="20" r:id="rId6"/>
    <sheet name="Jan" sheetId="21" r:id="rId7"/>
    <sheet name="Ex4 PivotTable" sheetId="16" r:id="rId8"/>
    <sheet name="Ex5 Sorting" sheetId="2" r:id="rId9"/>
    <sheet name="Ex6 Lookup Table" sheetId="13" r:id="rId10"/>
    <sheet name="Ex6 Lookup Table (Ans)" sheetId="26" r:id="rId11"/>
    <sheet name="Product" sheetId="8" r:id="rId12"/>
    <sheet name="What if analysis" sheetId="23" r:id="rId13"/>
  </sheets>
  <definedNames>
    <definedName name="_xlnm._FilterDatabase" localSheetId="2" hidden="1">'Ex2 Advanced Filter'!$B$2:$J$145</definedName>
    <definedName name="_menu">'_Main menu'!$B$16</definedName>
    <definedName name="mydata">'Ex2 Advanced Filter'!$B$2:$I$145</definedName>
    <definedName name="result">Product!$B$4:$G$6</definedName>
  </definedNames>
  <calcPr calcId="145621"/>
</workbook>
</file>

<file path=xl/calcChain.xml><?xml version="1.0" encoding="utf-8"?>
<calcChain xmlns="http://schemas.openxmlformats.org/spreadsheetml/2006/main">
  <c r="G18" i="26" l="1"/>
  <c r="G19" i="26"/>
  <c r="G20" i="26"/>
  <c r="G21" i="26"/>
  <c r="G17" i="26"/>
  <c r="H7" i="26"/>
  <c r="H7" i="13" l="1"/>
  <c r="D19" i="23" l="1"/>
  <c r="C19" i="23"/>
  <c r="E19" i="23"/>
  <c r="E18" i="23"/>
  <c r="E16" i="23"/>
  <c r="E15" i="23"/>
  <c r="E14" i="23"/>
  <c r="E13" i="23"/>
  <c r="E9" i="23"/>
  <c r="E10" i="23" s="1"/>
  <c r="D9" i="23"/>
  <c r="D10" i="23" s="1"/>
  <c r="D21" i="23" s="1"/>
  <c r="C9" i="23"/>
  <c r="C10" i="23" s="1"/>
  <c r="C21" i="23" s="1"/>
  <c r="C9" i="21"/>
  <c r="D9" i="21"/>
  <c r="E9" i="21"/>
  <c r="C15" i="21"/>
  <c r="D15" i="21"/>
  <c r="E15" i="21"/>
  <c r="C9" i="20"/>
  <c r="D9" i="20"/>
  <c r="E9" i="20"/>
  <c r="C15" i="20"/>
  <c r="D15" i="20"/>
  <c r="E15" i="20"/>
  <c r="C9" i="19"/>
  <c r="D9" i="19"/>
  <c r="E9" i="19"/>
  <c r="C15" i="19"/>
  <c r="D15" i="19"/>
  <c r="E15" i="19"/>
  <c r="I23" i="18"/>
  <c r="H23" i="18"/>
  <c r="G23" i="18"/>
  <c r="F23" i="18"/>
  <c r="E23" i="18"/>
  <c r="D23" i="18"/>
  <c r="D14" i="18"/>
  <c r="E6" i="18" s="1"/>
  <c r="G13" i="16"/>
  <c r="G14" i="16"/>
  <c r="G15" i="16"/>
  <c r="G16" i="16"/>
  <c r="G17" i="16"/>
  <c r="G18" i="16"/>
  <c r="G19" i="16"/>
  <c r="G20" i="16"/>
  <c r="G21" i="16"/>
  <c r="E13" i="18" l="1"/>
  <c r="E11" i="18"/>
  <c r="E9" i="18"/>
  <c r="E7" i="18"/>
  <c r="E5" i="18"/>
  <c r="E12" i="18"/>
  <c r="E10" i="18"/>
  <c r="E8" i="18"/>
</calcChain>
</file>

<file path=xl/sharedStrings.xml><?xml version="1.0" encoding="utf-8"?>
<sst xmlns="http://schemas.openxmlformats.org/spreadsheetml/2006/main" count="1275" uniqueCount="316">
  <si>
    <t>Sales</t>
  </si>
  <si>
    <t>Total</t>
  </si>
  <si>
    <t>Peter</t>
  </si>
  <si>
    <t>Mary</t>
  </si>
  <si>
    <t>Albert</t>
  </si>
  <si>
    <t>City</t>
  </si>
  <si>
    <t>Office No</t>
  </si>
  <si>
    <t>Date</t>
  </si>
  <si>
    <t>In. #</t>
  </si>
  <si>
    <t>Customer</t>
  </si>
  <si>
    <t>Invoice total</t>
  </si>
  <si>
    <t>State</t>
  </si>
  <si>
    <t>Dallas</t>
  </si>
  <si>
    <t>5</t>
  </si>
  <si>
    <t>Stan Pipe</t>
  </si>
  <si>
    <t>Letters Computing &amp; Associates</t>
  </si>
  <si>
    <t>TX</t>
  </si>
  <si>
    <t>Atlanta</t>
  </si>
  <si>
    <t>3</t>
  </si>
  <si>
    <t>Kim Baer</t>
  </si>
  <si>
    <t>Countryland Master</t>
  </si>
  <si>
    <t>GA</t>
  </si>
  <si>
    <t>Boston</t>
  </si>
  <si>
    <t>1</t>
  </si>
  <si>
    <t>Mark Kalbfell</t>
  </si>
  <si>
    <t>Software Associates</t>
  </si>
  <si>
    <t>MA</t>
  </si>
  <si>
    <t>Financial Computer Masters</t>
  </si>
  <si>
    <t>Fuji Retell</t>
  </si>
  <si>
    <t>PC Works</t>
  </si>
  <si>
    <t>E. Faulkner</t>
  </si>
  <si>
    <t>Maguey Real Inc.</t>
  </si>
  <si>
    <t>New York</t>
  </si>
  <si>
    <t>2</t>
  </si>
  <si>
    <t>Tom Caravello</t>
  </si>
  <si>
    <t>Douglas Inc.</t>
  </si>
  <si>
    <t>NY</t>
  </si>
  <si>
    <t>T Staziola Townsend</t>
  </si>
  <si>
    <t>Boehringer PCA</t>
  </si>
  <si>
    <t>Spectrum Computer</t>
  </si>
  <si>
    <t>Cleveland</t>
  </si>
  <si>
    <t>4</t>
  </si>
  <si>
    <t>John Miller</t>
  </si>
  <si>
    <t>Raymond Computing</t>
  </si>
  <si>
    <t>OH</t>
  </si>
  <si>
    <t>KLK Pharr Systems Inc.</t>
  </si>
  <si>
    <t>Ken C Dutcher</t>
  </si>
  <si>
    <t>Lucas Services</t>
  </si>
  <si>
    <t>Jim Surbrook</t>
  </si>
  <si>
    <t>Min/Max Builders</t>
  </si>
  <si>
    <t>Carolyn Macioce</t>
  </si>
  <si>
    <t>Numerical Furniture</t>
  </si>
  <si>
    <t>Comsof State DSSD</t>
  </si>
  <si>
    <t>Bill Diaddigo</t>
  </si>
  <si>
    <t>Wright L. Tither &amp; Sons.</t>
  </si>
  <si>
    <t>Robert Angelo</t>
  </si>
  <si>
    <t>R. Systems</t>
  </si>
  <si>
    <t>Jay Kennedy</t>
  </si>
  <si>
    <t>Excello Inc.</t>
  </si>
  <si>
    <t>Graphic Chip Computing</t>
  </si>
  <si>
    <t>Ned Hicks</t>
  </si>
  <si>
    <t>Deaufort Office Associates</t>
  </si>
  <si>
    <t>Tony Baer</t>
  </si>
  <si>
    <t>The Automated Associates</t>
  </si>
  <si>
    <t>Cortez Glaze &amp; Pool</t>
  </si>
  <si>
    <t>B-J Astra</t>
  </si>
  <si>
    <t>Keith Sutherland</t>
  </si>
  <si>
    <t>Hill Companies Of Marin</t>
  </si>
  <si>
    <t>John Hodge</t>
  </si>
  <si>
    <t>Wilson Solutions</t>
  </si>
  <si>
    <t>Town Computer Systems</t>
  </si>
  <si>
    <t>Robert Watters</t>
  </si>
  <si>
    <t>Silicon Computer Calgary</t>
  </si>
  <si>
    <t>Doris Dupuy</t>
  </si>
  <si>
    <t>A. Arts Computers</t>
  </si>
  <si>
    <t>Maximal Computing Prosthesis</t>
  </si>
  <si>
    <t>Vaultec Studies</t>
  </si>
  <si>
    <t>Ned Auch</t>
  </si>
  <si>
    <t>Mixing Systems &amp; Company</t>
  </si>
  <si>
    <t>JLS Consulting</t>
  </si>
  <si>
    <t>Canadian Ease Systems</t>
  </si>
  <si>
    <t>PC Creations</t>
  </si>
  <si>
    <t>Howard Schneider</t>
  </si>
  <si>
    <t>Clover Office Shooters</t>
  </si>
  <si>
    <t>P. Technology Incorporated</t>
  </si>
  <si>
    <t>Hearth &amp; Color Farm</t>
  </si>
  <si>
    <t>Softlight Carolina Jenrette</t>
  </si>
  <si>
    <t>John Savage</t>
  </si>
  <si>
    <t>SOFTWARE Computer Service</t>
  </si>
  <si>
    <t>RPW Tell's Floor Inc</t>
  </si>
  <si>
    <t>Mary Ammonia Corportation</t>
  </si>
  <si>
    <t>Cox Rock SDA Systems</t>
  </si>
  <si>
    <t>LA Computer Associates</t>
  </si>
  <si>
    <t>K Computer Consultants</t>
  </si>
  <si>
    <t>Star Acctg Consultants</t>
  </si>
  <si>
    <t>Soltis Systems Trouble Systems</t>
  </si>
  <si>
    <t>First Computer</t>
  </si>
  <si>
    <t>Us County</t>
  </si>
  <si>
    <t>Bechtel's Department Inc.</t>
  </si>
  <si>
    <t>Great Form</t>
  </si>
  <si>
    <t>Herring Inc.</t>
  </si>
  <si>
    <t>Janet A. McCarthy</t>
  </si>
  <si>
    <t>Snow Aerial Realtors</t>
  </si>
  <si>
    <t>Award Ammonia Greenhouses</t>
  </si>
  <si>
    <t>Dinettes Ltd</t>
  </si>
  <si>
    <t>Kirk Ease Types</t>
  </si>
  <si>
    <t>BoreMax Computer Thrills</t>
  </si>
  <si>
    <t>Info Management MCS</t>
  </si>
  <si>
    <t>Yellow Ridge Management</t>
  </si>
  <si>
    <t>Custom Systems Trouble Forum</t>
  </si>
  <si>
    <t>Processing Tech. Times</t>
  </si>
  <si>
    <t>Average</t>
  </si>
  <si>
    <t>Description</t>
  </si>
  <si>
    <t>Price</t>
  </si>
  <si>
    <t>Partno</t>
  </si>
  <si>
    <t>EPA</t>
  </si>
  <si>
    <t>Calcium</t>
  </si>
  <si>
    <t>Iron</t>
  </si>
  <si>
    <t>Zinc</t>
  </si>
  <si>
    <t>B Complex</t>
  </si>
  <si>
    <t>Mar</t>
  </si>
  <si>
    <t>Car</t>
  </si>
  <si>
    <t>Compact</t>
  </si>
  <si>
    <t>Midsize</t>
  </si>
  <si>
    <t>Fullsize</t>
  </si>
  <si>
    <t>Total Cars</t>
  </si>
  <si>
    <t>Feb</t>
  </si>
  <si>
    <t>Jan</t>
  </si>
  <si>
    <t>Torey L. Bogg Inc</t>
  </si>
  <si>
    <t>Znanie Inc.</t>
  </si>
  <si>
    <t>Glen C Data Centre Technologies</t>
  </si>
  <si>
    <t>Dr. Softlight Corp</t>
  </si>
  <si>
    <t>I &amp; S Programming</t>
  </si>
  <si>
    <t>Software White Truck</t>
  </si>
  <si>
    <t>Paretta Center</t>
  </si>
  <si>
    <t>Eaton Of Association</t>
  </si>
  <si>
    <t>Micro LTD.</t>
  </si>
  <si>
    <t>Sharon Gifford</t>
  </si>
  <si>
    <t>Calif Beauty Inc.</t>
  </si>
  <si>
    <t>Print State TV</t>
  </si>
  <si>
    <t>Raybank Services &amp; Computing</t>
  </si>
  <si>
    <t>Aspen Planning &amp; Inc.</t>
  </si>
  <si>
    <t>Harris Acusystems</t>
  </si>
  <si>
    <t>Life Systems Trouble Co</t>
  </si>
  <si>
    <t>Daily Thorne</t>
  </si>
  <si>
    <t>Business State Computers</t>
  </si>
  <si>
    <t>International Business Solutions</t>
  </si>
  <si>
    <t>Ross &amp; Associates Products Inc.</t>
  </si>
  <si>
    <t>Powell Mirror Cable Inc.</t>
  </si>
  <si>
    <t>Ski Computing &amp; Systems</t>
  </si>
  <si>
    <t>Nacom of Mclean Schenker</t>
  </si>
  <si>
    <t>Vector Computer Inc.</t>
  </si>
  <si>
    <t>Rubber &amp; Designs</t>
  </si>
  <si>
    <t>Data White Truck Steel</t>
  </si>
  <si>
    <t>Acres Tree Solutions</t>
  </si>
  <si>
    <t>LPS Films Products</t>
  </si>
  <si>
    <t>Paul Powell</t>
  </si>
  <si>
    <t>Price's Supply</t>
  </si>
  <si>
    <t>Print Mayo Consultation</t>
  </si>
  <si>
    <t>Richard Marketing "Coaching"</t>
  </si>
  <si>
    <t>Balance Computing Systems</t>
  </si>
  <si>
    <t>Dennis and Incorporated</t>
  </si>
  <si>
    <t>Systems Inc</t>
  </si>
  <si>
    <t>For The Associates</t>
  </si>
  <si>
    <t>Malmberg Engineering</t>
  </si>
  <si>
    <t>1st Data Reductions</t>
  </si>
  <si>
    <t>Citco Ltd</t>
  </si>
  <si>
    <t>Rent-A-Tool</t>
  </si>
  <si>
    <t>Software Corporate Forms Systems</t>
  </si>
  <si>
    <t>Info Ltd</t>
  </si>
  <si>
    <t>The Circle Distributing Shop</t>
  </si>
  <si>
    <t>Micro Test &amp; Assembly Corporation</t>
  </si>
  <si>
    <t>Blue Solutions</t>
  </si>
  <si>
    <t>Philadelphia Alarm</t>
  </si>
  <si>
    <t>Paretta of the Sea Inc.</t>
  </si>
  <si>
    <t>Farhill Films Gallery</t>
  </si>
  <si>
    <t>DPCS Produce</t>
  </si>
  <si>
    <t>City &amp; Corp</t>
  </si>
  <si>
    <t>Bob Produce</t>
  </si>
  <si>
    <t>Mike M. Business Equipment Corp.</t>
  </si>
  <si>
    <t>Root Micro Kinetics</t>
  </si>
  <si>
    <t>Crescent Software</t>
  </si>
  <si>
    <t>Ryan-givens Corp</t>
  </si>
  <si>
    <t>Memorial Data</t>
  </si>
  <si>
    <t>Systems Poetics and Polemics</t>
  </si>
  <si>
    <t>Posna Associates</t>
  </si>
  <si>
    <t>Johnson Mahtnai</t>
  </si>
  <si>
    <t>1st Software Systems Ltd.</t>
  </si>
  <si>
    <t>Data Inc.</t>
  </si>
  <si>
    <t>Thompson Equipment</t>
  </si>
  <si>
    <t>Computing Consultants</t>
  </si>
  <si>
    <t>Product</t>
  </si>
  <si>
    <t>Quantity</t>
  </si>
  <si>
    <t>Printer</t>
  </si>
  <si>
    <t>China</t>
  </si>
  <si>
    <t>USA</t>
  </si>
  <si>
    <t>Scanner</t>
  </si>
  <si>
    <t xml:space="preserve"> </t>
  </si>
  <si>
    <t>What is the turnover of the city Boston ?</t>
  </si>
  <si>
    <t>Team 1</t>
    <phoneticPr fontId="6" type="noConversion"/>
  </si>
  <si>
    <t>Team 2</t>
    <phoneticPr fontId="6" type="noConversion"/>
  </si>
  <si>
    <t>Team 3</t>
    <phoneticPr fontId="6" type="noConversion"/>
  </si>
  <si>
    <t>What is the total amount of team 1 ?</t>
    <phoneticPr fontId="6" type="noConversion"/>
  </si>
  <si>
    <t>What is the total amount of team 1 in the city Boston and New York</t>
    <phoneticPr fontId="6" type="noConversion"/>
  </si>
  <si>
    <t>How many order of team 1 in the city Boston and New York with the Invocie total greater than 1500</t>
    <phoneticPr fontId="6" type="noConversion"/>
  </si>
  <si>
    <t>Extract those records from Q6 and arrange fields in the following order</t>
    <phoneticPr fontId="6" type="noConversion"/>
  </si>
  <si>
    <t>-Sales</t>
    <phoneticPr fontId="6" type="noConversion"/>
  </si>
  <si>
    <t>-City</t>
    <phoneticPr fontId="6" type="noConversion"/>
  </si>
  <si>
    <t>- Invoice Total</t>
    <phoneticPr fontId="6" type="noConversion"/>
  </si>
  <si>
    <t>What is the turnover of the city New York ?</t>
    <phoneticPr fontId="6" type="noConversion"/>
  </si>
  <si>
    <t>Salesman</t>
  </si>
  <si>
    <t>% of total</t>
  </si>
  <si>
    <t>Chunk</t>
  </si>
  <si>
    <t>Ellen</t>
  </si>
  <si>
    <t>Lee</t>
  </si>
  <si>
    <t>Paul</t>
  </si>
  <si>
    <t>Nancy</t>
  </si>
  <si>
    <t>Carl</t>
  </si>
  <si>
    <t>John</t>
  </si>
  <si>
    <t>Ken</t>
  </si>
  <si>
    <t>Robert</t>
  </si>
  <si>
    <t>Susan</t>
  </si>
  <si>
    <t>Total Trucks</t>
  </si>
  <si>
    <t>Trucks</t>
  </si>
  <si>
    <t>Full vans</t>
  </si>
  <si>
    <t>Minivans</t>
  </si>
  <si>
    <t>the total, average, maximum and minimum of the sales and put the result in below</t>
    <phoneticPr fontId="6" type="noConversion"/>
  </si>
  <si>
    <t>Total</t>
    <phoneticPr fontId="6" type="noConversion"/>
  </si>
  <si>
    <t>Month</t>
    <phoneticPr fontId="6" type="noConversion"/>
  </si>
  <si>
    <t>Country</t>
    <phoneticPr fontId="6" type="noConversion"/>
  </si>
  <si>
    <t xml:space="preserve">Consolidating the worksheets Jan, Feb and Mar to calculate </t>
    <phoneticPr fontId="6" type="noConversion"/>
  </si>
  <si>
    <t>Sort the data on the right according to the colours on the column "In. #"</t>
    <phoneticPr fontId="6" type="noConversion"/>
  </si>
  <si>
    <t>Apply the Data Bars effect on the column "Invoice Total" and skip all the values.</t>
    <phoneticPr fontId="6" type="noConversion"/>
  </si>
  <si>
    <t>Invoice</t>
  </si>
  <si>
    <t>Bill To</t>
  </si>
  <si>
    <t>Invoice #</t>
  </si>
  <si>
    <t>item #</t>
  </si>
  <si>
    <t>Qty</t>
  </si>
  <si>
    <t>Net Total</t>
  </si>
  <si>
    <t>Grand Total</t>
  </si>
  <si>
    <t>Discount</t>
    <phoneticPr fontId="6" type="noConversion"/>
  </si>
  <si>
    <t>Qty</t>
    <phoneticPr fontId="6" type="noConversion"/>
  </si>
  <si>
    <t>&lt;10</t>
    <phoneticPr fontId="6" type="noConversion"/>
  </si>
  <si>
    <t>10-19</t>
    <phoneticPr fontId="6" type="noConversion"/>
  </si>
  <si>
    <t>20-29</t>
    <phoneticPr fontId="6" type="noConversion"/>
  </si>
  <si>
    <t>&gt;29</t>
    <phoneticPr fontId="6" type="noConversion"/>
  </si>
  <si>
    <t>Case2</t>
    <phoneticPr fontId="9" type="noConversion"/>
  </si>
  <si>
    <t>Case1</t>
    <phoneticPr fontId="9" type="noConversion"/>
  </si>
  <si>
    <t>Marketing</t>
    <phoneticPr fontId="9" type="noConversion"/>
  </si>
  <si>
    <t>Supplies</t>
    <phoneticPr fontId="9" type="noConversion"/>
  </si>
  <si>
    <t>Sales</t>
    <phoneticPr fontId="9" type="noConversion"/>
  </si>
  <si>
    <t>Scenario case</t>
    <phoneticPr fontId="9" type="noConversion"/>
  </si>
  <si>
    <t>Operating expenses</t>
    <phoneticPr fontId="9" type="noConversion"/>
  </si>
  <si>
    <t>Other</t>
    <phoneticPr fontId="9" type="noConversion"/>
  </si>
  <si>
    <t>Rental</t>
    <phoneticPr fontId="9" type="noConversion"/>
  </si>
  <si>
    <t>Electricity</t>
    <phoneticPr fontId="9" type="noConversion"/>
  </si>
  <si>
    <t>Tax</t>
    <phoneticPr fontId="9" type="noConversion"/>
  </si>
  <si>
    <t>Salaries</t>
    <phoneticPr fontId="9" type="noConversion"/>
  </si>
  <si>
    <t>Expenses</t>
    <phoneticPr fontId="9" type="noConversion"/>
  </si>
  <si>
    <t>Gross profit</t>
    <phoneticPr fontId="9" type="noConversion"/>
  </si>
  <si>
    <t>Total of CGS</t>
    <phoneticPr fontId="9" type="noConversion"/>
  </si>
  <si>
    <t>Inventory</t>
    <phoneticPr fontId="9" type="noConversion"/>
  </si>
  <si>
    <t>Cost of goods sold CGS</t>
    <phoneticPr fontId="9" type="noConversion"/>
  </si>
  <si>
    <t>Mar</t>
    <phoneticPr fontId="9" type="noConversion"/>
  </si>
  <si>
    <t>Feb</t>
    <phoneticPr fontId="9" type="noConversion"/>
  </si>
  <si>
    <t>Jan</t>
    <phoneticPr fontId="9" type="noConversion"/>
  </si>
  <si>
    <t>Sales</t>
    <phoneticPr fontId="6" type="noConversion"/>
  </si>
  <si>
    <t>Supplies</t>
    <phoneticPr fontId="6" type="noConversion"/>
  </si>
  <si>
    <t>1. Profit and Loss Analysis</t>
    <phoneticPr fontId="6" type="noConversion"/>
  </si>
  <si>
    <t xml:space="preserve">2. Date Table - Find out the best Net Profit by varying the Sales and Supplies </t>
    <phoneticPr fontId="9" type="noConversion"/>
  </si>
  <si>
    <t>3. Scenario Manager</t>
    <phoneticPr fontId="6" type="noConversion"/>
  </si>
  <si>
    <t>Jan</t>
    <phoneticPr fontId="6" type="noConversion"/>
  </si>
  <si>
    <t>Apr</t>
  </si>
  <si>
    <t>May</t>
  </si>
  <si>
    <t>Jun</t>
  </si>
  <si>
    <t>Questions</t>
    <phoneticPr fontId="6" type="noConversion"/>
  </si>
  <si>
    <t>How many orders did Howard, Tom and Stan totally make ?</t>
    <phoneticPr fontId="6" type="noConversion"/>
  </si>
  <si>
    <t>And also the total amount ?</t>
    <phoneticPr fontId="6" type="noConversion"/>
  </si>
  <si>
    <t>Answers</t>
    <phoneticPr fontId="6" type="noConversion"/>
  </si>
  <si>
    <t>Q1</t>
    <phoneticPr fontId="6" type="noConversion"/>
  </si>
  <si>
    <t>Q2</t>
    <phoneticPr fontId="6" type="noConversion"/>
  </si>
  <si>
    <t>Q3</t>
    <phoneticPr fontId="6" type="noConversion"/>
  </si>
  <si>
    <t>Q4</t>
    <phoneticPr fontId="6" type="noConversion"/>
  </si>
  <si>
    <t>Q5</t>
    <phoneticPr fontId="6" type="noConversion"/>
  </si>
  <si>
    <t>Q6</t>
    <phoneticPr fontId="6" type="noConversion"/>
  </si>
  <si>
    <t>Q7</t>
    <phoneticPr fontId="6" type="noConversion"/>
  </si>
  <si>
    <t>Others</t>
    <phoneticPr fontId="6" type="noConversion"/>
  </si>
  <si>
    <t>Products table</t>
    <phoneticPr fontId="6" type="noConversion"/>
  </si>
  <si>
    <t>Discount Table</t>
    <phoneticPr fontId="6" type="noConversion"/>
  </si>
  <si>
    <t>Computer Academy</t>
    <phoneticPr fontId="6" type="noConversion"/>
  </si>
  <si>
    <t>Description</t>
    <phoneticPr fontId="6" type="noConversion"/>
  </si>
  <si>
    <t>721 Nathan Road</t>
    <phoneticPr fontId="6" type="noConversion"/>
  </si>
  <si>
    <t>Mongkok</t>
    <phoneticPr fontId="6" type="noConversion"/>
  </si>
  <si>
    <t>Kowloon</t>
    <phoneticPr fontId="6" type="noConversion"/>
  </si>
  <si>
    <t>Q.2</t>
    <phoneticPr fontId="6" type="noConversion"/>
  </si>
  <si>
    <t>Q.1</t>
    <phoneticPr fontId="6" type="noConversion"/>
  </si>
  <si>
    <t>Maximum</t>
    <phoneticPr fontId="6" type="noConversion"/>
  </si>
  <si>
    <t>Minimum</t>
    <phoneticPr fontId="6" type="noConversion"/>
  </si>
  <si>
    <t>Rewrite the formulas in the shaded cells using appropriate names as the cell references</t>
    <phoneticPr fontId="6" type="noConversion"/>
  </si>
  <si>
    <t>Net Profit</t>
    <phoneticPr fontId="9" type="noConversion"/>
  </si>
  <si>
    <t>Using the data on  worksheet "Product" to construct formulas for the invoice in below.</t>
    <phoneticPr fontId="6" type="noConversion"/>
  </si>
  <si>
    <t>PivotTable Exercise</t>
    <phoneticPr fontId="6" type="noConversion"/>
  </si>
  <si>
    <t xml:space="preserve"> </t>
    <phoneticPr fontId="6" type="noConversion"/>
  </si>
  <si>
    <t xml:space="preserve">URL : </t>
    <phoneticPr fontId="6" type="noConversion"/>
  </si>
  <si>
    <t>http://www.computeracademy.com.hk</t>
  </si>
  <si>
    <t xml:space="preserve">Tel : 2838 6687    </t>
    <phoneticPr fontId="6" type="noConversion"/>
  </si>
  <si>
    <t>Ex.2 Advanced Filter and Database Functions</t>
    <phoneticPr fontId="25" type="noConversion"/>
  </si>
  <si>
    <t>Ex.3 Data Consolidation</t>
    <phoneticPr fontId="25" type="noConversion"/>
  </si>
  <si>
    <t>Ex.4. PivotTables</t>
    <phoneticPr fontId="25" type="noConversion"/>
  </si>
  <si>
    <t>Ex.5 Conditional Formatting and Data Sorting</t>
    <phoneticPr fontId="25" type="noConversion"/>
  </si>
  <si>
    <t>Ex.6 Lookup Functions</t>
    <phoneticPr fontId="25" type="noConversion"/>
  </si>
  <si>
    <t>Ex.7 Whatif Analysis</t>
    <phoneticPr fontId="25" type="noConversion"/>
  </si>
  <si>
    <t>&lt;--------- change the direction of the data by using transpose feature ( under paste special )</t>
    <phoneticPr fontId="25" type="noConversion"/>
  </si>
  <si>
    <t>Ex.1 Range Names</t>
    <phoneticPr fontId="25" type="noConversion"/>
  </si>
  <si>
    <t>Units sold</t>
    <phoneticPr fontId="6" type="noConversion"/>
  </si>
  <si>
    <t>Calculate the total units sold of each product in each country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</si>
</sst>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HK$&quot;#,##0_);[Red]\(&quot;HK$&quot;#,##0\)"/>
    <numFmt numFmtId="177" formatCode="_(* #,##0.00_);_(* \(#,##0.00\);_(* &quot;-&quot;??_);_(@_)"/>
    <numFmt numFmtId="178" formatCode="&quot;$&quot;#,##0.00_);[Red]\(&quot;$&quot;#,##0.00\)"/>
    <numFmt numFmtId="179" formatCode="_(&quot;$&quot;* #,##0_);_(&quot;$&quot;* \(#,##0\);_(&quot;$&quot;* &quot;-&quot;_);_(@_)"/>
    <numFmt numFmtId="180" formatCode="_(* #,##0_);_(* \(#,##0\);_(* &quot;-&quot;??_);_(@_)"/>
  </numFmts>
  <fonts count="29">
    <font>
      <sz val="10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b/>
      <sz val="12"/>
      <name val="Geneva"/>
      <family val="2"/>
    </font>
    <font>
      <i/>
      <sz val="12"/>
      <name val="Geneva"/>
      <family val="2"/>
    </font>
    <font>
      <b/>
      <sz val="18"/>
      <color indexed="22"/>
      <name val="Times New Roman"/>
      <family val="1"/>
    </font>
    <font>
      <sz val="9"/>
      <name val="細明體"/>
      <family val="3"/>
      <charset val="136"/>
    </font>
    <font>
      <b/>
      <sz val="10"/>
      <name val="Geneva"/>
      <family val="2"/>
    </font>
    <font>
      <sz val="12"/>
      <name val="Geneva"/>
      <family val="2"/>
    </font>
    <font>
      <sz val="9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11"/>
      <color theme="8"/>
      <name val="Arial Unicode MS"/>
      <family val="2"/>
      <charset val="136"/>
    </font>
    <font>
      <b/>
      <sz val="11"/>
      <color theme="8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b/>
      <sz val="12"/>
      <color theme="5"/>
      <name val="Arial"/>
      <family val="2"/>
    </font>
    <font>
      <b/>
      <sz val="10"/>
      <name val="Geneva"/>
    </font>
    <font>
      <sz val="14"/>
      <name val="Arial Black"/>
      <family val="2"/>
    </font>
    <font>
      <b/>
      <sz val="14"/>
      <name val="Geneva"/>
      <family val="2"/>
    </font>
    <font>
      <b/>
      <sz val="14"/>
      <name val="Arial Unicode MS"/>
      <family val="2"/>
      <charset val="136"/>
    </font>
    <font>
      <b/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新細明體"/>
      <family val="2"/>
      <charset val="136"/>
      <scheme val="minor"/>
    </font>
    <font>
      <sz val="9"/>
      <name val="MingLiU"/>
      <family val="3"/>
      <charset val="136"/>
    </font>
    <font>
      <u/>
      <sz val="10"/>
      <color theme="10"/>
      <name val="Geneva"/>
      <family val="2"/>
    </font>
    <font>
      <b/>
      <sz val="20"/>
      <color theme="0"/>
      <name val="Calibri"/>
      <family val="2"/>
    </font>
    <font>
      <b/>
      <sz val="10"/>
      <color theme="10"/>
      <name val="Geneva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gradientFill degree="180">
        <stop position="0">
          <color theme="0"/>
        </stop>
        <stop position="1">
          <color theme="4" tint="-0.49803155613879818"/>
        </stop>
      </gradient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8">
    <xf numFmtId="0" fontId="0" fillId="0" borderId="0"/>
    <xf numFmtId="0" fontId="3" fillId="0" borderId="0">
      <alignment horizontal="left"/>
    </xf>
    <xf numFmtId="0" fontId="4" fillId="0" borderId="0"/>
    <xf numFmtId="177" fontId="10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" fontId="5" fillId="0" borderId="0"/>
    <xf numFmtId="0" fontId="10" fillId="0" borderId="0">
      <alignment vertical="center"/>
    </xf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4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27" fillId="11" borderId="0">
      <alignment horizontal="left"/>
    </xf>
    <xf numFmtId="0" fontId="28" fillId="0" borderId="0"/>
  </cellStyleXfs>
  <cellXfs count="189">
    <xf numFmtId="0" fontId="0" fillId="0" borderId="0" xfId="0"/>
    <xf numFmtId="0" fontId="3" fillId="0" borderId="0" xfId="1">
      <alignment horizontal="left"/>
    </xf>
    <xf numFmtId="0" fontId="3" fillId="0" borderId="0" xfId="1" applyFont="1">
      <alignment horizontal="left"/>
    </xf>
    <xf numFmtId="0" fontId="0" fillId="0" borderId="0" xfId="0" applyAlignment="1">
      <alignment horizontal="centerContinuous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78" fontId="2" fillId="0" borderId="0" xfId="5" applyFill="1"/>
    <xf numFmtId="0" fontId="3" fillId="0" borderId="0" xfId="0" applyFont="1"/>
    <xf numFmtId="0" fontId="3" fillId="0" borderId="0" xfId="0" applyFont="1" applyAlignment="1">
      <alignment horizontal="centerContinuous"/>
    </xf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1" fontId="0" fillId="2" borderId="6" xfId="0" applyNumberFormat="1" applyFill="1" applyBorder="1"/>
    <xf numFmtId="0" fontId="7" fillId="2" borderId="1" xfId="0" applyFont="1" applyFill="1" applyBorder="1"/>
    <xf numFmtId="1" fontId="0" fillId="2" borderId="0" xfId="0" applyNumberFormat="1" applyFill="1" applyBorder="1"/>
    <xf numFmtId="0" fontId="0" fillId="2" borderId="0" xfId="0" quotePrefix="1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179" fontId="2" fillId="0" borderId="0" xfId="4"/>
    <xf numFmtId="10" fontId="2" fillId="2" borderId="0" xfId="8" applyNumberFormat="1" applyFon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8" fillId="0" borderId="0" xfId="1" applyFont="1">
      <alignment horizontal="left"/>
    </xf>
    <xf numFmtId="2" fontId="7" fillId="0" borderId="0" xfId="0" quotePrefix="1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11" fillId="0" borderId="0" xfId="7" applyFont="1">
      <alignment vertical="center"/>
    </xf>
    <xf numFmtId="0" fontId="11" fillId="0" borderId="0" xfId="7" applyFont="1" applyAlignment="1">
      <alignment horizontal="right" vertical="center"/>
    </xf>
    <xf numFmtId="0" fontId="12" fillId="0" borderId="0" xfId="7" applyFont="1" applyAlignment="1">
      <alignment horizontal="right" vertical="center"/>
    </xf>
    <xf numFmtId="176" fontId="11" fillId="0" borderId="0" xfId="7" applyNumberFormat="1" applyFont="1">
      <alignment vertical="center"/>
    </xf>
    <xf numFmtId="0" fontId="13" fillId="0" borderId="0" xfId="7" applyFont="1" applyAlignment="1">
      <alignment horizontal="left" vertical="center"/>
    </xf>
    <xf numFmtId="176" fontId="11" fillId="0" borderId="1" xfId="7" applyNumberFormat="1" applyFont="1" applyBorder="1">
      <alignment vertical="center"/>
    </xf>
    <xf numFmtId="0" fontId="11" fillId="0" borderId="0" xfId="7" applyFont="1" applyBorder="1">
      <alignment vertical="center"/>
    </xf>
    <xf numFmtId="0" fontId="16" fillId="0" borderId="0" xfId="7" applyFont="1">
      <alignment vertical="center"/>
    </xf>
    <xf numFmtId="176" fontId="11" fillId="0" borderId="0" xfId="7" applyNumberFormat="1" applyFont="1" applyBorder="1">
      <alignment vertical="center"/>
    </xf>
    <xf numFmtId="176" fontId="11" fillId="0" borderId="3" xfId="7" applyNumberFormat="1" applyFont="1" applyBorder="1">
      <alignment vertical="center"/>
    </xf>
    <xf numFmtId="176" fontId="11" fillId="0" borderId="12" xfId="7" applyNumberFormat="1" applyFont="1" applyBorder="1">
      <alignment vertical="center"/>
    </xf>
    <xf numFmtId="176" fontId="11" fillId="0" borderId="7" xfId="7" applyNumberFormat="1" applyFont="1" applyBorder="1">
      <alignment vertical="center"/>
    </xf>
    <xf numFmtId="176" fontId="11" fillId="0" borderId="8" xfId="7" applyNumberFormat="1" applyFont="1" applyBorder="1">
      <alignment vertical="center"/>
    </xf>
    <xf numFmtId="176" fontId="11" fillId="0" borderId="13" xfId="7" applyNumberFormat="1" applyFont="1" applyBorder="1">
      <alignment vertical="center"/>
    </xf>
    <xf numFmtId="176" fontId="11" fillId="0" borderId="14" xfId="7" applyNumberFormat="1" applyFont="1" applyBorder="1">
      <alignment vertical="center"/>
    </xf>
    <xf numFmtId="176" fontId="11" fillId="0" borderId="15" xfId="7" applyNumberFormat="1" applyFont="1" applyBorder="1">
      <alignment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8" xfId="0" applyFont="1" applyBorder="1"/>
    <xf numFmtId="0" fontId="0" fillId="2" borderId="12" xfId="0" applyFill="1" applyBorder="1" applyAlignment="1">
      <alignment horizontal="center"/>
    </xf>
    <xf numFmtId="14" fontId="0" fillId="0" borderId="0" xfId="0" applyNumberFormat="1" applyBorder="1"/>
    <xf numFmtId="1" fontId="0" fillId="0" borderId="10" xfId="0" applyNumberFormat="1" applyBorder="1"/>
    <xf numFmtId="2" fontId="0" fillId="0" borderId="10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2" fontId="0" fillId="0" borderId="28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2" fontId="0" fillId="0" borderId="33" xfId="0" applyNumberFormat="1" applyBorder="1"/>
    <xf numFmtId="1" fontId="0" fillId="7" borderId="24" xfId="0" applyNumberFormat="1" applyFill="1" applyBorder="1" applyAlignment="1">
      <alignment horizontal="center"/>
    </xf>
    <xf numFmtId="1" fontId="0" fillId="7" borderId="25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2" fontId="0" fillId="7" borderId="25" xfId="0" applyNumberFormat="1" applyFill="1" applyBorder="1" applyAlignment="1">
      <alignment horizontal="center"/>
    </xf>
    <xf numFmtId="1" fontId="0" fillId="7" borderId="26" xfId="0" applyNumberFormat="1" applyFill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0" fontId="19" fillId="0" borderId="0" xfId="0" applyFont="1"/>
    <xf numFmtId="0" fontId="0" fillId="2" borderId="5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0" fillId="0" borderId="1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8" fillId="8" borderId="35" xfId="0" applyFont="1" applyFill="1" applyBorder="1"/>
    <xf numFmtId="0" fontId="1" fillId="8" borderId="36" xfId="0" applyFont="1" applyFill="1" applyBorder="1"/>
    <xf numFmtId="0" fontId="1" fillId="8" borderId="37" xfId="0" applyFont="1" applyFill="1" applyBorder="1"/>
    <xf numFmtId="0" fontId="20" fillId="0" borderId="0" xfId="0" applyFont="1" applyFill="1"/>
    <xf numFmtId="0" fontId="18" fillId="8" borderId="24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quotePrefix="1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quotePrefix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2" xfId="1" applyBorder="1">
      <alignment horizontal="left"/>
    </xf>
    <xf numFmtId="0" fontId="3" fillId="0" borderId="3" xfId="1" applyFont="1" applyBorder="1">
      <alignment horizontal="left"/>
    </xf>
    <xf numFmtId="0" fontId="18" fillId="0" borderId="0" xfId="0" applyFont="1" applyBorder="1"/>
    <xf numFmtId="0" fontId="0" fillId="0" borderId="38" xfId="0" applyBorder="1"/>
    <xf numFmtId="0" fontId="0" fillId="0" borderId="39" xfId="0" applyBorder="1"/>
    <xf numFmtId="0" fontId="0" fillId="0" borderId="20" xfId="0" applyBorder="1"/>
    <xf numFmtId="0" fontId="0" fillId="0" borderId="14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8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/>
    </xf>
    <xf numFmtId="179" fontId="2" fillId="2" borderId="44" xfId="4" applyFill="1" applyBorder="1"/>
    <xf numFmtId="0" fontId="18" fillId="0" borderId="8" xfId="0" applyFont="1" applyBorder="1" applyAlignment="1">
      <alignment horizontal="center"/>
    </xf>
    <xf numFmtId="179" fontId="2" fillId="0" borderId="1" xfId="4" applyBorder="1"/>
    <xf numFmtId="10" fontId="2" fillId="2" borderId="1" xfId="8" applyNumberFormat="1" applyFont="1" applyFill="1" applyBorder="1"/>
    <xf numFmtId="178" fontId="22" fillId="0" borderId="0" xfId="5" applyFont="1" applyFill="1"/>
    <xf numFmtId="0" fontId="11" fillId="0" borderId="1" xfId="7" applyFont="1" applyBorder="1">
      <alignment vertical="center"/>
    </xf>
    <xf numFmtId="0" fontId="17" fillId="0" borderId="1" xfId="7" applyFont="1" applyBorder="1" applyAlignment="1">
      <alignment horizontal="right" vertical="center"/>
    </xf>
    <xf numFmtId="0" fontId="14" fillId="6" borderId="0" xfId="7" applyFont="1" applyFill="1">
      <alignment vertical="center"/>
    </xf>
    <xf numFmtId="176" fontId="15" fillId="6" borderId="9" xfId="7" applyNumberFormat="1" applyFont="1" applyFill="1" applyBorder="1">
      <alignment vertical="center"/>
    </xf>
    <xf numFmtId="176" fontId="23" fillId="6" borderId="9" xfId="7" applyNumberFormat="1" applyFont="1" applyFill="1" applyBorder="1">
      <alignment vertical="center"/>
    </xf>
    <xf numFmtId="0" fontId="15" fillId="0" borderId="0" xfId="7" applyFont="1" applyAlignment="1">
      <alignment horizontal="left" vertical="center"/>
    </xf>
    <xf numFmtId="0" fontId="15" fillId="6" borderId="0" xfId="7" applyFont="1" applyFill="1">
      <alignment vertical="center"/>
    </xf>
    <xf numFmtId="0" fontId="15" fillId="0" borderId="0" xfId="7" applyFont="1">
      <alignment vertical="center"/>
    </xf>
    <xf numFmtId="0" fontId="22" fillId="0" borderId="0" xfId="7" applyFont="1">
      <alignment vertical="center"/>
    </xf>
    <xf numFmtId="0" fontId="11" fillId="9" borderId="16" xfId="7" applyFont="1" applyFill="1" applyBorder="1" applyAlignment="1">
      <alignment horizontal="right" vertical="center"/>
    </xf>
    <xf numFmtId="0" fontId="11" fillId="9" borderId="17" xfId="7" applyFont="1" applyFill="1" applyBorder="1" applyAlignment="1">
      <alignment horizontal="right" vertical="center"/>
    </xf>
    <xf numFmtId="0" fontId="11" fillId="9" borderId="18" xfId="7" applyFont="1" applyFill="1" applyBorder="1" applyAlignment="1">
      <alignment horizontal="right" vertical="center"/>
    </xf>
    <xf numFmtId="180" fontId="11" fillId="0" borderId="0" xfId="3" applyNumberFormat="1" applyFont="1" applyAlignment="1">
      <alignment horizontal="center" vertic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10" borderId="24" xfId="0" applyNumberFormat="1" applyFill="1" applyBorder="1"/>
    <xf numFmtId="1" fontId="0" fillId="10" borderId="25" xfId="0" applyNumberFormat="1" applyFill="1" applyBorder="1" applyAlignment="1">
      <alignment horizontal="center"/>
    </xf>
    <xf numFmtId="0" fontId="0" fillId="10" borderId="25" xfId="0" applyFill="1" applyBorder="1"/>
    <xf numFmtId="1" fontId="0" fillId="10" borderId="25" xfId="0" applyNumberFormat="1" applyFill="1" applyBorder="1"/>
    <xf numFmtId="2" fontId="0" fillId="10" borderId="25" xfId="0" applyNumberFormat="1" applyFill="1" applyBorder="1"/>
    <xf numFmtId="1" fontId="0" fillId="10" borderId="26" xfId="0" applyNumberFormat="1" applyFill="1" applyBorder="1"/>
    <xf numFmtId="0" fontId="8" fillId="0" borderId="0" xfId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Protection="1"/>
    <xf numFmtId="0" fontId="1" fillId="0" borderId="0" xfId="0" applyFont="1" applyProtection="1"/>
    <xf numFmtId="0" fontId="0" fillId="0" borderId="0" xfId="0" applyProtection="1">
      <protection locked="0"/>
    </xf>
    <xf numFmtId="0" fontId="26" fillId="0" borderId="0" xfId="9" applyProtection="1"/>
    <xf numFmtId="0" fontId="1" fillId="0" borderId="0" xfId="0" applyFont="1" applyProtection="1">
      <protection locked="0"/>
    </xf>
    <xf numFmtId="0" fontId="18" fillId="0" borderId="0" xfId="0" applyFont="1" applyProtection="1"/>
    <xf numFmtId="0" fontId="0" fillId="0" borderId="0" xfId="0" applyFont="1" applyProtection="1"/>
    <xf numFmtId="0" fontId="28" fillId="0" borderId="0" xfId="9" applyFont="1" applyProtection="1"/>
    <xf numFmtId="0" fontId="28" fillId="0" borderId="0" xfId="17"/>
    <xf numFmtId="0" fontId="18" fillId="0" borderId="0" xfId="0" applyFont="1"/>
    <xf numFmtId="0" fontId="21" fillId="0" borderId="0" xfId="0" applyFont="1" applyBorder="1" applyAlignment="1">
      <alignment horizontal="center"/>
    </xf>
    <xf numFmtId="0" fontId="15" fillId="3" borderId="16" xfId="7" applyFont="1" applyFill="1" applyBorder="1" applyAlignment="1">
      <alignment horizontal="center" vertical="center"/>
    </xf>
    <xf numFmtId="0" fontId="15" fillId="3" borderId="17" xfId="7" applyFont="1" applyFill="1" applyBorder="1" applyAlignment="1">
      <alignment horizontal="center" vertical="center"/>
    </xf>
    <xf numFmtId="0" fontId="15" fillId="3" borderId="18" xfId="7" applyFont="1" applyFill="1" applyBorder="1" applyAlignment="1">
      <alignment horizontal="center" vertical="center"/>
    </xf>
    <xf numFmtId="0" fontId="15" fillId="3" borderId="19" xfId="7" applyFont="1" applyFill="1" applyBorder="1" applyAlignment="1">
      <alignment horizontal="right" vertical="center" textRotation="90"/>
    </xf>
    <xf numFmtId="0" fontId="15" fillId="3" borderId="20" xfId="7" applyFont="1" applyFill="1" applyBorder="1" applyAlignment="1">
      <alignment horizontal="right" vertical="center" textRotation="90"/>
    </xf>
    <xf numFmtId="0" fontId="15" fillId="3" borderId="21" xfId="7" applyFont="1" applyFill="1" applyBorder="1" applyAlignment="1">
      <alignment horizontal="right" vertical="center" textRotation="90"/>
    </xf>
  </cellXfs>
  <cellStyles count="18">
    <cellStyle name="Action" xfId="1"/>
    <cellStyle name="action2" xfId="2"/>
    <cellStyle name="Comma 2" xfId="3"/>
    <cellStyle name="Currency [0]" xfId="4" builtinId="7"/>
    <cellStyle name="Currency [0] 2" xfId="10"/>
    <cellStyle name="Currency 2" xfId="11"/>
    <cellStyle name="Currency_Table Data" xfId="5"/>
    <cellStyle name="Hyperlink" xfId="9" builtinId="8"/>
    <cellStyle name="month1" xfId="6"/>
    <cellStyle name="Normal" xfId="0" builtinId="0"/>
    <cellStyle name="Normal 2" xfId="7"/>
    <cellStyle name="Normal 3" xfId="12"/>
    <cellStyle name="Normal 4" xfId="13"/>
    <cellStyle name="Percent" xfId="8" builtinId="5"/>
    <cellStyle name="Percent 2" xfId="14"/>
    <cellStyle name="Percent 3" xfId="15"/>
    <cellStyle name="Sheet Title" xfId="16"/>
    <cellStyle name="Style 1" xfId="17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38101</xdr:rowOff>
    </xdr:from>
    <xdr:to>
      <xdr:col>10</xdr:col>
      <xdr:colOff>466725</xdr:colOff>
      <xdr:row>10</xdr:row>
      <xdr:rowOff>133350</xdr:rowOff>
    </xdr:to>
    <xdr:sp macro="" textlink="">
      <xdr:nvSpPr>
        <xdr:cNvPr id="2" name="TextBox 1"/>
        <xdr:cNvSpPr txBox="1"/>
      </xdr:nvSpPr>
      <xdr:spPr>
        <a:xfrm>
          <a:off x="304800" y="205741"/>
          <a:ext cx="7522845" cy="1604009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 b="1" baseline="0"/>
            <a:t>Advanced Excel Training Exercises</a:t>
          </a:r>
        </a:p>
        <a:p>
          <a:pPr algn="ctr"/>
          <a:r>
            <a:rPr lang="en-US" altLang="zh-TW" sz="2800" b="1" baseline="0"/>
            <a:t>by</a:t>
          </a:r>
        </a:p>
        <a:p>
          <a:pPr algn="ctr"/>
          <a:r>
            <a:rPr lang="en-US" altLang="zh-TW" sz="2800" b="1" baseline="0"/>
            <a:t>Computer Academy</a:t>
          </a:r>
        </a:p>
        <a:p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18</xdr:row>
      <xdr:rowOff>98425</xdr:rowOff>
    </xdr:from>
    <xdr:to>
      <xdr:col>8</xdr:col>
      <xdr:colOff>142875</xdr:colOff>
      <xdr:row>23</xdr:row>
      <xdr:rowOff>38100</xdr:rowOff>
    </xdr:to>
    <xdr:sp macro="" textlink="">
      <xdr:nvSpPr>
        <xdr:cNvPr id="2" name="TextBox 1"/>
        <xdr:cNvSpPr txBox="1"/>
      </xdr:nvSpPr>
      <xdr:spPr>
        <a:xfrm>
          <a:off x="7639050" y="3575050"/>
          <a:ext cx="1657350" cy="9398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By</a:t>
          </a:r>
          <a:r>
            <a:rPr lang="en-US" altLang="zh-TW" sz="1100" baseline="0"/>
            <a:t> using Goal Seek, calculate what  should be the Sales if we want to have  $40,000 net profit</a:t>
          </a:r>
        </a:p>
        <a:p>
          <a:endParaRPr lang="en-US" altLang="zh-TW" sz="1100" baseline="0"/>
        </a:p>
        <a:p>
          <a:endParaRPr lang="zh-TW" altLang="en-US" sz="1100"/>
        </a:p>
      </xdr:txBody>
    </xdr:sp>
    <xdr:clientData/>
  </xdr:twoCellAnchor>
  <xdr:twoCellAnchor>
    <xdr:from>
      <xdr:col>6</xdr:col>
      <xdr:colOff>514350</xdr:colOff>
      <xdr:row>28</xdr:row>
      <xdr:rowOff>85725</xdr:rowOff>
    </xdr:from>
    <xdr:to>
      <xdr:col>9</xdr:col>
      <xdr:colOff>247650</xdr:colOff>
      <xdr:row>32</xdr:row>
      <xdr:rowOff>98425</xdr:rowOff>
    </xdr:to>
    <xdr:sp macro="" textlink="">
      <xdr:nvSpPr>
        <xdr:cNvPr id="3" name="TextBox 2"/>
        <xdr:cNvSpPr txBox="1"/>
      </xdr:nvSpPr>
      <xdr:spPr>
        <a:xfrm>
          <a:off x="8448675" y="5476875"/>
          <a:ext cx="1562100" cy="736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aseline="0"/>
            <a:t>Find out the best Net Profit betwen Sales and Supplies</a:t>
          </a:r>
        </a:p>
        <a:p>
          <a:endParaRPr lang="en-US" altLang="zh-TW" sz="1100" baseline="0"/>
        </a:p>
        <a:p>
          <a:endParaRPr lang="zh-TW" altLang="en-US" sz="1100"/>
        </a:p>
      </xdr:txBody>
    </xdr:sp>
    <xdr:clientData/>
  </xdr:twoCellAnchor>
  <xdr:twoCellAnchor>
    <xdr:from>
      <xdr:col>5</xdr:col>
      <xdr:colOff>238126</xdr:colOff>
      <xdr:row>20</xdr:row>
      <xdr:rowOff>85725</xdr:rowOff>
    </xdr:from>
    <xdr:to>
      <xdr:col>5</xdr:col>
      <xdr:colOff>733425</xdr:colOff>
      <xdr:row>20</xdr:row>
      <xdr:rowOff>85725</xdr:rowOff>
    </xdr:to>
    <xdr:cxnSp macro="">
      <xdr:nvCxnSpPr>
        <xdr:cNvPr id="4" name="Straight Arrow Connector 3"/>
        <xdr:cNvCxnSpPr/>
      </xdr:nvCxnSpPr>
      <xdr:spPr>
        <a:xfrm flipH="1">
          <a:off x="6991351" y="3952875"/>
          <a:ext cx="49529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133353</xdr:colOff>
      <xdr:row>4</xdr:row>
      <xdr:rowOff>152400</xdr:rowOff>
    </xdr:from>
    <xdr:to>
      <xdr:col>6</xdr:col>
      <xdr:colOff>304800</xdr:colOff>
      <xdr:row>4</xdr:row>
      <xdr:rowOff>152400</xdr:rowOff>
    </xdr:to>
    <xdr:cxnSp macro="">
      <xdr:nvCxnSpPr>
        <xdr:cNvPr id="5" name="Straight Arrow Connector 4"/>
        <xdr:cNvCxnSpPr/>
      </xdr:nvCxnSpPr>
      <xdr:spPr>
        <a:xfrm flipH="1">
          <a:off x="6886578" y="1009650"/>
          <a:ext cx="135254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10</xdr:row>
      <xdr:rowOff>114300</xdr:rowOff>
    </xdr:from>
    <xdr:to>
      <xdr:col>6</xdr:col>
      <xdr:colOff>314325</xdr:colOff>
      <xdr:row>18</xdr:row>
      <xdr:rowOff>66675</xdr:rowOff>
    </xdr:to>
    <xdr:cxnSp macro="">
      <xdr:nvCxnSpPr>
        <xdr:cNvPr id="6" name="Straight Arrow Connector 5"/>
        <xdr:cNvCxnSpPr/>
      </xdr:nvCxnSpPr>
      <xdr:spPr>
        <a:xfrm flipV="1">
          <a:off x="8248650" y="2114550"/>
          <a:ext cx="0" cy="1428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4</xdr:row>
      <xdr:rowOff>152400</xdr:rowOff>
    </xdr:from>
    <xdr:to>
      <xdr:col>6</xdr:col>
      <xdr:colOff>314325</xdr:colOff>
      <xdr:row>14</xdr:row>
      <xdr:rowOff>19050</xdr:rowOff>
    </xdr:to>
    <xdr:cxnSp macro="">
      <xdr:nvCxnSpPr>
        <xdr:cNvPr id="7" name="Straight Connector 6"/>
        <xdr:cNvCxnSpPr/>
      </xdr:nvCxnSpPr>
      <xdr:spPr>
        <a:xfrm flipV="1">
          <a:off x="8248650" y="1009650"/>
          <a:ext cx="0" cy="1762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mputeracademy.com.h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showRowColHeaders="0" tabSelected="1" workbookViewId="0">
      <pane ySplit="14" topLeftCell="A15" activePane="bottomLeft" state="frozenSplit"/>
      <selection pane="bottomLeft" activeCell="E17" sqref="E17"/>
    </sheetView>
  </sheetViews>
  <sheetFormatPr defaultColWidth="9.109375" defaultRowHeight="13.2"/>
  <cols>
    <col min="1" max="2" width="9.109375" style="174"/>
    <col min="3" max="3" width="25.33203125" style="176" customWidth="1"/>
    <col min="4" max="16384" width="9.109375" style="174"/>
  </cols>
  <sheetData>
    <row r="1" spans="1:12">
      <c r="A1" s="172"/>
      <c r="B1" s="172"/>
      <c r="C1" s="173"/>
      <c r="D1" s="172"/>
      <c r="E1" s="172"/>
      <c r="F1" s="172"/>
      <c r="G1" s="172"/>
      <c r="H1" s="172"/>
      <c r="I1" s="172"/>
      <c r="J1" s="172"/>
      <c r="K1" s="172"/>
      <c r="L1" s="172"/>
    </row>
    <row r="2" spans="1:12">
      <c r="A2" s="172"/>
      <c r="B2" s="172"/>
      <c r="C2" s="173"/>
      <c r="D2" s="172"/>
      <c r="E2" s="172"/>
      <c r="F2" s="172"/>
      <c r="G2" s="172"/>
      <c r="H2" s="172"/>
      <c r="I2" s="172"/>
      <c r="J2" s="172"/>
      <c r="K2" s="172"/>
      <c r="L2" s="172"/>
    </row>
    <row r="3" spans="1:12">
      <c r="A3" s="172"/>
      <c r="B3" s="172"/>
      <c r="C3" s="173"/>
      <c r="D3" s="172"/>
      <c r="E3" s="172"/>
      <c r="F3" s="172"/>
      <c r="G3" s="172"/>
      <c r="H3" s="172"/>
      <c r="I3" s="172"/>
      <c r="J3" s="172"/>
      <c r="K3" s="172"/>
      <c r="L3" s="172"/>
    </row>
    <row r="4" spans="1:12">
      <c r="A4" s="172"/>
      <c r="B4" s="172"/>
      <c r="C4" s="173"/>
      <c r="D4" s="172"/>
      <c r="E4" s="172"/>
      <c r="F4" s="172"/>
      <c r="G4" s="172"/>
      <c r="H4" s="172"/>
      <c r="I4" s="172"/>
      <c r="J4" s="172"/>
      <c r="K4" s="172"/>
      <c r="L4" s="172"/>
    </row>
    <row r="5" spans="1:12">
      <c r="A5" s="172"/>
      <c r="B5" s="172"/>
      <c r="C5" s="173"/>
      <c r="D5" s="172"/>
      <c r="E5" s="172"/>
      <c r="F5" s="172"/>
      <c r="G5" s="172"/>
      <c r="H5" s="172"/>
      <c r="I5" s="172"/>
      <c r="J5" s="172"/>
      <c r="K5" s="172"/>
      <c r="L5" s="172"/>
    </row>
    <row r="6" spans="1:12">
      <c r="A6" s="172"/>
      <c r="B6" s="172"/>
      <c r="C6" s="173"/>
      <c r="D6" s="172"/>
      <c r="E6" s="172"/>
      <c r="F6" s="172"/>
      <c r="G6" s="172"/>
      <c r="H6" s="172"/>
      <c r="I6" s="172"/>
      <c r="J6" s="172"/>
      <c r="K6" s="172"/>
      <c r="L6" s="172"/>
    </row>
    <row r="7" spans="1:12">
      <c r="A7" s="172"/>
      <c r="B7" s="172"/>
      <c r="C7" s="173"/>
      <c r="D7" s="172"/>
      <c r="E7" s="172"/>
      <c r="F7" s="172"/>
      <c r="G7" s="172"/>
      <c r="H7" s="172"/>
      <c r="I7" s="172"/>
      <c r="J7" s="172"/>
      <c r="K7" s="172"/>
      <c r="L7" s="172"/>
    </row>
    <row r="8" spans="1:12">
      <c r="A8" s="172"/>
      <c r="B8" s="172"/>
      <c r="C8" s="173"/>
      <c r="D8" s="172"/>
      <c r="E8" s="172"/>
      <c r="F8" s="172"/>
      <c r="G8" s="172"/>
      <c r="H8" s="172"/>
      <c r="I8" s="172"/>
      <c r="J8" s="172"/>
      <c r="K8" s="172"/>
      <c r="L8" s="172"/>
    </row>
    <row r="9" spans="1:12">
      <c r="A9" s="172"/>
      <c r="B9" s="172"/>
      <c r="C9" s="173"/>
      <c r="D9" s="172"/>
      <c r="E9" s="172"/>
      <c r="F9" s="172"/>
      <c r="G9" s="172"/>
      <c r="H9" s="172"/>
      <c r="I9" s="172"/>
      <c r="J9" s="172"/>
      <c r="K9" s="172"/>
      <c r="L9" s="172"/>
    </row>
    <row r="10" spans="1:12">
      <c r="A10" s="172"/>
      <c r="B10" s="172"/>
      <c r="C10" s="173"/>
      <c r="D10" s="172"/>
      <c r="E10" s="172"/>
      <c r="F10" s="172"/>
      <c r="G10" s="172"/>
      <c r="H10" s="172"/>
      <c r="I10" s="172"/>
      <c r="J10" s="172"/>
      <c r="K10" s="172"/>
      <c r="L10" s="172"/>
    </row>
    <row r="11" spans="1:12">
      <c r="A11" s="172"/>
      <c r="B11" s="172"/>
      <c r="C11" s="173"/>
      <c r="D11" s="172"/>
      <c r="E11" s="172"/>
      <c r="F11" s="172"/>
      <c r="G11" s="172"/>
      <c r="H11" s="172"/>
      <c r="I11" s="172"/>
      <c r="J11" s="172"/>
      <c r="K11" s="172"/>
      <c r="L11" s="172"/>
    </row>
    <row r="12" spans="1:12">
      <c r="A12" s="172"/>
      <c r="B12" s="172"/>
      <c r="C12" s="173"/>
      <c r="D12" s="172"/>
      <c r="E12" s="172"/>
      <c r="F12" s="172"/>
      <c r="G12" s="172"/>
      <c r="H12" s="172"/>
      <c r="I12" s="172"/>
      <c r="J12" s="172"/>
      <c r="K12" s="172"/>
      <c r="L12" s="172"/>
    </row>
    <row r="13" spans="1:12">
      <c r="A13" s="172"/>
      <c r="B13" s="172" t="s">
        <v>303</v>
      </c>
      <c r="C13" s="175" t="s">
        <v>304</v>
      </c>
      <c r="D13" s="172"/>
      <c r="E13" s="172"/>
      <c r="F13" s="172" t="s">
        <v>305</v>
      </c>
      <c r="G13" s="172"/>
      <c r="H13" s="172"/>
      <c r="I13" s="172"/>
      <c r="J13" s="172"/>
      <c r="K13" s="172"/>
      <c r="L13" s="172"/>
    </row>
    <row r="14" spans="1:12">
      <c r="A14" s="172"/>
      <c r="B14" s="175"/>
      <c r="C14" s="173"/>
      <c r="D14" s="172"/>
      <c r="E14" s="172"/>
      <c r="F14" s="172"/>
      <c r="G14" s="172"/>
      <c r="H14" s="172"/>
      <c r="I14" s="172"/>
      <c r="J14" s="172"/>
      <c r="K14" s="172"/>
      <c r="L14" s="172"/>
    </row>
    <row r="15" spans="1:12">
      <c r="A15" s="172"/>
      <c r="B15" s="172"/>
      <c r="C15" s="173"/>
      <c r="D15" s="172"/>
      <c r="E15" s="172"/>
      <c r="F15" s="172"/>
      <c r="G15" s="172"/>
      <c r="H15" s="172"/>
      <c r="I15" s="172"/>
      <c r="J15" s="172"/>
      <c r="K15" s="172"/>
    </row>
    <row r="16" spans="1:12">
      <c r="A16" s="172"/>
      <c r="B16" s="172"/>
      <c r="C16" s="175"/>
      <c r="D16" s="172"/>
      <c r="E16" s="172"/>
      <c r="F16" s="172"/>
      <c r="G16" s="175"/>
      <c r="H16" s="172"/>
      <c r="I16" s="172"/>
      <c r="J16" s="172"/>
      <c r="K16" s="172"/>
    </row>
    <row r="17" spans="1:11">
      <c r="A17" s="172"/>
      <c r="B17" s="172"/>
      <c r="C17" s="180" t="s">
        <v>313</v>
      </c>
      <c r="D17" s="172"/>
      <c r="E17" s="177"/>
      <c r="F17" s="172"/>
      <c r="G17" s="175"/>
      <c r="H17" s="172"/>
      <c r="I17" s="172"/>
      <c r="J17" s="172"/>
      <c r="K17" s="172"/>
    </row>
    <row r="18" spans="1:11">
      <c r="A18" s="172"/>
      <c r="B18" s="172"/>
      <c r="C18" s="180"/>
      <c r="D18" s="172"/>
      <c r="E18" s="172"/>
      <c r="F18" s="172"/>
      <c r="G18" s="172"/>
      <c r="H18" s="172"/>
      <c r="I18" s="172"/>
      <c r="J18" s="172"/>
      <c r="K18" s="172"/>
    </row>
    <row r="19" spans="1:11">
      <c r="A19" s="172"/>
      <c r="B19" s="172"/>
      <c r="C19" s="180" t="s">
        <v>306</v>
      </c>
      <c r="D19" s="172"/>
      <c r="E19" s="172"/>
      <c r="F19" s="172"/>
      <c r="G19" s="175"/>
      <c r="H19" s="172"/>
      <c r="I19" s="172"/>
      <c r="J19" s="172"/>
      <c r="K19" s="172"/>
    </row>
    <row r="20" spans="1:11">
      <c r="A20" s="172"/>
      <c r="B20" s="172"/>
      <c r="C20" s="179"/>
      <c r="D20" s="172"/>
      <c r="E20" s="172"/>
      <c r="F20" s="172"/>
      <c r="G20" s="175"/>
      <c r="H20" s="172"/>
      <c r="I20" s="172"/>
      <c r="J20" s="172"/>
      <c r="K20" s="172"/>
    </row>
    <row r="21" spans="1:11">
      <c r="A21" s="172"/>
      <c r="B21" s="172"/>
      <c r="C21" s="179" t="s">
        <v>307</v>
      </c>
      <c r="D21" s="172"/>
      <c r="E21" s="172"/>
      <c r="F21" s="172"/>
      <c r="G21" s="172"/>
      <c r="H21" s="178"/>
      <c r="I21" s="172"/>
      <c r="J21" s="172"/>
      <c r="K21" s="172"/>
    </row>
    <row r="22" spans="1:11">
      <c r="A22" s="172"/>
      <c r="B22" s="172"/>
      <c r="C22" s="173"/>
      <c r="D22" s="172"/>
      <c r="E22" s="172"/>
      <c r="F22" s="172"/>
      <c r="G22" s="175"/>
      <c r="H22" s="172"/>
      <c r="I22" s="172"/>
      <c r="J22" s="172"/>
      <c r="K22" s="172"/>
    </row>
    <row r="23" spans="1:11">
      <c r="A23" s="172"/>
      <c r="B23" s="172"/>
      <c r="C23" s="179" t="s">
        <v>308</v>
      </c>
      <c r="D23" s="172"/>
      <c r="E23" s="172"/>
      <c r="F23" s="172"/>
      <c r="G23" s="175"/>
      <c r="H23" s="172"/>
      <c r="I23" s="172"/>
      <c r="J23" s="172"/>
      <c r="K23" s="172"/>
    </row>
    <row r="24" spans="1:11">
      <c r="A24" s="172"/>
      <c r="B24" s="172"/>
      <c r="C24" s="179"/>
      <c r="D24" s="172"/>
      <c r="E24" s="172"/>
      <c r="F24" s="172"/>
      <c r="G24" s="175"/>
      <c r="H24" s="172"/>
      <c r="I24" s="172"/>
      <c r="J24" s="172"/>
      <c r="K24" s="172"/>
    </row>
    <row r="25" spans="1:11">
      <c r="A25" s="172"/>
      <c r="B25" s="172"/>
      <c r="C25" s="179" t="s">
        <v>309</v>
      </c>
      <c r="D25" s="172"/>
      <c r="E25" s="172"/>
      <c r="F25" s="172"/>
      <c r="G25" s="175"/>
      <c r="H25" s="172"/>
      <c r="I25" s="172"/>
      <c r="J25" s="172"/>
      <c r="K25" s="172"/>
    </row>
    <row r="26" spans="1:11">
      <c r="A26" s="172"/>
      <c r="B26" s="172"/>
      <c r="C26" s="179"/>
      <c r="D26" s="172"/>
      <c r="E26" s="172"/>
      <c r="F26" s="172"/>
      <c r="G26" s="172"/>
      <c r="H26" s="172"/>
      <c r="I26" s="172"/>
      <c r="J26" s="172"/>
      <c r="K26" s="172"/>
    </row>
    <row r="27" spans="1:11">
      <c r="A27" s="172"/>
      <c r="B27" s="172"/>
      <c r="C27" s="179" t="s">
        <v>310</v>
      </c>
      <c r="D27" s="172"/>
      <c r="E27" s="172"/>
      <c r="F27" s="172"/>
      <c r="G27" s="175"/>
      <c r="H27" s="172"/>
      <c r="I27" s="172"/>
      <c r="J27" s="172"/>
      <c r="K27" s="172"/>
    </row>
    <row r="28" spans="1:11">
      <c r="A28" s="172"/>
      <c r="B28" s="172"/>
      <c r="C28" s="179"/>
      <c r="D28" s="172"/>
      <c r="E28" s="172"/>
      <c r="F28" s="172"/>
      <c r="G28" s="172"/>
      <c r="H28" s="172"/>
      <c r="I28" s="172"/>
      <c r="J28" s="172"/>
      <c r="K28" s="172"/>
    </row>
    <row r="29" spans="1:11">
      <c r="A29" s="172"/>
      <c r="B29" s="172"/>
      <c r="C29" s="179" t="s">
        <v>311</v>
      </c>
      <c r="D29" s="172"/>
      <c r="E29" s="172"/>
      <c r="F29" s="172"/>
      <c r="G29" s="172"/>
      <c r="H29" s="172"/>
      <c r="I29" s="172"/>
      <c r="J29" s="172"/>
      <c r="K29" s="172"/>
    </row>
    <row r="30" spans="1:11">
      <c r="A30" s="172"/>
      <c r="B30" s="172"/>
      <c r="C30" s="175"/>
      <c r="D30" s="172"/>
      <c r="E30" s="172"/>
      <c r="F30" s="172"/>
      <c r="G30" s="172"/>
      <c r="H30" s="172"/>
      <c r="I30" s="172"/>
      <c r="J30" s="172"/>
      <c r="K30" s="172"/>
    </row>
    <row r="31" spans="1:11">
      <c r="A31" s="172"/>
      <c r="B31" s="172"/>
      <c r="C31" s="175"/>
      <c r="D31" s="172"/>
      <c r="E31" s="172"/>
      <c r="F31" s="172"/>
      <c r="G31" s="172"/>
      <c r="H31" s="172"/>
      <c r="I31" s="172"/>
      <c r="J31" s="172"/>
      <c r="K31" s="172"/>
    </row>
    <row r="32" spans="1:11">
      <c r="C32" s="174"/>
    </row>
  </sheetData>
  <sheetProtection password="C4A9" sheet="1" objects="1" scenarios="1"/>
  <dataConsolidate/>
  <phoneticPr fontId="25" type="noConversion"/>
  <hyperlinks>
    <hyperlink ref="C13" r:id="rId1"/>
    <hyperlink ref="C17" location="'Ex1 RangeName'!A1" display="Ex.1 Range Names"/>
    <hyperlink ref="C19" location="'Ex2 Advanced Filter'!A1" display="Ex.2 Advanced Filter and Database Functions"/>
    <hyperlink ref="C21" location="'Ex3 Consolidation'!A1" display="Ex.3 Data Consolidation"/>
    <hyperlink ref="C23" location="'Ex4 PivotTable'!A1" display="Ex.4. PivotTables"/>
    <hyperlink ref="C25" location="'Ex5 Sorting'!A1" display="Ex.5 Conditional Formatting and Data Sorting"/>
    <hyperlink ref="C27" location="'Ex6 Lookup Table'!A1" display="Ex.6 Lookup Functions"/>
    <hyperlink ref="C29" location="'What if analysis'!A1" display="Ex.7 Whatif Analysis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0"/>
  <sheetViews>
    <sheetView showGridLines="0" topLeftCell="A19" workbookViewId="0">
      <selection activeCell="D17" sqref="D17"/>
    </sheetView>
  </sheetViews>
  <sheetFormatPr defaultColWidth="11.44140625" defaultRowHeight="13.2"/>
  <cols>
    <col min="2" max="2" width="5.5546875" customWidth="1"/>
    <col min="6" max="6" width="13.5546875" customWidth="1"/>
    <col min="7" max="7" width="13.88671875" customWidth="1"/>
    <col min="9" max="9" width="5.6640625" customWidth="1"/>
  </cols>
  <sheetData>
    <row r="1" spans="1:9" ht="15.6">
      <c r="A1" s="1">
        <v>1</v>
      </c>
      <c r="B1" s="2" t="s">
        <v>300</v>
      </c>
    </row>
    <row r="2" spans="1:9" ht="15.6">
      <c r="B2" s="1"/>
      <c r="C2" s="2"/>
    </row>
    <row r="3" spans="1:9" ht="15.6">
      <c r="B3" s="119"/>
      <c r="C3" s="120"/>
      <c r="D3" s="112"/>
      <c r="E3" s="112"/>
      <c r="F3" s="112"/>
      <c r="G3" s="112"/>
      <c r="H3" s="112"/>
      <c r="I3" s="113"/>
    </row>
    <row r="4" spans="1:9">
      <c r="B4" s="114"/>
      <c r="C4" s="115"/>
      <c r="D4" s="115"/>
      <c r="E4" s="115"/>
      <c r="F4" s="115"/>
      <c r="G4" s="115"/>
      <c r="H4" s="115"/>
      <c r="I4" s="116"/>
    </row>
    <row r="5" spans="1:9" ht="20.399999999999999">
      <c r="B5" s="114"/>
      <c r="C5" s="182" t="s">
        <v>233</v>
      </c>
      <c r="D5" s="182"/>
      <c r="E5" s="182"/>
      <c r="F5" s="182"/>
      <c r="G5" s="182"/>
      <c r="H5" s="182"/>
      <c r="I5" s="116"/>
    </row>
    <row r="6" spans="1:9">
      <c r="B6" s="114"/>
      <c r="C6" s="115"/>
      <c r="D6" s="115"/>
      <c r="E6" s="115"/>
      <c r="F6" s="115"/>
      <c r="G6" s="115"/>
      <c r="H6" s="115"/>
      <c r="I6" s="116"/>
    </row>
    <row r="7" spans="1:9">
      <c r="B7" s="114"/>
      <c r="C7" s="121" t="s">
        <v>234</v>
      </c>
      <c r="D7" s="115"/>
      <c r="E7" s="115"/>
      <c r="F7" s="115"/>
      <c r="G7" s="121" t="s">
        <v>7</v>
      </c>
      <c r="H7" s="59">
        <f ca="1">NOW()</f>
        <v>41307.655051041664</v>
      </c>
      <c r="I7" s="116"/>
    </row>
    <row r="8" spans="1:9">
      <c r="B8" s="114"/>
      <c r="C8" s="115"/>
      <c r="D8" s="115"/>
      <c r="E8" s="115"/>
      <c r="F8" s="115"/>
      <c r="G8" s="121" t="s">
        <v>235</v>
      </c>
      <c r="H8" s="115"/>
      <c r="I8" s="116"/>
    </row>
    <row r="9" spans="1:9">
      <c r="B9" s="114"/>
      <c r="C9" s="111" t="s">
        <v>289</v>
      </c>
      <c r="D9" s="112"/>
      <c r="E9" s="113"/>
      <c r="F9" s="115"/>
      <c r="G9" s="115"/>
      <c r="H9" s="115"/>
      <c r="I9" s="116"/>
    </row>
    <row r="10" spans="1:9">
      <c r="B10" s="114"/>
      <c r="C10" s="114" t="s">
        <v>291</v>
      </c>
      <c r="D10" s="115"/>
      <c r="E10" s="116"/>
      <c r="F10" s="115"/>
      <c r="G10" s="115"/>
      <c r="H10" s="115"/>
      <c r="I10" s="116"/>
    </row>
    <row r="11" spans="1:9">
      <c r="B11" s="114"/>
      <c r="C11" s="114" t="s">
        <v>292</v>
      </c>
      <c r="D11" s="115"/>
      <c r="E11" s="116"/>
      <c r="F11" s="115"/>
      <c r="G11" s="115"/>
      <c r="H11" s="115"/>
      <c r="I11" s="116"/>
    </row>
    <row r="12" spans="1:9">
      <c r="B12" s="114"/>
      <c r="C12" s="117" t="s">
        <v>293</v>
      </c>
      <c r="D12" s="12"/>
      <c r="E12" s="118"/>
      <c r="F12" s="115"/>
      <c r="G12" s="115"/>
      <c r="H12" s="115"/>
      <c r="I12" s="116"/>
    </row>
    <row r="13" spans="1:9">
      <c r="B13" s="114"/>
      <c r="C13" s="115"/>
      <c r="D13" s="115"/>
      <c r="E13" s="115"/>
      <c r="F13" s="115"/>
      <c r="G13" s="115"/>
      <c r="H13" s="115"/>
      <c r="I13" s="116"/>
    </row>
    <row r="14" spans="1:9">
      <c r="B14" s="114"/>
      <c r="C14" s="115"/>
      <c r="D14" s="115"/>
      <c r="E14" s="115"/>
      <c r="F14" s="115"/>
      <c r="G14" s="115"/>
      <c r="H14" s="115"/>
      <c r="I14" s="116"/>
    </row>
    <row r="15" spans="1:9" ht="13.8" thickBot="1">
      <c r="B15" s="114"/>
      <c r="C15" s="115"/>
      <c r="D15" s="115"/>
      <c r="E15" s="115"/>
      <c r="F15" s="115"/>
      <c r="G15" s="115"/>
      <c r="H15" s="115"/>
      <c r="I15" s="116"/>
    </row>
    <row r="16" spans="1:9" ht="13.8" thickBot="1">
      <c r="B16" s="114"/>
      <c r="C16" s="102" t="s">
        <v>236</v>
      </c>
      <c r="D16" s="129" t="s">
        <v>290</v>
      </c>
      <c r="E16" s="129" t="s">
        <v>113</v>
      </c>
      <c r="F16" s="129" t="s">
        <v>237</v>
      </c>
      <c r="G16" s="129" t="s">
        <v>240</v>
      </c>
      <c r="H16" s="103" t="s">
        <v>238</v>
      </c>
      <c r="I16" s="116"/>
    </row>
    <row r="17" spans="2:9">
      <c r="B17" s="114"/>
      <c r="C17" s="130">
        <v>30450</v>
      </c>
      <c r="D17" s="122"/>
      <c r="E17" s="122"/>
      <c r="F17" s="132">
        <v>9</v>
      </c>
      <c r="G17" s="122"/>
      <c r="H17" s="123"/>
      <c r="I17" s="116"/>
    </row>
    <row r="18" spans="2:9">
      <c r="B18" s="114"/>
      <c r="C18" s="131">
        <v>34917</v>
      </c>
      <c r="D18" s="35"/>
      <c r="E18" s="35"/>
      <c r="F18" s="133">
        <v>15</v>
      </c>
      <c r="G18" s="35"/>
      <c r="H18" s="124"/>
      <c r="I18" s="116"/>
    </row>
    <row r="19" spans="2:9">
      <c r="B19" s="114"/>
      <c r="C19" s="131">
        <v>34932</v>
      </c>
      <c r="D19" s="35"/>
      <c r="E19" s="35"/>
      <c r="F19" s="133">
        <v>30</v>
      </c>
      <c r="G19" s="35"/>
      <c r="H19" s="124"/>
      <c r="I19" s="116"/>
    </row>
    <row r="20" spans="2:9">
      <c r="B20" s="114"/>
      <c r="C20" s="131">
        <v>33014</v>
      </c>
      <c r="D20" s="35"/>
      <c r="E20" s="35"/>
      <c r="F20" s="133">
        <v>23</v>
      </c>
      <c r="G20" s="35"/>
      <c r="H20" s="124"/>
      <c r="I20" s="116"/>
    </row>
    <row r="21" spans="2:9">
      <c r="B21" s="114"/>
      <c r="C21" s="131">
        <v>30450</v>
      </c>
      <c r="D21" s="35"/>
      <c r="E21" s="35"/>
      <c r="F21" s="133">
        <v>12</v>
      </c>
      <c r="G21" s="35"/>
      <c r="H21" s="124"/>
      <c r="I21" s="116"/>
    </row>
    <row r="22" spans="2:9">
      <c r="B22" s="114"/>
      <c r="C22" s="125"/>
      <c r="D22" s="35"/>
      <c r="E22" s="35"/>
      <c r="F22" s="35"/>
      <c r="G22" s="35"/>
      <c r="H22" s="124"/>
      <c r="I22" s="116"/>
    </row>
    <row r="23" spans="2:9">
      <c r="B23" s="114"/>
      <c r="C23" s="125"/>
      <c r="D23" s="35"/>
      <c r="E23" s="35"/>
      <c r="F23" s="35"/>
      <c r="G23" s="35"/>
      <c r="H23" s="124"/>
      <c r="I23" s="116"/>
    </row>
    <row r="24" spans="2:9">
      <c r="B24" s="114"/>
      <c r="C24" s="125"/>
      <c r="D24" s="35"/>
      <c r="E24" s="35"/>
      <c r="F24" s="35"/>
      <c r="G24" s="35"/>
      <c r="H24" s="124"/>
      <c r="I24" s="116"/>
    </row>
    <row r="25" spans="2:9">
      <c r="B25" s="114"/>
      <c r="C25" s="125"/>
      <c r="D25" s="35"/>
      <c r="E25" s="35"/>
      <c r="F25" s="35"/>
      <c r="G25" s="35"/>
      <c r="H25" s="124"/>
      <c r="I25" s="116"/>
    </row>
    <row r="26" spans="2:9">
      <c r="B26" s="114"/>
      <c r="C26" s="125"/>
      <c r="D26" s="35"/>
      <c r="E26" s="35"/>
      <c r="F26" s="35"/>
      <c r="G26" s="35"/>
      <c r="H26" s="124"/>
      <c r="I26" s="116"/>
    </row>
    <row r="27" spans="2:9">
      <c r="B27" s="114"/>
      <c r="C27" s="125"/>
      <c r="D27" s="35"/>
      <c r="E27" s="35"/>
      <c r="F27" s="35"/>
      <c r="G27" s="35"/>
      <c r="H27" s="124"/>
      <c r="I27" s="116"/>
    </row>
    <row r="28" spans="2:9" ht="13.8" thickBot="1">
      <c r="B28" s="114"/>
      <c r="C28" s="126"/>
      <c r="D28" s="127"/>
      <c r="E28" s="127"/>
      <c r="F28" s="127"/>
      <c r="G28" s="127"/>
      <c r="H28" s="128"/>
      <c r="I28" s="116"/>
    </row>
    <row r="29" spans="2:9" ht="30" customHeight="1" thickBot="1">
      <c r="B29" s="114"/>
      <c r="C29" s="115"/>
      <c r="D29" s="115"/>
      <c r="E29" s="115"/>
      <c r="G29" s="135" t="s">
        <v>239</v>
      </c>
      <c r="H29" s="134"/>
      <c r="I29" s="116"/>
    </row>
    <row r="30" spans="2:9">
      <c r="B30" s="114"/>
      <c r="C30" s="115"/>
      <c r="D30" s="115"/>
      <c r="E30" s="115"/>
      <c r="F30" s="115"/>
      <c r="G30" s="115"/>
      <c r="H30" s="115"/>
      <c r="I30" s="116"/>
    </row>
    <row r="31" spans="2:9">
      <c r="B31" s="114"/>
      <c r="C31" s="115"/>
      <c r="D31" s="115"/>
      <c r="E31" s="115"/>
      <c r="F31" s="115"/>
      <c r="G31" s="115"/>
      <c r="H31" s="115"/>
      <c r="I31" s="116"/>
    </row>
    <row r="32" spans="2:9">
      <c r="B32" s="114"/>
      <c r="C32" s="115"/>
      <c r="D32" s="115"/>
      <c r="E32" s="115"/>
      <c r="F32" s="115"/>
      <c r="G32" s="115"/>
      <c r="H32" s="115"/>
      <c r="I32" s="116"/>
    </row>
    <row r="33" spans="2:9">
      <c r="B33" s="114"/>
      <c r="C33" s="115"/>
      <c r="D33" s="115"/>
      <c r="E33" s="115"/>
      <c r="F33" s="115"/>
      <c r="G33" s="115"/>
      <c r="H33" s="115"/>
      <c r="I33" s="116"/>
    </row>
    <row r="34" spans="2:9">
      <c r="B34" s="114"/>
      <c r="C34" s="115"/>
      <c r="D34" s="115"/>
      <c r="E34" s="115"/>
      <c r="F34" s="115"/>
      <c r="G34" s="115"/>
      <c r="H34" s="115"/>
      <c r="I34" s="116"/>
    </row>
    <row r="35" spans="2:9">
      <c r="B35" s="114"/>
      <c r="C35" s="115"/>
      <c r="D35" s="115"/>
      <c r="E35" s="115"/>
      <c r="F35" s="115"/>
      <c r="G35" s="115"/>
      <c r="H35" s="115"/>
      <c r="I35" s="116"/>
    </row>
    <row r="36" spans="2:9">
      <c r="B36" s="114"/>
      <c r="C36" s="115"/>
      <c r="D36" s="115"/>
      <c r="E36" s="115"/>
      <c r="F36" s="115"/>
      <c r="G36" s="115"/>
      <c r="H36" s="115"/>
      <c r="I36" s="116"/>
    </row>
    <row r="37" spans="2:9">
      <c r="B37" s="114"/>
      <c r="C37" s="115"/>
      <c r="D37" s="115"/>
      <c r="E37" s="115"/>
      <c r="F37" s="115"/>
      <c r="G37" s="115"/>
      <c r="H37" s="115"/>
      <c r="I37" s="116"/>
    </row>
    <row r="38" spans="2:9">
      <c r="B38" s="114"/>
      <c r="C38" s="115"/>
      <c r="D38" s="115"/>
      <c r="E38" s="115"/>
      <c r="I38" s="116"/>
    </row>
    <row r="39" spans="2:9">
      <c r="B39" s="114"/>
      <c r="C39" s="115"/>
      <c r="D39" s="115"/>
      <c r="E39" s="115"/>
      <c r="I39" s="116"/>
    </row>
    <row r="40" spans="2:9">
      <c r="B40" s="117"/>
      <c r="C40" s="12"/>
      <c r="D40" s="12"/>
      <c r="E40" s="12"/>
      <c r="F40" s="12"/>
      <c r="G40" s="12"/>
      <c r="H40" s="12"/>
      <c r="I40" s="118"/>
    </row>
  </sheetData>
  <mergeCells count="1">
    <mergeCell ref="C5:H5"/>
  </mergeCells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topLeftCell="D1" workbookViewId="0">
      <selection activeCell="M25" sqref="M25"/>
    </sheetView>
  </sheetViews>
  <sheetFormatPr defaultColWidth="11.44140625" defaultRowHeight="13.2"/>
  <cols>
    <col min="2" max="2" width="5.5546875" customWidth="1"/>
    <col min="6" max="6" width="13.5546875" customWidth="1"/>
    <col min="7" max="7" width="13.88671875" customWidth="1"/>
    <col min="9" max="9" width="5.6640625" customWidth="1"/>
  </cols>
  <sheetData>
    <row r="1" spans="1:16" ht="15.6">
      <c r="A1" s="1">
        <v>1</v>
      </c>
      <c r="B1" s="2" t="s">
        <v>300</v>
      </c>
    </row>
    <row r="2" spans="1:16" ht="15.6">
      <c r="B2" s="1"/>
      <c r="C2" s="2"/>
    </row>
    <row r="3" spans="1:16" ht="17.399999999999999">
      <c r="B3" s="119"/>
      <c r="C3" s="120"/>
      <c r="D3" s="112"/>
      <c r="E3" s="112"/>
      <c r="F3" s="112"/>
      <c r="G3" s="112"/>
      <c r="H3" s="112"/>
      <c r="I3" s="113"/>
      <c r="K3" s="101" t="s">
        <v>287</v>
      </c>
      <c r="L3" s="7"/>
      <c r="M3" s="7"/>
      <c r="N3" s="7"/>
      <c r="O3" s="7"/>
      <c r="P3" s="7"/>
    </row>
    <row r="4" spans="1:16" ht="13.8" thickBot="1">
      <c r="B4" s="114"/>
      <c r="C4" s="115"/>
      <c r="D4" s="115"/>
      <c r="E4" s="115"/>
      <c r="F4" s="115"/>
      <c r="G4" s="115"/>
      <c r="H4" s="115"/>
      <c r="I4" s="116"/>
    </row>
    <row r="5" spans="1:16" ht="20.399999999999999">
      <c r="B5" s="114"/>
      <c r="C5" s="182" t="s">
        <v>233</v>
      </c>
      <c r="D5" s="182"/>
      <c r="E5" s="182"/>
      <c r="F5" s="182"/>
      <c r="G5" s="182"/>
      <c r="H5" s="182"/>
      <c r="I5" s="116"/>
      <c r="K5" s="98" t="s">
        <v>114</v>
      </c>
      <c r="L5" s="90">
        <v>30450</v>
      </c>
      <c r="M5" s="91">
        <v>32767</v>
      </c>
      <c r="N5" s="91">
        <v>33014</v>
      </c>
      <c r="O5" s="91">
        <v>34917</v>
      </c>
      <c r="P5" s="92">
        <v>34932</v>
      </c>
    </row>
    <row r="6" spans="1:16">
      <c r="B6" s="114"/>
      <c r="C6" s="115"/>
      <c r="D6" s="115"/>
      <c r="E6" s="115"/>
      <c r="F6" s="115"/>
      <c r="G6" s="115"/>
      <c r="H6" s="115"/>
      <c r="I6" s="116"/>
      <c r="K6" s="99" t="s">
        <v>112</v>
      </c>
      <c r="L6" s="93" t="s">
        <v>115</v>
      </c>
      <c r="M6" s="89" t="s">
        <v>116</v>
      </c>
      <c r="N6" s="89" t="s">
        <v>117</v>
      </c>
      <c r="O6" s="89" t="s">
        <v>118</v>
      </c>
      <c r="P6" s="94" t="s">
        <v>119</v>
      </c>
    </row>
    <row r="7" spans="1:16" ht="13.8" thickBot="1">
      <c r="B7" s="114"/>
      <c r="C7" s="121" t="s">
        <v>234</v>
      </c>
      <c r="D7" s="115"/>
      <c r="E7" s="115"/>
      <c r="F7" s="115"/>
      <c r="G7" s="121" t="s">
        <v>7</v>
      </c>
      <c r="H7" s="59">
        <f ca="1">NOW()</f>
        <v>41307.655051041664</v>
      </c>
      <c r="I7" s="116"/>
      <c r="K7" s="100" t="s">
        <v>113</v>
      </c>
      <c r="L7" s="95">
        <v>32</v>
      </c>
      <c r="M7" s="96">
        <v>22</v>
      </c>
      <c r="N7" s="96">
        <v>54</v>
      </c>
      <c r="O7" s="96">
        <v>12</v>
      </c>
      <c r="P7" s="97">
        <v>10</v>
      </c>
    </row>
    <row r="8" spans="1:16">
      <c r="B8" s="114"/>
      <c r="C8" s="115"/>
      <c r="D8" s="115"/>
      <c r="E8" s="115"/>
      <c r="F8" s="115"/>
      <c r="G8" s="121" t="s">
        <v>235</v>
      </c>
      <c r="H8" s="115"/>
      <c r="I8" s="116"/>
    </row>
    <row r="9" spans="1:16" ht="13.8" thickBot="1">
      <c r="B9" s="114"/>
      <c r="C9" s="111" t="s">
        <v>289</v>
      </c>
      <c r="D9" s="112"/>
      <c r="E9" s="113"/>
      <c r="F9" s="115"/>
      <c r="G9" s="115"/>
      <c r="H9" s="115"/>
      <c r="I9" s="116"/>
    </row>
    <row r="10" spans="1:16" ht="13.8" thickBot="1">
      <c r="B10" s="114"/>
      <c r="C10" s="114" t="s">
        <v>291</v>
      </c>
      <c r="D10" s="115"/>
      <c r="E10" s="116"/>
      <c r="F10" s="115"/>
      <c r="G10" s="115"/>
      <c r="H10" s="115"/>
      <c r="I10" s="116"/>
      <c r="K10" s="98" t="s">
        <v>114</v>
      </c>
      <c r="L10" s="99" t="s">
        <v>112</v>
      </c>
      <c r="M10" s="100" t="s">
        <v>113</v>
      </c>
    </row>
    <row r="11" spans="1:16" ht="13.8" thickBot="1">
      <c r="B11" s="114"/>
      <c r="C11" s="114" t="s">
        <v>292</v>
      </c>
      <c r="D11" s="115"/>
      <c r="E11" s="116"/>
      <c r="F11" s="115"/>
      <c r="G11" s="115"/>
      <c r="H11" s="115"/>
      <c r="I11" s="116"/>
      <c r="K11" s="90">
        <v>30450</v>
      </c>
      <c r="L11" s="93" t="s">
        <v>115</v>
      </c>
      <c r="M11" s="95">
        <v>32</v>
      </c>
      <c r="O11" t="s">
        <v>312</v>
      </c>
    </row>
    <row r="12" spans="1:16" ht="13.8" thickBot="1">
      <c r="B12" s="114"/>
      <c r="C12" s="117" t="s">
        <v>293</v>
      </c>
      <c r="D12" s="12"/>
      <c r="E12" s="118"/>
      <c r="F12" s="115"/>
      <c r="G12" s="115"/>
      <c r="H12" s="115"/>
      <c r="I12" s="116"/>
      <c r="K12" s="91">
        <v>32767</v>
      </c>
      <c r="L12" s="89" t="s">
        <v>116</v>
      </c>
      <c r="M12" s="96">
        <v>22</v>
      </c>
    </row>
    <row r="13" spans="1:16" ht="13.8" thickBot="1">
      <c r="B13" s="114"/>
      <c r="C13" s="115"/>
      <c r="D13" s="115"/>
      <c r="E13" s="115"/>
      <c r="F13" s="115"/>
      <c r="G13" s="115"/>
      <c r="H13" s="115"/>
      <c r="I13" s="116"/>
      <c r="K13" s="91">
        <v>33014</v>
      </c>
      <c r="L13" s="89" t="s">
        <v>117</v>
      </c>
      <c r="M13" s="96">
        <v>54</v>
      </c>
    </row>
    <row r="14" spans="1:16" ht="13.8" thickBot="1">
      <c r="B14" s="114"/>
      <c r="C14" s="115"/>
      <c r="D14" s="115"/>
      <c r="E14" s="115"/>
      <c r="F14" s="115"/>
      <c r="G14" s="115"/>
      <c r="H14" s="115"/>
      <c r="I14" s="116"/>
      <c r="K14" s="91">
        <v>34917</v>
      </c>
      <c r="L14" s="89" t="s">
        <v>118</v>
      </c>
      <c r="M14" s="96">
        <v>12</v>
      </c>
    </row>
    <row r="15" spans="1:16" ht="13.8" thickBot="1">
      <c r="B15" s="114"/>
      <c r="C15" s="115"/>
      <c r="D15" s="115"/>
      <c r="E15" s="115"/>
      <c r="F15" s="115"/>
      <c r="G15" s="115"/>
      <c r="H15" s="115"/>
      <c r="I15" s="116"/>
      <c r="K15" s="92">
        <v>34932</v>
      </c>
      <c r="L15" s="94" t="s">
        <v>119</v>
      </c>
      <c r="M15" s="97">
        <v>10</v>
      </c>
    </row>
    <row r="16" spans="1:16" ht="13.8" thickBot="1">
      <c r="B16" s="114"/>
      <c r="C16" s="102" t="s">
        <v>236</v>
      </c>
      <c r="D16" s="129" t="s">
        <v>290</v>
      </c>
      <c r="E16" s="129" t="s">
        <v>113</v>
      </c>
      <c r="F16" s="129" t="s">
        <v>237</v>
      </c>
      <c r="G16" s="129" t="s">
        <v>240</v>
      </c>
      <c r="H16" s="103" t="s">
        <v>238</v>
      </c>
      <c r="I16" s="116"/>
    </row>
    <row r="17" spans="2:12">
      <c r="B17" s="114"/>
      <c r="C17" s="130">
        <v>30450</v>
      </c>
      <c r="D17" s="122"/>
      <c r="E17" s="122"/>
      <c r="F17" s="132">
        <v>9</v>
      </c>
      <c r="G17" s="122">
        <f>VLOOKUP(F17,$K$32:$L$35,2,1)</f>
        <v>0.1</v>
      </c>
      <c r="H17" s="123"/>
      <c r="I17" s="116"/>
    </row>
    <row r="18" spans="2:12">
      <c r="B18" s="114"/>
      <c r="C18" s="131">
        <v>34917</v>
      </c>
      <c r="D18" s="35"/>
      <c r="E18" s="35"/>
      <c r="F18" s="133">
        <v>15</v>
      </c>
      <c r="G18" s="35">
        <f>VLOOKUP(F18,$K$32:$L$35,2,1)</f>
        <v>0.2</v>
      </c>
      <c r="H18" s="124"/>
      <c r="I18" s="116"/>
    </row>
    <row r="19" spans="2:12">
      <c r="B19" s="114"/>
      <c r="C19" s="131">
        <v>34932</v>
      </c>
      <c r="D19" s="35"/>
      <c r="E19" s="35"/>
      <c r="F19" s="133">
        <v>30</v>
      </c>
      <c r="G19" s="35">
        <f>VLOOKUP(F19,$K$32:$L$35,2,1)</f>
        <v>0.35</v>
      </c>
      <c r="H19" s="124"/>
      <c r="I19" s="116"/>
    </row>
    <row r="20" spans="2:12">
      <c r="B20" s="114"/>
      <c r="C20" s="131">
        <v>33014</v>
      </c>
      <c r="D20" s="35"/>
      <c r="E20" s="35"/>
      <c r="F20" s="133">
        <v>23</v>
      </c>
      <c r="G20" s="35">
        <f>VLOOKUP(F20,$K$32:$L$35,2,1)</f>
        <v>0.3</v>
      </c>
      <c r="H20" s="124"/>
      <c r="I20" s="116"/>
    </row>
    <row r="21" spans="2:12">
      <c r="B21" s="114"/>
      <c r="C21" s="131">
        <v>30450</v>
      </c>
      <c r="D21" s="35"/>
      <c r="E21" s="35"/>
      <c r="F21" s="133">
        <v>12</v>
      </c>
      <c r="G21" s="35">
        <f>VLOOKUP(F21,$K$32:$L$35,2,1)</f>
        <v>0.2</v>
      </c>
      <c r="H21" s="124"/>
      <c r="I21" s="116"/>
    </row>
    <row r="22" spans="2:12" ht="17.399999999999999">
      <c r="B22" s="114"/>
      <c r="C22" s="125"/>
      <c r="D22" s="35"/>
      <c r="E22" s="35"/>
      <c r="F22" s="35"/>
      <c r="G22" s="35"/>
      <c r="H22" s="124"/>
      <c r="I22" s="116"/>
      <c r="K22" s="101" t="s">
        <v>288</v>
      </c>
    </row>
    <row r="23" spans="2:12" ht="13.8" thickBot="1">
      <c r="B23" s="114"/>
      <c r="C23" s="125"/>
      <c r="D23" s="35"/>
      <c r="E23" s="35"/>
      <c r="F23" s="35"/>
      <c r="G23" s="35"/>
      <c r="H23" s="124"/>
      <c r="I23" s="116"/>
    </row>
    <row r="24" spans="2:12" ht="13.8" thickBot="1">
      <c r="B24" s="114"/>
      <c r="C24" s="125"/>
      <c r="D24" s="35"/>
      <c r="E24" s="35"/>
      <c r="F24" s="35"/>
      <c r="G24" s="35"/>
      <c r="H24" s="124"/>
      <c r="I24" s="116"/>
      <c r="K24" s="102" t="s">
        <v>241</v>
      </c>
      <c r="L24" s="103" t="s">
        <v>240</v>
      </c>
    </row>
    <row r="25" spans="2:12">
      <c r="B25" s="114"/>
      <c r="C25" s="125"/>
      <c r="D25" s="35"/>
      <c r="E25" s="35"/>
      <c r="F25" s="35"/>
      <c r="G25" s="35"/>
      <c r="H25" s="124"/>
      <c r="I25" s="116"/>
      <c r="K25" s="104" t="s">
        <v>242</v>
      </c>
      <c r="L25" s="105">
        <v>0.1</v>
      </c>
    </row>
    <row r="26" spans="2:12">
      <c r="B26" s="114"/>
      <c r="C26" s="125"/>
      <c r="D26" s="35"/>
      <c r="E26" s="35"/>
      <c r="F26" s="35"/>
      <c r="G26" s="35"/>
      <c r="H26" s="124"/>
      <c r="I26" s="116"/>
      <c r="K26" s="106" t="s">
        <v>243</v>
      </c>
      <c r="L26" s="107">
        <v>0.2</v>
      </c>
    </row>
    <row r="27" spans="2:12">
      <c r="B27" s="114"/>
      <c r="C27" s="125"/>
      <c r="D27" s="35"/>
      <c r="E27" s="35"/>
      <c r="F27" s="35"/>
      <c r="G27" s="35"/>
      <c r="H27" s="124"/>
      <c r="I27" s="116"/>
      <c r="K27" s="108" t="s">
        <v>244</v>
      </c>
      <c r="L27" s="107">
        <v>0.3</v>
      </c>
    </row>
    <row r="28" spans="2:12" ht="13.8" thickBot="1">
      <c r="B28" s="114"/>
      <c r="C28" s="126"/>
      <c r="D28" s="127"/>
      <c r="E28" s="127"/>
      <c r="F28" s="127"/>
      <c r="G28" s="127"/>
      <c r="H28" s="128"/>
      <c r="I28" s="116"/>
      <c r="K28" s="109" t="s">
        <v>245</v>
      </c>
      <c r="L28" s="110">
        <v>0.35</v>
      </c>
    </row>
    <row r="29" spans="2:12" ht="30" customHeight="1" thickBot="1">
      <c r="B29" s="114"/>
      <c r="C29" s="115"/>
      <c r="D29" s="115"/>
      <c r="E29" s="115"/>
      <c r="G29" s="135" t="s">
        <v>239</v>
      </c>
      <c r="H29" s="134"/>
      <c r="I29" s="116"/>
    </row>
    <row r="30" spans="2:12" ht="13.8" thickBot="1">
      <c r="B30" s="114"/>
      <c r="C30" s="115"/>
      <c r="D30" s="115"/>
      <c r="E30" s="115"/>
      <c r="F30" s="115"/>
      <c r="G30" s="115"/>
      <c r="H30" s="115"/>
      <c r="I30" s="116"/>
    </row>
    <row r="31" spans="2:12" ht="13.8" thickBot="1">
      <c r="B31" s="114"/>
      <c r="C31" s="115"/>
      <c r="D31" s="115"/>
      <c r="E31" s="115"/>
      <c r="F31" s="115"/>
      <c r="G31" s="115"/>
      <c r="H31" s="115"/>
      <c r="I31" s="116"/>
      <c r="K31" s="102" t="s">
        <v>241</v>
      </c>
      <c r="L31" s="103" t="s">
        <v>240</v>
      </c>
    </row>
    <row r="32" spans="2:12">
      <c r="B32" s="114"/>
      <c r="C32" s="115"/>
      <c r="D32" s="115"/>
      <c r="E32" s="115"/>
      <c r="F32" s="115"/>
      <c r="G32" s="115"/>
      <c r="H32" s="115"/>
      <c r="I32" s="116"/>
      <c r="K32" s="104">
        <v>1</v>
      </c>
      <c r="L32" s="105">
        <v>0.1</v>
      </c>
    </row>
    <row r="33" spans="2:12">
      <c r="B33" s="114"/>
      <c r="C33" s="115"/>
      <c r="D33" s="115"/>
      <c r="E33" s="115"/>
      <c r="F33" s="115"/>
      <c r="G33" s="115"/>
      <c r="H33" s="115"/>
      <c r="I33" s="116"/>
      <c r="K33" s="106">
        <v>10</v>
      </c>
      <c r="L33" s="107">
        <v>0.2</v>
      </c>
    </row>
    <row r="34" spans="2:12">
      <c r="B34" s="114"/>
      <c r="C34" s="115"/>
      <c r="D34" s="115"/>
      <c r="E34" s="115"/>
      <c r="F34" s="115"/>
      <c r="G34" s="115"/>
      <c r="H34" s="115"/>
      <c r="I34" s="116"/>
      <c r="K34" s="108">
        <v>20</v>
      </c>
      <c r="L34" s="107">
        <v>0.3</v>
      </c>
    </row>
    <row r="35" spans="2:12" ht="13.8" thickBot="1">
      <c r="B35" s="114"/>
      <c r="C35" s="115"/>
      <c r="D35" s="115"/>
      <c r="E35" s="115"/>
      <c r="F35" s="115"/>
      <c r="G35" s="115"/>
      <c r="H35" s="115"/>
      <c r="I35" s="116"/>
      <c r="K35" s="109">
        <v>30</v>
      </c>
      <c r="L35" s="110">
        <v>0.35</v>
      </c>
    </row>
    <row r="36" spans="2:12">
      <c r="B36" s="114"/>
      <c r="C36" s="115"/>
      <c r="D36" s="115"/>
      <c r="E36" s="115"/>
      <c r="F36" s="115"/>
      <c r="G36" s="115"/>
      <c r="H36" s="115"/>
      <c r="I36" s="116"/>
    </row>
    <row r="37" spans="2:12">
      <c r="B37" s="114"/>
      <c r="C37" s="115"/>
      <c r="D37" s="115"/>
      <c r="E37" s="115"/>
      <c r="F37" s="115"/>
      <c r="G37" s="115"/>
      <c r="H37" s="115"/>
      <c r="I37" s="116"/>
    </row>
    <row r="38" spans="2:12">
      <c r="B38" s="114"/>
      <c r="C38" s="115"/>
      <c r="D38" s="115"/>
      <c r="E38" s="115"/>
      <c r="I38" s="116"/>
    </row>
    <row r="39" spans="2:12">
      <c r="B39" s="114"/>
      <c r="C39" s="115"/>
      <c r="D39" s="115"/>
      <c r="E39" s="115"/>
      <c r="I39" s="116"/>
    </row>
    <row r="40" spans="2:12">
      <c r="B40" s="117"/>
      <c r="C40" s="12"/>
      <c r="D40" s="12"/>
      <c r="E40" s="12"/>
      <c r="F40" s="12"/>
      <c r="G40" s="12"/>
      <c r="H40" s="12"/>
      <c r="I40" s="118"/>
    </row>
  </sheetData>
  <mergeCells count="1">
    <mergeCell ref="C5:H5"/>
  </mergeCells>
  <phoneticPr fontId="25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G15"/>
  <sheetViews>
    <sheetView showGridLines="0" topLeftCell="A4" workbookViewId="0">
      <selection activeCell="B2" sqref="B2:G6"/>
    </sheetView>
  </sheetViews>
  <sheetFormatPr defaultColWidth="11.44140625" defaultRowHeight="13.2"/>
  <cols>
    <col min="1" max="1" width="3.88671875" customWidth="1"/>
    <col min="2" max="2" width="15.6640625" customWidth="1"/>
  </cols>
  <sheetData>
    <row r="2" spans="2:7" ht="17.399999999999999">
      <c r="B2" s="101" t="s">
        <v>287</v>
      </c>
      <c r="C2" s="7"/>
      <c r="D2" s="7"/>
      <c r="E2" s="7"/>
      <c r="F2" s="7"/>
      <c r="G2" s="7"/>
    </row>
    <row r="3" spans="2:7" ht="13.8" thickBot="1"/>
    <row r="4" spans="2:7">
      <c r="B4" s="98" t="s">
        <v>114</v>
      </c>
      <c r="C4" s="90">
        <v>30450</v>
      </c>
      <c r="D4" s="91">
        <v>32767</v>
      </c>
      <c r="E4" s="91">
        <v>33014</v>
      </c>
      <c r="F4" s="91">
        <v>34917</v>
      </c>
      <c r="G4" s="92">
        <v>34932</v>
      </c>
    </row>
    <row r="5" spans="2:7">
      <c r="B5" s="99" t="s">
        <v>112</v>
      </c>
      <c r="C5" s="93" t="s">
        <v>115</v>
      </c>
      <c r="D5" s="89" t="s">
        <v>116</v>
      </c>
      <c r="E5" s="89" t="s">
        <v>117</v>
      </c>
      <c r="F5" s="89" t="s">
        <v>118</v>
      </c>
      <c r="G5" s="94" t="s">
        <v>119</v>
      </c>
    </row>
    <row r="6" spans="2:7" ht="13.8" thickBot="1">
      <c r="B6" s="100" t="s">
        <v>113</v>
      </c>
      <c r="C6" s="95">
        <v>32</v>
      </c>
      <c r="D6" s="96">
        <v>22</v>
      </c>
      <c r="E6" s="96">
        <v>54</v>
      </c>
      <c r="F6" s="96">
        <v>12</v>
      </c>
      <c r="G6" s="97">
        <v>10</v>
      </c>
    </row>
    <row r="9" spans="2:7" ht="17.399999999999999">
      <c r="B9" s="101" t="s">
        <v>288</v>
      </c>
    </row>
    <row r="10" spans="2:7" ht="13.8" thickBot="1"/>
    <row r="11" spans="2:7" ht="13.8" thickBot="1">
      <c r="B11" s="102" t="s">
        <v>241</v>
      </c>
      <c r="C11" s="103" t="s">
        <v>240</v>
      </c>
    </row>
    <row r="12" spans="2:7">
      <c r="B12" s="104" t="s">
        <v>242</v>
      </c>
      <c r="C12" s="105">
        <v>0.1</v>
      </c>
    </row>
    <row r="13" spans="2:7">
      <c r="B13" s="106" t="s">
        <v>243</v>
      </c>
      <c r="C13" s="107">
        <v>0.2</v>
      </c>
    </row>
    <row r="14" spans="2:7">
      <c r="B14" s="108" t="s">
        <v>244</v>
      </c>
      <c r="C14" s="107">
        <v>0.3</v>
      </c>
    </row>
    <row r="15" spans="2:7" ht="13.8" thickBot="1">
      <c r="B15" s="109" t="s">
        <v>245</v>
      </c>
      <c r="C15" s="110">
        <v>0.35</v>
      </c>
    </row>
  </sheetData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28" zoomScaleNormal="100" workbookViewId="0">
      <selection activeCell="F12" sqref="F12"/>
    </sheetView>
  </sheetViews>
  <sheetFormatPr defaultColWidth="9.109375" defaultRowHeight="13.8"/>
  <cols>
    <col min="1" max="1" width="16.5546875" style="36" customWidth="1"/>
    <col min="2" max="2" width="25" style="36" customWidth="1"/>
    <col min="3" max="3" width="20.5546875" style="36" customWidth="1"/>
    <col min="4" max="4" width="22" style="36" bestFit="1" customWidth="1"/>
    <col min="5" max="5" width="20.33203125" style="36" bestFit="1" customWidth="1"/>
    <col min="6" max="6" width="17.6640625" style="36" customWidth="1"/>
    <col min="7" max="16384" width="9.109375" style="36"/>
  </cols>
  <sheetData>
    <row r="1" spans="1:6">
      <c r="A1" s="147" t="s">
        <v>268</v>
      </c>
    </row>
    <row r="3" spans="1:6" ht="22.8">
      <c r="A3" s="43"/>
    </row>
    <row r="4" spans="1:6" ht="15.6">
      <c r="A4" s="142"/>
      <c r="B4" s="142"/>
      <c r="C4" s="143" t="s">
        <v>265</v>
      </c>
      <c r="D4" s="143" t="s">
        <v>264</v>
      </c>
      <c r="E4" s="143" t="s">
        <v>263</v>
      </c>
    </row>
    <row r="5" spans="1:6" ht="15.6">
      <c r="A5" s="150" t="s">
        <v>250</v>
      </c>
      <c r="B5" s="42"/>
      <c r="C5" s="44">
        <v>570000</v>
      </c>
      <c r="D5" s="44">
        <v>680000</v>
      </c>
      <c r="E5" s="44"/>
      <c r="F5" s="40"/>
    </row>
    <row r="6" spans="1:6" ht="15.6">
      <c r="A6" s="150" t="s">
        <v>262</v>
      </c>
      <c r="C6" s="39"/>
      <c r="D6" s="39"/>
      <c r="E6" s="39"/>
    </row>
    <row r="7" spans="1:6">
      <c r="B7" s="36" t="s">
        <v>261</v>
      </c>
      <c r="C7" s="39">
        <v>230000</v>
      </c>
      <c r="D7" s="39">
        <v>350000</v>
      </c>
      <c r="E7" s="39">
        <v>290000</v>
      </c>
    </row>
    <row r="8" spans="1:6">
      <c r="B8" s="36" t="s">
        <v>249</v>
      </c>
      <c r="C8" s="39">
        <v>150000</v>
      </c>
      <c r="D8" s="39">
        <v>120000</v>
      </c>
      <c r="E8" s="39">
        <v>150000</v>
      </c>
    </row>
    <row r="9" spans="1:6">
      <c r="B9" s="36" t="s">
        <v>260</v>
      </c>
      <c r="C9" s="45">
        <f>C7+C8</f>
        <v>380000</v>
      </c>
      <c r="D9" s="45">
        <f>D7+D8</f>
        <v>470000</v>
      </c>
      <c r="E9" s="45">
        <f>E7+E8</f>
        <v>440000</v>
      </c>
    </row>
    <row r="10" spans="1:6" ht="14.4" thickBot="1">
      <c r="B10" s="147" t="s">
        <v>259</v>
      </c>
      <c r="C10" s="46">
        <f>C5-C9</f>
        <v>190000</v>
      </c>
      <c r="D10" s="46">
        <f>D5-D9</f>
        <v>210000</v>
      </c>
      <c r="E10" s="46">
        <f>E5-E9</f>
        <v>-440000</v>
      </c>
    </row>
    <row r="11" spans="1:6" ht="14.4" thickTop="1">
      <c r="C11" s="39"/>
      <c r="D11" s="39"/>
      <c r="E11" s="39"/>
    </row>
    <row r="12" spans="1:6" ht="15.6">
      <c r="A12" s="150" t="s">
        <v>258</v>
      </c>
      <c r="C12" s="39"/>
      <c r="D12" s="39"/>
      <c r="E12" s="39"/>
    </row>
    <row r="13" spans="1:6">
      <c r="B13" s="36" t="s">
        <v>257</v>
      </c>
      <c r="C13" s="39">
        <v>80000</v>
      </c>
      <c r="D13" s="39">
        <v>80000</v>
      </c>
      <c r="E13" s="39">
        <f>AVERAGE(C13:D13)</f>
        <v>80000</v>
      </c>
    </row>
    <row r="14" spans="1:6">
      <c r="B14" s="36" t="s">
        <v>256</v>
      </c>
      <c r="C14" s="39">
        <v>3000</v>
      </c>
      <c r="D14" s="39">
        <v>3000</v>
      </c>
      <c r="E14" s="39">
        <f>AVERAGE(C14:D14)</f>
        <v>3000</v>
      </c>
    </row>
    <row r="15" spans="1:6">
      <c r="B15" s="36" t="s">
        <v>255</v>
      </c>
      <c r="C15" s="39">
        <v>1000</v>
      </c>
      <c r="D15" s="39">
        <v>1300</v>
      </c>
      <c r="E15" s="39">
        <f>AVERAGE(C15:D15)</f>
        <v>1150</v>
      </c>
    </row>
    <row r="16" spans="1:6">
      <c r="B16" s="36" t="s">
        <v>254</v>
      </c>
      <c r="C16" s="39">
        <v>50000</v>
      </c>
      <c r="D16" s="39">
        <v>50000</v>
      </c>
      <c r="E16" s="39">
        <f>AVERAGE(C16:D16)</f>
        <v>50000</v>
      </c>
    </row>
    <row r="17" spans="1:7">
      <c r="B17" s="36" t="s">
        <v>248</v>
      </c>
      <c r="C17" s="39">
        <v>20000</v>
      </c>
      <c r="D17" s="39">
        <v>25000</v>
      </c>
      <c r="E17" s="39">
        <v>15000</v>
      </c>
    </row>
    <row r="18" spans="1:7">
      <c r="B18" s="36" t="s">
        <v>253</v>
      </c>
      <c r="C18" s="39">
        <v>3000</v>
      </c>
      <c r="D18" s="39">
        <v>4000</v>
      </c>
      <c r="E18" s="39">
        <f>AVERAGE(C18:D18)</f>
        <v>3500</v>
      </c>
    </row>
    <row r="19" spans="1:7" ht="14.4" thickBot="1">
      <c r="B19" s="147" t="s">
        <v>252</v>
      </c>
      <c r="C19" s="46">
        <f>SUM(C13:C18)</f>
        <v>157000</v>
      </c>
      <c r="D19" s="46">
        <f>SUM(D13:D18)</f>
        <v>163300</v>
      </c>
      <c r="E19" s="46">
        <f>AVERAGE(C19:D19)</f>
        <v>160150</v>
      </c>
    </row>
    <row r="20" spans="1:7" ht="14.4" thickTop="1">
      <c r="C20" s="39"/>
      <c r="D20" s="39"/>
      <c r="E20" s="39"/>
    </row>
    <row r="21" spans="1:7" ht="18" thickBot="1">
      <c r="A21" s="150" t="s">
        <v>299</v>
      </c>
      <c r="B21" s="144"/>
      <c r="C21" s="145">
        <f>C10-C19</f>
        <v>33000</v>
      </c>
      <c r="D21" s="145">
        <f>D10-D19</f>
        <v>46700</v>
      </c>
      <c r="E21" s="146"/>
    </row>
    <row r="22" spans="1:7" ht="14.4" thickTop="1"/>
    <row r="25" spans="1:7">
      <c r="A25" s="148" t="s">
        <v>269</v>
      </c>
    </row>
    <row r="27" spans="1:7">
      <c r="C27" s="183" t="s">
        <v>266</v>
      </c>
      <c r="D27" s="184"/>
      <c r="E27" s="184"/>
      <c r="F27" s="185"/>
      <c r="G27" s="40"/>
    </row>
    <row r="28" spans="1:7">
      <c r="B28" s="44"/>
      <c r="C28" s="47">
        <v>580000</v>
      </c>
      <c r="D28" s="41">
        <v>600000</v>
      </c>
      <c r="E28" s="41">
        <v>620000</v>
      </c>
      <c r="F28" s="48">
        <v>640000</v>
      </c>
    </row>
    <row r="29" spans="1:7" ht="14.25" customHeight="1">
      <c r="A29" s="186" t="s">
        <v>267</v>
      </c>
      <c r="B29" s="49">
        <v>100000</v>
      </c>
      <c r="C29" s="39"/>
      <c r="D29" s="39"/>
      <c r="E29" s="39"/>
      <c r="F29" s="39"/>
    </row>
    <row r="30" spans="1:7">
      <c r="A30" s="187"/>
      <c r="B30" s="50">
        <v>120000</v>
      </c>
      <c r="C30" s="39"/>
      <c r="D30" s="39"/>
      <c r="E30" s="39"/>
      <c r="F30" s="39"/>
    </row>
    <row r="31" spans="1:7">
      <c r="A31" s="187"/>
      <c r="B31" s="50">
        <v>140000</v>
      </c>
      <c r="C31" s="39"/>
      <c r="D31" s="39"/>
      <c r="E31" s="39"/>
      <c r="F31" s="39"/>
    </row>
    <row r="32" spans="1:7">
      <c r="A32" s="187"/>
      <c r="B32" s="50">
        <v>160000</v>
      </c>
      <c r="C32" s="39"/>
      <c r="D32" s="39"/>
      <c r="E32" s="39"/>
      <c r="F32" s="39"/>
    </row>
    <row r="33" spans="1:6">
      <c r="A33" s="188"/>
      <c r="B33" s="51">
        <v>180000</v>
      </c>
      <c r="C33" s="39"/>
      <c r="D33" s="39"/>
      <c r="E33" s="39"/>
      <c r="F33" s="39"/>
    </row>
    <row r="34" spans="1:6" ht="15.6">
      <c r="B34" s="38"/>
    </row>
    <row r="37" spans="1:6">
      <c r="A37" s="149" t="s">
        <v>270</v>
      </c>
    </row>
    <row r="38" spans="1:6">
      <c r="B38" s="37"/>
      <c r="C38" s="37"/>
      <c r="D38" s="37"/>
    </row>
    <row r="39" spans="1:6">
      <c r="A39" s="151" t="s">
        <v>251</v>
      </c>
      <c r="B39" s="152" t="s">
        <v>250</v>
      </c>
      <c r="C39" s="152" t="s">
        <v>249</v>
      </c>
      <c r="D39" s="153" t="s">
        <v>248</v>
      </c>
    </row>
    <row r="40" spans="1:6">
      <c r="A40" s="37" t="s">
        <v>247</v>
      </c>
      <c r="B40" s="154">
        <v>580000</v>
      </c>
      <c r="C40" s="154">
        <v>160000</v>
      </c>
      <c r="D40" s="154">
        <v>20000</v>
      </c>
    </row>
    <row r="41" spans="1:6">
      <c r="A41" s="37" t="s">
        <v>246</v>
      </c>
      <c r="B41" s="154">
        <v>630000</v>
      </c>
      <c r="C41" s="154">
        <v>150000</v>
      </c>
      <c r="D41" s="154">
        <v>15000</v>
      </c>
    </row>
  </sheetData>
  <scenarios current="0" show="1">
    <scenario name="case1" locked="1" count="3" user="*" comment="Created by * on 9/11/2012_x000a_Modified by * on 9/11/2012">
      <inputCells r="E5" val="580000"/>
      <inputCells r="E8" val="160000" numFmtId="176"/>
      <inputCells r="E17" val="20000"/>
    </scenario>
    <scenario name="Case2" locked="1" count="3" user="*" comment="Created by * on 9/11/2012_x000a_Modified by * on 9/11/2012">
      <inputCells r="E5" val="630000"/>
      <inputCells r="E8" val="150000" numFmtId="176"/>
      <inputCells r="E17" val="15000"/>
    </scenario>
  </scenarios>
  <mergeCells count="2">
    <mergeCell ref="C27:F27"/>
    <mergeCell ref="A29:A3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24"/>
  <sheetViews>
    <sheetView showGridLines="0" workbookViewId="0">
      <selection activeCell="D14" sqref="D14"/>
    </sheetView>
  </sheetViews>
  <sheetFormatPr defaultRowHeight="13.2"/>
  <cols>
    <col min="1" max="1" width="4" customWidth="1"/>
    <col min="3" max="3" width="17.33203125" customWidth="1"/>
    <col min="4" max="4" width="14.44140625" customWidth="1"/>
    <col min="5" max="5" width="12.33203125" customWidth="1"/>
  </cols>
  <sheetData>
    <row r="2" spans="2:5" ht="15.6">
      <c r="B2" s="2" t="s">
        <v>298</v>
      </c>
    </row>
    <row r="4" spans="2:5" ht="15.6">
      <c r="B4" s="1" t="s">
        <v>295</v>
      </c>
      <c r="C4" s="53" t="s">
        <v>210</v>
      </c>
      <c r="D4" s="52" t="s">
        <v>0</v>
      </c>
      <c r="E4" s="52" t="s">
        <v>211</v>
      </c>
    </row>
    <row r="5" spans="2:5">
      <c r="C5" s="54" t="s">
        <v>212</v>
      </c>
      <c r="D5" s="26">
        <v>118000</v>
      </c>
      <c r="E5" s="27">
        <f t="shared" ref="E5:E13" si="0">D5/$D$14</f>
        <v>0.10314685314685315</v>
      </c>
    </row>
    <row r="6" spans="2:5">
      <c r="C6" s="54" t="s">
        <v>213</v>
      </c>
      <c r="D6" s="26">
        <v>90000</v>
      </c>
      <c r="E6" s="27">
        <f t="shared" si="0"/>
        <v>7.8671328671328672E-2</v>
      </c>
    </row>
    <row r="7" spans="2:5">
      <c r="C7" s="54" t="s">
        <v>214</v>
      </c>
      <c r="D7" s="26">
        <v>113000</v>
      </c>
      <c r="E7" s="27">
        <f t="shared" si="0"/>
        <v>9.8776223776223776E-2</v>
      </c>
    </row>
    <row r="8" spans="2:5">
      <c r="C8" s="54" t="s">
        <v>215</v>
      </c>
      <c r="D8" s="26">
        <v>142000</v>
      </c>
      <c r="E8" s="27">
        <f t="shared" si="0"/>
        <v>0.12412587412587413</v>
      </c>
    </row>
    <row r="9" spans="2:5">
      <c r="C9" s="54" t="s">
        <v>216</v>
      </c>
      <c r="D9" s="26">
        <v>122000</v>
      </c>
      <c r="E9" s="27">
        <f t="shared" si="0"/>
        <v>0.10664335664335664</v>
      </c>
    </row>
    <row r="10" spans="2:5">
      <c r="C10" s="54" t="s">
        <v>217</v>
      </c>
      <c r="D10" s="26">
        <v>191000</v>
      </c>
      <c r="E10" s="27">
        <f t="shared" si="0"/>
        <v>0.16695804195804195</v>
      </c>
    </row>
    <row r="11" spans="2:5">
      <c r="C11" s="54" t="s">
        <v>218</v>
      </c>
      <c r="D11" s="26">
        <v>80000</v>
      </c>
      <c r="E11" s="27">
        <f t="shared" si="0"/>
        <v>6.9930069930069935E-2</v>
      </c>
    </row>
    <row r="12" spans="2:5">
      <c r="C12" s="54" t="s">
        <v>219</v>
      </c>
      <c r="D12" s="26">
        <v>176000</v>
      </c>
      <c r="E12" s="27">
        <f t="shared" si="0"/>
        <v>0.15384615384615385</v>
      </c>
    </row>
    <row r="13" spans="2:5">
      <c r="C13" s="138" t="s">
        <v>220</v>
      </c>
      <c r="D13" s="139">
        <v>112000</v>
      </c>
      <c r="E13" s="140">
        <f t="shared" si="0"/>
        <v>9.7902097902097904E-2</v>
      </c>
    </row>
    <row r="14" spans="2:5" ht="13.8" thickBot="1">
      <c r="C14" s="136" t="s">
        <v>1</v>
      </c>
      <c r="D14" s="137">
        <f>SUM(D5:D13)</f>
        <v>1144000</v>
      </c>
    </row>
    <row r="15" spans="2:5" ht="13.8" thickTop="1"/>
    <row r="17" spans="2:9" ht="15.6">
      <c r="B17" s="1" t="s">
        <v>294</v>
      </c>
      <c r="C17" s="57"/>
      <c r="D17" s="56" t="s">
        <v>271</v>
      </c>
      <c r="E17" s="56" t="s">
        <v>126</v>
      </c>
      <c r="F17" s="56" t="s">
        <v>120</v>
      </c>
      <c r="G17" s="56" t="s">
        <v>272</v>
      </c>
      <c r="H17" s="56" t="s">
        <v>273</v>
      </c>
      <c r="I17" s="56" t="s">
        <v>274</v>
      </c>
    </row>
    <row r="18" spans="2:9">
      <c r="C18" s="54" t="s">
        <v>2</v>
      </c>
      <c r="D18" s="34">
        <v>17</v>
      </c>
      <c r="E18" s="34">
        <v>15</v>
      </c>
      <c r="F18" s="34">
        <v>17</v>
      </c>
      <c r="G18" s="34">
        <v>13</v>
      </c>
      <c r="H18" s="34">
        <v>15</v>
      </c>
      <c r="I18" s="34">
        <v>16</v>
      </c>
    </row>
    <row r="19" spans="2:9">
      <c r="C19" s="54" t="s">
        <v>215</v>
      </c>
      <c r="D19" s="34">
        <v>22</v>
      </c>
      <c r="E19" s="34">
        <v>20</v>
      </c>
      <c r="F19" s="34">
        <v>19</v>
      </c>
      <c r="G19" s="34">
        <v>18</v>
      </c>
      <c r="H19" s="34">
        <v>15</v>
      </c>
      <c r="I19" s="34">
        <v>19</v>
      </c>
    </row>
    <row r="20" spans="2:9">
      <c r="C20" s="54" t="s">
        <v>3</v>
      </c>
      <c r="D20" s="34">
        <v>20</v>
      </c>
      <c r="E20" s="34">
        <v>20</v>
      </c>
      <c r="F20" s="34">
        <v>19</v>
      </c>
      <c r="G20" s="34">
        <v>22</v>
      </c>
      <c r="H20" s="34">
        <v>21</v>
      </c>
      <c r="I20" s="34">
        <v>20</v>
      </c>
    </row>
    <row r="21" spans="2:9">
      <c r="C21" s="54" t="s">
        <v>4</v>
      </c>
      <c r="D21" s="34">
        <v>18</v>
      </c>
      <c r="E21" s="34">
        <v>17</v>
      </c>
      <c r="F21" s="34">
        <v>15</v>
      </c>
      <c r="G21" s="34">
        <v>15</v>
      </c>
      <c r="H21" s="34">
        <v>17</v>
      </c>
      <c r="I21" s="34">
        <v>18</v>
      </c>
    </row>
    <row r="22" spans="2:9">
      <c r="C22" s="54" t="s">
        <v>221</v>
      </c>
      <c r="D22" s="34">
        <v>17</v>
      </c>
      <c r="E22" s="34">
        <v>19</v>
      </c>
      <c r="F22" s="34">
        <v>20</v>
      </c>
      <c r="G22" s="34">
        <v>22</v>
      </c>
      <c r="H22" s="34">
        <v>22</v>
      </c>
      <c r="I22" s="34">
        <v>21</v>
      </c>
    </row>
    <row r="23" spans="2:9" ht="13.8" thickBot="1">
      <c r="C23" s="55" t="s">
        <v>1</v>
      </c>
      <c r="D23" s="58">
        <f t="shared" ref="D23:I23" si="1">SUM(D18:D22)</f>
        <v>94</v>
      </c>
      <c r="E23" s="58">
        <f t="shared" si="1"/>
        <v>91</v>
      </c>
      <c r="F23" s="58">
        <f t="shared" si="1"/>
        <v>90</v>
      </c>
      <c r="G23" s="58">
        <f t="shared" si="1"/>
        <v>90</v>
      </c>
      <c r="H23" s="58">
        <f t="shared" si="1"/>
        <v>90</v>
      </c>
      <c r="I23" s="58">
        <f t="shared" si="1"/>
        <v>94</v>
      </c>
    </row>
    <row r="24" spans="2:9" ht="13.8" thickTop="1"/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W145"/>
  <sheetViews>
    <sheetView showGridLines="0" zoomScale="70" zoomScaleNormal="70" workbookViewId="0"/>
  </sheetViews>
  <sheetFormatPr defaultColWidth="11.44140625" defaultRowHeight="13.2" outlineLevelCol="1"/>
  <cols>
    <col min="2" max="2" width="15.109375" style="5" customWidth="1" outlineLevel="1"/>
    <col min="3" max="3" width="11.109375" style="33" customWidth="1" outlineLevel="1"/>
    <col min="4" max="4" width="15.109375" style="34" customWidth="1" outlineLevel="1"/>
    <col min="5" max="5" width="18.6640625" style="5" customWidth="1" outlineLevel="1"/>
    <col min="6" max="6" width="10.44140625" style="33" customWidth="1" outlineLevel="1"/>
    <col min="7" max="7" width="31.33203125" style="5" customWidth="1" outlineLevel="1"/>
    <col min="8" max="8" width="15.109375" style="4" customWidth="1" outlineLevel="1"/>
    <col min="9" max="9" width="15.109375" style="33" customWidth="1" outlineLevel="1"/>
    <col min="11" max="11" width="11.44140625" customWidth="1" outlineLevel="1"/>
    <col min="12" max="12" width="22" customWidth="1" outlineLevel="1"/>
    <col min="13" max="13" width="20.6640625" customWidth="1" outlineLevel="1"/>
    <col min="14" max="14" width="19" customWidth="1" outlineLevel="1"/>
    <col min="15" max="16" width="11.44140625" customWidth="1" outlineLevel="1"/>
    <col min="17" max="17" width="11.44140625" customWidth="1"/>
  </cols>
  <sheetData>
    <row r="1" spans="2:23" ht="13.8" thickBot="1"/>
    <row r="2" spans="2:23" ht="21.6" thickBot="1">
      <c r="B2" s="69" t="s">
        <v>5</v>
      </c>
      <c r="C2" s="70" t="s">
        <v>6</v>
      </c>
      <c r="D2" s="71" t="s">
        <v>7</v>
      </c>
      <c r="E2" s="70" t="s">
        <v>0</v>
      </c>
      <c r="F2" s="70" t="s">
        <v>8</v>
      </c>
      <c r="G2" s="70" t="s">
        <v>9</v>
      </c>
      <c r="H2" s="72" t="s">
        <v>10</v>
      </c>
      <c r="I2" s="73" t="s">
        <v>11</v>
      </c>
      <c r="K2" s="83" t="s">
        <v>275</v>
      </c>
      <c r="Q2" s="5"/>
      <c r="R2" s="83" t="s">
        <v>278</v>
      </c>
      <c r="S2" s="5"/>
      <c r="T2" s="5"/>
      <c r="U2" s="5"/>
      <c r="V2" s="4"/>
      <c r="W2" s="5"/>
    </row>
    <row r="3" spans="2:23" ht="12.75" customHeight="1">
      <c r="B3" s="62" t="s">
        <v>22</v>
      </c>
      <c r="C3" s="74" t="s">
        <v>23</v>
      </c>
      <c r="D3" s="77">
        <v>31538</v>
      </c>
      <c r="E3" s="63" t="s">
        <v>24</v>
      </c>
      <c r="F3" s="74">
        <v>1056</v>
      </c>
      <c r="G3" s="63" t="s">
        <v>78</v>
      </c>
      <c r="H3" s="64">
        <v>2615.58</v>
      </c>
      <c r="I3" s="80" t="s">
        <v>26</v>
      </c>
      <c r="S3" s="5"/>
    </row>
    <row r="4" spans="2:23" ht="12.75" customHeight="1">
      <c r="B4" s="65" t="s">
        <v>32</v>
      </c>
      <c r="C4" s="75" t="s">
        <v>33</v>
      </c>
      <c r="D4" s="78">
        <v>31538</v>
      </c>
      <c r="E4" s="60" t="s">
        <v>57</v>
      </c>
      <c r="F4" s="75">
        <v>1058</v>
      </c>
      <c r="G4" s="60" t="s">
        <v>128</v>
      </c>
      <c r="H4" s="61">
        <v>121.48</v>
      </c>
      <c r="I4" s="81" t="s">
        <v>36</v>
      </c>
      <c r="K4" s="13"/>
      <c r="L4" s="14"/>
      <c r="M4" s="14"/>
      <c r="N4" s="14"/>
      <c r="O4" s="14"/>
      <c r="P4" s="15"/>
      <c r="R4" s="85" t="s">
        <v>279</v>
      </c>
      <c r="S4" s="5"/>
    </row>
    <row r="5" spans="2:23">
      <c r="B5" s="65" t="s">
        <v>32</v>
      </c>
      <c r="C5" s="75" t="s">
        <v>33</v>
      </c>
      <c r="D5" s="78">
        <v>31538</v>
      </c>
      <c r="E5" s="60" t="s">
        <v>82</v>
      </c>
      <c r="F5" s="75">
        <v>1059</v>
      </c>
      <c r="G5" s="60" t="s">
        <v>129</v>
      </c>
      <c r="H5" s="61">
        <v>1673.21</v>
      </c>
      <c r="I5" s="81" t="s">
        <v>36</v>
      </c>
      <c r="K5" s="84">
        <v>1</v>
      </c>
      <c r="L5" s="17" t="s">
        <v>198</v>
      </c>
      <c r="M5" s="17"/>
      <c r="N5" s="17"/>
      <c r="O5" s="17"/>
      <c r="P5" s="18"/>
      <c r="R5" s="85"/>
      <c r="S5" s="5"/>
    </row>
    <row r="6" spans="2:23">
      <c r="B6" s="65" t="s">
        <v>32</v>
      </c>
      <c r="C6" s="75" t="s">
        <v>33</v>
      </c>
      <c r="D6" s="78">
        <v>31538</v>
      </c>
      <c r="E6" s="60" t="s">
        <v>34</v>
      </c>
      <c r="F6" s="75">
        <v>1060</v>
      </c>
      <c r="G6" s="60" t="s">
        <v>130</v>
      </c>
      <c r="H6" s="61">
        <v>253.98</v>
      </c>
      <c r="I6" s="81" t="s">
        <v>36</v>
      </c>
      <c r="K6" s="84">
        <v>2</v>
      </c>
      <c r="L6" s="17" t="s">
        <v>209</v>
      </c>
      <c r="M6" s="17"/>
      <c r="N6" s="17"/>
      <c r="O6" s="17"/>
      <c r="P6" s="18"/>
      <c r="R6" s="85"/>
      <c r="S6" s="5"/>
    </row>
    <row r="7" spans="2:23">
      <c r="B7" s="65" t="s">
        <v>12</v>
      </c>
      <c r="C7" s="75" t="s">
        <v>13</v>
      </c>
      <c r="D7" s="78">
        <v>31539</v>
      </c>
      <c r="E7" s="60" t="s">
        <v>14</v>
      </c>
      <c r="F7" s="75">
        <v>1061</v>
      </c>
      <c r="G7" s="60" t="s">
        <v>131</v>
      </c>
      <c r="H7" s="61">
        <v>476.27</v>
      </c>
      <c r="I7" s="81" t="s">
        <v>16</v>
      </c>
      <c r="K7" s="84"/>
      <c r="L7" s="17"/>
      <c r="M7" s="17"/>
      <c r="N7" s="17"/>
      <c r="O7" s="17"/>
      <c r="P7" s="18"/>
      <c r="R7" s="85"/>
      <c r="S7" s="5"/>
    </row>
    <row r="8" spans="2:23" ht="12.75" customHeight="1">
      <c r="B8" s="65" t="s">
        <v>12</v>
      </c>
      <c r="C8" s="75" t="s">
        <v>13</v>
      </c>
      <c r="D8" s="78">
        <v>31539</v>
      </c>
      <c r="E8" s="60" t="s">
        <v>46</v>
      </c>
      <c r="F8" s="75">
        <v>1062</v>
      </c>
      <c r="G8" s="60" t="s">
        <v>131</v>
      </c>
      <c r="H8" s="61">
        <v>946.37</v>
      </c>
      <c r="I8" s="81" t="s">
        <v>16</v>
      </c>
      <c r="K8" s="84">
        <v>3</v>
      </c>
      <c r="L8" s="17" t="s">
        <v>276</v>
      </c>
      <c r="M8" s="17"/>
      <c r="N8" s="17"/>
      <c r="O8" s="17"/>
      <c r="P8" s="19"/>
      <c r="R8" s="85"/>
      <c r="S8" s="5"/>
    </row>
    <row r="9" spans="2:23">
      <c r="B9" s="65" t="s">
        <v>12</v>
      </c>
      <c r="C9" s="75" t="s">
        <v>13</v>
      </c>
      <c r="D9" s="78">
        <v>31539</v>
      </c>
      <c r="E9" s="60" t="s">
        <v>14</v>
      </c>
      <c r="F9" s="75">
        <v>1065</v>
      </c>
      <c r="G9" s="60" t="s">
        <v>132</v>
      </c>
      <c r="H9" s="61">
        <v>1076.32</v>
      </c>
      <c r="I9" s="81" t="s">
        <v>16</v>
      </c>
      <c r="K9" s="84"/>
      <c r="L9" s="17" t="s">
        <v>277</v>
      </c>
      <c r="M9" s="17"/>
      <c r="N9" s="17"/>
      <c r="O9" s="17"/>
      <c r="P9" s="19"/>
      <c r="R9" s="85"/>
      <c r="S9" s="5"/>
    </row>
    <row r="10" spans="2:23">
      <c r="B10" s="65" t="s">
        <v>17</v>
      </c>
      <c r="C10" s="75" t="s">
        <v>18</v>
      </c>
      <c r="D10" s="78">
        <v>31539</v>
      </c>
      <c r="E10" s="60" t="s">
        <v>19</v>
      </c>
      <c r="F10" s="75">
        <v>1066</v>
      </c>
      <c r="G10" s="60" t="s">
        <v>106</v>
      </c>
      <c r="H10" s="61">
        <v>784.64</v>
      </c>
      <c r="I10" s="81" t="s">
        <v>21</v>
      </c>
      <c r="K10" s="84"/>
      <c r="L10" s="17"/>
      <c r="M10" s="17"/>
      <c r="N10" s="17"/>
      <c r="O10" s="17"/>
      <c r="P10" s="19"/>
      <c r="R10" s="85" t="s">
        <v>280</v>
      </c>
      <c r="S10" s="5"/>
    </row>
    <row r="11" spans="2:23">
      <c r="B11" s="65" t="s">
        <v>22</v>
      </c>
      <c r="C11" s="75" t="s">
        <v>23</v>
      </c>
      <c r="D11" s="78">
        <v>31539</v>
      </c>
      <c r="E11" s="60" t="s">
        <v>24</v>
      </c>
      <c r="F11" s="75">
        <v>1067</v>
      </c>
      <c r="G11" s="60" t="s">
        <v>133</v>
      </c>
      <c r="H11" s="61">
        <v>859.01</v>
      </c>
      <c r="I11" s="81" t="s">
        <v>26</v>
      </c>
      <c r="K11" s="84">
        <v>4</v>
      </c>
      <c r="L11" s="17" t="s">
        <v>202</v>
      </c>
      <c r="M11" s="17"/>
      <c r="N11" s="17"/>
      <c r="O11" s="17"/>
      <c r="P11" s="19"/>
      <c r="R11" s="85"/>
      <c r="S11" s="5"/>
    </row>
    <row r="12" spans="2:23">
      <c r="B12" s="65" t="s">
        <v>32</v>
      </c>
      <c r="C12" s="75" t="s">
        <v>33</v>
      </c>
      <c r="D12" s="78">
        <v>31539</v>
      </c>
      <c r="E12" s="60" t="s">
        <v>82</v>
      </c>
      <c r="F12" s="75">
        <v>1069</v>
      </c>
      <c r="G12" s="60" t="s">
        <v>134</v>
      </c>
      <c r="H12" s="61">
        <v>874.41</v>
      </c>
      <c r="I12" s="81" t="s">
        <v>36</v>
      </c>
      <c r="K12" s="84"/>
      <c r="L12" s="17"/>
      <c r="M12" s="17"/>
      <c r="N12" s="17"/>
      <c r="O12" s="17"/>
      <c r="P12" s="19"/>
      <c r="R12" s="85"/>
      <c r="S12" s="5"/>
    </row>
    <row r="13" spans="2:23">
      <c r="B13" s="65" t="s">
        <v>12</v>
      </c>
      <c r="C13" s="75" t="s">
        <v>13</v>
      </c>
      <c r="D13" s="78">
        <v>31539</v>
      </c>
      <c r="E13" s="60" t="s">
        <v>46</v>
      </c>
      <c r="F13" s="75">
        <v>1070</v>
      </c>
      <c r="G13" s="60" t="s">
        <v>135</v>
      </c>
      <c r="H13" s="61">
        <v>1167.17</v>
      </c>
      <c r="I13" s="81" t="s">
        <v>16</v>
      </c>
      <c r="K13" s="84"/>
      <c r="L13" s="20" t="s">
        <v>199</v>
      </c>
      <c r="M13" s="20" t="s">
        <v>200</v>
      </c>
      <c r="N13" s="20" t="s">
        <v>201</v>
      </c>
      <c r="O13" s="17"/>
      <c r="P13" s="19"/>
      <c r="R13" s="85"/>
      <c r="S13" s="5"/>
    </row>
    <row r="14" spans="2:23" ht="12.75" customHeight="1">
      <c r="B14" s="65" t="s">
        <v>17</v>
      </c>
      <c r="C14" s="75" t="s">
        <v>18</v>
      </c>
      <c r="D14" s="78">
        <v>31539</v>
      </c>
      <c r="E14" s="60" t="s">
        <v>19</v>
      </c>
      <c r="F14" s="75">
        <v>1073</v>
      </c>
      <c r="G14" s="60" t="s">
        <v>136</v>
      </c>
      <c r="H14" s="61">
        <v>970.27</v>
      </c>
      <c r="I14" s="81" t="s">
        <v>21</v>
      </c>
      <c r="K14" s="84"/>
      <c r="L14" s="21" t="s">
        <v>24</v>
      </c>
      <c r="M14" s="21" t="s">
        <v>87</v>
      </c>
      <c r="N14" s="21" t="s">
        <v>60</v>
      </c>
      <c r="O14" s="17"/>
      <c r="P14" s="19"/>
      <c r="R14" s="85"/>
      <c r="S14" s="5"/>
    </row>
    <row r="15" spans="2:23" ht="12.75" customHeight="1">
      <c r="B15" s="65" t="s">
        <v>40</v>
      </c>
      <c r="C15" s="75" t="s">
        <v>41</v>
      </c>
      <c r="D15" s="78">
        <v>31539</v>
      </c>
      <c r="E15" s="60" t="s">
        <v>137</v>
      </c>
      <c r="F15" s="75">
        <v>1074</v>
      </c>
      <c r="G15" s="60" t="s">
        <v>138</v>
      </c>
      <c r="H15" s="61">
        <v>168.84</v>
      </c>
      <c r="I15" s="81" t="s">
        <v>44</v>
      </c>
      <c r="K15" s="84"/>
      <c r="L15" s="21" t="s">
        <v>57</v>
      </c>
      <c r="M15" s="21" t="s">
        <v>28</v>
      </c>
      <c r="N15" s="21" t="s">
        <v>62</v>
      </c>
      <c r="O15" s="17"/>
      <c r="P15" s="19"/>
      <c r="R15" s="85"/>
      <c r="S15" s="5"/>
    </row>
    <row r="16" spans="2:23" ht="12.75" customHeight="1">
      <c r="B16" s="65" t="s">
        <v>40</v>
      </c>
      <c r="C16" s="75" t="s">
        <v>41</v>
      </c>
      <c r="D16" s="78">
        <v>31539</v>
      </c>
      <c r="E16" s="60" t="s">
        <v>87</v>
      </c>
      <c r="F16" s="75">
        <v>1075</v>
      </c>
      <c r="G16" s="60" t="s">
        <v>139</v>
      </c>
      <c r="H16" s="61">
        <v>1709.86</v>
      </c>
      <c r="I16" s="81" t="s">
        <v>44</v>
      </c>
      <c r="K16" s="84"/>
      <c r="L16" s="21" t="s">
        <v>82</v>
      </c>
      <c r="M16" s="21" t="s">
        <v>30</v>
      </c>
      <c r="N16" s="21" t="s">
        <v>66</v>
      </c>
      <c r="O16" s="17"/>
      <c r="P16" s="18"/>
      <c r="R16" s="85"/>
      <c r="S16" s="5"/>
    </row>
    <row r="17" spans="2:19" ht="12.75" customHeight="1">
      <c r="B17" s="65" t="s">
        <v>12</v>
      </c>
      <c r="C17" s="75" t="s">
        <v>13</v>
      </c>
      <c r="D17" s="78">
        <v>31540</v>
      </c>
      <c r="E17" s="60" t="s">
        <v>14</v>
      </c>
      <c r="F17" s="75">
        <v>1076</v>
      </c>
      <c r="G17" s="60" t="s">
        <v>15</v>
      </c>
      <c r="H17" s="61">
        <v>1249.0899999999999</v>
      </c>
      <c r="I17" s="81" t="s">
        <v>16</v>
      </c>
      <c r="K17" s="84"/>
      <c r="L17" s="21" t="s">
        <v>34</v>
      </c>
      <c r="M17" s="21" t="s">
        <v>37</v>
      </c>
      <c r="N17" s="21" t="s">
        <v>68</v>
      </c>
      <c r="O17" s="17"/>
      <c r="P17" s="18"/>
      <c r="R17" s="85" t="s">
        <v>281</v>
      </c>
      <c r="S17" s="5"/>
    </row>
    <row r="18" spans="2:19" ht="12.75" customHeight="1">
      <c r="B18" s="65" t="s">
        <v>17</v>
      </c>
      <c r="C18" s="75" t="s">
        <v>18</v>
      </c>
      <c r="D18" s="78">
        <v>31540</v>
      </c>
      <c r="E18" s="60" t="s">
        <v>19</v>
      </c>
      <c r="F18" s="75">
        <v>1077</v>
      </c>
      <c r="G18" s="60" t="s">
        <v>20</v>
      </c>
      <c r="H18" s="61">
        <v>1626.49</v>
      </c>
      <c r="I18" s="81" t="s">
        <v>21</v>
      </c>
      <c r="K18" s="84"/>
      <c r="L18" s="21" t="s">
        <v>14</v>
      </c>
      <c r="M18" s="21" t="s">
        <v>42</v>
      </c>
      <c r="N18" s="21" t="s">
        <v>71</v>
      </c>
      <c r="O18" s="17"/>
      <c r="P18" s="18"/>
      <c r="R18" s="85"/>
      <c r="S18" s="5"/>
    </row>
    <row r="19" spans="2:19">
      <c r="B19" s="65" t="s">
        <v>22</v>
      </c>
      <c r="C19" s="75" t="s">
        <v>23</v>
      </c>
      <c r="D19" s="78">
        <v>31540</v>
      </c>
      <c r="E19" s="60" t="s">
        <v>24</v>
      </c>
      <c r="F19" s="75">
        <v>1078</v>
      </c>
      <c r="G19" s="60" t="s">
        <v>25</v>
      </c>
      <c r="H19" s="61">
        <v>2407.79</v>
      </c>
      <c r="I19" s="81" t="s">
        <v>26</v>
      </c>
      <c r="K19" s="84"/>
      <c r="L19" s="21" t="s">
        <v>46</v>
      </c>
      <c r="M19" s="21" t="s">
        <v>48</v>
      </c>
      <c r="N19" s="21" t="s">
        <v>73</v>
      </c>
      <c r="O19" s="17"/>
      <c r="P19" s="18"/>
      <c r="R19" s="85"/>
    </row>
    <row r="20" spans="2:19">
      <c r="B20" s="65" t="s">
        <v>17</v>
      </c>
      <c r="C20" s="75" t="s">
        <v>18</v>
      </c>
      <c r="D20" s="78">
        <v>31540</v>
      </c>
      <c r="E20" s="60" t="s">
        <v>19</v>
      </c>
      <c r="F20" s="75">
        <v>1079</v>
      </c>
      <c r="G20" s="60" t="s">
        <v>27</v>
      </c>
      <c r="H20" s="61">
        <v>1878.62</v>
      </c>
      <c r="I20" s="81" t="s">
        <v>21</v>
      </c>
      <c r="K20" s="84"/>
      <c r="L20" s="21" t="s">
        <v>19</v>
      </c>
      <c r="M20" s="21" t="s">
        <v>50</v>
      </c>
      <c r="N20" s="21" t="s">
        <v>77</v>
      </c>
      <c r="O20" s="17"/>
      <c r="P20" s="18"/>
      <c r="R20" s="85"/>
    </row>
    <row r="21" spans="2:19">
      <c r="B21" s="65" t="s">
        <v>12</v>
      </c>
      <c r="C21" s="75" t="s">
        <v>13</v>
      </c>
      <c r="D21" s="78">
        <v>31540</v>
      </c>
      <c r="E21" s="60" t="s">
        <v>28</v>
      </c>
      <c r="F21" s="75">
        <v>1080</v>
      </c>
      <c r="G21" s="60" t="s">
        <v>29</v>
      </c>
      <c r="H21" s="61">
        <v>528.27</v>
      </c>
      <c r="I21" s="81" t="s">
        <v>16</v>
      </c>
      <c r="K21" s="84"/>
      <c r="L21" s="21" t="s">
        <v>137</v>
      </c>
      <c r="M21" s="21" t="s">
        <v>53</v>
      </c>
      <c r="N21" s="21" t="s">
        <v>101</v>
      </c>
      <c r="O21" s="17"/>
      <c r="P21" s="18"/>
      <c r="R21" s="85"/>
    </row>
    <row r="22" spans="2:19">
      <c r="B22" s="65" t="s">
        <v>22</v>
      </c>
      <c r="C22" s="75" t="s">
        <v>23</v>
      </c>
      <c r="D22" s="78">
        <v>31540</v>
      </c>
      <c r="E22" s="60" t="s">
        <v>30</v>
      </c>
      <c r="F22" s="75">
        <v>1082</v>
      </c>
      <c r="G22" s="60" t="s">
        <v>31</v>
      </c>
      <c r="H22" s="61">
        <v>999.81</v>
      </c>
      <c r="I22" s="81" t="s">
        <v>26</v>
      </c>
      <c r="K22" s="84"/>
      <c r="L22" s="17"/>
      <c r="M22" s="21" t="s">
        <v>55</v>
      </c>
      <c r="N22" s="21" t="s">
        <v>156</v>
      </c>
      <c r="O22" s="17"/>
      <c r="P22" s="18"/>
      <c r="R22" s="85"/>
    </row>
    <row r="23" spans="2:19" ht="12.75" customHeight="1">
      <c r="B23" s="65" t="s">
        <v>32</v>
      </c>
      <c r="C23" s="75" t="s">
        <v>33</v>
      </c>
      <c r="D23" s="78">
        <v>31540</v>
      </c>
      <c r="E23" s="60" t="s">
        <v>34</v>
      </c>
      <c r="F23" s="75">
        <v>1083</v>
      </c>
      <c r="G23" s="60" t="s">
        <v>35</v>
      </c>
      <c r="H23" s="61">
        <v>1315.58</v>
      </c>
      <c r="I23" s="81" t="s">
        <v>36</v>
      </c>
      <c r="K23" s="84"/>
      <c r="L23" s="17"/>
      <c r="M23" s="17"/>
      <c r="N23" s="17"/>
      <c r="O23" s="17"/>
      <c r="P23" s="18"/>
      <c r="R23" s="85"/>
    </row>
    <row r="24" spans="2:19">
      <c r="B24" s="65" t="s">
        <v>22</v>
      </c>
      <c r="C24" s="75" t="s">
        <v>23</v>
      </c>
      <c r="D24" s="78">
        <v>31540</v>
      </c>
      <c r="E24" s="60" t="s">
        <v>37</v>
      </c>
      <c r="F24" s="75">
        <v>1085</v>
      </c>
      <c r="G24" s="60" t="s">
        <v>38</v>
      </c>
      <c r="H24" s="61">
        <v>1282.23</v>
      </c>
      <c r="I24" s="81" t="s">
        <v>26</v>
      </c>
      <c r="K24" s="84">
        <v>5</v>
      </c>
      <c r="L24" s="21" t="s">
        <v>203</v>
      </c>
      <c r="M24" s="17"/>
      <c r="N24" s="17"/>
      <c r="O24" s="17"/>
      <c r="P24" s="18"/>
      <c r="R24" s="85"/>
    </row>
    <row r="25" spans="2:19">
      <c r="B25" s="65" t="s">
        <v>12</v>
      </c>
      <c r="C25" s="75" t="s">
        <v>13</v>
      </c>
      <c r="D25" s="78">
        <v>31540</v>
      </c>
      <c r="E25" s="60" t="s">
        <v>14</v>
      </c>
      <c r="F25" s="75">
        <v>1086</v>
      </c>
      <c r="G25" s="60" t="s">
        <v>39</v>
      </c>
      <c r="H25" s="61">
        <v>2148.61</v>
      </c>
      <c r="I25" s="81" t="s">
        <v>16</v>
      </c>
      <c r="K25" s="84"/>
      <c r="L25" s="17"/>
      <c r="M25" s="17"/>
      <c r="N25" s="17"/>
      <c r="O25" s="17"/>
      <c r="P25" s="18"/>
      <c r="R25" s="85" t="s">
        <v>282</v>
      </c>
    </row>
    <row r="26" spans="2:19">
      <c r="B26" s="65" t="s">
        <v>40</v>
      </c>
      <c r="C26" s="75" t="s">
        <v>41</v>
      </c>
      <c r="D26" s="78">
        <v>31540</v>
      </c>
      <c r="E26" s="60" t="s">
        <v>42</v>
      </c>
      <c r="F26" s="75">
        <v>1087</v>
      </c>
      <c r="G26" s="60" t="s">
        <v>43</v>
      </c>
      <c r="H26" s="61">
        <v>644.16999999999996</v>
      </c>
      <c r="I26" s="81" t="s">
        <v>44</v>
      </c>
      <c r="K26" s="84">
        <v>6</v>
      </c>
      <c r="L26" s="17" t="s">
        <v>204</v>
      </c>
      <c r="M26" s="17"/>
      <c r="N26" s="17"/>
      <c r="O26" s="17"/>
      <c r="P26" s="18"/>
      <c r="R26" s="85"/>
    </row>
    <row r="27" spans="2:19">
      <c r="B27" s="65" t="s">
        <v>40</v>
      </c>
      <c r="C27" s="75" t="s">
        <v>41</v>
      </c>
      <c r="D27" s="78">
        <v>31540</v>
      </c>
      <c r="E27" s="60" t="s">
        <v>42</v>
      </c>
      <c r="F27" s="75">
        <v>1088</v>
      </c>
      <c r="G27" s="60" t="s">
        <v>45</v>
      </c>
      <c r="H27" s="61">
        <v>799.87</v>
      </c>
      <c r="I27" s="81" t="s">
        <v>44</v>
      </c>
      <c r="K27" s="84"/>
      <c r="L27" s="17"/>
      <c r="M27" s="17"/>
      <c r="N27" s="17"/>
      <c r="O27" s="17"/>
      <c r="P27" s="18"/>
      <c r="R27" s="85"/>
    </row>
    <row r="28" spans="2:19">
      <c r="B28" s="65" t="s">
        <v>12</v>
      </c>
      <c r="C28" s="75" t="s">
        <v>13</v>
      </c>
      <c r="D28" s="78">
        <v>31540</v>
      </c>
      <c r="E28" s="60" t="s">
        <v>46</v>
      </c>
      <c r="F28" s="75">
        <v>1089</v>
      </c>
      <c r="G28" s="60" t="s">
        <v>47</v>
      </c>
      <c r="H28" s="61">
        <v>1664.67</v>
      </c>
      <c r="I28" s="81" t="s">
        <v>16</v>
      </c>
      <c r="K28" s="84">
        <v>7</v>
      </c>
      <c r="L28" s="17" t="s">
        <v>205</v>
      </c>
      <c r="M28" s="17"/>
      <c r="N28" s="17"/>
      <c r="O28" s="17"/>
      <c r="P28" s="18"/>
      <c r="R28" s="85"/>
    </row>
    <row r="29" spans="2:19" ht="12.75" customHeight="1">
      <c r="B29" s="65" t="s">
        <v>17</v>
      </c>
      <c r="C29" s="75" t="s">
        <v>18</v>
      </c>
      <c r="D29" s="78">
        <v>31540</v>
      </c>
      <c r="E29" s="60" t="s">
        <v>48</v>
      </c>
      <c r="F29" s="75">
        <v>1091</v>
      </c>
      <c r="G29" s="60" t="s">
        <v>49</v>
      </c>
      <c r="H29" s="61">
        <v>1317.57</v>
      </c>
      <c r="I29" s="81" t="s">
        <v>21</v>
      </c>
      <c r="K29" s="16"/>
      <c r="L29" s="17"/>
      <c r="M29" s="17"/>
      <c r="N29" s="17"/>
      <c r="O29" s="17"/>
      <c r="P29" s="18"/>
      <c r="R29" s="85"/>
    </row>
    <row r="30" spans="2:19">
      <c r="B30" s="65" t="s">
        <v>12</v>
      </c>
      <c r="C30" s="75" t="s">
        <v>13</v>
      </c>
      <c r="D30" s="78">
        <v>31540</v>
      </c>
      <c r="E30" s="60" t="s">
        <v>50</v>
      </c>
      <c r="F30" s="75">
        <v>1092</v>
      </c>
      <c r="G30" s="60" t="s">
        <v>51</v>
      </c>
      <c r="H30" s="61">
        <v>171.15</v>
      </c>
      <c r="I30" s="81" t="s">
        <v>16</v>
      </c>
      <c r="K30" s="16"/>
      <c r="L30" s="22" t="s">
        <v>206</v>
      </c>
      <c r="M30" s="17"/>
      <c r="N30" s="17"/>
      <c r="O30" s="17"/>
      <c r="P30" s="18"/>
      <c r="R30" s="85"/>
    </row>
    <row r="31" spans="2:19" ht="12.75" customHeight="1">
      <c r="B31" s="65" t="s">
        <v>17</v>
      </c>
      <c r="C31" s="75" t="s">
        <v>18</v>
      </c>
      <c r="D31" s="78">
        <v>31541</v>
      </c>
      <c r="E31" s="60" t="s">
        <v>19</v>
      </c>
      <c r="F31" s="75">
        <v>1094</v>
      </c>
      <c r="G31" s="60" t="s">
        <v>52</v>
      </c>
      <c r="H31" s="61">
        <v>2726.63</v>
      </c>
      <c r="I31" s="81" t="s">
        <v>21</v>
      </c>
      <c r="K31" s="16"/>
      <c r="L31" s="22" t="s">
        <v>207</v>
      </c>
      <c r="M31" s="17"/>
      <c r="N31" s="17"/>
      <c r="O31" s="17"/>
      <c r="P31" s="18"/>
      <c r="R31" s="85"/>
    </row>
    <row r="32" spans="2:19">
      <c r="B32" s="65" t="s">
        <v>40</v>
      </c>
      <c r="C32" s="75" t="s">
        <v>41</v>
      </c>
      <c r="D32" s="78">
        <v>31541</v>
      </c>
      <c r="E32" s="60" t="s">
        <v>53</v>
      </c>
      <c r="F32" s="75">
        <v>1097</v>
      </c>
      <c r="G32" s="60" t="s">
        <v>54</v>
      </c>
      <c r="H32" s="61">
        <v>2256.81</v>
      </c>
      <c r="I32" s="81" t="s">
        <v>44</v>
      </c>
      <c r="K32" s="16"/>
      <c r="L32" s="22" t="s">
        <v>208</v>
      </c>
      <c r="M32" s="17"/>
      <c r="N32" s="17"/>
      <c r="O32" s="17"/>
      <c r="P32" s="18"/>
      <c r="R32" s="85"/>
    </row>
    <row r="33" spans="2:18">
      <c r="B33" s="65" t="s">
        <v>17</v>
      </c>
      <c r="C33" s="75" t="s">
        <v>18</v>
      </c>
      <c r="D33" s="78">
        <v>31541</v>
      </c>
      <c r="E33" s="60" t="s">
        <v>55</v>
      </c>
      <c r="F33" s="75">
        <v>1099</v>
      </c>
      <c r="G33" s="60" t="s">
        <v>56</v>
      </c>
      <c r="H33" s="61">
        <v>759.9</v>
      </c>
      <c r="I33" s="81" t="s">
        <v>21</v>
      </c>
      <c r="K33" s="23"/>
      <c r="L33" s="24"/>
      <c r="M33" s="24"/>
      <c r="N33" s="24"/>
      <c r="O33" s="24"/>
      <c r="P33" s="25"/>
      <c r="R33" s="85"/>
    </row>
    <row r="34" spans="2:18" ht="12.75" customHeight="1">
      <c r="B34" s="65" t="s">
        <v>32</v>
      </c>
      <c r="C34" s="75" t="s">
        <v>33</v>
      </c>
      <c r="D34" s="78">
        <v>31541</v>
      </c>
      <c r="E34" s="60" t="s">
        <v>57</v>
      </c>
      <c r="F34" s="75">
        <v>1100</v>
      </c>
      <c r="G34" s="60" t="s">
        <v>58</v>
      </c>
      <c r="H34" s="61">
        <v>952.05</v>
      </c>
      <c r="I34" s="81" t="s">
        <v>36</v>
      </c>
      <c r="R34" s="85"/>
    </row>
    <row r="35" spans="2:18">
      <c r="B35" s="65" t="s">
        <v>17</v>
      </c>
      <c r="C35" s="75" t="s">
        <v>18</v>
      </c>
      <c r="D35" s="78">
        <v>31541</v>
      </c>
      <c r="E35" s="60" t="s">
        <v>48</v>
      </c>
      <c r="F35" s="75">
        <v>1102</v>
      </c>
      <c r="G35" s="60" t="s">
        <v>59</v>
      </c>
      <c r="H35" s="61">
        <v>785.44</v>
      </c>
      <c r="I35" s="81" t="s">
        <v>21</v>
      </c>
      <c r="R35" s="85"/>
    </row>
    <row r="36" spans="2:18">
      <c r="B36" s="65" t="s">
        <v>17</v>
      </c>
      <c r="C36" s="75" t="s">
        <v>18</v>
      </c>
      <c r="D36" s="78">
        <v>31541</v>
      </c>
      <c r="E36" s="60" t="s">
        <v>60</v>
      </c>
      <c r="F36" s="75">
        <v>1103</v>
      </c>
      <c r="G36" s="60" t="s">
        <v>61</v>
      </c>
      <c r="H36" s="61">
        <v>1845.25</v>
      </c>
      <c r="I36" s="81" t="s">
        <v>21</v>
      </c>
      <c r="R36" s="85" t="s">
        <v>283</v>
      </c>
    </row>
    <row r="37" spans="2:18">
      <c r="B37" s="65" t="s">
        <v>12</v>
      </c>
      <c r="C37" s="75" t="s">
        <v>13</v>
      </c>
      <c r="D37" s="78">
        <v>31541</v>
      </c>
      <c r="E37" s="60" t="s">
        <v>62</v>
      </c>
      <c r="F37" s="75">
        <v>1104</v>
      </c>
      <c r="G37" s="60" t="s">
        <v>63</v>
      </c>
      <c r="H37" s="61">
        <v>2538.1799999999998</v>
      </c>
      <c r="I37" s="81" t="s">
        <v>16</v>
      </c>
      <c r="R37" s="85"/>
    </row>
    <row r="38" spans="2:18">
      <c r="B38" s="65" t="s">
        <v>12</v>
      </c>
      <c r="C38" s="75" t="s">
        <v>13</v>
      </c>
      <c r="D38" s="78">
        <v>31541</v>
      </c>
      <c r="E38" s="60" t="s">
        <v>50</v>
      </c>
      <c r="F38" s="75">
        <v>1105</v>
      </c>
      <c r="G38" s="60" t="s">
        <v>64</v>
      </c>
      <c r="H38" s="61">
        <v>1052.81</v>
      </c>
      <c r="I38" s="81" t="s">
        <v>16</v>
      </c>
      <c r="R38" s="85"/>
    </row>
    <row r="39" spans="2:18">
      <c r="B39" s="65" t="s">
        <v>32</v>
      </c>
      <c r="C39" s="75" t="s">
        <v>33</v>
      </c>
      <c r="D39" s="78">
        <v>31541</v>
      </c>
      <c r="E39" s="60" t="s">
        <v>57</v>
      </c>
      <c r="F39" s="75">
        <v>1106</v>
      </c>
      <c r="G39" s="60" t="s">
        <v>65</v>
      </c>
      <c r="H39" s="61">
        <v>1080.3900000000001</v>
      </c>
      <c r="I39" s="81" t="s">
        <v>36</v>
      </c>
      <c r="R39" s="85"/>
    </row>
    <row r="40" spans="2:18">
      <c r="B40" s="65" t="s">
        <v>17</v>
      </c>
      <c r="C40" s="75" t="s">
        <v>18</v>
      </c>
      <c r="D40" s="78">
        <v>31541</v>
      </c>
      <c r="E40" s="60" t="s">
        <v>66</v>
      </c>
      <c r="F40" s="75">
        <v>1107</v>
      </c>
      <c r="G40" s="60" t="s">
        <v>67</v>
      </c>
      <c r="H40" s="61">
        <v>1711.4</v>
      </c>
      <c r="I40" s="81" t="s">
        <v>21</v>
      </c>
      <c r="R40" s="85"/>
    </row>
    <row r="41" spans="2:18">
      <c r="B41" s="65" t="s">
        <v>32</v>
      </c>
      <c r="C41" s="75" t="s">
        <v>33</v>
      </c>
      <c r="D41" s="78">
        <v>31541</v>
      </c>
      <c r="E41" s="60" t="s">
        <v>68</v>
      </c>
      <c r="F41" s="75">
        <v>1108</v>
      </c>
      <c r="G41" s="60" t="s">
        <v>69</v>
      </c>
      <c r="H41" s="61">
        <v>1012.37</v>
      </c>
      <c r="I41" s="81" t="s">
        <v>36</v>
      </c>
      <c r="R41" s="85"/>
    </row>
    <row r="42" spans="2:18" ht="12.75" customHeight="1">
      <c r="B42" s="65" t="s">
        <v>40</v>
      </c>
      <c r="C42" s="75" t="s">
        <v>41</v>
      </c>
      <c r="D42" s="78">
        <v>31541</v>
      </c>
      <c r="E42" s="60" t="s">
        <v>53</v>
      </c>
      <c r="F42" s="75">
        <v>1109</v>
      </c>
      <c r="G42" s="60" t="s">
        <v>70</v>
      </c>
      <c r="H42" s="61">
        <v>15.48</v>
      </c>
      <c r="I42" s="81" t="s">
        <v>44</v>
      </c>
      <c r="R42" s="85"/>
    </row>
    <row r="43" spans="2:18" ht="12.75" customHeight="1">
      <c r="B43" s="65" t="s">
        <v>22</v>
      </c>
      <c r="C43" s="75" t="s">
        <v>23</v>
      </c>
      <c r="D43" s="78">
        <v>31541</v>
      </c>
      <c r="E43" s="60" t="s">
        <v>71</v>
      </c>
      <c r="F43" s="75">
        <v>1110</v>
      </c>
      <c r="G43" s="60" t="s">
        <v>72</v>
      </c>
      <c r="H43" s="61">
        <v>996.95</v>
      </c>
      <c r="I43" s="81" t="s">
        <v>26</v>
      </c>
      <c r="R43" s="85"/>
    </row>
    <row r="44" spans="2:18" ht="12.75" customHeight="1">
      <c r="B44" s="65" t="s">
        <v>22</v>
      </c>
      <c r="C44" s="75" t="s">
        <v>23</v>
      </c>
      <c r="D44" s="78">
        <v>31541</v>
      </c>
      <c r="E44" s="60" t="s">
        <v>73</v>
      </c>
      <c r="F44" s="75">
        <v>1111</v>
      </c>
      <c r="G44" s="60" t="s">
        <v>74</v>
      </c>
      <c r="H44" s="61">
        <v>1493.34</v>
      </c>
      <c r="I44" s="81" t="s">
        <v>26</v>
      </c>
      <c r="R44" s="85"/>
    </row>
    <row r="45" spans="2:18">
      <c r="B45" s="65" t="s">
        <v>40</v>
      </c>
      <c r="C45" s="75" t="s">
        <v>41</v>
      </c>
      <c r="D45" s="78">
        <v>31541</v>
      </c>
      <c r="E45" s="60" t="s">
        <v>42</v>
      </c>
      <c r="F45" s="75">
        <v>1112</v>
      </c>
      <c r="G45" s="60" t="s">
        <v>54</v>
      </c>
      <c r="H45" s="61">
        <v>863.96</v>
      </c>
      <c r="I45" s="81" t="s">
        <v>44</v>
      </c>
      <c r="R45" s="85"/>
    </row>
    <row r="46" spans="2:18">
      <c r="B46" s="65" t="s">
        <v>40</v>
      </c>
      <c r="C46" s="75" t="s">
        <v>41</v>
      </c>
      <c r="D46" s="78">
        <v>31542</v>
      </c>
      <c r="E46" s="60" t="s">
        <v>42</v>
      </c>
      <c r="F46" s="75">
        <v>1113</v>
      </c>
      <c r="G46" s="60" t="s">
        <v>75</v>
      </c>
      <c r="H46" s="61">
        <v>1890.75</v>
      </c>
      <c r="I46" s="81" t="s">
        <v>44</v>
      </c>
      <c r="R46" s="85"/>
    </row>
    <row r="47" spans="2:18">
      <c r="B47" s="65" t="s">
        <v>22</v>
      </c>
      <c r="C47" s="75" t="s">
        <v>23</v>
      </c>
      <c r="D47" s="78">
        <v>31542</v>
      </c>
      <c r="E47" s="60" t="s">
        <v>24</v>
      </c>
      <c r="F47" s="75">
        <v>1114</v>
      </c>
      <c r="G47" s="60" t="s">
        <v>76</v>
      </c>
      <c r="H47" s="61">
        <v>2174.81</v>
      </c>
      <c r="I47" s="81" t="s">
        <v>26</v>
      </c>
      <c r="R47" s="85"/>
    </row>
    <row r="48" spans="2:18">
      <c r="B48" s="65" t="s">
        <v>40</v>
      </c>
      <c r="C48" s="75" t="s">
        <v>41</v>
      </c>
      <c r="D48" s="78">
        <v>31542</v>
      </c>
      <c r="E48" s="60" t="s">
        <v>77</v>
      </c>
      <c r="F48" s="75">
        <v>1117</v>
      </c>
      <c r="G48" s="60" t="s">
        <v>78</v>
      </c>
      <c r="H48" s="61">
        <v>1085.32</v>
      </c>
      <c r="I48" s="81" t="s">
        <v>44</v>
      </c>
      <c r="R48" s="85"/>
    </row>
    <row r="49" spans="2:18">
      <c r="B49" s="65" t="s">
        <v>17</v>
      </c>
      <c r="C49" s="75" t="s">
        <v>18</v>
      </c>
      <c r="D49" s="78">
        <v>31542</v>
      </c>
      <c r="E49" s="60" t="s">
        <v>60</v>
      </c>
      <c r="F49" s="75">
        <v>1119</v>
      </c>
      <c r="G49" s="60" t="s">
        <v>79</v>
      </c>
      <c r="H49" s="61">
        <v>1528.47</v>
      </c>
      <c r="I49" s="81" t="s">
        <v>21</v>
      </c>
      <c r="R49" s="85"/>
    </row>
    <row r="50" spans="2:18">
      <c r="B50" s="65" t="s">
        <v>12</v>
      </c>
      <c r="C50" s="75" t="s">
        <v>13</v>
      </c>
      <c r="D50" s="78">
        <v>31542</v>
      </c>
      <c r="E50" s="60" t="s">
        <v>28</v>
      </c>
      <c r="F50" s="75">
        <v>1120</v>
      </c>
      <c r="G50" s="60" t="s">
        <v>80</v>
      </c>
      <c r="H50" s="61">
        <v>2333</v>
      </c>
      <c r="I50" s="81" t="s">
        <v>16</v>
      </c>
      <c r="R50" s="85"/>
    </row>
    <row r="51" spans="2:18">
      <c r="B51" s="65" t="s">
        <v>22</v>
      </c>
      <c r="C51" s="75" t="s">
        <v>23</v>
      </c>
      <c r="D51" s="78">
        <v>31542</v>
      </c>
      <c r="E51" s="60" t="s">
        <v>24</v>
      </c>
      <c r="F51" s="75">
        <v>1122</v>
      </c>
      <c r="G51" s="60" t="s">
        <v>76</v>
      </c>
      <c r="H51" s="61">
        <v>253.52</v>
      </c>
      <c r="I51" s="81" t="s">
        <v>26</v>
      </c>
      <c r="R51" s="85"/>
    </row>
    <row r="52" spans="2:18" ht="12.75" customHeight="1">
      <c r="B52" s="65" t="s">
        <v>17</v>
      </c>
      <c r="C52" s="75" t="s">
        <v>18</v>
      </c>
      <c r="D52" s="78">
        <v>31542</v>
      </c>
      <c r="E52" s="60" t="s">
        <v>19</v>
      </c>
      <c r="F52" s="75">
        <v>1125</v>
      </c>
      <c r="G52" s="60" t="s">
        <v>81</v>
      </c>
      <c r="H52" s="61">
        <v>739.36</v>
      </c>
      <c r="I52" s="81" t="s">
        <v>21</v>
      </c>
      <c r="R52" s="85"/>
    </row>
    <row r="53" spans="2:18">
      <c r="B53" s="65" t="s">
        <v>32</v>
      </c>
      <c r="C53" s="75" t="s">
        <v>33</v>
      </c>
      <c r="D53" s="78">
        <v>31543</v>
      </c>
      <c r="E53" s="60" t="s">
        <v>82</v>
      </c>
      <c r="F53" s="75">
        <v>1126</v>
      </c>
      <c r="G53" s="60" t="s">
        <v>83</v>
      </c>
      <c r="H53" s="61">
        <v>1590.64</v>
      </c>
      <c r="I53" s="81" t="s">
        <v>36</v>
      </c>
      <c r="R53" s="85" t="s">
        <v>284</v>
      </c>
    </row>
    <row r="54" spans="2:18">
      <c r="B54" s="65" t="s">
        <v>40</v>
      </c>
      <c r="C54" s="75" t="s">
        <v>41</v>
      </c>
      <c r="D54" s="78">
        <v>31543</v>
      </c>
      <c r="E54" s="60" t="s">
        <v>77</v>
      </c>
      <c r="F54" s="75">
        <v>1127</v>
      </c>
      <c r="G54" s="60" t="s">
        <v>84</v>
      </c>
      <c r="H54" s="61">
        <v>2048.88</v>
      </c>
      <c r="I54" s="81" t="s">
        <v>44</v>
      </c>
      <c r="R54" s="85"/>
    </row>
    <row r="55" spans="2:18" ht="12.75" customHeight="1">
      <c r="B55" s="65" t="s">
        <v>22</v>
      </c>
      <c r="C55" s="75" t="s">
        <v>23</v>
      </c>
      <c r="D55" s="78">
        <v>31543</v>
      </c>
      <c r="E55" s="60" t="s">
        <v>24</v>
      </c>
      <c r="F55" s="75">
        <v>1128</v>
      </c>
      <c r="G55" s="60" t="s">
        <v>85</v>
      </c>
      <c r="H55" s="61">
        <v>882.8</v>
      </c>
      <c r="I55" s="81" t="s">
        <v>26</v>
      </c>
      <c r="R55" s="85"/>
    </row>
    <row r="56" spans="2:18">
      <c r="B56" s="65" t="s">
        <v>32</v>
      </c>
      <c r="C56" s="75" t="s">
        <v>33</v>
      </c>
      <c r="D56" s="78">
        <v>31543</v>
      </c>
      <c r="E56" s="60" t="s">
        <v>82</v>
      </c>
      <c r="F56" s="75">
        <v>1129</v>
      </c>
      <c r="G56" s="60" t="s">
        <v>86</v>
      </c>
      <c r="H56" s="61">
        <v>1528.32</v>
      </c>
      <c r="I56" s="81" t="s">
        <v>36</v>
      </c>
      <c r="R56" s="85"/>
    </row>
    <row r="57" spans="2:18" ht="12.75" customHeight="1">
      <c r="B57" s="65" t="s">
        <v>40</v>
      </c>
      <c r="C57" s="75" t="s">
        <v>41</v>
      </c>
      <c r="D57" s="78">
        <v>31543</v>
      </c>
      <c r="E57" s="60" t="s">
        <v>87</v>
      </c>
      <c r="F57" s="75">
        <v>1130</v>
      </c>
      <c r="G57" s="60" t="s">
        <v>88</v>
      </c>
      <c r="H57" s="61">
        <v>1132.3</v>
      </c>
      <c r="I57" s="81" t="s">
        <v>44</v>
      </c>
      <c r="R57" s="85"/>
    </row>
    <row r="58" spans="2:18" ht="12.75" customHeight="1">
      <c r="B58" s="65" t="s">
        <v>12</v>
      </c>
      <c r="C58" s="75" t="s">
        <v>13</v>
      </c>
      <c r="D58" s="78">
        <v>31543</v>
      </c>
      <c r="E58" s="60" t="s">
        <v>46</v>
      </c>
      <c r="F58" s="75">
        <v>1131</v>
      </c>
      <c r="G58" s="60" t="s">
        <v>89</v>
      </c>
      <c r="H58" s="61">
        <v>927.86</v>
      </c>
      <c r="I58" s="81" t="s">
        <v>16</v>
      </c>
      <c r="R58" s="85"/>
    </row>
    <row r="59" spans="2:18">
      <c r="B59" s="65" t="s">
        <v>12</v>
      </c>
      <c r="C59" s="75" t="s">
        <v>13</v>
      </c>
      <c r="D59" s="78">
        <v>31543</v>
      </c>
      <c r="E59" s="60" t="s">
        <v>28</v>
      </c>
      <c r="F59" s="75">
        <v>1132</v>
      </c>
      <c r="G59" s="60" t="s">
        <v>90</v>
      </c>
      <c r="H59" s="61">
        <v>1980.28</v>
      </c>
      <c r="I59" s="81" t="s">
        <v>16</v>
      </c>
      <c r="R59" s="85"/>
    </row>
    <row r="60" spans="2:18">
      <c r="B60" s="65" t="s">
        <v>40</v>
      </c>
      <c r="C60" s="75" t="s">
        <v>41</v>
      </c>
      <c r="D60" s="78">
        <v>31543</v>
      </c>
      <c r="E60" s="60" t="s">
        <v>42</v>
      </c>
      <c r="F60" s="75">
        <v>1134</v>
      </c>
      <c r="G60" s="60" t="s">
        <v>91</v>
      </c>
      <c r="H60" s="61">
        <v>166.12</v>
      </c>
      <c r="I60" s="81" t="s">
        <v>44</v>
      </c>
      <c r="R60" s="85"/>
    </row>
    <row r="61" spans="2:18">
      <c r="B61" s="65" t="s">
        <v>17</v>
      </c>
      <c r="C61" s="75" t="s">
        <v>18</v>
      </c>
      <c r="D61" s="78">
        <v>31543</v>
      </c>
      <c r="E61" s="60" t="s">
        <v>60</v>
      </c>
      <c r="F61" s="75">
        <v>1135</v>
      </c>
      <c r="G61" s="60" t="s">
        <v>92</v>
      </c>
      <c r="H61" s="61">
        <v>1386.26</v>
      </c>
      <c r="I61" s="81" t="s">
        <v>21</v>
      </c>
      <c r="R61" s="85"/>
    </row>
    <row r="62" spans="2:18">
      <c r="B62" s="65" t="s">
        <v>12</v>
      </c>
      <c r="C62" s="75" t="s">
        <v>13</v>
      </c>
      <c r="D62" s="78">
        <v>31543</v>
      </c>
      <c r="E62" s="60" t="s">
        <v>14</v>
      </c>
      <c r="F62" s="75">
        <v>1136</v>
      </c>
      <c r="G62" s="60" t="s">
        <v>93</v>
      </c>
      <c r="H62" s="61">
        <v>2388.9699999999998</v>
      </c>
      <c r="I62" s="81" t="s">
        <v>16</v>
      </c>
      <c r="R62" s="85"/>
    </row>
    <row r="63" spans="2:18">
      <c r="B63" s="65" t="s">
        <v>40</v>
      </c>
      <c r="C63" s="75" t="s">
        <v>41</v>
      </c>
      <c r="D63" s="78">
        <v>31543</v>
      </c>
      <c r="E63" s="60" t="s">
        <v>42</v>
      </c>
      <c r="F63" s="75">
        <v>1137</v>
      </c>
      <c r="G63" s="60" t="s">
        <v>76</v>
      </c>
      <c r="H63" s="61">
        <v>3321.66</v>
      </c>
      <c r="I63" s="81" t="s">
        <v>44</v>
      </c>
      <c r="R63" s="85"/>
    </row>
    <row r="64" spans="2:18">
      <c r="B64" s="65" t="s">
        <v>32</v>
      </c>
      <c r="C64" s="75" t="s">
        <v>33</v>
      </c>
      <c r="D64" s="78">
        <v>31543</v>
      </c>
      <c r="E64" s="60" t="s">
        <v>57</v>
      </c>
      <c r="F64" s="75">
        <v>1140</v>
      </c>
      <c r="G64" s="60" t="s">
        <v>94</v>
      </c>
      <c r="H64" s="61">
        <v>1309.52</v>
      </c>
      <c r="I64" s="81" t="s">
        <v>36</v>
      </c>
      <c r="R64" s="85"/>
    </row>
    <row r="65" spans="2:18" ht="12.75" customHeight="1">
      <c r="B65" s="65" t="s">
        <v>12</v>
      </c>
      <c r="C65" s="75" t="s">
        <v>13</v>
      </c>
      <c r="D65" s="78">
        <v>31543</v>
      </c>
      <c r="E65" s="60" t="s">
        <v>46</v>
      </c>
      <c r="F65" s="75">
        <v>1141</v>
      </c>
      <c r="G65" s="60" t="s">
        <v>95</v>
      </c>
      <c r="H65" s="61">
        <v>1510.52</v>
      </c>
      <c r="I65" s="81" t="s">
        <v>16</v>
      </c>
      <c r="R65" s="85"/>
    </row>
    <row r="66" spans="2:18" ht="12.75" customHeight="1">
      <c r="B66" s="65" t="s">
        <v>22</v>
      </c>
      <c r="C66" s="75" t="s">
        <v>23</v>
      </c>
      <c r="D66" s="78">
        <v>31543</v>
      </c>
      <c r="E66" s="60" t="s">
        <v>30</v>
      </c>
      <c r="F66" s="75">
        <v>1142</v>
      </c>
      <c r="G66" s="60" t="s">
        <v>96</v>
      </c>
      <c r="H66" s="61">
        <v>893.28</v>
      </c>
      <c r="I66" s="81" t="s">
        <v>26</v>
      </c>
      <c r="R66" s="85"/>
    </row>
    <row r="67" spans="2:18" ht="12.75" customHeight="1">
      <c r="B67" s="65" t="s">
        <v>32</v>
      </c>
      <c r="C67" s="75" t="s">
        <v>33</v>
      </c>
      <c r="D67" s="78">
        <v>31543</v>
      </c>
      <c r="E67" s="60" t="s">
        <v>82</v>
      </c>
      <c r="F67" s="75">
        <v>1143</v>
      </c>
      <c r="G67" s="60" t="s">
        <v>97</v>
      </c>
      <c r="H67" s="61">
        <v>829.73</v>
      </c>
      <c r="I67" s="81" t="s">
        <v>36</v>
      </c>
      <c r="R67" s="85"/>
    </row>
    <row r="68" spans="2:18">
      <c r="B68" s="65" t="s">
        <v>12</v>
      </c>
      <c r="C68" s="75" t="s">
        <v>13</v>
      </c>
      <c r="D68" s="78">
        <v>31543</v>
      </c>
      <c r="E68" s="60" t="s">
        <v>46</v>
      </c>
      <c r="F68" s="75">
        <v>1144</v>
      </c>
      <c r="G68" s="60" t="s">
        <v>98</v>
      </c>
      <c r="H68" s="61">
        <v>1138.6300000000001</v>
      </c>
      <c r="I68" s="81" t="s">
        <v>16</v>
      </c>
      <c r="R68" s="85"/>
    </row>
    <row r="69" spans="2:18">
      <c r="B69" s="65" t="s">
        <v>12</v>
      </c>
      <c r="C69" s="75" t="s">
        <v>13</v>
      </c>
      <c r="D69" s="78">
        <v>31543</v>
      </c>
      <c r="E69" s="60" t="s">
        <v>50</v>
      </c>
      <c r="F69" s="75">
        <v>1145</v>
      </c>
      <c r="G69" s="60" t="s">
        <v>99</v>
      </c>
      <c r="H69" s="61">
        <v>1488.5</v>
      </c>
      <c r="I69" s="81" t="s">
        <v>16</v>
      </c>
      <c r="R69" s="85"/>
    </row>
    <row r="70" spans="2:18">
      <c r="B70" s="65" t="s">
        <v>12</v>
      </c>
      <c r="C70" s="75" t="s">
        <v>13</v>
      </c>
      <c r="D70" s="78">
        <v>31544</v>
      </c>
      <c r="E70" s="60" t="s">
        <v>50</v>
      </c>
      <c r="F70" s="75">
        <v>1146</v>
      </c>
      <c r="G70" s="60" t="s">
        <v>100</v>
      </c>
      <c r="H70" s="61">
        <v>2525.09</v>
      </c>
      <c r="I70" s="81" t="s">
        <v>16</v>
      </c>
      <c r="R70" s="85"/>
    </row>
    <row r="71" spans="2:18">
      <c r="B71" s="65" t="s">
        <v>22</v>
      </c>
      <c r="C71" s="75" t="s">
        <v>23</v>
      </c>
      <c r="D71" s="78">
        <v>31544</v>
      </c>
      <c r="E71" s="60" t="s">
        <v>101</v>
      </c>
      <c r="F71" s="75">
        <v>1148</v>
      </c>
      <c r="G71" s="60" t="s">
        <v>102</v>
      </c>
      <c r="H71" s="61">
        <v>282.22000000000003</v>
      </c>
      <c r="I71" s="81" t="s">
        <v>26</v>
      </c>
      <c r="R71" s="85" t="s">
        <v>285</v>
      </c>
    </row>
    <row r="72" spans="2:18">
      <c r="B72" s="65" t="s">
        <v>22</v>
      </c>
      <c r="C72" s="75" t="s">
        <v>23</v>
      </c>
      <c r="D72" s="78">
        <v>31544</v>
      </c>
      <c r="E72" s="60" t="s">
        <v>73</v>
      </c>
      <c r="F72" s="75">
        <v>1149</v>
      </c>
      <c r="G72" s="60" t="s">
        <v>103</v>
      </c>
      <c r="H72" s="61">
        <v>175.55</v>
      </c>
      <c r="I72" s="81" t="s">
        <v>26</v>
      </c>
    </row>
    <row r="73" spans="2:18">
      <c r="B73" s="65" t="s">
        <v>22</v>
      </c>
      <c r="C73" s="75" t="s">
        <v>23</v>
      </c>
      <c r="D73" s="78">
        <v>31544</v>
      </c>
      <c r="E73" s="60" t="s">
        <v>24</v>
      </c>
      <c r="F73" s="75">
        <v>1151</v>
      </c>
      <c r="G73" s="60" t="s">
        <v>104</v>
      </c>
      <c r="H73" s="61">
        <v>85</v>
      </c>
      <c r="I73" s="81" t="s">
        <v>26</v>
      </c>
    </row>
    <row r="74" spans="2:18">
      <c r="B74" s="65" t="s">
        <v>17</v>
      </c>
      <c r="C74" s="75" t="s">
        <v>18</v>
      </c>
      <c r="D74" s="78">
        <v>31544</v>
      </c>
      <c r="E74" s="60" t="s">
        <v>19</v>
      </c>
      <c r="F74" s="75">
        <v>1152</v>
      </c>
      <c r="G74" s="60" t="s">
        <v>105</v>
      </c>
      <c r="H74" s="61">
        <v>840.39</v>
      </c>
      <c r="I74" s="81" t="s">
        <v>21</v>
      </c>
    </row>
    <row r="75" spans="2:18">
      <c r="B75" s="65" t="s">
        <v>17</v>
      </c>
      <c r="C75" s="75" t="s">
        <v>18</v>
      </c>
      <c r="D75" s="78">
        <v>31544</v>
      </c>
      <c r="E75" s="60" t="s">
        <v>60</v>
      </c>
      <c r="F75" s="75">
        <v>1153</v>
      </c>
      <c r="G75" s="60" t="s">
        <v>106</v>
      </c>
      <c r="H75" s="61">
        <v>1570.76</v>
      </c>
      <c r="I75" s="81" t="s">
        <v>21</v>
      </c>
    </row>
    <row r="76" spans="2:18">
      <c r="B76" s="65" t="s">
        <v>17</v>
      </c>
      <c r="C76" s="75" t="s">
        <v>18</v>
      </c>
      <c r="D76" s="78">
        <v>31544</v>
      </c>
      <c r="E76" s="60" t="s">
        <v>66</v>
      </c>
      <c r="F76" s="75">
        <v>1155</v>
      </c>
      <c r="G76" s="60" t="s">
        <v>107</v>
      </c>
      <c r="H76" s="61">
        <v>846.62</v>
      </c>
      <c r="I76" s="81" t="s">
        <v>21</v>
      </c>
    </row>
    <row r="77" spans="2:18">
      <c r="B77" s="65" t="s">
        <v>32</v>
      </c>
      <c r="C77" s="75" t="s">
        <v>33</v>
      </c>
      <c r="D77" s="78">
        <v>31544</v>
      </c>
      <c r="E77" s="60" t="s">
        <v>57</v>
      </c>
      <c r="F77" s="75">
        <v>1157</v>
      </c>
      <c r="G77" s="60" t="s">
        <v>108</v>
      </c>
      <c r="H77" s="61">
        <v>2485.34</v>
      </c>
      <c r="I77" s="81" t="s">
        <v>36</v>
      </c>
    </row>
    <row r="78" spans="2:18" ht="12.75" customHeight="1">
      <c r="B78" s="65" t="s">
        <v>40</v>
      </c>
      <c r="C78" s="75" t="s">
        <v>41</v>
      </c>
      <c r="D78" s="78">
        <v>31545</v>
      </c>
      <c r="E78" s="60" t="s">
        <v>42</v>
      </c>
      <c r="F78" s="75">
        <v>1160</v>
      </c>
      <c r="G78" s="60" t="s">
        <v>109</v>
      </c>
      <c r="H78" s="61">
        <v>878.27</v>
      </c>
      <c r="I78" s="81" t="s">
        <v>44</v>
      </c>
    </row>
    <row r="79" spans="2:18">
      <c r="B79" s="65" t="s">
        <v>40</v>
      </c>
      <c r="C79" s="75" t="s">
        <v>41</v>
      </c>
      <c r="D79" s="78">
        <v>31545</v>
      </c>
      <c r="E79" s="60" t="s">
        <v>77</v>
      </c>
      <c r="F79" s="75">
        <v>1162</v>
      </c>
      <c r="G79" s="60" t="s">
        <v>88</v>
      </c>
      <c r="H79" s="61">
        <v>328.88</v>
      </c>
      <c r="I79" s="81" t="s">
        <v>44</v>
      </c>
    </row>
    <row r="80" spans="2:18">
      <c r="B80" s="65" t="s">
        <v>17</v>
      </c>
      <c r="C80" s="75" t="s">
        <v>18</v>
      </c>
      <c r="D80" s="78">
        <v>31545</v>
      </c>
      <c r="E80" s="60" t="s">
        <v>66</v>
      </c>
      <c r="F80" s="75">
        <v>1163</v>
      </c>
      <c r="G80" s="60" t="s">
        <v>110</v>
      </c>
      <c r="H80" s="61">
        <v>1062.07</v>
      </c>
      <c r="I80" s="81" t="s">
        <v>21</v>
      </c>
    </row>
    <row r="81" spans="2:9" ht="12.75" customHeight="1">
      <c r="B81" s="65" t="s">
        <v>12</v>
      </c>
      <c r="C81" s="75" t="s">
        <v>13</v>
      </c>
      <c r="D81" s="78">
        <v>31546</v>
      </c>
      <c r="E81" s="60" t="s">
        <v>28</v>
      </c>
      <c r="F81" s="75">
        <v>1166</v>
      </c>
      <c r="G81" s="60" t="s">
        <v>140</v>
      </c>
      <c r="H81" s="61">
        <v>1540.03</v>
      </c>
      <c r="I81" s="81" t="s">
        <v>16</v>
      </c>
    </row>
    <row r="82" spans="2:9" ht="12.75" customHeight="1">
      <c r="B82" s="65" t="s">
        <v>17</v>
      </c>
      <c r="C82" s="75" t="s">
        <v>18</v>
      </c>
      <c r="D82" s="78">
        <v>31546</v>
      </c>
      <c r="E82" s="60" t="s">
        <v>48</v>
      </c>
      <c r="F82" s="75">
        <v>1168</v>
      </c>
      <c r="G82" s="60" t="s">
        <v>31</v>
      </c>
      <c r="H82" s="61">
        <v>1095.6300000000001</v>
      </c>
      <c r="I82" s="81" t="s">
        <v>21</v>
      </c>
    </row>
    <row r="83" spans="2:9">
      <c r="B83" s="65" t="s">
        <v>12</v>
      </c>
      <c r="C83" s="75" t="s">
        <v>13</v>
      </c>
      <c r="D83" s="78">
        <v>31546</v>
      </c>
      <c r="E83" s="60" t="s">
        <v>62</v>
      </c>
      <c r="F83" s="75">
        <v>1170</v>
      </c>
      <c r="G83" s="60" t="s">
        <v>141</v>
      </c>
      <c r="H83" s="61">
        <v>257.16000000000003</v>
      </c>
      <c r="I83" s="81" t="s">
        <v>16</v>
      </c>
    </row>
    <row r="84" spans="2:9">
      <c r="B84" s="65" t="s">
        <v>12</v>
      </c>
      <c r="C84" s="75" t="s">
        <v>13</v>
      </c>
      <c r="D84" s="78">
        <v>31546</v>
      </c>
      <c r="E84" s="60" t="s">
        <v>50</v>
      </c>
      <c r="F84" s="75">
        <v>1171</v>
      </c>
      <c r="G84" s="60" t="s">
        <v>135</v>
      </c>
      <c r="H84" s="61">
        <v>1146.56</v>
      </c>
      <c r="I84" s="81" t="s">
        <v>16</v>
      </c>
    </row>
    <row r="85" spans="2:9">
      <c r="B85" s="65" t="s">
        <v>12</v>
      </c>
      <c r="C85" s="75" t="s">
        <v>13</v>
      </c>
      <c r="D85" s="78">
        <v>31546</v>
      </c>
      <c r="E85" s="60" t="s">
        <v>46</v>
      </c>
      <c r="F85" s="75">
        <v>1172</v>
      </c>
      <c r="G85" s="60" t="s">
        <v>142</v>
      </c>
      <c r="H85" s="61">
        <v>2003.68</v>
      </c>
      <c r="I85" s="81" t="s">
        <v>16</v>
      </c>
    </row>
    <row r="86" spans="2:9">
      <c r="B86" s="65" t="s">
        <v>32</v>
      </c>
      <c r="C86" s="75" t="s">
        <v>33</v>
      </c>
      <c r="D86" s="78">
        <v>31546</v>
      </c>
      <c r="E86" s="60" t="s">
        <v>57</v>
      </c>
      <c r="F86" s="75">
        <v>1174</v>
      </c>
      <c r="G86" s="60" t="s">
        <v>35</v>
      </c>
      <c r="H86" s="61">
        <v>60.6</v>
      </c>
      <c r="I86" s="81" t="s">
        <v>36</v>
      </c>
    </row>
    <row r="87" spans="2:9" ht="12.75" customHeight="1">
      <c r="B87" s="65" t="s">
        <v>32</v>
      </c>
      <c r="C87" s="75" t="s">
        <v>33</v>
      </c>
      <c r="D87" s="78">
        <v>31546</v>
      </c>
      <c r="E87" s="60" t="s">
        <v>34</v>
      </c>
      <c r="F87" s="75">
        <v>1175</v>
      </c>
      <c r="G87" s="60" t="s">
        <v>143</v>
      </c>
      <c r="H87" s="61">
        <v>2114.56</v>
      </c>
      <c r="I87" s="81" t="s">
        <v>36</v>
      </c>
    </row>
    <row r="88" spans="2:9" ht="12.75" customHeight="1">
      <c r="B88" s="65" t="s">
        <v>17</v>
      </c>
      <c r="C88" s="75" t="s">
        <v>18</v>
      </c>
      <c r="D88" s="78">
        <v>31546</v>
      </c>
      <c r="E88" s="60" t="s">
        <v>55</v>
      </c>
      <c r="F88" s="75">
        <v>1177</v>
      </c>
      <c r="G88" s="60" t="s">
        <v>144</v>
      </c>
      <c r="H88" s="61">
        <v>990</v>
      </c>
      <c r="I88" s="81" t="s">
        <v>21</v>
      </c>
    </row>
    <row r="89" spans="2:9">
      <c r="B89" s="65" t="s">
        <v>32</v>
      </c>
      <c r="C89" s="75" t="s">
        <v>33</v>
      </c>
      <c r="D89" s="78">
        <v>31546</v>
      </c>
      <c r="E89" s="60" t="s">
        <v>82</v>
      </c>
      <c r="F89" s="75">
        <v>1178</v>
      </c>
      <c r="G89" s="60" t="s">
        <v>145</v>
      </c>
      <c r="H89" s="61">
        <v>2134.06</v>
      </c>
      <c r="I89" s="81" t="s">
        <v>36</v>
      </c>
    </row>
    <row r="90" spans="2:9">
      <c r="B90" s="65" t="s">
        <v>22</v>
      </c>
      <c r="C90" s="75" t="s">
        <v>23</v>
      </c>
      <c r="D90" s="78">
        <v>31547</v>
      </c>
      <c r="E90" s="60" t="s">
        <v>30</v>
      </c>
      <c r="F90" s="75">
        <v>1180</v>
      </c>
      <c r="G90" s="60" t="s">
        <v>146</v>
      </c>
      <c r="H90" s="61">
        <v>159.66999999999999</v>
      </c>
      <c r="I90" s="81" t="s">
        <v>26</v>
      </c>
    </row>
    <row r="91" spans="2:9" ht="12.75" customHeight="1">
      <c r="B91" s="65" t="s">
        <v>22</v>
      </c>
      <c r="C91" s="75" t="s">
        <v>23</v>
      </c>
      <c r="D91" s="78">
        <v>31547</v>
      </c>
      <c r="E91" s="60" t="s">
        <v>37</v>
      </c>
      <c r="F91" s="75">
        <v>1181</v>
      </c>
      <c r="G91" s="60" t="s">
        <v>147</v>
      </c>
      <c r="H91" s="61">
        <v>1670.32</v>
      </c>
      <c r="I91" s="81" t="s">
        <v>26</v>
      </c>
    </row>
    <row r="92" spans="2:9" ht="12.75" customHeight="1">
      <c r="B92" s="65" t="s">
        <v>12</v>
      </c>
      <c r="C92" s="75" t="s">
        <v>13</v>
      </c>
      <c r="D92" s="78">
        <v>31547</v>
      </c>
      <c r="E92" s="60" t="s">
        <v>14</v>
      </c>
      <c r="F92" s="75">
        <v>1182</v>
      </c>
      <c r="G92" s="60" t="s">
        <v>148</v>
      </c>
      <c r="H92" s="61">
        <v>1263.05</v>
      </c>
      <c r="I92" s="81" t="s">
        <v>16</v>
      </c>
    </row>
    <row r="93" spans="2:9" ht="12.75" customHeight="1">
      <c r="B93" s="65" t="s">
        <v>17</v>
      </c>
      <c r="C93" s="75" t="s">
        <v>18</v>
      </c>
      <c r="D93" s="78">
        <v>31547</v>
      </c>
      <c r="E93" s="60" t="s">
        <v>60</v>
      </c>
      <c r="F93" s="75">
        <v>1184</v>
      </c>
      <c r="G93" s="60" t="s">
        <v>149</v>
      </c>
      <c r="H93" s="61">
        <v>1253.5</v>
      </c>
      <c r="I93" s="81" t="s">
        <v>21</v>
      </c>
    </row>
    <row r="94" spans="2:9">
      <c r="B94" s="65" t="s">
        <v>32</v>
      </c>
      <c r="C94" s="75" t="s">
        <v>33</v>
      </c>
      <c r="D94" s="78">
        <v>31547</v>
      </c>
      <c r="E94" s="60" t="s">
        <v>57</v>
      </c>
      <c r="F94" s="75">
        <v>1186</v>
      </c>
      <c r="G94" s="60" t="s">
        <v>129</v>
      </c>
      <c r="H94" s="61">
        <v>1516.34</v>
      </c>
      <c r="I94" s="81" t="s">
        <v>36</v>
      </c>
    </row>
    <row r="95" spans="2:9">
      <c r="B95" s="65" t="s">
        <v>32</v>
      </c>
      <c r="C95" s="75" t="s">
        <v>33</v>
      </c>
      <c r="D95" s="78">
        <v>31548</v>
      </c>
      <c r="E95" s="60" t="s">
        <v>34</v>
      </c>
      <c r="F95" s="75">
        <v>1190</v>
      </c>
      <c r="G95" s="60" t="s">
        <v>150</v>
      </c>
      <c r="H95" s="61">
        <v>1167.6600000000001</v>
      </c>
      <c r="I95" s="81" t="s">
        <v>36</v>
      </c>
    </row>
    <row r="96" spans="2:9">
      <c r="B96" s="65" t="s">
        <v>40</v>
      </c>
      <c r="C96" s="75" t="s">
        <v>41</v>
      </c>
      <c r="D96" s="78">
        <v>31548</v>
      </c>
      <c r="E96" s="60" t="s">
        <v>53</v>
      </c>
      <c r="F96" s="75">
        <v>1191</v>
      </c>
      <c r="G96" s="60" t="s">
        <v>151</v>
      </c>
      <c r="H96" s="61">
        <v>2245.13</v>
      </c>
      <c r="I96" s="81" t="s">
        <v>44</v>
      </c>
    </row>
    <row r="97" spans="2:9">
      <c r="B97" s="65" t="s">
        <v>40</v>
      </c>
      <c r="C97" s="75" t="s">
        <v>41</v>
      </c>
      <c r="D97" s="78">
        <v>31548</v>
      </c>
      <c r="E97" s="60" t="s">
        <v>77</v>
      </c>
      <c r="F97" s="75">
        <v>1192</v>
      </c>
      <c r="G97" s="60" t="s">
        <v>152</v>
      </c>
      <c r="H97" s="61">
        <v>1435.36</v>
      </c>
      <c r="I97" s="81" t="s">
        <v>44</v>
      </c>
    </row>
    <row r="98" spans="2:9">
      <c r="B98" s="65" t="s">
        <v>40</v>
      </c>
      <c r="C98" s="75" t="s">
        <v>41</v>
      </c>
      <c r="D98" s="78">
        <v>31548</v>
      </c>
      <c r="E98" s="60" t="s">
        <v>53</v>
      </c>
      <c r="F98" s="75">
        <v>1193</v>
      </c>
      <c r="G98" s="60" t="s">
        <v>153</v>
      </c>
      <c r="H98" s="61">
        <v>774.58</v>
      </c>
      <c r="I98" s="81" t="s">
        <v>44</v>
      </c>
    </row>
    <row r="99" spans="2:9" ht="12.75" customHeight="1">
      <c r="B99" s="65" t="s">
        <v>32</v>
      </c>
      <c r="C99" s="75" t="s">
        <v>33</v>
      </c>
      <c r="D99" s="78">
        <v>31548</v>
      </c>
      <c r="E99" s="60" t="s">
        <v>34</v>
      </c>
      <c r="F99" s="75">
        <v>1194</v>
      </c>
      <c r="G99" s="60" t="s">
        <v>154</v>
      </c>
      <c r="H99" s="61">
        <v>769.22</v>
      </c>
      <c r="I99" s="81" t="s">
        <v>36</v>
      </c>
    </row>
    <row r="100" spans="2:9">
      <c r="B100" s="65" t="s">
        <v>17</v>
      </c>
      <c r="C100" s="75" t="s">
        <v>18</v>
      </c>
      <c r="D100" s="78">
        <v>31548</v>
      </c>
      <c r="E100" s="60" t="s">
        <v>48</v>
      </c>
      <c r="F100" s="75">
        <v>1196</v>
      </c>
      <c r="G100" s="60" t="s">
        <v>155</v>
      </c>
      <c r="H100" s="61">
        <v>1769.29</v>
      </c>
      <c r="I100" s="81" t="s">
        <v>21</v>
      </c>
    </row>
    <row r="101" spans="2:9">
      <c r="B101" s="65" t="s">
        <v>12</v>
      </c>
      <c r="C101" s="75" t="s">
        <v>13</v>
      </c>
      <c r="D101" s="78">
        <v>31548</v>
      </c>
      <c r="E101" s="60" t="s">
        <v>156</v>
      </c>
      <c r="F101" s="75">
        <v>1197</v>
      </c>
      <c r="G101" s="60" t="s">
        <v>157</v>
      </c>
      <c r="H101" s="61">
        <v>917.81</v>
      </c>
      <c r="I101" s="81" t="s">
        <v>16</v>
      </c>
    </row>
    <row r="102" spans="2:9">
      <c r="B102" s="65" t="s">
        <v>12</v>
      </c>
      <c r="C102" s="75" t="s">
        <v>13</v>
      </c>
      <c r="D102" s="78">
        <v>31549</v>
      </c>
      <c r="E102" s="60" t="s">
        <v>62</v>
      </c>
      <c r="F102" s="75">
        <v>1198</v>
      </c>
      <c r="G102" s="60" t="s">
        <v>100</v>
      </c>
      <c r="H102" s="61">
        <v>960.54</v>
      </c>
      <c r="I102" s="81" t="s">
        <v>16</v>
      </c>
    </row>
    <row r="103" spans="2:9">
      <c r="B103" s="65" t="s">
        <v>22</v>
      </c>
      <c r="C103" s="75" t="s">
        <v>23</v>
      </c>
      <c r="D103" s="78">
        <v>31549</v>
      </c>
      <c r="E103" s="60" t="s">
        <v>73</v>
      </c>
      <c r="F103" s="75">
        <v>1199</v>
      </c>
      <c r="G103" s="60" t="s">
        <v>158</v>
      </c>
      <c r="H103" s="61">
        <v>1353.51</v>
      </c>
      <c r="I103" s="81" t="s">
        <v>26</v>
      </c>
    </row>
    <row r="104" spans="2:9">
      <c r="B104" s="65" t="s">
        <v>32</v>
      </c>
      <c r="C104" s="75" t="s">
        <v>33</v>
      </c>
      <c r="D104" s="78">
        <v>31549</v>
      </c>
      <c r="E104" s="60" t="s">
        <v>57</v>
      </c>
      <c r="F104" s="75">
        <v>1200</v>
      </c>
      <c r="G104" s="60" t="s">
        <v>145</v>
      </c>
      <c r="H104" s="61">
        <v>271.66000000000003</v>
      </c>
      <c r="I104" s="81" t="s">
        <v>36</v>
      </c>
    </row>
    <row r="105" spans="2:9">
      <c r="B105" s="65" t="s">
        <v>12</v>
      </c>
      <c r="C105" s="75" t="s">
        <v>13</v>
      </c>
      <c r="D105" s="78">
        <v>31549</v>
      </c>
      <c r="E105" s="60" t="s">
        <v>14</v>
      </c>
      <c r="F105" s="75">
        <v>1201</v>
      </c>
      <c r="G105" s="60" t="s">
        <v>159</v>
      </c>
      <c r="H105" s="61">
        <v>1134.24</v>
      </c>
      <c r="I105" s="81" t="s">
        <v>16</v>
      </c>
    </row>
    <row r="106" spans="2:9">
      <c r="B106" s="65" t="s">
        <v>22</v>
      </c>
      <c r="C106" s="75" t="s">
        <v>23</v>
      </c>
      <c r="D106" s="78">
        <v>31549</v>
      </c>
      <c r="E106" s="60" t="s">
        <v>71</v>
      </c>
      <c r="F106" s="75">
        <v>1202</v>
      </c>
      <c r="G106" s="60" t="s">
        <v>160</v>
      </c>
      <c r="H106" s="61">
        <v>480.67</v>
      </c>
      <c r="I106" s="81" t="s">
        <v>26</v>
      </c>
    </row>
    <row r="107" spans="2:9">
      <c r="B107" s="65" t="s">
        <v>17</v>
      </c>
      <c r="C107" s="75" t="s">
        <v>18</v>
      </c>
      <c r="D107" s="78">
        <v>31549</v>
      </c>
      <c r="E107" s="60" t="s">
        <v>48</v>
      </c>
      <c r="F107" s="75">
        <v>1205</v>
      </c>
      <c r="G107" s="60" t="s">
        <v>161</v>
      </c>
      <c r="H107" s="61">
        <v>753.18</v>
      </c>
      <c r="I107" s="81" t="s">
        <v>21</v>
      </c>
    </row>
    <row r="108" spans="2:9">
      <c r="B108" s="65" t="s">
        <v>17</v>
      </c>
      <c r="C108" s="75" t="s">
        <v>18</v>
      </c>
      <c r="D108" s="78">
        <v>31549</v>
      </c>
      <c r="E108" s="60" t="s">
        <v>66</v>
      </c>
      <c r="F108" s="75">
        <v>1206</v>
      </c>
      <c r="G108" s="60" t="s">
        <v>162</v>
      </c>
      <c r="H108" s="61">
        <v>862.61</v>
      </c>
      <c r="I108" s="81" t="s">
        <v>21</v>
      </c>
    </row>
    <row r="109" spans="2:9" ht="12.75" customHeight="1">
      <c r="B109" s="65" t="s">
        <v>32</v>
      </c>
      <c r="C109" s="75" t="s">
        <v>33</v>
      </c>
      <c r="D109" s="78">
        <v>31549</v>
      </c>
      <c r="E109" s="60" t="s">
        <v>57</v>
      </c>
      <c r="F109" s="75">
        <v>1207</v>
      </c>
      <c r="G109" s="60" t="s">
        <v>163</v>
      </c>
      <c r="H109" s="61">
        <v>284.88</v>
      </c>
      <c r="I109" s="81" t="s">
        <v>36</v>
      </c>
    </row>
    <row r="110" spans="2:9">
      <c r="B110" s="65" t="s">
        <v>40</v>
      </c>
      <c r="C110" s="75" t="s">
        <v>41</v>
      </c>
      <c r="D110" s="78">
        <v>31549</v>
      </c>
      <c r="E110" s="60" t="s">
        <v>77</v>
      </c>
      <c r="F110" s="75">
        <v>1208</v>
      </c>
      <c r="G110" s="60" t="s">
        <v>85</v>
      </c>
      <c r="H110" s="61">
        <v>821.19</v>
      </c>
      <c r="I110" s="81" t="s">
        <v>44</v>
      </c>
    </row>
    <row r="111" spans="2:9">
      <c r="B111" s="65" t="s">
        <v>22</v>
      </c>
      <c r="C111" s="75" t="s">
        <v>23</v>
      </c>
      <c r="D111" s="78">
        <v>31549</v>
      </c>
      <c r="E111" s="60" t="s">
        <v>30</v>
      </c>
      <c r="F111" s="75">
        <v>1209</v>
      </c>
      <c r="G111" s="60" t="s">
        <v>79</v>
      </c>
      <c r="H111" s="61">
        <v>147.86000000000001</v>
      </c>
      <c r="I111" s="81" t="s">
        <v>26</v>
      </c>
    </row>
    <row r="112" spans="2:9">
      <c r="B112" s="65" t="s">
        <v>12</v>
      </c>
      <c r="C112" s="75" t="s">
        <v>13</v>
      </c>
      <c r="D112" s="78">
        <v>31549</v>
      </c>
      <c r="E112" s="60" t="s">
        <v>62</v>
      </c>
      <c r="F112" s="75">
        <v>1210</v>
      </c>
      <c r="G112" s="60" t="s">
        <v>164</v>
      </c>
      <c r="H112" s="61">
        <v>509.13</v>
      </c>
      <c r="I112" s="81" t="s">
        <v>16</v>
      </c>
    </row>
    <row r="113" spans="2:9">
      <c r="B113" s="65" t="s">
        <v>40</v>
      </c>
      <c r="C113" s="75" t="s">
        <v>41</v>
      </c>
      <c r="D113" s="78">
        <v>31549</v>
      </c>
      <c r="E113" s="60" t="s">
        <v>87</v>
      </c>
      <c r="F113" s="75">
        <v>1212</v>
      </c>
      <c r="G113" s="60" t="s">
        <v>165</v>
      </c>
      <c r="H113" s="61">
        <v>512.45000000000005</v>
      </c>
      <c r="I113" s="81" t="s">
        <v>44</v>
      </c>
    </row>
    <row r="114" spans="2:9" ht="12.75" customHeight="1">
      <c r="B114" s="65" t="s">
        <v>32</v>
      </c>
      <c r="C114" s="75" t="s">
        <v>33</v>
      </c>
      <c r="D114" s="78">
        <v>31550</v>
      </c>
      <c r="E114" s="60" t="s">
        <v>57</v>
      </c>
      <c r="F114" s="75">
        <v>1213</v>
      </c>
      <c r="G114" s="60" t="s">
        <v>166</v>
      </c>
      <c r="H114" s="61">
        <v>1248.4000000000001</v>
      </c>
      <c r="I114" s="81" t="s">
        <v>36</v>
      </c>
    </row>
    <row r="115" spans="2:9" ht="12.75" customHeight="1">
      <c r="B115" s="65" t="s">
        <v>12</v>
      </c>
      <c r="C115" s="75" t="s">
        <v>13</v>
      </c>
      <c r="D115" s="78">
        <v>31550</v>
      </c>
      <c r="E115" s="60" t="s">
        <v>62</v>
      </c>
      <c r="F115" s="75">
        <v>1214</v>
      </c>
      <c r="G115" s="60" t="s">
        <v>167</v>
      </c>
      <c r="H115" s="61">
        <v>1801.13</v>
      </c>
      <c r="I115" s="81" t="s">
        <v>16</v>
      </c>
    </row>
    <row r="116" spans="2:9">
      <c r="B116" s="65" t="s">
        <v>40</v>
      </c>
      <c r="C116" s="75" t="s">
        <v>41</v>
      </c>
      <c r="D116" s="78">
        <v>31550</v>
      </c>
      <c r="E116" s="60" t="s">
        <v>87</v>
      </c>
      <c r="F116" s="75">
        <v>1215</v>
      </c>
      <c r="G116" s="60" t="s">
        <v>70</v>
      </c>
      <c r="H116" s="61">
        <v>1367.38</v>
      </c>
      <c r="I116" s="81" t="s">
        <v>44</v>
      </c>
    </row>
    <row r="117" spans="2:9">
      <c r="B117" s="65" t="s">
        <v>17</v>
      </c>
      <c r="C117" s="75" t="s">
        <v>18</v>
      </c>
      <c r="D117" s="78">
        <v>31550</v>
      </c>
      <c r="E117" s="60" t="s">
        <v>19</v>
      </c>
      <c r="F117" s="75">
        <v>1217</v>
      </c>
      <c r="G117" s="60" t="s">
        <v>168</v>
      </c>
      <c r="H117" s="61">
        <v>1131.1400000000001</v>
      </c>
      <c r="I117" s="81" t="s">
        <v>21</v>
      </c>
    </row>
    <row r="118" spans="2:9">
      <c r="B118" s="65" t="s">
        <v>12</v>
      </c>
      <c r="C118" s="75" t="s">
        <v>13</v>
      </c>
      <c r="D118" s="78">
        <v>31550</v>
      </c>
      <c r="E118" s="60" t="s">
        <v>28</v>
      </c>
      <c r="F118" s="75">
        <v>1218</v>
      </c>
      <c r="G118" s="60" t="s">
        <v>164</v>
      </c>
      <c r="H118" s="61">
        <v>1655.56</v>
      </c>
      <c r="I118" s="81" t="s">
        <v>16</v>
      </c>
    </row>
    <row r="119" spans="2:9">
      <c r="B119" s="65" t="s">
        <v>32</v>
      </c>
      <c r="C119" s="75" t="s">
        <v>33</v>
      </c>
      <c r="D119" s="78">
        <v>31550</v>
      </c>
      <c r="E119" s="60" t="s">
        <v>57</v>
      </c>
      <c r="F119" s="75">
        <v>1219</v>
      </c>
      <c r="G119" s="60" t="s">
        <v>169</v>
      </c>
      <c r="H119" s="61">
        <v>1427.04</v>
      </c>
      <c r="I119" s="81" t="s">
        <v>36</v>
      </c>
    </row>
    <row r="120" spans="2:9" ht="12.75" customHeight="1">
      <c r="B120" s="65" t="s">
        <v>32</v>
      </c>
      <c r="C120" s="75" t="s">
        <v>33</v>
      </c>
      <c r="D120" s="78">
        <v>31550</v>
      </c>
      <c r="E120" s="60" t="s">
        <v>68</v>
      </c>
      <c r="F120" s="75">
        <v>1221</v>
      </c>
      <c r="G120" s="60" t="s">
        <v>170</v>
      </c>
      <c r="H120" s="61">
        <v>2086.46</v>
      </c>
      <c r="I120" s="81" t="s">
        <v>36</v>
      </c>
    </row>
    <row r="121" spans="2:9">
      <c r="B121" s="65" t="s">
        <v>17</v>
      </c>
      <c r="C121" s="75" t="s">
        <v>18</v>
      </c>
      <c r="D121" s="78">
        <v>31550</v>
      </c>
      <c r="E121" s="60" t="s">
        <v>66</v>
      </c>
      <c r="F121" s="75">
        <v>1222</v>
      </c>
      <c r="G121" s="60" t="s">
        <v>171</v>
      </c>
      <c r="H121" s="61">
        <v>1684.74</v>
      </c>
      <c r="I121" s="81" t="s">
        <v>21</v>
      </c>
    </row>
    <row r="122" spans="2:9">
      <c r="B122" s="65" t="s">
        <v>40</v>
      </c>
      <c r="C122" s="75" t="s">
        <v>41</v>
      </c>
      <c r="D122" s="78">
        <v>31550</v>
      </c>
      <c r="E122" s="60" t="s">
        <v>137</v>
      </c>
      <c r="F122" s="75">
        <v>1223</v>
      </c>
      <c r="G122" s="60" t="s">
        <v>88</v>
      </c>
      <c r="H122" s="61">
        <v>846.88</v>
      </c>
      <c r="I122" s="81" t="s">
        <v>44</v>
      </c>
    </row>
    <row r="123" spans="2:9">
      <c r="B123" s="65" t="s">
        <v>32</v>
      </c>
      <c r="C123" s="75" t="s">
        <v>33</v>
      </c>
      <c r="D123" s="78">
        <v>31550</v>
      </c>
      <c r="E123" s="60" t="s">
        <v>57</v>
      </c>
      <c r="F123" s="75">
        <v>1224</v>
      </c>
      <c r="G123" s="60" t="s">
        <v>172</v>
      </c>
      <c r="H123" s="61">
        <v>519.92999999999995</v>
      </c>
      <c r="I123" s="81" t="s">
        <v>36</v>
      </c>
    </row>
    <row r="124" spans="2:9">
      <c r="B124" s="65" t="s">
        <v>32</v>
      </c>
      <c r="C124" s="75" t="s">
        <v>33</v>
      </c>
      <c r="D124" s="78">
        <v>31551</v>
      </c>
      <c r="E124" s="60" t="s">
        <v>57</v>
      </c>
      <c r="F124" s="75">
        <v>1225</v>
      </c>
      <c r="G124" s="60" t="s">
        <v>173</v>
      </c>
      <c r="H124" s="61">
        <v>169.88</v>
      </c>
      <c r="I124" s="81" t="s">
        <v>36</v>
      </c>
    </row>
    <row r="125" spans="2:9" ht="12.75" customHeight="1">
      <c r="B125" s="65" t="s">
        <v>17</v>
      </c>
      <c r="C125" s="75" t="s">
        <v>18</v>
      </c>
      <c r="D125" s="78">
        <v>31551</v>
      </c>
      <c r="E125" s="60" t="s">
        <v>19</v>
      </c>
      <c r="F125" s="75">
        <v>1226</v>
      </c>
      <c r="G125" s="60" t="s">
        <v>110</v>
      </c>
      <c r="H125" s="61">
        <v>984.23</v>
      </c>
      <c r="I125" s="81" t="s">
        <v>21</v>
      </c>
    </row>
    <row r="126" spans="2:9" ht="12.75" customHeight="1">
      <c r="B126" s="65" t="s">
        <v>22</v>
      </c>
      <c r="C126" s="75" t="s">
        <v>23</v>
      </c>
      <c r="D126" s="78">
        <v>31551</v>
      </c>
      <c r="E126" s="60" t="s">
        <v>24</v>
      </c>
      <c r="F126" s="75">
        <v>1227</v>
      </c>
      <c r="G126" s="60" t="s">
        <v>174</v>
      </c>
      <c r="H126" s="61">
        <v>1582.16</v>
      </c>
      <c r="I126" s="81" t="s">
        <v>26</v>
      </c>
    </row>
    <row r="127" spans="2:9" ht="12.75" customHeight="1">
      <c r="B127" s="65" t="s">
        <v>40</v>
      </c>
      <c r="C127" s="75" t="s">
        <v>41</v>
      </c>
      <c r="D127" s="78">
        <v>31552</v>
      </c>
      <c r="E127" s="60" t="s">
        <v>77</v>
      </c>
      <c r="F127" s="75">
        <v>1229</v>
      </c>
      <c r="G127" s="60" t="s">
        <v>175</v>
      </c>
      <c r="H127" s="61">
        <v>1972.45</v>
      </c>
      <c r="I127" s="81" t="s">
        <v>44</v>
      </c>
    </row>
    <row r="128" spans="2:9">
      <c r="B128" s="65" t="s">
        <v>40</v>
      </c>
      <c r="C128" s="75" t="s">
        <v>41</v>
      </c>
      <c r="D128" s="78">
        <v>31552</v>
      </c>
      <c r="E128" s="60" t="s">
        <v>137</v>
      </c>
      <c r="F128" s="75">
        <v>1231</v>
      </c>
      <c r="G128" s="60" t="s">
        <v>176</v>
      </c>
      <c r="H128" s="61">
        <v>1720.17</v>
      </c>
      <c r="I128" s="81" t="s">
        <v>44</v>
      </c>
    </row>
    <row r="129" spans="2:9">
      <c r="B129" s="65" t="s">
        <v>12</v>
      </c>
      <c r="C129" s="75" t="s">
        <v>13</v>
      </c>
      <c r="D129" s="78">
        <v>31552</v>
      </c>
      <c r="E129" s="60" t="s">
        <v>46</v>
      </c>
      <c r="F129" s="75">
        <v>1233</v>
      </c>
      <c r="G129" s="60" t="s">
        <v>177</v>
      </c>
      <c r="H129" s="61">
        <v>1626.22</v>
      </c>
      <c r="I129" s="81" t="s">
        <v>16</v>
      </c>
    </row>
    <row r="130" spans="2:9">
      <c r="B130" s="65" t="s">
        <v>32</v>
      </c>
      <c r="C130" s="75" t="s">
        <v>33</v>
      </c>
      <c r="D130" s="78">
        <v>31552</v>
      </c>
      <c r="E130" s="60" t="s">
        <v>82</v>
      </c>
      <c r="F130" s="75">
        <v>1234</v>
      </c>
      <c r="G130" s="60" t="s">
        <v>178</v>
      </c>
      <c r="H130" s="61">
        <v>1557.79</v>
      </c>
      <c r="I130" s="81" t="s">
        <v>36</v>
      </c>
    </row>
    <row r="131" spans="2:9">
      <c r="B131" s="65" t="s">
        <v>40</v>
      </c>
      <c r="C131" s="75" t="s">
        <v>41</v>
      </c>
      <c r="D131" s="78">
        <v>31553</v>
      </c>
      <c r="E131" s="60" t="s">
        <v>42</v>
      </c>
      <c r="F131" s="75">
        <v>1236</v>
      </c>
      <c r="G131" s="60" t="s">
        <v>179</v>
      </c>
      <c r="H131" s="61">
        <v>249.53</v>
      </c>
      <c r="I131" s="81" t="s">
        <v>44</v>
      </c>
    </row>
    <row r="132" spans="2:9">
      <c r="B132" s="65" t="s">
        <v>32</v>
      </c>
      <c r="C132" s="75" t="s">
        <v>33</v>
      </c>
      <c r="D132" s="78">
        <v>31553</v>
      </c>
      <c r="E132" s="60" t="s">
        <v>34</v>
      </c>
      <c r="F132" s="75">
        <v>1237</v>
      </c>
      <c r="G132" s="60" t="s">
        <v>180</v>
      </c>
      <c r="H132" s="61">
        <v>127.2</v>
      </c>
      <c r="I132" s="81" t="s">
        <v>36</v>
      </c>
    </row>
    <row r="133" spans="2:9">
      <c r="B133" s="65" t="s">
        <v>22</v>
      </c>
      <c r="C133" s="75" t="s">
        <v>23</v>
      </c>
      <c r="D133" s="78">
        <v>31553</v>
      </c>
      <c r="E133" s="60" t="s">
        <v>24</v>
      </c>
      <c r="F133" s="75">
        <v>1241</v>
      </c>
      <c r="G133" s="60" t="s">
        <v>181</v>
      </c>
      <c r="H133" s="61">
        <v>417.13</v>
      </c>
      <c r="I133" s="81" t="s">
        <v>26</v>
      </c>
    </row>
    <row r="134" spans="2:9" ht="12.75" customHeight="1">
      <c r="B134" s="65" t="s">
        <v>40</v>
      </c>
      <c r="C134" s="75" t="s">
        <v>41</v>
      </c>
      <c r="D134" s="78">
        <v>31553</v>
      </c>
      <c r="E134" s="60" t="s">
        <v>137</v>
      </c>
      <c r="F134" s="75">
        <v>1242</v>
      </c>
      <c r="G134" s="60" t="s">
        <v>182</v>
      </c>
      <c r="H134" s="61">
        <v>494.82</v>
      </c>
      <c r="I134" s="81" t="s">
        <v>44</v>
      </c>
    </row>
    <row r="135" spans="2:9" ht="12.75" customHeight="1">
      <c r="B135" s="65" t="s">
        <v>17</v>
      </c>
      <c r="C135" s="75" t="s">
        <v>18</v>
      </c>
      <c r="D135" s="78">
        <v>31553</v>
      </c>
      <c r="E135" s="60" t="s">
        <v>60</v>
      </c>
      <c r="F135" s="75">
        <v>1243</v>
      </c>
      <c r="G135" s="60" t="s">
        <v>183</v>
      </c>
      <c r="H135" s="61">
        <v>1314.05</v>
      </c>
      <c r="I135" s="81" t="s">
        <v>21</v>
      </c>
    </row>
    <row r="136" spans="2:9" ht="12.75" customHeight="1">
      <c r="B136" s="65" t="s">
        <v>32</v>
      </c>
      <c r="C136" s="75" t="s">
        <v>33</v>
      </c>
      <c r="D136" s="78">
        <v>31553</v>
      </c>
      <c r="E136" s="60" t="s">
        <v>68</v>
      </c>
      <c r="F136" s="75">
        <v>1244</v>
      </c>
      <c r="G136" s="60" t="s">
        <v>184</v>
      </c>
      <c r="H136" s="61">
        <v>756.36</v>
      </c>
      <c r="I136" s="81" t="s">
        <v>36</v>
      </c>
    </row>
    <row r="137" spans="2:9" ht="12.75" customHeight="1">
      <c r="B137" s="65" t="s">
        <v>22</v>
      </c>
      <c r="C137" s="75" t="s">
        <v>23</v>
      </c>
      <c r="D137" s="78">
        <v>31553</v>
      </c>
      <c r="E137" s="60" t="s">
        <v>71</v>
      </c>
      <c r="F137" s="75">
        <v>1246</v>
      </c>
      <c r="G137" s="60" t="s">
        <v>185</v>
      </c>
      <c r="H137" s="61">
        <v>441.77</v>
      </c>
      <c r="I137" s="81" t="s">
        <v>26</v>
      </c>
    </row>
    <row r="138" spans="2:9">
      <c r="B138" s="65" t="s">
        <v>22</v>
      </c>
      <c r="C138" s="75" t="s">
        <v>23</v>
      </c>
      <c r="D138" s="78">
        <v>31553</v>
      </c>
      <c r="E138" s="60" t="s">
        <v>24</v>
      </c>
      <c r="F138" s="75">
        <v>1247</v>
      </c>
      <c r="G138" s="60" t="s">
        <v>186</v>
      </c>
      <c r="H138" s="61">
        <v>1323.65</v>
      </c>
      <c r="I138" s="81" t="s">
        <v>26</v>
      </c>
    </row>
    <row r="139" spans="2:9">
      <c r="B139" s="65" t="s">
        <v>40</v>
      </c>
      <c r="C139" s="75" t="s">
        <v>41</v>
      </c>
      <c r="D139" s="78">
        <v>31553</v>
      </c>
      <c r="E139" s="60" t="s">
        <v>137</v>
      </c>
      <c r="F139" s="75">
        <v>1248</v>
      </c>
      <c r="G139" s="60" t="s">
        <v>104</v>
      </c>
      <c r="H139" s="61">
        <v>127.24</v>
      </c>
      <c r="I139" s="81" t="s">
        <v>44</v>
      </c>
    </row>
    <row r="140" spans="2:9">
      <c r="B140" s="65" t="s">
        <v>12</v>
      </c>
      <c r="C140" s="75" t="s">
        <v>13</v>
      </c>
      <c r="D140" s="78">
        <v>31554</v>
      </c>
      <c r="E140" s="60" t="s">
        <v>50</v>
      </c>
      <c r="F140" s="75">
        <v>1249</v>
      </c>
      <c r="G140" s="60" t="s">
        <v>187</v>
      </c>
      <c r="H140" s="61">
        <v>946.13</v>
      </c>
      <c r="I140" s="81" t="s">
        <v>16</v>
      </c>
    </row>
    <row r="141" spans="2:9" ht="12.75" customHeight="1">
      <c r="B141" s="65" t="s">
        <v>17</v>
      </c>
      <c r="C141" s="75" t="s">
        <v>18</v>
      </c>
      <c r="D141" s="78">
        <v>31554</v>
      </c>
      <c r="E141" s="60" t="s">
        <v>66</v>
      </c>
      <c r="F141" s="75">
        <v>1251</v>
      </c>
      <c r="G141" s="60" t="s">
        <v>188</v>
      </c>
      <c r="H141" s="61">
        <v>1400.04</v>
      </c>
      <c r="I141" s="81" t="s">
        <v>21</v>
      </c>
    </row>
    <row r="142" spans="2:9">
      <c r="B142" s="65" t="s">
        <v>22</v>
      </c>
      <c r="C142" s="75" t="s">
        <v>23</v>
      </c>
      <c r="D142" s="78">
        <v>31554</v>
      </c>
      <c r="E142" s="60" t="s">
        <v>30</v>
      </c>
      <c r="F142" s="75">
        <v>1252</v>
      </c>
      <c r="G142" s="60" t="s">
        <v>189</v>
      </c>
      <c r="H142" s="61">
        <v>1967.01</v>
      </c>
      <c r="I142" s="81" t="s">
        <v>26</v>
      </c>
    </row>
    <row r="143" spans="2:9">
      <c r="B143" s="65" t="s">
        <v>32</v>
      </c>
      <c r="C143" s="75" t="s">
        <v>33</v>
      </c>
      <c r="D143" s="78">
        <v>31554</v>
      </c>
      <c r="E143" s="60" t="s">
        <v>82</v>
      </c>
      <c r="F143" s="75">
        <v>1253</v>
      </c>
      <c r="G143" s="60" t="s">
        <v>190</v>
      </c>
      <c r="H143" s="61">
        <v>922.69</v>
      </c>
      <c r="I143" s="81" t="s">
        <v>36</v>
      </c>
    </row>
    <row r="144" spans="2:9">
      <c r="B144" s="65" t="s">
        <v>22</v>
      </c>
      <c r="C144" s="75" t="s">
        <v>23</v>
      </c>
      <c r="D144" s="78">
        <v>31566</v>
      </c>
      <c r="E144" s="60" t="s">
        <v>30</v>
      </c>
      <c r="F144" s="75">
        <v>1258</v>
      </c>
      <c r="G144" s="60" t="s">
        <v>96</v>
      </c>
      <c r="H144" s="61">
        <v>2121.0100000000002</v>
      </c>
      <c r="I144" s="81" t="s">
        <v>26</v>
      </c>
    </row>
    <row r="145" spans="2:9" ht="13.8" thickBot="1">
      <c r="B145" s="66" t="s">
        <v>22</v>
      </c>
      <c r="C145" s="76" t="s">
        <v>23</v>
      </c>
      <c r="D145" s="79">
        <v>31569</v>
      </c>
      <c r="E145" s="67" t="s">
        <v>30</v>
      </c>
      <c r="F145" s="76">
        <v>1259</v>
      </c>
      <c r="G145" s="67" t="s">
        <v>96</v>
      </c>
      <c r="H145" s="68">
        <v>928.2</v>
      </c>
      <c r="I145" s="82" t="s">
        <v>26</v>
      </c>
    </row>
  </sheetData>
  <sortState ref="B2:J144">
    <sortCondition ref="J1"/>
  </sortState>
  <phoneticPr fontId="6" type="noConversion"/>
  <printOptions gridLinesSet="0"/>
  <pageMargins left="0.75" right="0.75" top="1" bottom="1" header="0.5" footer="0.5"/>
  <pageSetup paperSize="0" orientation="portrait" horizontalDpi="0" verticalDpi="0" copies="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J75"/>
  <sheetViews>
    <sheetView showGridLines="0" workbookViewId="0">
      <selection activeCell="C5" sqref="C5"/>
    </sheetView>
  </sheetViews>
  <sheetFormatPr defaultColWidth="11.44140625" defaultRowHeight="13.2"/>
  <cols>
    <col min="1" max="1" width="4.33203125" customWidth="1"/>
    <col min="2" max="7" width="11.44140625" customWidth="1"/>
    <col min="8" max="8" width="9" customWidth="1"/>
    <col min="9" max="9" width="9.109375" customWidth="1"/>
    <col min="10" max="10" width="9" customWidth="1"/>
  </cols>
  <sheetData>
    <row r="2" spans="2:10" ht="15.6">
      <c r="B2" s="1" t="s">
        <v>295</v>
      </c>
      <c r="C2" s="2" t="s">
        <v>230</v>
      </c>
    </row>
    <row r="3" spans="2:10" ht="15.6">
      <c r="C3" s="2" t="s">
        <v>226</v>
      </c>
    </row>
    <row r="5" spans="2:10" ht="15.6">
      <c r="C5" s="141" t="s">
        <v>1</v>
      </c>
      <c r="D5" s="8"/>
      <c r="E5" s="8"/>
      <c r="F5" s="8"/>
      <c r="I5" s="8"/>
      <c r="J5" s="8"/>
    </row>
    <row r="6" spans="2:10">
      <c r="C6" s="8"/>
      <c r="D6" s="8"/>
      <c r="E6" s="8"/>
      <c r="F6" s="8"/>
      <c r="G6" s="8"/>
      <c r="I6" s="8"/>
      <c r="J6" s="8"/>
    </row>
    <row r="7" spans="2:10">
      <c r="C7" s="8"/>
      <c r="D7" s="8"/>
      <c r="E7" s="8"/>
      <c r="F7" s="8"/>
      <c r="G7" s="8"/>
      <c r="I7" s="8"/>
      <c r="J7" s="8"/>
    </row>
    <row r="8" spans="2:10">
      <c r="C8" s="8"/>
      <c r="D8" s="8"/>
      <c r="E8" s="8"/>
      <c r="F8" s="8"/>
      <c r="G8" s="8"/>
      <c r="I8" s="8"/>
      <c r="J8" s="8"/>
    </row>
    <row r="9" spans="2:10">
      <c r="C9" s="8"/>
      <c r="D9" s="8"/>
      <c r="E9" s="8"/>
      <c r="F9" s="8"/>
      <c r="G9" s="8"/>
      <c r="I9" s="8"/>
      <c r="J9" s="8"/>
    </row>
    <row r="10" spans="2:10">
      <c r="C10" s="8"/>
      <c r="D10" s="8"/>
      <c r="E10" s="8"/>
      <c r="F10" s="8"/>
      <c r="G10" s="8"/>
      <c r="I10" s="8"/>
      <c r="J10" s="8"/>
    </row>
    <row r="11" spans="2:10">
      <c r="C11" s="8"/>
      <c r="D11" s="8"/>
      <c r="E11" s="8"/>
      <c r="F11" s="8"/>
      <c r="G11" s="8"/>
      <c r="I11" s="8"/>
      <c r="J11" s="8"/>
    </row>
    <row r="12" spans="2:10">
      <c r="C12" s="8"/>
      <c r="D12" s="8"/>
      <c r="E12" s="8"/>
      <c r="F12" s="8"/>
      <c r="G12" s="8"/>
      <c r="I12" s="8"/>
      <c r="J12" s="8"/>
    </row>
    <row r="13" spans="2:10">
      <c r="C13" s="8"/>
      <c r="D13" s="8"/>
      <c r="E13" s="8"/>
      <c r="F13" s="8"/>
      <c r="G13" s="8"/>
      <c r="I13" s="8"/>
      <c r="J13" s="8"/>
    </row>
    <row r="14" spans="2:10">
      <c r="C14" s="8"/>
      <c r="D14" s="8"/>
      <c r="E14" s="8"/>
      <c r="F14" s="8"/>
      <c r="G14" s="8"/>
      <c r="I14" s="8"/>
      <c r="J14" s="8"/>
    </row>
    <row r="15" spans="2:10">
      <c r="C15" s="8"/>
      <c r="D15" s="8"/>
      <c r="E15" s="8"/>
      <c r="F15" s="8"/>
      <c r="G15" s="8"/>
      <c r="I15" s="8"/>
      <c r="J15" s="8"/>
    </row>
    <row r="16" spans="2:10">
      <c r="C16" s="8"/>
      <c r="D16" s="8"/>
      <c r="E16" s="8"/>
      <c r="F16" s="8"/>
      <c r="G16" s="8"/>
      <c r="I16" s="8"/>
      <c r="J16" s="8"/>
    </row>
    <row r="17" spans="3:10">
      <c r="C17" s="8"/>
      <c r="D17" s="8"/>
      <c r="E17" s="8"/>
      <c r="F17" s="8"/>
      <c r="G17" s="8"/>
      <c r="I17" s="8"/>
      <c r="J17" s="8"/>
    </row>
    <row r="18" spans="3:10">
      <c r="C18" s="8"/>
      <c r="D18" s="8"/>
      <c r="E18" s="8"/>
      <c r="F18" s="8"/>
      <c r="G18" s="8"/>
      <c r="I18" s="8"/>
      <c r="J18" s="8"/>
    </row>
    <row r="19" spans="3:10">
      <c r="C19" s="8"/>
      <c r="D19" s="8"/>
      <c r="E19" s="8"/>
      <c r="F19" s="8"/>
      <c r="G19" s="8"/>
      <c r="I19" s="8"/>
      <c r="J19" s="8"/>
    </row>
    <row r="20" spans="3:10">
      <c r="C20" s="8"/>
      <c r="D20" s="8"/>
      <c r="E20" s="8"/>
      <c r="F20" s="8"/>
      <c r="G20" s="8"/>
      <c r="I20" s="8"/>
      <c r="J20" s="8"/>
    </row>
    <row r="21" spans="3:10">
      <c r="C21" s="8"/>
      <c r="D21" s="8"/>
      <c r="E21" s="8"/>
      <c r="F21" s="8"/>
      <c r="G21" s="8"/>
      <c r="I21" s="8"/>
      <c r="J21" s="8"/>
    </row>
    <row r="22" spans="3:10">
      <c r="C22" s="8"/>
      <c r="D22" s="8"/>
      <c r="E22" s="8"/>
      <c r="F22" s="8"/>
      <c r="G22" s="8"/>
      <c r="I22" s="8"/>
      <c r="J22" s="8"/>
    </row>
    <row r="23" spans="3:10">
      <c r="C23" s="8"/>
      <c r="D23" s="8"/>
      <c r="E23" s="8"/>
      <c r="F23" s="8"/>
      <c r="G23" s="8"/>
      <c r="I23" s="8"/>
      <c r="J23" s="8"/>
    </row>
    <row r="24" spans="3:10">
      <c r="C24" s="8"/>
      <c r="D24" s="8"/>
      <c r="E24" s="8"/>
      <c r="F24" s="8"/>
      <c r="G24" s="8"/>
      <c r="I24" s="8"/>
      <c r="J24" s="8"/>
    </row>
    <row r="25" spans="3:10">
      <c r="C25" s="8"/>
      <c r="D25" s="8"/>
      <c r="E25" s="8"/>
      <c r="F25" s="8"/>
      <c r="G25" s="8"/>
      <c r="I25" s="8"/>
      <c r="J25" s="8"/>
    </row>
    <row r="26" spans="3:10">
      <c r="C26" s="8"/>
      <c r="D26" s="8"/>
      <c r="E26" s="8"/>
      <c r="F26" s="8"/>
      <c r="G26" s="8"/>
      <c r="I26" s="8"/>
      <c r="J26" s="8"/>
    </row>
    <row r="27" spans="3:10">
      <c r="C27" s="8"/>
      <c r="D27" s="8"/>
      <c r="E27" s="8"/>
      <c r="F27" s="8"/>
      <c r="G27" s="8"/>
      <c r="I27" s="8"/>
      <c r="J27" s="8"/>
    </row>
    <row r="28" spans="3:10" ht="15.6">
      <c r="C28" s="141" t="s">
        <v>296</v>
      </c>
      <c r="D28" s="8"/>
      <c r="E28" s="8"/>
      <c r="F28" s="8"/>
      <c r="I28" s="8"/>
      <c r="J28" s="8"/>
    </row>
    <row r="29" spans="3:10">
      <c r="C29" s="8"/>
      <c r="D29" s="8"/>
      <c r="E29" s="8"/>
      <c r="F29" s="8"/>
      <c r="G29" s="8"/>
      <c r="H29" s="8"/>
      <c r="I29" s="8"/>
      <c r="J29" s="8"/>
    </row>
    <row r="30" spans="3:10">
      <c r="C30" s="8"/>
      <c r="D30" s="8"/>
      <c r="E30" s="8"/>
      <c r="F30" s="8"/>
      <c r="G30" s="8"/>
      <c r="H30" s="8"/>
      <c r="I30" s="8"/>
      <c r="J30" s="8"/>
    </row>
    <row r="31" spans="3:10">
      <c r="C31" s="8"/>
      <c r="D31" s="8"/>
      <c r="E31" s="8"/>
      <c r="F31" s="8"/>
      <c r="G31" s="8"/>
      <c r="H31" s="8"/>
      <c r="I31" s="8"/>
      <c r="J31" s="8"/>
    </row>
    <row r="32" spans="3:10">
      <c r="C32" s="8"/>
      <c r="D32" s="8"/>
      <c r="E32" s="8"/>
      <c r="F32" s="8"/>
      <c r="G32" s="8"/>
      <c r="H32" s="8"/>
      <c r="I32" s="8"/>
      <c r="J32" s="8"/>
    </row>
    <row r="33" spans="3:10">
      <c r="C33" s="8"/>
      <c r="D33" s="8"/>
      <c r="E33" s="8"/>
      <c r="F33" s="8"/>
      <c r="G33" s="8"/>
      <c r="H33" s="8"/>
      <c r="I33" s="8"/>
      <c r="J33" s="8"/>
    </row>
    <row r="52" spans="3:3" ht="15.6">
      <c r="C52" s="141" t="s">
        <v>111</v>
      </c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 ht="15.6">
      <c r="C75" s="141" t="s">
        <v>297</v>
      </c>
    </row>
  </sheetData>
  <dataConsolidate function="min"/>
  <phoneticPr fontId="6" type="noConversion"/>
  <printOptions gridLinesSet="0"/>
  <pageMargins left="0.75" right="0.75" top="1" bottom="1" header="0.5" footer="0.5"/>
  <pageSetup paperSize="0" scale="76" orientation="portrait" horizontalDpi="0" verticalDpi="0" copies="0"/>
  <headerFooter alignWithMargins="0">
    <oddHeader>&amp;CExercise_4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E15"/>
  <sheetViews>
    <sheetView showGridLines="0" workbookViewId="0">
      <selection activeCell="B11" sqref="B11"/>
    </sheetView>
  </sheetViews>
  <sheetFormatPr defaultColWidth="11.44140625" defaultRowHeight="13.2"/>
  <cols>
    <col min="1" max="1" width="3.109375" customWidth="1"/>
    <col min="2" max="2" width="14.33203125" customWidth="1"/>
  </cols>
  <sheetData>
    <row r="1" spans="2:5" ht="15.6">
      <c r="C1" s="9"/>
    </row>
    <row r="2" spans="2:5" ht="15.6">
      <c r="B2" s="10" t="s">
        <v>120</v>
      </c>
      <c r="C2" s="10"/>
      <c r="D2" s="3"/>
      <c r="E2" s="3"/>
    </row>
    <row r="4" spans="2:5" ht="15.6">
      <c r="B4" s="87" t="s">
        <v>0</v>
      </c>
      <c r="C4" s="86" t="s">
        <v>2</v>
      </c>
      <c r="D4" s="86" t="s">
        <v>4</v>
      </c>
      <c r="E4" s="86" t="s">
        <v>3</v>
      </c>
    </row>
    <row r="5" spans="2:5" ht="15.6">
      <c r="B5" s="88" t="s">
        <v>121</v>
      </c>
      <c r="C5" s="9"/>
      <c r="D5" s="9"/>
      <c r="E5" s="9"/>
    </row>
    <row r="6" spans="2:5" ht="15.6">
      <c r="B6" s="88" t="s">
        <v>122</v>
      </c>
      <c r="C6" s="9">
        <v>3602</v>
      </c>
      <c r="D6" s="9">
        <v>86479</v>
      </c>
      <c r="E6" s="9">
        <v>32383</v>
      </c>
    </row>
    <row r="7" spans="2:5" ht="15.6">
      <c r="B7" s="88" t="s">
        <v>123</v>
      </c>
      <c r="C7" s="9">
        <v>65071</v>
      </c>
      <c r="D7" s="9">
        <v>47676</v>
      </c>
      <c r="E7" s="9">
        <v>6793</v>
      </c>
    </row>
    <row r="8" spans="2:5" ht="15.6">
      <c r="B8" s="88" t="s">
        <v>124</v>
      </c>
      <c r="C8" s="9">
        <v>85468</v>
      </c>
      <c r="D8" s="9">
        <v>87092</v>
      </c>
      <c r="E8" s="9">
        <v>3635</v>
      </c>
    </row>
    <row r="9" spans="2:5" ht="15.6">
      <c r="B9" s="88" t="s">
        <v>125</v>
      </c>
      <c r="C9" s="9">
        <f>SUM(C5:C8)</f>
        <v>154141</v>
      </c>
      <c r="D9" s="9">
        <f>SUM(D5:D8)</f>
        <v>221247</v>
      </c>
      <c r="E9" s="9">
        <f>SUM(E5:E8)</f>
        <v>42811</v>
      </c>
    </row>
    <row r="10" spans="2:5" ht="15.6">
      <c r="B10" s="88"/>
      <c r="C10" s="9"/>
      <c r="D10" s="9"/>
      <c r="E10" s="9"/>
    </row>
    <row r="11" spans="2:5" ht="15.6">
      <c r="B11" s="88" t="s">
        <v>286</v>
      </c>
      <c r="C11" s="9"/>
      <c r="D11" s="9"/>
      <c r="E11" s="9"/>
    </row>
    <row r="12" spans="2:5" ht="15.6">
      <c r="B12" s="88" t="s">
        <v>225</v>
      </c>
      <c r="C12" s="9">
        <v>16348</v>
      </c>
      <c r="D12" s="9">
        <v>55717</v>
      </c>
      <c r="E12" s="9">
        <v>12796</v>
      </c>
    </row>
    <row r="13" spans="2:5" ht="15.6">
      <c r="B13" s="88" t="s">
        <v>224</v>
      </c>
      <c r="C13" s="9">
        <v>20705</v>
      </c>
      <c r="D13" s="9">
        <v>61243</v>
      </c>
      <c r="E13" s="9">
        <v>10790</v>
      </c>
    </row>
    <row r="14" spans="2:5" ht="15.6">
      <c r="B14" s="88" t="s">
        <v>223</v>
      </c>
      <c r="C14" s="9">
        <v>22544</v>
      </c>
      <c r="D14" s="9">
        <v>19675</v>
      </c>
      <c r="E14" s="9">
        <v>733</v>
      </c>
    </row>
    <row r="15" spans="2:5" ht="15.6">
      <c r="B15" s="88" t="s">
        <v>222</v>
      </c>
      <c r="C15" s="9">
        <f>SUM(C11:C14)</f>
        <v>59597</v>
      </c>
      <c r="D15" s="9">
        <f>SUM(D11:D14)</f>
        <v>136635</v>
      </c>
      <c r="E15" s="9">
        <f>SUM(E11:E14)</f>
        <v>24319</v>
      </c>
    </row>
  </sheetData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E15"/>
  <sheetViews>
    <sheetView showGridLines="0" workbookViewId="0">
      <selection activeCell="G5" sqref="G5"/>
    </sheetView>
  </sheetViews>
  <sheetFormatPr defaultColWidth="11.44140625" defaultRowHeight="13.2"/>
  <cols>
    <col min="1" max="1" width="3.109375" customWidth="1"/>
    <col min="2" max="2" width="14.33203125" customWidth="1"/>
  </cols>
  <sheetData>
    <row r="1" spans="2:5" ht="15.6">
      <c r="C1" s="9"/>
      <c r="D1" s="9"/>
    </row>
    <row r="2" spans="2:5" ht="15.6">
      <c r="B2" s="10" t="s">
        <v>126</v>
      </c>
      <c r="C2" s="10"/>
      <c r="D2" s="10"/>
      <c r="E2" s="3"/>
    </row>
    <row r="4" spans="2:5" ht="15.6">
      <c r="B4" s="87" t="s">
        <v>0</v>
      </c>
      <c r="C4" s="86" t="s">
        <v>2</v>
      </c>
      <c r="D4" s="86" t="s">
        <v>4</v>
      </c>
      <c r="E4" s="86" t="s">
        <v>3</v>
      </c>
    </row>
    <row r="5" spans="2:5" ht="15.6">
      <c r="B5" s="88" t="s">
        <v>121</v>
      </c>
      <c r="C5" s="9"/>
      <c r="D5" s="9"/>
      <c r="E5" s="9"/>
    </row>
    <row r="6" spans="2:5" ht="15.6">
      <c r="B6" s="88" t="s">
        <v>122</v>
      </c>
      <c r="C6" s="9">
        <v>29680</v>
      </c>
      <c r="D6" s="9">
        <v>81570</v>
      </c>
      <c r="E6" s="9">
        <v>25583</v>
      </c>
    </row>
    <row r="7" spans="2:5" ht="15.6">
      <c r="B7" s="88" t="s">
        <v>123</v>
      </c>
      <c r="C7" s="9">
        <v>51534</v>
      </c>
      <c r="D7" s="9">
        <v>26991</v>
      </c>
      <c r="E7" s="9">
        <v>38398</v>
      </c>
    </row>
    <row r="8" spans="2:5" ht="15.6">
      <c r="B8" s="88" t="s">
        <v>124</v>
      </c>
      <c r="C8" s="9">
        <v>26436</v>
      </c>
      <c r="D8" s="9">
        <v>15057</v>
      </c>
      <c r="E8" s="9">
        <v>60573</v>
      </c>
    </row>
    <row r="9" spans="2:5" ht="15.6">
      <c r="B9" s="88" t="s">
        <v>125</v>
      </c>
      <c r="C9" s="9">
        <f>SUM(C5:C8)</f>
        <v>107650</v>
      </c>
      <c r="D9" s="9">
        <f>SUM(D5:D8)</f>
        <v>123618</v>
      </c>
      <c r="E9" s="9">
        <f>SUM(E5:E8)</f>
        <v>124554</v>
      </c>
    </row>
    <row r="10" spans="2:5" ht="15.6">
      <c r="B10" s="88"/>
      <c r="C10" s="9"/>
      <c r="D10" s="9"/>
      <c r="E10" s="9"/>
    </row>
    <row r="11" spans="2:5" ht="15.6">
      <c r="B11" s="88" t="s">
        <v>286</v>
      </c>
      <c r="C11" s="9"/>
      <c r="D11" s="9"/>
      <c r="E11" s="9"/>
    </row>
    <row r="12" spans="2:5" ht="15.6">
      <c r="B12" s="88" t="s">
        <v>225</v>
      </c>
      <c r="C12" s="9">
        <v>82355</v>
      </c>
      <c r="D12" s="9">
        <v>68205</v>
      </c>
      <c r="E12" s="9">
        <v>2717</v>
      </c>
    </row>
    <row r="13" spans="2:5" ht="15.6">
      <c r="B13" s="88" t="s">
        <v>224</v>
      </c>
      <c r="C13" s="9">
        <v>31333</v>
      </c>
      <c r="D13" s="9">
        <v>66138</v>
      </c>
      <c r="E13" s="9">
        <v>58233</v>
      </c>
    </row>
    <row r="14" spans="2:5" ht="15.6">
      <c r="B14" s="88" t="s">
        <v>223</v>
      </c>
      <c r="C14" s="9">
        <v>57493</v>
      </c>
      <c r="D14" s="9">
        <v>15912</v>
      </c>
      <c r="E14" s="9">
        <v>70791</v>
      </c>
    </row>
    <row r="15" spans="2:5" ht="15.6">
      <c r="B15" s="88" t="s">
        <v>222</v>
      </c>
      <c r="C15" s="9">
        <f>SUM(C11:C14)</f>
        <v>171181</v>
      </c>
      <c r="D15" s="9">
        <f>SUM(D11:D14)</f>
        <v>150255</v>
      </c>
      <c r="E15" s="9">
        <f>SUM(E11:E14)</f>
        <v>131741</v>
      </c>
    </row>
  </sheetData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E15"/>
  <sheetViews>
    <sheetView showGridLines="0" workbookViewId="0">
      <selection activeCell="G5" sqref="G5"/>
    </sheetView>
  </sheetViews>
  <sheetFormatPr defaultColWidth="11.44140625" defaultRowHeight="13.2"/>
  <cols>
    <col min="1" max="1" width="3.109375" customWidth="1"/>
    <col min="2" max="2" width="16.109375" customWidth="1"/>
  </cols>
  <sheetData>
    <row r="2" spans="2:5" ht="15.6">
      <c r="B2" s="10" t="s">
        <v>127</v>
      </c>
      <c r="C2" s="10"/>
      <c r="D2" s="3"/>
      <c r="E2" s="3"/>
    </row>
    <row r="3" spans="2:5" ht="15.6">
      <c r="B3" s="9"/>
    </row>
    <row r="4" spans="2:5" ht="15.6">
      <c r="B4" s="87" t="s">
        <v>0</v>
      </c>
      <c r="C4" s="86" t="s">
        <v>2</v>
      </c>
      <c r="D4" s="86" t="s">
        <v>4</v>
      </c>
      <c r="E4" s="86" t="s">
        <v>3</v>
      </c>
    </row>
    <row r="5" spans="2:5" ht="15.6">
      <c r="B5" s="88" t="s">
        <v>121</v>
      </c>
      <c r="C5" s="9"/>
      <c r="D5" s="9"/>
      <c r="E5" s="9"/>
    </row>
    <row r="6" spans="2:5" ht="15.6">
      <c r="B6" s="88" t="s">
        <v>122</v>
      </c>
      <c r="C6" s="9">
        <v>6098</v>
      </c>
      <c r="D6" s="9">
        <v>29662</v>
      </c>
      <c r="E6" s="9">
        <v>4903</v>
      </c>
    </row>
    <row r="7" spans="2:5" ht="15.6">
      <c r="B7" s="88" t="s">
        <v>123</v>
      </c>
      <c r="C7" s="9">
        <v>27126</v>
      </c>
      <c r="D7" s="9">
        <v>1036</v>
      </c>
      <c r="E7" s="9">
        <v>68261</v>
      </c>
    </row>
    <row r="8" spans="2:5" ht="15.6">
      <c r="B8" s="88" t="s">
        <v>124</v>
      </c>
      <c r="C8" s="9">
        <v>62625</v>
      </c>
      <c r="D8" s="9">
        <v>7060</v>
      </c>
      <c r="E8" s="9">
        <v>87029</v>
      </c>
    </row>
    <row r="9" spans="2:5" ht="15.6">
      <c r="B9" s="88" t="s">
        <v>125</v>
      </c>
      <c r="C9" s="9">
        <f>SUM(C5:C8)</f>
        <v>95849</v>
      </c>
      <c r="D9" s="9">
        <f>SUM(D5:D8)</f>
        <v>37758</v>
      </c>
      <c r="E9" s="9">
        <f>SUM(E5:E8)</f>
        <v>160193</v>
      </c>
    </row>
    <row r="10" spans="2:5" ht="15.6">
      <c r="B10" s="88"/>
      <c r="C10" s="9"/>
      <c r="D10" s="9"/>
      <c r="E10" s="9"/>
    </row>
    <row r="11" spans="2:5" ht="15.6">
      <c r="B11" s="88" t="s">
        <v>286</v>
      </c>
      <c r="C11" s="9"/>
      <c r="D11" s="9"/>
      <c r="E11" s="9"/>
    </row>
    <row r="12" spans="2:5" ht="15.6">
      <c r="B12" s="88" t="s">
        <v>225</v>
      </c>
      <c r="C12" s="9">
        <v>13524</v>
      </c>
      <c r="D12" s="9">
        <v>79250</v>
      </c>
      <c r="E12" s="9">
        <v>2013</v>
      </c>
    </row>
    <row r="13" spans="2:5" ht="15.6">
      <c r="B13" s="88" t="s">
        <v>224</v>
      </c>
      <c r="C13" s="9">
        <v>59593</v>
      </c>
      <c r="D13" s="9">
        <v>60495</v>
      </c>
      <c r="E13" s="9">
        <v>31766</v>
      </c>
    </row>
    <row r="14" spans="2:5" ht="15.6">
      <c r="B14" s="88" t="s">
        <v>223</v>
      </c>
      <c r="C14" s="9">
        <v>32229</v>
      </c>
      <c r="D14" s="9">
        <v>66660</v>
      </c>
      <c r="E14" s="9">
        <v>89766</v>
      </c>
    </row>
    <row r="15" spans="2:5" ht="15.6">
      <c r="B15" s="88" t="s">
        <v>222</v>
      </c>
      <c r="C15" s="9">
        <f>SUM(C12:C14)</f>
        <v>105346</v>
      </c>
      <c r="D15" s="9">
        <f>SUM(D11:D14)</f>
        <v>206405</v>
      </c>
      <c r="E15" s="9">
        <f>SUM(E11:E14)</f>
        <v>123545</v>
      </c>
    </row>
  </sheetData>
  <phoneticPr fontId="6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1"/>
  <sheetViews>
    <sheetView showGridLines="0" workbookViewId="0">
      <selection activeCell="B3" sqref="B3"/>
    </sheetView>
  </sheetViews>
  <sheetFormatPr defaultRowHeight="13.2"/>
  <sheetData>
    <row r="1" spans="1:13" ht="15.6">
      <c r="A1" s="1" t="s">
        <v>301</v>
      </c>
    </row>
    <row r="2" spans="1:13">
      <c r="M2" t="s">
        <v>197</v>
      </c>
    </row>
    <row r="3" spans="1:13">
      <c r="A3" t="s">
        <v>302</v>
      </c>
      <c r="B3" s="11" t="s">
        <v>315</v>
      </c>
    </row>
    <row r="5" spans="1:13">
      <c r="B5" s="181" t="s">
        <v>314</v>
      </c>
    </row>
    <row r="7" spans="1:13">
      <c r="B7" s="118"/>
      <c r="C7" s="162" t="s">
        <v>194</v>
      </c>
      <c r="D7" s="162" t="s">
        <v>195</v>
      </c>
      <c r="E7" s="162" t="s">
        <v>1</v>
      </c>
    </row>
    <row r="8" spans="1:13">
      <c r="B8" s="116" t="s">
        <v>193</v>
      </c>
    </row>
    <row r="9" spans="1:13">
      <c r="B9" s="116" t="s">
        <v>196</v>
      </c>
    </row>
    <row r="11" spans="1:13" ht="13.8" thickBot="1"/>
    <row r="12" spans="1:13" ht="13.8" thickBot="1">
      <c r="B12" s="155" t="s">
        <v>228</v>
      </c>
      <c r="C12" s="156" t="s">
        <v>191</v>
      </c>
      <c r="D12" s="156" t="s">
        <v>229</v>
      </c>
      <c r="E12" s="156" t="s">
        <v>192</v>
      </c>
      <c r="F12" s="156" t="s">
        <v>113</v>
      </c>
      <c r="G12" s="157" t="s">
        <v>227</v>
      </c>
    </row>
    <row r="13" spans="1:13">
      <c r="B13" s="104" t="s">
        <v>127</v>
      </c>
      <c r="C13" s="158" t="s">
        <v>193</v>
      </c>
      <c r="D13" s="158" t="s">
        <v>194</v>
      </c>
      <c r="E13" s="158">
        <v>580</v>
      </c>
      <c r="F13" s="158">
        <v>900</v>
      </c>
      <c r="G13" s="105">
        <f>E13*F13</f>
        <v>522000</v>
      </c>
    </row>
    <row r="14" spans="1:13">
      <c r="B14" s="159" t="s">
        <v>126</v>
      </c>
      <c r="C14" s="160" t="s">
        <v>193</v>
      </c>
      <c r="D14" s="160" t="s">
        <v>194</v>
      </c>
      <c r="E14" s="160">
        <v>450</v>
      </c>
      <c r="F14" s="160">
        <v>900</v>
      </c>
      <c r="G14" s="107">
        <f t="shared" ref="G14:G21" si="0">E14*F14</f>
        <v>405000</v>
      </c>
    </row>
    <row r="15" spans="1:13">
      <c r="B15" s="159" t="s">
        <v>120</v>
      </c>
      <c r="C15" s="160" t="s">
        <v>196</v>
      </c>
      <c r="D15" s="160" t="s">
        <v>194</v>
      </c>
      <c r="E15" s="160">
        <v>360</v>
      </c>
      <c r="F15" s="160">
        <v>700</v>
      </c>
      <c r="G15" s="107">
        <f t="shared" si="0"/>
        <v>252000</v>
      </c>
    </row>
    <row r="16" spans="1:13">
      <c r="B16" s="159" t="s">
        <v>127</v>
      </c>
      <c r="C16" s="160" t="s">
        <v>196</v>
      </c>
      <c r="D16" s="160" t="s">
        <v>194</v>
      </c>
      <c r="E16" s="160">
        <v>600</v>
      </c>
      <c r="F16" s="160">
        <v>700</v>
      </c>
      <c r="G16" s="107">
        <f t="shared" si="0"/>
        <v>420000</v>
      </c>
    </row>
    <row r="17" spans="2:7">
      <c r="B17" s="159" t="s">
        <v>126</v>
      </c>
      <c r="C17" s="160" t="s">
        <v>193</v>
      </c>
      <c r="D17" s="160" t="s">
        <v>195</v>
      </c>
      <c r="E17" s="160">
        <v>700</v>
      </c>
      <c r="F17" s="160">
        <v>900</v>
      </c>
      <c r="G17" s="107">
        <f t="shared" si="0"/>
        <v>630000</v>
      </c>
    </row>
    <row r="18" spans="2:7">
      <c r="B18" s="159" t="s">
        <v>120</v>
      </c>
      <c r="C18" s="160" t="s">
        <v>196</v>
      </c>
      <c r="D18" s="160" t="s">
        <v>195</v>
      </c>
      <c r="E18" s="160">
        <v>250</v>
      </c>
      <c r="F18" s="160">
        <v>700</v>
      </c>
      <c r="G18" s="107">
        <f t="shared" si="0"/>
        <v>175000</v>
      </c>
    </row>
    <row r="19" spans="2:7">
      <c r="B19" s="159" t="s">
        <v>127</v>
      </c>
      <c r="C19" s="160" t="s">
        <v>193</v>
      </c>
      <c r="D19" s="160" t="s">
        <v>195</v>
      </c>
      <c r="E19" s="160">
        <v>650</v>
      </c>
      <c r="F19" s="160">
        <v>900</v>
      </c>
      <c r="G19" s="107">
        <f t="shared" si="0"/>
        <v>585000</v>
      </c>
    </row>
    <row r="20" spans="2:7">
      <c r="B20" s="159" t="s">
        <v>126</v>
      </c>
      <c r="C20" s="160" t="s">
        <v>196</v>
      </c>
      <c r="D20" s="160" t="s">
        <v>195</v>
      </c>
      <c r="E20" s="160">
        <v>430</v>
      </c>
      <c r="F20" s="160">
        <v>700</v>
      </c>
      <c r="G20" s="107">
        <f t="shared" si="0"/>
        <v>301000</v>
      </c>
    </row>
    <row r="21" spans="2:7" ht="13.8" thickBot="1">
      <c r="B21" s="109" t="s">
        <v>120</v>
      </c>
      <c r="C21" s="161" t="s">
        <v>193</v>
      </c>
      <c r="D21" s="161" t="s">
        <v>194</v>
      </c>
      <c r="E21" s="161">
        <v>340</v>
      </c>
      <c r="F21" s="161">
        <v>900</v>
      </c>
      <c r="G21" s="110">
        <f t="shared" si="0"/>
        <v>306000</v>
      </c>
    </row>
  </sheetData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6"/>
  <sheetViews>
    <sheetView showGridLines="0" workbookViewId="0">
      <selection activeCell="H17" sqref="H17"/>
    </sheetView>
  </sheetViews>
  <sheetFormatPr defaultColWidth="11.44140625" defaultRowHeight="13.2"/>
  <cols>
    <col min="1" max="2" width="8.109375" customWidth="1"/>
    <col min="3" max="3" width="9.6640625" customWidth="1"/>
    <col min="4" max="4" width="14.6640625" customWidth="1"/>
    <col min="5" max="5" width="9.33203125" customWidth="1"/>
    <col min="6" max="6" width="23.109375" customWidth="1"/>
    <col min="7" max="7" width="9.5546875" customWidth="1"/>
    <col min="8" max="8" width="4.88671875" customWidth="1"/>
    <col min="9" max="9" width="3.88671875" customWidth="1"/>
    <col min="10" max="10" width="12.6640625" customWidth="1"/>
    <col min="12" max="12" width="11.44140625" style="34"/>
    <col min="13" max="13" width="9.88671875" bestFit="1" customWidth="1"/>
    <col min="14" max="14" width="18.88671875" customWidth="1"/>
    <col min="15" max="15" width="16.21875" customWidth="1"/>
    <col min="16" max="16" width="34.44140625" customWidth="1"/>
  </cols>
  <sheetData>
    <row r="1" spans="1:18" ht="5.4" customHeight="1" thickBot="1"/>
    <row r="2" spans="1:18" ht="15.6" thickBot="1">
      <c r="A2" s="170">
        <v>1</v>
      </c>
      <c r="B2" s="31" t="s">
        <v>231</v>
      </c>
      <c r="I2" s="32"/>
      <c r="J2" s="4"/>
      <c r="K2" s="164" t="s">
        <v>5</v>
      </c>
      <c r="L2" s="165" t="s">
        <v>6</v>
      </c>
      <c r="M2" s="166" t="s">
        <v>7</v>
      </c>
      <c r="N2" s="167" t="s">
        <v>0</v>
      </c>
      <c r="O2" s="167" t="s">
        <v>8</v>
      </c>
      <c r="P2" s="167" t="s">
        <v>9</v>
      </c>
      <c r="Q2" s="168" t="s">
        <v>10</v>
      </c>
      <c r="R2" s="169" t="s">
        <v>11</v>
      </c>
    </row>
    <row r="3" spans="1:18">
      <c r="A3" s="171"/>
      <c r="H3" s="5"/>
      <c r="K3" s="5" t="s">
        <v>12</v>
      </c>
      <c r="L3" s="163">
        <v>5</v>
      </c>
      <c r="M3" s="6">
        <v>31540</v>
      </c>
      <c r="N3" s="5" t="s">
        <v>14</v>
      </c>
      <c r="O3" s="28">
        <v>1076</v>
      </c>
      <c r="P3" s="5" t="s">
        <v>15</v>
      </c>
      <c r="Q3" s="4">
        <v>1249.0899999999999</v>
      </c>
      <c r="R3" s="5" t="s">
        <v>16</v>
      </c>
    </row>
    <row r="4" spans="1:18" ht="15">
      <c r="A4" s="170">
        <v>2</v>
      </c>
      <c r="B4" s="31" t="s">
        <v>232</v>
      </c>
      <c r="D4" s="5"/>
      <c r="E4" s="5"/>
      <c r="F4" s="5"/>
      <c r="G4" s="4"/>
      <c r="H4" s="5"/>
      <c r="K4" s="5" t="s">
        <v>17</v>
      </c>
      <c r="L4" s="163">
        <v>3</v>
      </c>
      <c r="M4" s="6">
        <v>31540</v>
      </c>
      <c r="N4" s="5" t="s">
        <v>19</v>
      </c>
      <c r="O4" s="29">
        <v>1077</v>
      </c>
      <c r="P4" s="5" t="s">
        <v>20</v>
      </c>
      <c r="Q4" s="4">
        <v>1626.49</v>
      </c>
      <c r="R4" s="5" t="s">
        <v>21</v>
      </c>
    </row>
    <row r="5" spans="1:18">
      <c r="H5" s="5"/>
      <c r="K5" s="5" t="s">
        <v>22</v>
      </c>
      <c r="L5" s="163">
        <v>1</v>
      </c>
      <c r="M5" s="6">
        <v>31540</v>
      </c>
      <c r="N5" s="5" t="s">
        <v>24</v>
      </c>
      <c r="O5" s="29">
        <v>1078</v>
      </c>
      <c r="P5" s="5" t="s">
        <v>25</v>
      </c>
      <c r="Q5" s="4">
        <v>2407.79</v>
      </c>
      <c r="R5" s="5" t="s">
        <v>26</v>
      </c>
    </row>
    <row r="6" spans="1:18" ht="15.6">
      <c r="A6" s="1"/>
      <c r="B6" s="1"/>
      <c r="C6" s="6"/>
      <c r="D6" s="5"/>
      <c r="E6" s="5"/>
      <c r="F6" s="5"/>
      <c r="G6" s="4"/>
      <c r="H6" s="5"/>
      <c r="K6" s="5" t="s">
        <v>17</v>
      </c>
      <c r="L6" s="163">
        <v>3</v>
      </c>
      <c r="M6" s="6">
        <v>31540</v>
      </c>
      <c r="N6" s="5" t="s">
        <v>19</v>
      </c>
      <c r="O6" s="30">
        <v>1079</v>
      </c>
      <c r="P6" s="5" t="s">
        <v>27</v>
      </c>
      <c r="Q6" s="4">
        <v>1878.62</v>
      </c>
      <c r="R6" s="5" t="s">
        <v>21</v>
      </c>
    </row>
    <row r="7" spans="1:18">
      <c r="B7" s="5"/>
      <c r="C7" s="5"/>
      <c r="E7" s="5"/>
      <c r="F7" s="5"/>
      <c r="G7" s="5"/>
      <c r="H7" s="4"/>
      <c r="I7" s="5"/>
      <c r="K7" s="5" t="s">
        <v>12</v>
      </c>
      <c r="L7" s="163">
        <v>5</v>
      </c>
      <c r="M7" s="6">
        <v>31540</v>
      </c>
      <c r="N7" s="5" t="s">
        <v>28</v>
      </c>
      <c r="O7" s="30">
        <v>1080</v>
      </c>
      <c r="P7" s="5" t="s">
        <v>29</v>
      </c>
      <c r="Q7" s="4">
        <v>528.27</v>
      </c>
      <c r="R7" s="5" t="s">
        <v>16</v>
      </c>
    </row>
    <row r="8" spans="1:18">
      <c r="B8" s="5"/>
      <c r="C8" s="5"/>
      <c r="D8" s="6"/>
      <c r="E8" s="5"/>
      <c r="G8" s="5"/>
      <c r="H8" s="4"/>
      <c r="I8" s="5"/>
      <c r="K8" s="5" t="s">
        <v>22</v>
      </c>
      <c r="L8" s="163">
        <v>1</v>
      </c>
      <c r="M8" s="6">
        <v>31540</v>
      </c>
      <c r="N8" s="5" t="s">
        <v>30</v>
      </c>
      <c r="O8" s="28">
        <v>1082</v>
      </c>
      <c r="P8" s="5" t="s">
        <v>31</v>
      </c>
      <c r="Q8" s="4">
        <v>999.81</v>
      </c>
      <c r="R8" s="5" t="s">
        <v>26</v>
      </c>
    </row>
    <row r="9" spans="1:18">
      <c r="K9" s="5" t="s">
        <v>32</v>
      </c>
      <c r="L9" s="163">
        <v>2</v>
      </c>
      <c r="M9" s="6">
        <v>31540</v>
      </c>
      <c r="N9" s="5" t="s">
        <v>34</v>
      </c>
      <c r="O9" s="29">
        <v>1083</v>
      </c>
      <c r="P9" s="5" t="s">
        <v>35</v>
      </c>
      <c r="Q9" s="4">
        <v>1315.58</v>
      </c>
      <c r="R9" s="5" t="s">
        <v>36</v>
      </c>
    </row>
    <row r="10" spans="1:18">
      <c r="K10" s="5" t="s">
        <v>22</v>
      </c>
      <c r="L10" s="163">
        <v>1</v>
      </c>
      <c r="M10" s="6">
        <v>31540</v>
      </c>
      <c r="N10" s="5" t="s">
        <v>37</v>
      </c>
      <c r="O10" s="29">
        <v>1085</v>
      </c>
      <c r="P10" s="5" t="s">
        <v>38</v>
      </c>
      <c r="Q10" s="4">
        <v>1282.23</v>
      </c>
      <c r="R10" s="5" t="s">
        <v>26</v>
      </c>
    </row>
    <row r="11" spans="1:18">
      <c r="K11" s="5" t="s">
        <v>12</v>
      </c>
      <c r="L11" s="163">
        <v>5</v>
      </c>
      <c r="M11" s="6">
        <v>31540</v>
      </c>
      <c r="N11" s="5" t="s">
        <v>14</v>
      </c>
      <c r="O11" s="28">
        <v>1086</v>
      </c>
      <c r="P11" s="5" t="s">
        <v>39</v>
      </c>
      <c r="Q11" s="4">
        <v>2148.61</v>
      </c>
      <c r="R11" s="5" t="s">
        <v>16</v>
      </c>
    </row>
    <row r="12" spans="1:18">
      <c r="K12" s="5" t="s">
        <v>40</v>
      </c>
      <c r="L12" s="163">
        <v>4</v>
      </c>
      <c r="M12" s="6">
        <v>31540</v>
      </c>
      <c r="N12" s="5" t="s">
        <v>42</v>
      </c>
      <c r="O12" s="30">
        <v>1087</v>
      </c>
      <c r="P12" s="5" t="s">
        <v>43</v>
      </c>
      <c r="Q12" s="4">
        <v>644.16999999999996</v>
      </c>
      <c r="R12" s="5" t="s">
        <v>44</v>
      </c>
    </row>
    <row r="13" spans="1:18">
      <c r="K13" s="5" t="s">
        <v>40</v>
      </c>
      <c r="L13" s="163">
        <v>4</v>
      </c>
      <c r="M13" s="6">
        <v>31540</v>
      </c>
      <c r="N13" s="5" t="s">
        <v>42</v>
      </c>
      <c r="O13" s="28">
        <v>1088</v>
      </c>
      <c r="P13" s="5" t="s">
        <v>45</v>
      </c>
      <c r="Q13" s="4">
        <v>799.87</v>
      </c>
      <c r="R13" s="5" t="s">
        <v>44</v>
      </c>
    </row>
    <row r="14" spans="1:18">
      <c r="K14" s="5" t="s">
        <v>12</v>
      </c>
      <c r="L14" s="163">
        <v>5</v>
      </c>
      <c r="M14" s="6">
        <v>31540</v>
      </c>
      <c r="N14" s="5" t="s">
        <v>46</v>
      </c>
      <c r="O14" s="30">
        <v>1089</v>
      </c>
      <c r="P14" s="5" t="s">
        <v>47</v>
      </c>
      <c r="Q14" s="4">
        <v>1664.67</v>
      </c>
      <c r="R14" s="5" t="s">
        <v>16</v>
      </c>
    </row>
    <row r="15" spans="1:18">
      <c r="K15" s="5" t="s">
        <v>17</v>
      </c>
      <c r="L15" s="163">
        <v>3</v>
      </c>
      <c r="M15" s="6">
        <v>31540</v>
      </c>
      <c r="N15" s="5" t="s">
        <v>48</v>
      </c>
      <c r="O15" s="28">
        <v>1091</v>
      </c>
      <c r="P15" s="5" t="s">
        <v>49</v>
      </c>
      <c r="Q15" s="4">
        <v>1317.57</v>
      </c>
      <c r="R15" s="5" t="s">
        <v>21</v>
      </c>
    </row>
    <row r="16" spans="1:18">
      <c r="K16" s="5" t="s">
        <v>12</v>
      </c>
      <c r="L16" s="163">
        <v>5</v>
      </c>
      <c r="M16" s="6">
        <v>31540</v>
      </c>
      <c r="N16" s="5" t="s">
        <v>50</v>
      </c>
      <c r="O16" s="30">
        <v>1092</v>
      </c>
      <c r="P16" s="5" t="s">
        <v>51</v>
      </c>
      <c r="Q16" s="4">
        <v>171.15</v>
      </c>
      <c r="R16" s="5" t="s">
        <v>16</v>
      </c>
    </row>
    <row r="17" spans="11:18">
      <c r="K17" s="5" t="s">
        <v>17</v>
      </c>
      <c r="L17" s="163">
        <v>3</v>
      </c>
      <c r="M17" s="6">
        <v>31541</v>
      </c>
      <c r="N17" s="5" t="s">
        <v>19</v>
      </c>
      <c r="O17" s="29">
        <v>1094</v>
      </c>
      <c r="P17" s="5" t="s">
        <v>52</v>
      </c>
      <c r="Q17" s="4">
        <v>2726.63</v>
      </c>
      <c r="R17" s="5" t="s">
        <v>21</v>
      </c>
    </row>
    <row r="18" spans="11:18">
      <c r="K18" s="5" t="s">
        <v>40</v>
      </c>
      <c r="L18" s="163">
        <v>4</v>
      </c>
      <c r="M18" s="6">
        <v>31541</v>
      </c>
      <c r="N18" s="5" t="s">
        <v>53</v>
      </c>
      <c r="O18" s="29">
        <v>1097</v>
      </c>
      <c r="P18" s="5" t="s">
        <v>54</v>
      </c>
      <c r="Q18" s="4">
        <v>2256.81</v>
      </c>
      <c r="R18" s="5" t="s">
        <v>44</v>
      </c>
    </row>
    <row r="19" spans="11:18">
      <c r="K19" s="5" t="s">
        <v>17</v>
      </c>
      <c r="L19" s="163">
        <v>3</v>
      </c>
      <c r="M19" s="6">
        <v>31541</v>
      </c>
      <c r="N19" s="5" t="s">
        <v>55</v>
      </c>
      <c r="O19" s="30">
        <v>1099</v>
      </c>
      <c r="P19" s="5" t="s">
        <v>56</v>
      </c>
      <c r="Q19" s="4">
        <v>759.9</v>
      </c>
      <c r="R19" s="5" t="s">
        <v>21</v>
      </c>
    </row>
    <row r="20" spans="11:18">
      <c r="K20" s="5" t="s">
        <v>32</v>
      </c>
      <c r="L20" s="163">
        <v>2</v>
      </c>
      <c r="M20" s="6">
        <v>31541</v>
      </c>
      <c r="N20" s="5" t="s">
        <v>57</v>
      </c>
      <c r="O20" s="28">
        <v>1100</v>
      </c>
      <c r="P20" s="5" t="s">
        <v>58</v>
      </c>
      <c r="Q20" s="4">
        <v>952.05</v>
      </c>
      <c r="R20" s="5" t="s">
        <v>36</v>
      </c>
    </row>
    <row r="21" spans="11:18">
      <c r="K21" s="5" t="s">
        <v>17</v>
      </c>
      <c r="L21" s="163">
        <v>3</v>
      </c>
      <c r="M21" s="6">
        <v>31541</v>
      </c>
      <c r="N21" s="5" t="s">
        <v>48</v>
      </c>
      <c r="O21" s="30">
        <v>1102</v>
      </c>
      <c r="P21" s="5" t="s">
        <v>59</v>
      </c>
      <c r="Q21" s="4">
        <v>785.44</v>
      </c>
      <c r="R21" s="5" t="s">
        <v>21</v>
      </c>
    </row>
    <row r="22" spans="11:18">
      <c r="K22" s="5" t="s">
        <v>17</v>
      </c>
      <c r="L22" s="163">
        <v>3</v>
      </c>
      <c r="M22" s="6">
        <v>31541</v>
      </c>
      <c r="N22" s="5" t="s">
        <v>60</v>
      </c>
      <c r="O22" s="29">
        <v>1103</v>
      </c>
      <c r="P22" s="5" t="s">
        <v>61</v>
      </c>
      <c r="Q22" s="4">
        <v>1845.25</v>
      </c>
      <c r="R22" s="5" t="s">
        <v>21</v>
      </c>
    </row>
    <row r="23" spans="11:18">
      <c r="K23" s="5" t="s">
        <v>12</v>
      </c>
      <c r="L23" s="163">
        <v>5</v>
      </c>
      <c r="M23" s="6">
        <v>31541</v>
      </c>
      <c r="N23" s="5" t="s">
        <v>62</v>
      </c>
      <c r="O23" s="30">
        <v>1104</v>
      </c>
      <c r="P23" s="5" t="s">
        <v>63</v>
      </c>
      <c r="Q23" s="4">
        <v>2538.1799999999998</v>
      </c>
      <c r="R23" s="5" t="s">
        <v>16</v>
      </c>
    </row>
    <row r="24" spans="11:18">
      <c r="K24" s="5" t="s">
        <v>12</v>
      </c>
      <c r="L24" s="163">
        <v>5</v>
      </c>
      <c r="M24" s="6">
        <v>31541</v>
      </c>
      <c r="N24" s="5" t="s">
        <v>50</v>
      </c>
      <c r="O24" s="28">
        <v>1105</v>
      </c>
      <c r="P24" s="5" t="s">
        <v>64</v>
      </c>
      <c r="Q24" s="4">
        <v>1052.81</v>
      </c>
      <c r="R24" s="5" t="s">
        <v>16</v>
      </c>
    </row>
    <row r="25" spans="11:18">
      <c r="K25" s="5" t="s">
        <v>32</v>
      </c>
      <c r="L25" s="163">
        <v>2</v>
      </c>
      <c r="M25" s="6">
        <v>31541</v>
      </c>
      <c r="N25" s="5" t="s">
        <v>57</v>
      </c>
      <c r="O25" s="30">
        <v>1106</v>
      </c>
      <c r="P25" s="5" t="s">
        <v>65</v>
      </c>
      <c r="Q25" s="4">
        <v>1080.3900000000001</v>
      </c>
      <c r="R25" s="5" t="s">
        <v>36</v>
      </c>
    </row>
    <row r="26" spans="11:18">
      <c r="K26" s="5" t="s">
        <v>17</v>
      </c>
      <c r="L26" s="163">
        <v>3</v>
      </c>
      <c r="M26" s="6">
        <v>31541</v>
      </c>
      <c r="N26" s="5" t="s">
        <v>66</v>
      </c>
      <c r="O26" s="28">
        <v>1107</v>
      </c>
      <c r="P26" s="5" t="s">
        <v>67</v>
      </c>
      <c r="Q26" s="4">
        <v>1711.4</v>
      </c>
      <c r="R26" s="5" t="s">
        <v>21</v>
      </c>
    </row>
    <row r="27" spans="11:18">
      <c r="K27" s="5" t="s">
        <v>32</v>
      </c>
      <c r="L27" s="163">
        <v>2</v>
      </c>
      <c r="M27" s="6">
        <v>31541</v>
      </c>
      <c r="N27" s="5" t="s">
        <v>68</v>
      </c>
      <c r="O27" s="29">
        <v>1108</v>
      </c>
      <c r="P27" s="5" t="s">
        <v>69</v>
      </c>
      <c r="Q27" s="4">
        <v>1012.37</v>
      </c>
      <c r="R27" s="5" t="s">
        <v>36</v>
      </c>
    </row>
    <row r="28" spans="11:18">
      <c r="K28" s="5" t="s">
        <v>40</v>
      </c>
      <c r="L28" s="163">
        <v>4</v>
      </c>
      <c r="M28" s="6">
        <v>31541</v>
      </c>
      <c r="N28" s="5" t="s">
        <v>53</v>
      </c>
      <c r="O28" s="28">
        <v>1109</v>
      </c>
      <c r="P28" s="5" t="s">
        <v>70</v>
      </c>
      <c r="Q28" s="4">
        <v>15.48</v>
      </c>
      <c r="R28" s="5" t="s">
        <v>44</v>
      </c>
    </row>
    <row r="29" spans="11:18">
      <c r="K29" s="5" t="s">
        <v>22</v>
      </c>
      <c r="L29" s="163">
        <v>1</v>
      </c>
      <c r="M29" s="6">
        <v>31541</v>
      </c>
      <c r="N29" s="5" t="s">
        <v>71</v>
      </c>
      <c r="O29" s="29">
        <v>1110</v>
      </c>
      <c r="P29" s="5" t="s">
        <v>72</v>
      </c>
      <c r="Q29" s="4">
        <v>996.95</v>
      </c>
      <c r="R29" s="5" t="s">
        <v>26</v>
      </c>
    </row>
    <row r="30" spans="11:18">
      <c r="K30" s="5" t="s">
        <v>22</v>
      </c>
      <c r="L30" s="163">
        <v>1</v>
      </c>
      <c r="M30" s="6">
        <v>31541</v>
      </c>
      <c r="N30" s="5" t="s">
        <v>73</v>
      </c>
      <c r="O30" s="28">
        <v>1111</v>
      </c>
      <c r="P30" s="5" t="s">
        <v>74</v>
      </c>
      <c r="Q30" s="4">
        <v>1493.34</v>
      </c>
      <c r="R30" s="5" t="s">
        <v>26</v>
      </c>
    </row>
    <row r="31" spans="11:18">
      <c r="K31" s="5" t="s">
        <v>40</v>
      </c>
      <c r="L31" s="163">
        <v>4</v>
      </c>
      <c r="M31" s="6">
        <v>31541</v>
      </c>
      <c r="N31" s="5" t="s">
        <v>42</v>
      </c>
      <c r="O31" s="29">
        <v>1112</v>
      </c>
      <c r="P31" s="5" t="s">
        <v>54</v>
      </c>
      <c r="Q31" s="4">
        <v>863.96</v>
      </c>
      <c r="R31" s="5" t="s">
        <v>44</v>
      </c>
    </row>
    <row r="32" spans="11:18">
      <c r="K32" s="5" t="s">
        <v>40</v>
      </c>
      <c r="L32" s="163">
        <v>4</v>
      </c>
      <c r="M32" s="6">
        <v>31542</v>
      </c>
      <c r="N32" s="5" t="s">
        <v>42</v>
      </c>
      <c r="O32" s="30">
        <v>1113</v>
      </c>
      <c r="P32" s="5" t="s">
        <v>75</v>
      </c>
      <c r="Q32" s="4">
        <v>1890.75</v>
      </c>
      <c r="R32" s="5" t="s">
        <v>44</v>
      </c>
    </row>
    <row r="33" spans="11:18">
      <c r="K33" s="5" t="s">
        <v>22</v>
      </c>
      <c r="L33" s="163">
        <v>1</v>
      </c>
      <c r="M33" s="6">
        <v>31542</v>
      </c>
      <c r="N33" s="5" t="s">
        <v>24</v>
      </c>
      <c r="O33" s="28">
        <v>1114</v>
      </c>
      <c r="P33" s="5" t="s">
        <v>76</v>
      </c>
      <c r="Q33" s="4">
        <v>2174.81</v>
      </c>
      <c r="R33" s="5" t="s">
        <v>26</v>
      </c>
    </row>
    <row r="34" spans="11:18">
      <c r="K34" s="5" t="s">
        <v>40</v>
      </c>
      <c r="L34" s="163">
        <v>4</v>
      </c>
      <c r="M34" s="6">
        <v>31542</v>
      </c>
      <c r="N34" s="5" t="s">
        <v>77</v>
      </c>
      <c r="O34" s="30">
        <v>1117</v>
      </c>
      <c r="P34" s="5" t="s">
        <v>78</v>
      </c>
      <c r="Q34" s="4">
        <v>1085.32</v>
      </c>
      <c r="R34" s="5" t="s">
        <v>44</v>
      </c>
    </row>
    <row r="35" spans="11:18">
      <c r="K35" s="5" t="s">
        <v>17</v>
      </c>
      <c r="L35" s="163">
        <v>3</v>
      </c>
      <c r="M35" s="6">
        <v>31542</v>
      </c>
      <c r="N35" s="5" t="s">
        <v>60</v>
      </c>
      <c r="O35" s="29">
        <v>1119</v>
      </c>
      <c r="P35" s="5" t="s">
        <v>79</v>
      </c>
      <c r="Q35" s="4">
        <v>1528.47</v>
      </c>
      <c r="R35" s="5" t="s">
        <v>21</v>
      </c>
    </row>
    <row r="36" spans="11:18">
      <c r="K36" s="5" t="s">
        <v>12</v>
      </c>
      <c r="L36" s="163">
        <v>5</v>
      </c>
      <c r="M36" s="6">
        <v>31542</v>
      </c>
      <c r="N36" s="5" t="s">
        <v>28</v>
      </c>
      <c r="O36" s="30">
        <v>1120</v>
      </c>
      <c r="P36" s="5" t="s">
        <v>80</v>
      </c>
      <c r="Q36" s="4">
        <v>2333</v>
      </c>
      <c r="R36" s="5" t="s">
        <v>16</v>
      </c>
    </row>
    <row r="37" spans="11:18">
      <c r="K37" s="5" t="s">
        <v>22</v>
      </c>
      <c r="L37" s="163">
        <v>1</v>
      </c>
      <c r="M37" s="6">
        <v>31542</v>
      </c>
      <c r="N37" s="5" t="s">
        <v>24</v>
      </c>
      <c r="O37" s="28">
        <v>1122</v>
      </c>
      <c r="P37" s="5" t="s">
        <v>76</v>
      </c>
      <c r="Q37" s="4">
        <v>253.52</v>
      </c>
      <c r="R37" s="5" t="s">
        <v>26</v>
      </c>
    </row>
    <row r="38" spans="11:18">
      <c r="K38" s="5" t="s">
        <v>17</v>
      </c>
      <c r="L38" s="163">
        <v>3</v>
      </c>
      <c r="M38" s="6">
        <v>31542</v>
      </c>
      <c r="N38" s="5" t="s">
        <v>19</v>
      </c>
      <c r="O38" s="29">
        <v>1125</v>
      </c>
      <c r="P38" s="5" t="s">
        <v>81</v>
      </c>
      <c r="Q38" s="4">
        <v>739.36</v>
      </c>
      <c r="R38" s="5" t="s">
        <v>21</v>
      </c>
    </row>
    <row r="39" spans="11:18">
      <c r="K39" s="5" t="s">
        <v>32</v>
      </c>
      <c r="L39" s="163">
        <v>2</v>
      </c>
      <c r="M39" s="6">
        <v>31543</v>
      </c>
      <c r="N39" s="5" t="s">
        <v>82</v>
      </c>
      <c r="O39" s="28">
        <v>1126</v>
      </c>
      <c r="P39" s="5" t="s">
        <v>83</v>
      </c>
      <c r="Q39" s="4">
        <v>1590.64</v>
      </c>
      <c r="R39" s="5" t="s">
        <v>36</v>
      </c>
    </row>
    <row r="40" spans="11:18">
      <c r="K40" s="5" t="s">
        <v>40</v>
      </c>
      <c r="L40" s="163">
        <v>4</v>
      </c>
      <c r="M40" s="6">
        <v>31543</v>
      </c>
      <c r="N40" s="5" t="s">
        <v>77</v>
      </c>
      <c r="O40" s="30">
        <v>1127</v>
      </c>
      <c r="P40" s="5" t="s">
        <v>84</v>
      </c>
      <c r="Q40" s="4">
        <v>2048.88</v>
      </c>
      <c r="R40" s="5" t="s">
        <v>44</v>
      </c>
    </row>
    <row r="41" spans="11:18">
      <c r="K41" s="5" t="s">
        <v>22</v>
      </c>
      <c r="L41" s="163">
        <v>1</v>
      </c>
      <c r="M41" s="6">
        <v>31543</v>
      </c>
      <c r="N41" s="5" t="s">
        <v>24</v>
      </c>
      <c r="O41" s="30">
        <v>1128</v>
      </c>
      <c r="P41" s="5" t="s">
        <v>85</v>
      </c>
      <c r="Q41" s="4">
        <v>882.8</v>
      </c>
      <c r="R41" s="5" t="s">
        <v>26</v>
      </c>
    </row>
    <row r="42" spans="11:18">
      <c r="K42" s="5" t="s">
        <v>32</v>
      </c>
      <c r="L42" s="163">
        <v>2</v>
      </c>
      <c r="M42" s="6">
        <v>31543</v>
      </c>
      <c r="N42" s="5" t="s">
        <v>82</v>
      </c>
      <c r="O42" s="28">
        <v>1129</v>
      </c>
      <c r="P42" s="5" t="s">
        <v>86</v>
      </c>
      <c r="Q42" s="4">
        <v>1528.32</v>
      </c>
      <c r="R42" s="5" t="s">
        <v>36</v>
      </c>
    </row>
    <row r="43" spans="11:18">
      <c r="K43" s="5" t="s">
        <v>40</v>
      </c>
      <c r="L43" s="163">
        <v>4</v>
      </c>
      <c r="M43" s="6">
        <v>31543</v>
      </c>
      <c r="N43" s="5" t="s">
        <v>87</v>
      </c>
      <c r="O43" s="30">
        <v>1130</v>
      </c>
      <c r="P43" s="5" t="s">
        <v>88</v>
      </c>
      <c r="Q43" s="4">
        <v>1132.3</v>
      </c>
      <c r="R43" s="5" t="s">
        <v>44</v>
      </c>
    </row>
    <row r="44" spans="11:18">
      <c r="K44" s="5" t="s">
        <v>12</v>
      </c>
      <c r="L44" s="163">
        <v>5</v>
      </c>
      <c r="M44" s="6">
        <v>31543</v>
      </c>
      <c r="N44" s="5" t="s">
        <v>46</v>
      </c>
      <c r="O44" s="29">
        <v>1131</v>
      </c>
      <c r="P44" s="5" t="s">
        <v>89</v>
      </c>
      <c r="Q44" s="4">
        <v>927.86</v>
      </c>
      <c r="R44" s="5" t="s">
        <v>16</v>
      </c>
    </row>
    <row r="45" spans="11:18">
      <c r="K45" s="5" t="s">
        <v>12</v>
      </c>
      <c r="L45" s="163">
        <v>5</v>
      </c>
      <c r="M45" s="6">
        <v>31543</v>
      </c>
      <c r="N45" s="5" t="s">
        <v>28</v>
      </c>
      <c r="O45" s="30">
        <v>1132</v>
      </c>
      <c r="P45" s="5" t="s">
        <v>90</v>
      </c>
      <c r="Q45" s="4">
        <v>1980.28</v>
      </c>
      <c r="R45" s="5" t="s">
        <v>16</v>
      </c>
    </row>
    <row r="46" spans="11:18">
      <c r="K46" s="5" t="s">
        <v>40</v>
      </c>
      <c r="L46" s="163">
        <v>4</v>
      </c>
      <c r="M46" s="6">
        <v>31543</v>
      </c>
      <c r="N46" s="5" t="s">
        <v>42</v>
      </c>
      <c r="O46" s="28">
        <v>1134</v>
      </c>
      <c r="P46" s="5" t="s">
        <v>91</v>
      </c>
      <c r="Q46" s="4">
        <v>166.12</v>
      </c>
      <c r="R46" s="5" t="s">
        <v>44</v>
      </c>
    </row>
    <row r="47" spans="11:18">
      <c r="K47" s="5" t="s">
        <v>17</v>
      </c>
      <c r="L47" s="163">
        <v>3</v>
      </c>
      <c r="M47" s="6">
        <v>31543</v>
      </c>
      <c r="N47" s="5" t="s">
        <v>60</v>
      </c>
      <c r="O47" s="30">
        <v>1135</v>
      </c>
      <c r="P47" s="5" t="s">
        <v>92</v>
      </c>
      <c r="Q47" s="4">
        <v>1386.26</v>
      </c>
      <c r="R47" s="5" t="s">
        <v>21</v>
      </c>
    </row>
    <row r="48" spans="11:18">
      <c r="K48" s="5" t="s">
        <v>12</v>
      </c>
      <c r="L48" s="163">
        <v>5</v>
      </c>
      <c r="M48" s="6">
        <v>31543</v>
      </c>
      <c r="N48" s="5" t="s">
        <v>14</v>
      </c>
      <c r="O48" s="28">
        <v>1136</v>
      </c>
      <c r="P48" s="5" t="s">
        <v>93</v>
      </c>
      <c r="Q48" s="4">
        <v>2388.9699999999998</v>
      </c>
      <c r="R48" s="5" t="s">
        <v>16</v>
      </c>
    </row>
    <row r="49" spans="11:18">
      <c r="K49" s="5" t="s">
        <v>40</v>
      </c>
      <c r="L49" s="163">
        <v>4</v>
      </c>
      <c r="M49" s="6">
        <v>31543</v>
      </c>
      <c r="N49" s="5" t="s">
        <v>42</v>
      </c>
      <c r="O49" s="30">
        <v>1137</v>
      </c>
      <c r="P49" s="5" t="s">
        <v>76</v>
      </c>
      <c r="Q49" s="4">
        <v>3321.66</v>
      </c>
      <c r="R49" s="5" t="s">
        <v>44</v>
      </c>
    </row>
    <row r="50" spans="11:18">
      <c r="K50" s="5" t="s">
        <v>32</v>
      </c>
      <c r="L50" s="163">
        <v>2</v>
      </c>
      <c r="M50" s="6">
        <v>31543</v>
      </c>
      <c r="N50" s="5" t="s">
        <v>57</v>
      </c>
      <c r="O50" s="29">
        <v>1140</v>
      </c>
      <c r="P50" s="5" t="s">
        <v>94</v>
      </c>
      <c r="Q50" s="4">
        <v>1309.52</v>
      </c>
      <c r="R50" s="5" t="s">
        <v>36</v>
      </c>
    </row>
    <row r="51" spans="11:18">
      <c r="K51" s="5" t="s">
        <v>12</v>
      </c>
      <c r="L51" s="163">
        <v>5</v>
      </c>
      <c r="M51" s="6">
        <v>31543</v>
      </c>
      <c r="N51" s="5" t="s">
        <v>46</v>
      </c>
      <c r="O51" s="30">
        <v>1141</v>
      </c>
      <c r="P51" s="5" t="s">
        <v>95</v>
      </c>
      <c r="Q51" s="4">
        <v>1510.52</v>
      </c>
      <c r="R51" s="5" t="s">
        <v>16</v>
      </c>
    </row>
    <row r="52" spans="11:18">
      <c r="K52" s="5" t="s">
        <v>22</v>
      </c>
      <c r="L52" s="163">
        <v>1</v>
      </c>
      <c r="M52" s="6">
        <v>31543</v>
      </c>
      <c r="N52" s="5" t="s">
        <v>30</v>
      </c>
      <c r="O52" s="28">
        <v>1142</v>
      </c>
      <c r="P52" s="5" t="s">
        <v>96</v>
      </c>
      <c r="Q52" s="4">
        <v>893.28</v>
      </c>
      <c r="R52" s="5" t="s">
        <v>26</v>
      </c>
    </row>
    <row r="53" spans="11:18">
      <c r="K53" s="5" t="s">
        <v>32</v>
      </c>
      <c r="L53" s="163">
        <v>2</v>
      </c>
      <c r="M53" s="6">
        <v>31543</v>
      </c>
      <c r="N53" s="5" t="s">
        <v>82</v>
      </c>
      <c r="O53" s="30">
        <v>1143</v>
      </c>
      <c r="P53" s="5" t="s">
        <v>97</v>
      </c>
      <c r="Q53" s="4">
        <v>829.73</v>
      </c>
      <c r="R53" s="5" t="s">
        <v>36</v>
      </c>
    </row>
    <row r="54" spans="11:18">
      <c r="K54" s="5" t="s">
        <v>12</v>
      </c>
      <c r="L54" s="163">
        <v>5</v>
      </c>
      <c r="M54" s="6">
        <v>31543</v>
      </c>
      <c r="N54" s="5" t="s">
        <v>46</v>
      </c>
      <c r="O54" s="29">
        <v>1144</v>
      </c>
      <c r="P54" s="5" t="s">
        <v>98</v>
      </c>
      <c r="Q54" s="4">
        <v>1138.6300000000001</v>
      </c>
      <c r="R54" s="5" t="s">
        <v>16</v>
      </c>
    </row>
    <row r="55" spans="11:18">
      <c r="K55" s="5" t="s">
        <v>12</v>
      </c>
      <c r="L55" s="163">
        <v>5</v>
      </c>
      <c r="M55" s="6">
        <v>31543</v>
      </c>
      <c r="N55" s="5" t="s">
        <v>50</v>
      </c>
      <c r="O55" s="28">
        <v>1145</v>
      </c>
      <c r="P55" s="5" t="s">
        <v>99</v>
      </c>
      <c r="Q55" s="4">
        <v>1488.5</v>
      </c>
      <c r="R55" s="5" t="s">
        <v>16</v>
      </c>
    </row>
    <row r="56" spans="11:18">
      <c r="K56" s="5" t="s">
        <v>12</v>
      </c>
      <c r="L56" s="163">
        <v>5</v>
      </c>
      <c r="M56" s="6">
        <v>31544</v>
      </c>
      <c r="N56" s="5" t="s">
        <v>50</v>
      </c>
      <c r="O56" s="30">
        <v>1146</v>
      </c>
      <c r="P56" s="5" t="s">
        <v>100</v>
      </c>
      <c r="Q56" s="4">
        <v>2525.09</v>
      </c>
      <c r="R56" s="5" t="s">
        <v>16</v>
      </c>
    </row>
    <row r="57" spans="11:18">
      <c r="K57" s="5" t="s">
        <v>22</v>
      </c>
      <c r="L57" s="163">
        <v>1</v>
      </c>
      <c r="M57" s="6">
        <v>31544</v>
      </c>
      <c r="N57" s="5" t="s">
        <v>101</v>
      </c>
      <c r="O57" s="28">
        <v>1148</v>
      </c>
      <c r="P57" s="5" t="s">
        <v>102</v>
      </c>
      <c r="Q57" s="4">
        <v>282.22000000000003</v>
      </c>
      <c r="R57" s="5" t="s">
        <v>26</v>
      </c>
    </row>
    <row r="58" spans="11:18">
      <c r="K58" s="5" t="s">
        <v>22</v>
      </c>
      <c r="L58" s="163">
        <v>1</v>
      </c>
      <c r="M58" s="6">
        <v>31544</v>
      </c>
      <c r="N58" s="5" t="s">
        <v>73</v>
      </c>
      <c r="O58" s="29">
        <v>1149</v>
      </c>
      <c r="P58" s="5" t="s">
        <v>103</v>
      </c>
      <c r="Q58" s="4">
        <v>175.55</v>
      </c>
      <c r="R58" s="5" t="s">
        <v>26</v>
      </c>
    </row>
    <row r="59" spans="11:18">
      <c r="K59" s="5" t="s">
        <v>22</v>
      </c>
      <c r="L59" s="163">
        <v>1</v>
      </c>
      <c r="M59" s="6">
        <v>31544</v>
      </c>
      <c r="N59" s="5" t="s">
        <v>24</v>
      </c>
      <c r="O59" s="28">
        <v>1151</v>
      </c>
      <c r="P59" s="5" t="s">
        <v>104</v>
      </c>
      <c r="Q59" s="4">
        <v>85</v>
      </c>
      <c r="R59" s="5" t="s">
        <v>26</v>
      </c>
    </row>
    <row r="60" spans="11:18">
      <c r="K60" s="5" t="s">
        <v>17</v>
      </c>
      <c r="L60" s="163">
        <v>3</v>
      </c>
      <c r="M60" s="6">
        <v>31544</v>
      </c>
      <c r="N60" s="5" t="s">
        <v>19</v>
      </c>
      <c r="O60" s="29">
        <v>1152</v>
      </c>
      <c r="P60" s="5" t="s">
        <v>105</v>
      </c>
      <c r="Q60" s="4">
        <v>840.39</v>
      </c>
      <c r="R60" s="5" t="s">
        <v>21</v>
      </c>
    </row>
    <row r="61" spans="11:18">
      <c r="K61" s="5" t="s">
        <v>17</v>
      </c>
      <c r="L61" s="163">
        <v>3</v>
      </c>
      <c r="M61" s="6">
        <v>31544</v>
      </c>
      <c r="N61" s="5" t="s">
        <v>60</v>
      </c>
      <c r="O61" s="30">
        <v>1153</v>
      </c>
      <c r="P61" s="5" t="s">
        <v>106</v>
      </c>
      <c r="Q61" s="4">
        <v>1570.76</v>
      </c>
      <c r="R61" s="5" t="s">
        <v>21</v>
      </c>
    </row>
    <row r="62" spans="11:18">
      <c r="K62" s="5" t="s">
        <v>17</v>
      </c>
      <c r="L62" s="163">
        <v>3</v>
      </c>
      <c r="M62" s="6">
        <v>31544</v>
      </c>
      <c r="N62" s="5" t="s">
        <v>66</v>
      </c>
      <c r="O62" s="28">
        <v>1155</v>
      </c>
      <c r="P62" s="5" t="s">
        <v>107</v>
      </c>
      <c r="Q62" s="4">
        <v>846.62</v>
      </c>
      <c r="R62" s="5" t="s">
        <v>21</v>
      </c>
    </row>
    <row r="63" spans="11:18">
      <c r="K63" s="5" t="s">
        <v>32</v>
      </c>
      <c r="L63" s="163">
        <v>2</v>
      </c>
      <c r="M63" s="6">
        <v>31544</v>
      </c>
      <c r="N63" s="5" t="s">
        <v>57</v>
      </c>
      <c r="O63" s="29">
        <v>1157</v>
      </c>
      <c r="P63" s="5" t="s">
        <v>108</v>
      </c>
      <c r="Q63" s="4">
        <v>2485.34</v>
      </c>
      <c r="R63" s="5" t="s">
        <v>36</v>
      </c>
    </row>
    <row r="64" spans="11:18">
      <c r="K64" s="5" t="s">
        <v>40</v>
      </c>
      <c r="L64" s="163">
        <v>4</v>
      </c>
      <c r="M64" s="6">
        <v>31545</v>
      </c>
      <c r="N64" s="5" t="s">
        <v>42</v>
      </c>
      <c r="O64" s="28">
        <v>1160</v>
      </c>
      <c r="P64" s="5" t="s">
        <v>109</v>
      </c>
      <c r="Q64" s="4">
        <v>878.27</v>
      </c>
      <c r="R64" s="5" t="s">
        <v>44</v>
      </c>
    </row>
    <row r="65" spans="11:18">
      <c r="K65" s="5" t="s">
        <v>40</v>
      </c>
      <c r="L65" s="163">
        <v>4</v>
      </c>
      <c r="M65" s="6">
        <v>31545</v>
      </c>
      <c r="N65" s="5" t="s">
        <v>77</v>
      </c>
      <c r="O65" s="30">
        <v>1162</v>
      </c>
      <c r="P65" s="5" t="s">
        <v>88</v>
      </c>
      <c r="Q65" s="4">
        <v>328.88</v>
      </c>
      <c r="R65" s="5" t="s">
        <v>44</v>
      </c>
    </row>
    <row r="66" spans="11:18">
      <c r="K66" s="5" t="s">
        <v>17</v>
      </c>
      <c r="L66" s="163">
        <v>3</v>
      </c>
      <c r="M66" s="6">
        <v>31545</v>
      </c>
      <c r="N66" s="5" t="s">
        <v>66</v>
      </c>
      <c r="O66" s="30">
        <v>1163</v>
      </c>
      <c r="P66" s="5" t="s">
        <v>110</v>
      </c>
      <c r="Q66" s="4">
        <v>1062.07</v>
      </c>
      <c r="R66" s="5" t="s">
        <v>21</v>
      </c>
    </row>
  </sheetData>
  <phoneticPr fontId="6" type="noConversion"/>
  <conditionalFormatting sqref="L2">
    <cfRule type="cellIs" dxfId="0" priority="1" operator="equal">
      <formula>1</formula>
    </cfRule>
  </conditionalFormatting>
  <printOptions gridLinesSet="0"/>
  <pageMargins left="0.75" right="0.75" top="1" bottom="1" header="0.5" footer="0.5"/>
  <pageSetup paperSize="0" orientation="portrait" horizontalDpi="0" verticalDpi="0" copies="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_Main menu</vt:lpstr>
      <vt:lpstr>Ex1 RangeName</vt:lpstr>
      <vt:lpstr>Ex2 Advanced Filter</vt:lpstr>
      <vt:lpstr>Ex3 Consolidation</vt:lpstr>
      <vt:lpstr>Mar</vt:lpstr>
      <vt:lpstr>Feb</vt:lpstr>
      <vt:lpstr>Jan</vt:lpstr>
      <vt:lpstr>Ex4 PivotTable</vt:lpstr>
      <vt:lpstr>Ex5 Sorting</vt:lpstr>
      <vt:lpstr>Ex6 Lookup Table</vt:lpstr>
      <vt:lpstr>Ex6 Lookup Table (Ans)</vt:lpstr>
      <vt:lpstr>Product</vt:lpstr>
      <vt:lpstr>What if analysis</vt:lpstr>
      <vt:lpstr>_menu</vt:lpstr>
      <vt:lpstr>mydata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Eric</cp:lastModifiedBy>
  <dcterms:created xsi:type="dcterms:W3CDTF">2006-10-12T11:29:15Z</dcterms:created>
  <dcterms:modified xsi:type="dcterms:W3CDTF">2017-02-03T07:43:41Z</dcterms:modified>
</cp:coreProperties>
</file>