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3"/>
  <workbookPr hidePivotFieldList="1" defaultThemeVersion="166925"/>
  <mc:AlternateContent xmlns:mc="http://schemas.openxmlformats.org/markup-compatibility/2006">
    <mc:Choice Requires="x15">
      <x15ac:absPath xmlns:x15ac="http://schemas.microsoft.com/office/spreadsheetml/2010/11/ac" url="/Volumes/Seagate/10Alytics/Excel/"/>
    </mc:Choice>
  </mc:AlternateContent>
  <xr:revisionPtr revIDLastSave="0" documentId="13_ncr:1_{E73404F2-F423-AD42-961F-119E6F2DD6B1}" xr6:coauthVersionLast="47" xr6:coauthVersionMax="47" xr10:uidLastSave="{00000000-0000-0000-0000-000000000000}"/>
  <bookViews>
    <workbookView xWindow="0" yWindow="500" windowWidth="28360" windowHeight="16100" activeTab="1" xr2:uid="{8F3C7183-5C6B-4E53-AFCE-92D4D9015B7F}"/>
  </bookViews>
  <sheets>
    <sheet name="Workings" sheetId="3" r:id="rId1"/>
    <sheet name="Dashboard" sheetId="4" r:id="rId2"/>
    <sheet name="PrimeTech Stores Sales data" sheetId="1" r:id="rId3"/>
  </sheets>
  <definedNames>
    <definedName name="_xlnm._FilterDatabase" localSheetId="2" hidden="1">'PrimeTech Stores Sales data'!$A$1:$H$81</definedName>
    <definedName name="Slicer_Product_Category">#N/A</definedName>
  </definedNames>
  <calcPr calcId="191029"/>
  <pivotCaches>
    <pivotCache cacheId="0" r:id="rId4"/>
    <pivotCache cacheId="1"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2" i="1" l="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K2" i="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J2" i="1"/>
  <c r="C8" i="3" s="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F3" i="3"/>
  <c r="D3" i="3"/>
  <c r="A8" i="3" l="1"/>
</calcChain>
</file>

<file path=xl/sharedStrings.xml><?xml version="1.0" encoding="utf-8"?>
<sst xmlns="http://schemas.openxmlformats.org/spreadsheetml/2006/main" count="974" uniqueCount="245">
  <si>
    <t>order_id</t>
  </si>
  <si>
    <t>customer_id</t>
  </si>
  <si>
    <t>order_date</t>
  </si>
  <si>
    <t>product_id</t>
  </si>
  <si>
    <t>product_name</t>
  </si>
  <si>
    <t>product_category</t>
  </si>
  <si>
    <t>quantity</t>
  </si>
  <si>
    <t>unit_price</t>
  </si>
  <si>
    <t>unit_cost</t>
  </si>
  <si>
    <t>delivery_status</t>
  </si>
  <si>
    <t>jack herndon</t>
  </si>
  <si>
    <t>JACKHERNDON61@GMAIL.COM</t>
  </si>
  <si>
    <t>Xbox 1 gamepad</t>
  </si>
  <si>
    <t>Accessories</t>
  </si>
  <si>
    <t>Shipped</t>
  </si>
  <si>
    <t>earl scott</t>
  </si>
  <si>
    <t>EARLSCOTT61@GMAIL.COM</t>
  </si>
  <si>
    <t>Xbox 360 gamepad</t>
  </si>
  <si>
    <t>Delivered</t>
  </si>
  <si>
    <t>mark harding</t>
  </si>
  <si>
    <t>MARKHARDING31@GAIL.COM</t>
  </si>
  <si>
    <t>OnePlus 11 5G</t>
  </si>
  <si>
    <t>Mobile Phone</t>
  </si>
  <si>
    <t>cynthia bailey</t>
  </si>
  <si>
    <t>CYNTHIABAILEY53@GMAIL.COM</t>
  </si>
  <si>
    <t>Lenovo IdeaPad Flex 5i</t>
  </si>
  <si>
    <t>Laptop</t>
  </si>
  <si>
    <t>juan blair</t>
  </si>
  <si>
    <t>JUANBLAIR41@GMAIL.COM</t>
  </si>
  <si>
    <t>Dell Charger 135w</t>
  </si>
  <si>
    <t>michael cormier</t>
  </si>
  <si>
    <t>MICHAELCORMIER90@GAIL.COM</t>
  </si>
  <si>
    <t>Acer Aspire 5 </t>
  </si>
  <si>
    <t>jennifer fulp</t>
  </si>
  <si>
    <t>JENNIFERFULP44@GMAIL.COM</t>
  </si>
  <si>
    <t>Apple Magic Mouse</t>
  </si>
  <si>
    <t>vivian contreras</t>
  </si>
  <si>
    <t>VIVIANCONTRERAS51@GAIL.COM</t>
  </si>
  <si>
    <t>Samsung S10+</t>
  </si>
  <si>
    <t>ashlee boudreaux</t>
  </si>
  <si>
    <t>ASHLEEBOUDREAUX71@GMAIL.COM</t>
  </si>
  <si>
    <t>Xbox 360 wireless gamepad</t>
  </si>
  <si>
    <t>lindsey isley</t>
  </si>
  <si>
    <t>LINDSEYISLEY91@GMAIL.COM</t>
  </si>
  <si>
    <t>Apple Macbook Pro M2</t>
  </si>
  <si>
    <t>bettye holmes</t>
  </si>
  <si>
    <t>BETTYEHOLMES31@GMAIL.COM</t>
  </si>
  <si>
    <t>USB cable</t>
  </si>
  <si>
    <t>deanna johnson</t>
  </si>
  <si>
    <t>DEANNAJOHNSON33@GMAIL.COM</t>
  </si>
  <si>
    <t>caitlin culbreth</t>
  </si>
  <si>
    <t>CAITLINCULBRETH50@GMAIL.COM</t>
  </si>
  <si>
    <t>SAMSUNG Galaxy Z Fold 4</t>
  </si>
  <si>
    <t>emerson lumsden</t>
  </si>
  <si>
    <t>EMERSONLUMSDEN91@GMAIL.COM</t>
  </si>
  <si>
    <t>ASUS TUF F15</t>
  </si>
  <si>
    <t>crystal blackledge</t>
  </si>
  <si>
    <t>CRYSTALBLACKLEDGE51@GMAIL.COM</t>
  </si>
  <si>
    <t>Samsung S10</t>
  </si>
  <si>
    <t>diane malcolm</t>
  </si>
  <si>
    <t>DIANEMALCOLM76@GMAIL.COM</t>
  </si>
  <si>
    <t>Processing</t>
  </si>
  <si>
    <t>sandra shelley</t>
  </si>
  <si>
    <t>SANDRASHELLEY32@GMAIL.COM</t>
  </si>
  <si>
    <t>iPhone 12</t>
  </si>
  <si>
    <t>garry joyce</t>
  </si>
  <si>
    <t>GARRYJOYCE52@GMAIL.COM</t>
  </si>
  <si>
    <t>sharron rigney</t>
  </si>
  <si>
    <t>SHARRONRIGNEY58@GMAIL.COM</t>
  </si>
  <si>
    <t>Dell G5</t>
  </si>
  <si>
    <t>araceli fegley</t>
  </si>
  <si>
    <t>ARACELIFEGLEY81@GMAIL.COM</t>
  </si>
  <si>
    <t>iPhone XR</t>
  </si>
  <si>
    <t>valerie shanks</t>
  </si>
  <si>
    <t>VALERIESHANKS25@GMAIL.COM</t>
  </si>
  <si>
    <t>lisa jacobs</t>
  </si>
  <si>
    <t>LISAJACOBS57@GMAIL.COM</t>
  </si>
  <si>
    <t>MSI Gaming Laptop</t>
  </si>
  <si>
    <t>kimberly weiss</t>
  </si>
  <si>
    <t>KIMBERLYWEISS51@GMAIL.COM</t>
  </si>
  <si>
    <t>alejandro henderson</t>
  </si>
  <si>
    <t>ALEJANDROHENDERSON61@GMAIL.COM</t>
  </si>
  <si>
    <t>marion clark</t>
  </si>
  <si>
    <t>MARIONCLARK81@GMAIL.COM</t>
  </si>
  <si>
    <t>iPhone X</t>
  </si>
  <si>
    <t>lola billings</t>
  </si>
  <si>
    <t>LOLABILLINGS73@GMAIL.COM</t>
  </si>
  <si>
    <t>sandra mccauley</t>
  </si>
  <si>
    <t>SANDRAMCCAULEY77@GMAIL.COM</t>
  </si>
  <si>
    <t>Samsung Galaxy S21 5G</t>
  </si>
  <si>
    <t>joshua clark</t>
  </si>
  <si>
    <t>JOSHUACLARK90@GMAIL.COM</t>
  </si>
  <si>
    <t>debby corrado</t>
  </si>
  <si>
    <t>DEBBYCORRADO86@GMAIL.COM</t>
  </si>
  <si>
    <t>Samsung A20</t>
  </si>
  <si>
    <t>aurora wills</t>
  </si>
  <si>
    <t>AURORAWILLS97@GMAIL.COM</t>
  </si>
  <si>
    <t>angelo castillo</t>
  </si>
  <si>
    <t>ANGELOCASTILLO86@GMAIL.COM</t>
  </si>
  <si>
    <t>thelma mcintyre</t>
  </si>
  <si>
    <t>THELMAMCINTYRE51@GMAIL.COM</t>
  </si>
  <si>
    <t>karen tanaka</t>
  </si>
  <si>
    <t>KARENTANAKA21@GMAIL.COM</t>
  </si>
  <si>
    <t>irene ward</t>
  </si>
  <si>
    <t>IRENEWARD60@GMAIL.COM</t>
  </si>
  <si>
    <t>iPhone 7+</t>
  </si>
  <si>
    <t>larry benjamin</t>
  </si>
  <si>
    <t>LARRYBENJAMIN91@GMAIL.COM</t>
  </si>
  <si>
    <t>mae sikes</t>
  </si>
  <si>
    <t>MAESIKES61@GMAIL.COM</t>
  </si>
  <si>
    <t>Dell G7</t>
  </si>
  <si>
    <t>jessie mcshane</t>
  </si>
  <si>
    <t>JESSIEMCSHANE30@GMAIL.COM</t>
  </si>
  <si>
    <t>maisie myers</t>
  </si>
  <si>
    <t>MAISIEMYERS46@GMAIL.COM</t>
  </si>
  <si>
    <t>lillian hayes</t>
  </si>
  <si>
    <t>LILLIANHAYES94@GMAIL.COM</t>
  </si>
  <si>
    <t>Apple 35w Dual USB charger</t>
  </si>
  <si>
    <t>patricia elbert</t>
  </si>
  <si>
    <t>PATRICIAELBERT61@GMAIL.COM</t>
  </si>
  <si>
    <t>Apple USB-C to Lightning cable</t>
  </si>
  <si>
    <t>marie horton</t>
  </si>
  <si>
    <t>MARIEHORTON51@GMAIL.COM</t>
  </si>
  <si>
    <t>HP Pavillion 17</t>
  </si>
  <si>
    <t>Acer Nitro 5</t>
  </si>
  <si>
    <t>gertrude mills</t>
  </si>
  <si>
    <t>GERTRUDEMILLS52@GMAIL.COM</t>
  </si>
  <si>
    <t>kimberly estes</t>
  </si>
  <si>
    <t>KIMBERLYESTES90@GMAIL.COM</t>
  </si>
  <si>
    <t>juan matos</t>
  </si>
  <si>
    <t>JUANMATOS91@GMAIL.COM</t>
  </si>
  <si>
    <t>Type C cable</t>
  </si>
  <si>
    <t>donald williams</t>
  </si>
  <si>
    <t>DONALDWILLIAMS33@GMAIL.COM</t>
  </si>
  <si>
    <t>Samsung S23</t>
  </si>
  <si>
    <t>tim branch</t>
  </si>
  <si>
    <t>TIMBRANCH91@GMAIL.COM</t>
  </si>
  <si>
    <t>gregory gilbert</t>
  </si>
  <si>
    <t>GREGORYGILBERT30@GMAIL.COM</t>
  </si>
  <si>
    <t>jose krone</t>
  </si>
  <si>
    <t>JOSEKRONE53@GMAIL.COM</t>
  </si>
  <si>
    <t>roberto fore</t>
  </si>
  <si>
    <t>ROBERTOFORE72@GMAIL.COM</t>
  </si>
  <si>
    <t>HP Gaming 15</t>
  </si>
  <si>
    <t>harold wells</t>
  </si>
  <si>
    <t>HAROLDWELLS31@GMAIL.COM</t>
  </si>
  <si>
    <t>marjorie dukes</t>
  </si>
  <si>
    <t>MARJORIEDUKES81@GMAIL.COM</t>
  </si>
  <si>
    <t>Ucom USB gamepad</t>
  </si>
  <si>
    <t>timothy corbett</t>
  </si>
  <si>
    <t>TIMOTHYCORBETT85@GMAIL.COM</t>
  </si>
  <si>
    <t>barbara costa</t>
  </si>
  <si>
    <t>BARBARACOSTA83@GMAIL.COM</t>
  </si>
  <si>
    <t>mark johnson</t>
  </si>
  <si>
    <t>MARKJOHNSON41@GMAIL.COM</t>
  </si>
  <si>
    <t>michael vaughn</t>
  </si>
  <si>
    <t>MICHAELVAUGHN80@GMAIL.COM</t>
  </si>
  <si>
    <t>susan hammel</t>
  </si>
  <si>
    <t>SUSANHAMMEL40@GMAIL.COM</t>
  </si>
  <si>
    <t>barbara shreve</t>
  </si>
  <si>
    <t>BARBARASHREVE98@GMAIL.COM</t>
  </si>
  <si>
    <t>ASUS ROG Z13</t>
  </si>
  <si>
    <t>donna conner</t>
  </si>
  <si>
    <t>DONNACONNER30@GMAIL.COM</t>
  </si>
  <si>
    <t>olga kubiak</t>
  </si>
  <si>
    <t>OLGAKUBIAK40@GMAIL.COM</t>
  </si>
  <si>
    <t>Dell Charger 60w</t>
  </si>
  <si>
    <t>iPhone XS</t>
  </si>
  <si>
    <t>P18</t>
  </si>
  <si>
    <t>P16</t>
  </si>
  <si>
    <t>P40</t>
  </si>
  <si>
    <t>P33</t>
  </si>
  <si>
    <t>P13</t>
  </si>
  <si>
    <t>P27</t>
  </si>
  <si>
    <t>P32</t>
  </si>
  <si>
    <t>P22</t>
  </si>
  <si>
    <t>P17</t>
  </si>
  <si>
    <t>P39</t>
  </si>
  <si>
    <t>P35</t>
  </si>
  <si>
    <t>P21</t>
  </si>
  <si>
    <t>P28</t>
  </si>
  <si>
    <t>P06</t>
  </si>
  <si>
    <t>P04</t>
  </si>
  <si>
    <t>P10</t>
  </si>
  <si>
    <t>P24</t>
  </si>
  <si>
    <t>P37</t>
  </si>
  <si>
    <t>P01</t>
  </si>
  <si>
    <t>P38</t>
  </si>
  <si>
    <t>P08</t>
  </si>
  <si>
    <t>P26</t>
  </si>
  <si>
    <t>P11</t>
  </si>
  <si>
    <t>P30</t>
  </si>
  <si>
    <t>P31</t>
  </si>
  <si>
    <t>P02</t>
  </si>
  <si>
    <t>P34</t>
  </si>
  <si>
    <t>P07</t>
  </si>
  <si>
    <t>P23</t>
  </si>
  <si>
    <t>P19</t>
  </si>
  <si>
    <t>P09</t>
  </si>
  <si>
    <t>P36</t>
  </si>
  <si>
    <t>P12</t>
  </si>
  <si>
    <t>P25</t>
  </si>
  <si>
    <t>customer_name</t>
  </si>
  <si>
    <t>customer_email</t>
  </si>
  <si>
    <t>PRODUCTS DATA</t>
  </si>
  <si>
    <t>order_amount</t>
  </si>
  <si>
    <t>Sales Category</t>
  </si>
  <si>
    <t>Range</t>
  </si>
  <si>
    <t>Normal Sales</t>
  </si>
  <si>
    <t>Average Sales</t>
  </si>
  <si>
    <t>High Sales</t>
  </si>
  <si>
    <t>$0 - 500</t>
  </si>
  <si>
    <t>$501 - 1500</t>
  </si>
  <si>
    <t>Above $1500</t>
  </si>
  <si>
    <t>Total Revenue</t>
  </si>
  <si>
    <t>Cheapest Product</t>
  </si>
  <si>
    <t>Most Expensive Product</t>
  </si>
  <si>
    <t>Total Orders</t>
  </si>
  <si>
    <t>Product_Category</t>
  </si>
  <si>
    <t>Orders Received for Laptops</t>
  </si>
  <si>
    <t>Orders Received for Mobile Phones</t>
  </si>
  <si>
    <t>Row Labels</t>
  </si>
  <si>
    <t>Grand Total</t>
  </si>
  <si>
    <t>Product Category</t>
  </si>
  <si>
    <t>Order Status</t>
  </si>
  <si>
    <t>Sales Level</t>
  </si>
  <si>
    <t>Count of Order Status</t>
  </si>
  <si>
    <t>Order is Still Processing</t>
  </si>
  <si>
    <t>Order Successful</t>
  </si>
  <si>
    <t>Count of Sales Level</t>
  </si>
  <si>
    <t>Unit Price</t>
  </si>
  <si>
    <t>Product</t>
  </si>
  <si>
    <t>Number of Orders</t>
  </si>
  <si>
    <t>Jan</t>
  </si>
  <si>
    <t>Feb</t>
  </si>
  <si>
    <t>Mar</t>
  </si>
  <si>
    <t>Apr</t>
  </si>
  <si>
    <t>May</t>
  </si>
  <si>
    <t>Jun</t>
  </si>
  <si>
    <t>Jul</t>
  </si>
  <si>
    <t>Aug</t>
  </si>
  <si>
    <t>Sep</t>
  </si>
  <si>
    <t>Oct</t>
  </si>
  <si>
    <t>Nov</t>
  </si>
  <si>
    <t>Dec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</si>
</sst>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409]* #,##0.00_ ;_-[$$-409]* \-#,##0.00\ ;_-[$$-409]* &quot;-&quot;??_ ;_-@_ "/>
    <numFmt numFmtId="165" formatCode="[$$-409]#,##0_);\([$$-409]#,##0\)"/>
    <numFmt numFmtId="166" formatCode="[$$-409]#,##0.00"/>
    <numFmt numFmtId="167" formatCode="[$$-409]#,##0"/>
    <numFmt numFmtId="168" formatCode="[$$-409]#,##0.00_);\([$$-409]#,##0.00\)"/>
  </numFmts>
  <fonts count="10" x14ac:knownFonts="1">
    <font>
      <sz val="11"/>
      <color theme="1"/>
      <name val="Calibri"/>
      <family val="2"/>
      <scheme val="minor"/>
    </font>
    <font>
      <b/>
      <sz val="14"/>
      <color theme="1"/>
      <name val="Calibri"/>
      <family val="2"/>
      <scheme val="minor"/>
    </font>
    <font>
      <sz val="14"/>
      <color theme="1"/>
      <name val="Calibri"/>
      <family val="2"/>
      <scheme val="minor"/>
    </font>
    <font>
      <b/>
      <sz val="11"/>
      <color rgb="FFFA7D00"/>
      <name val="Calibri"/>
      <family val="2"/>
      <scheme val="minor"/>
    </font>
    <font>
      <b/>
      <sz val="12"/>
      <color rgb="FFFA7D00"/>
      <name val="Calibri"/>
      <family val="2"/>
      <scheme val="minor"/>
    </font>
    <font>
      <b/>
      <sz val="14"/>
      <color rgb="FFFA7D00"/>
      <name val="Calibri"/>
      <family val="2"/>
      <scheme val="minor"/>
    </font>
    <font>
      <b/>
      <sz val="16"/>
      <color rgb="FFFA7D00"/>
      <name val="Calibri"/>
      <family val="2"/>
      <scheme val="minor"/>
    </font>
    <font>
      <b/>
      <sz val="11"/>
      <color theme="1"/>
      <name val="Calibri"/>
      <family val="2"/>
      <scheme val="minor"/>
    </font>
    <font>
      <b/>
      <sz val="16"/>
      <color theme="1"/>
      <name val="Calibri"/>
      <family val="2"/>
      <scheme val="minor"/>
    </font>
    <font>
      <b/>
      <sz val="18"/>
      <color theme="9" tint="-0.499984740745262"/>
      <name val="Calibri"/>
      <family val="2"/>
      <scheme val="minor"/>
    </font>
  </fonts>
  <fills count="4">
    <fill>
      <patternFill patternType="none"/>
    </fill>
    <fill>
      <patternFill patternType="gray125"/>
    </fill>
    <fill>
      <patternFill patternType="solid">
        <fgColor rgb="FFF2F2F2"/>
      </patternFill>
    </fill>
    <fill>
      <patternFill patternType="solid">
        <fgColor theme="5" tint="0.39997558519241921"/>
        <bgColor indexed="64"/>
      </patternFill>
    </fill>
  </fills>
  <borders count="10">
    <border>
      <left/>
      <right/>
      <top/>
      <bottom/>
      <diagonal/>
    </border>
    <border>
      <left style="thin">
        <color rgb="FF7F7F7F"/>
      </left>
      <right style="thin">
        <color rgb="FF7F7F7F"/>
      </right>
      <top style="thin">
        <color rgb="FF7F7F7F"/>
      </top>
      <bottom style="thin">
        <color rgb="FF7F7F7F"/>
      </bottom>
      <diagonal/>
    </border>
    <border>
      <left style="medium">
        <color indexed="64"/>
      </left>
      <right style="medium">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2">
    <xf numFmtId="0" fontId="0" fillId="0" borderId="0"/>
    <xf numFmtId="0" fontId="3" fillId="2" borderId="1" applyNumberFormat="0" applyAlignment="0" applyProtection="0"/>
  </cellStyleXfs>
  <cellXfs count="32">
    <xf numFmtId="0" fontId="0" fillId="0" borderId="0" xfId="0"/>
    <xf numFmtId="0" fontId="1" fillId="0" borderId="0" xfId="0" applyFont="1"/>
    <xf numFmtId="0" fontId="2" fillId="0" borderId="0" xfId="0" applyFont="1"/>
    <xf numFmtId="14" fontId="0" fillId="0" borderId="0" xfId="0" applyNumberFormat="1"/>
    <xf numFmtId="0" fontId="2" fillId="0" borderId="8" xfId="0" applyFont="1" applyBorder="1"/>
    <xf numFmtId="164" fontId="2" fillId="0" borderId="8" xfId="0" applyNumberFormat="1" applyFont="1" applyBorder="1"/>
    <xf numFmtId="0" fontId="6" fillId="2" borderId="1" xfId="1" applyFont="1"/>
    <xf numFmtId="14" fontId="2" fillId="0" borderId="0" xfId="0" applyNumberFormat="1" applyFont="1"/>
    <xf numFmtId="0" fontId="0" fillId="0" borderId="4" xfId="0" applyBorder="1"/>
    <xf numFmtId="0" fontId="0" fillId="0" borderId="7" xfId="0" applyBorder="1"/>
    <xf numFmtId="0" fontId="4" fillId="2" borderId="2" xfId="1" applyFont="1" applyBorder="1"/>
    <xf numFmtId="0" fontId="0" fillId="0" borderId="8" xfId="0" applyBorder="1"/>
    <xf numFmtId="0" fontId="0" fillId="0" borderId="9" xfId="0" applyBorder="1"/>
    <xf numFmtId="164" fontId="0" fillId="0" borderId="3" xfId="0" applyNumberFormat="1" applyBorder="1"/>
    <xf numFmtId="0" fontId="5" fillId="2" borderId="6" xfId="1" applyFont="1" applyBorder="1"/>
    <xf numFmtId="0" fontId="5" fillId="2" borderId="9" xfId="1" applyFont="1" applyBorder="1"/>
    <xf numFmtId="0" fontId="5" fillId="2" borderId="5" xfId="1" applyFont="1" applyBorder="1"/>
    <xf numFmtId="164" fontId="2" fillId="0" borderId="0" xfId="0" applyNumberFormat="1" applyFont="1"/>
    <xf numFmtId="164" fontId="5" fillId="2" borderId="9" xfId="1" applyNumberFormat="1" applyFont="1" applyBorder="1"/>
    <xf numFmtId="164" fontId="5" fillId="2" borderId="6" xfId="1" applyNumberFormat="1" applyFont="1" applyBorder="1"/>
    <xf numFmtId="165" fontId="0" fillId="0" borderId="0" xfId="0" applyNumberFormat="1"/>
    <xf numFmtId="0" fontId="7" fillId="0" borderId="0" xfId="0" applyFont="1"/>
    <xf numFmtId="1" fontId="0" fillId="0" borderId="0" xfId="0" applyNumberFormat="1"/>
    <xf numFmtId="0" fontId="0" fillId="0" borderId="0" xfId="0" pivotButton="1"/>
    <xf numFmtId="0" fontId="0" fillId="0" borderId="0" xfId="0" applyAlignment="1">
      <alignment horizontal="left"/>
    </xf>
    <xf numFmtId="0" fontId="0" fillId="3" borderId="0" xfId="0" applyFill="1"/>
    <xf numFmtId="166" fontId="0" fillId="0" borderId="0" xfId="0" applyNumberFormat="1"/>
    <xf numFmtId="167" fontId="0" fillId="0" borderId="0" xfId="0" applyNumberFormat="1"/>
    <xf numFmtId="168" fontId="0" fillId="0" borderId="0" xfId="0" applyNumberFormat="1"/>
    <xf numFmtId="0" fontId="7" fillId="3" borderId="0" xfId="0" applyFont="1" applyFill="1"/>
    <xf numFmtId="0" fontId="8" fillId="3" borderId="0" xfId="0" applyFont="1" applyFill="1"/>
    <xf numFmtId="0" fontId="9" fillId="3" borderId="0" xfId="0" applyFont="1" applyFill="1"/>
  </cellXfs>
  <cellStyles count="2">
    <cellStyle name="Calculation" xfId="1" builtinId="22"/>
    <cellStyle name="Normal" xfId="0" builtinId="0"/>
  </cellStyles>
  <dxfs count="22">
    <dxf>
      <font>
        <b val="0"/>
        <i val="0"/>
        <strike val="0"/>
        <condense val="0"/>
        <extend val="0"/>
        <outline val="0"/>
        <shadow val="0"/>
        <u val="none"/>
        <vertAlign val="baseline"/>
        <sz val="14"/>
        <color theme="1"/>
        <name val="Calibri"/>
        <family val="2"/>
        <scheme val="minor"/>
      </font>
      <numFmt numFmtId="164" formatCode="_-[$$-409]* #,##0.00_ ;_-[$$-409]* \-#,##0.00\ ;_-[$$-409]* &quot;-&quot;??_ ;_-@_ "/>
    </dxf>
    <dxf>
      <font>
        <b val="0"/>
        <i val="0"/>
        <strike val="0"/>
        <condense val="0"/>
        <extend val="0"/>
        <outline val="0"/>
        <shadow val="0"/>
        <u val="none"/>
        <vertAlign val="baseline"/>
        <sz val="14"/>
        <color theme="1"/>
        <name val="Calibri"/>
        <family val="2"/>
        <scheme val="minor"/>
      </font>
      <numFmt numFmtId="164" formatCode="_-[$$-409]* #,##0.00_ ;_-[$$-409]* \-#,##0.00\ ;_-[$$-409]* &quot;-&quot;??_ ;_-@_ "/>
      <border diagonalUp="0" diagonalDown="0">
        <left style="medium">
          <color indexed="64"/>
        </left>
        <right style="medium">
          <color indexed="64"/>
        </right>
        <top/>
        <bottom/>
        <vertical/>
        <horizontal/>
      </border>
    </dxf>
    <dxf>
      <font>
        <b val="0"/>
        <i val="0"/>
        <strike val="0"/>
        <condense val="0"/>
        <extend val="0"/>
        <outline val="0"/>
        <shadow val="0"/>
        <u val="none"/>
        <vertAlign val="baseline"/>
        <sz val="14"/>
        <color theme="1"/>
        <name val="Calibri"/>
        <family val="2"/>
        <scheme val="minor"/>
      </font>
    </dxf>
    <dxf>
      <font>
        <b val="0"/>
        <i val="0"/>
        <strike val="0"/>
        <condense val="0"/>
        <extend val="0"/>
        <outline val="0"/>
        <shadow val="0"/>
        <u val="none"/>
        <vertAlign val="baseline"/>
        <sz val="14"/>
        <color theme="1"/>
        <name val="Calibri"/>
        <family val="2"/>
        <scheme val="minor"/>
      </font>
      <border diagonalUp="0" diagonalDown="0">
        <left style="medium">
          <color indexed="64"/>
        </left>
        <right style="medium">
          <color indexed="64"/>
        </right>
        <top/>
        <bottom/>
        <vertical/>
        <horizontal/>
      </border>
    </dxf>
    <dxf>
      <font>
        <b val="0"/>
        <i val="0"/>
        <strike val="0"/>
        <condense val="0"/>
        <extend val="0"/>
        <outline val="0"/>
        <shadow val="0"/>
        <u val="none"/>
        <vertAlign val="baseline"/>
        <sz val="14"/>
        <color theme="1"/>
        <name val="Calibri"/>
        <family val="2"/>
        <scheme val="minor"/>
      </font>
    </dxf>
    <dxf>
      <border outline="0">
        <left style="medium">
          <color indexed="64"/>
        </left>
        <right style="medium">
          <color indexed="64"/>
        </right>
        <top style="medium">
          <color indexed="64"/>
        </top>
        <bottom style="medium">
          <color indexed="64"/>
        </bottom>
      </border>
    </dxf>
    <dxf>
      <border outline="0">
        <bottom style="medium">
          <color indexed="64"/>
        </bottom>
      </border>
    </dxf>
    <dxf>
      <numFmt numFmtId="0" formatCode="General"/>
    </dxf>
    <dxf>
      <numFmt numFmtId="0" formatCode="General"/>
    </dxf>
    <dxf>
      <numFmt numFmtId="0" formatCode="General"/>
    </dxf>
    <dxf>
      <numFmt numFmtId="164" formatCode="_-[$$-409]* #,##0.00_ ;_-[$$-409]* \-#,##0.00\ ;_-[$$-409]* &quot;-&quot;??_ ;_-@_ "/>
      <border diagonalUp="0" diagonalDown="0">
        <left style="medium">
          <color indexed="64"/>
        </left>
        <right/>
        <top/>
        <bottom/>
        <vertical/>
        <horizontal/>
      </border>
    </dxf>
    <dxf>
      <font>
        <b val="0"/>
        <i val="0"/>
        <strike val="0"/>
        <condense val="0"/>
        <extend val="0"/>
        <outline val="0"/>
        <shadow val="0"/>
        <u val="none"/>
        <vertAlign val="baseline"/>
        <sz val="14"/>
        <color theme="1"/>
        <name val="Calibri"/>
        <family val="2"/>
        <scheme val="minor"/>
      </font>
      <border diagonalUp="0" diagonalDown="0">
        <left style="medium">
          <color indexed="64"/>
        </left>
        <right style="medium">
          <color indexed="64"/>
        </right>
        <top/>
        <bottom/>
        <vertical/>
        <horizontal/>
      </border>
    </dxf>
    <dxf>
      <font>
        <b val="0"/>
        <i val="0"/>
        <strike val="0"/>
        <condense val="0"/>
        <extend val="0"/>
        <outline val="0"/>
        <shadow val="0"/>
        <u val="none"/>
        <vertAlign val="baseline"/>
        <sz val="14"/>
        <color theme="1"/>
        <name val="Calibri"/>
        <family val="2"/>
        <scheme val="minor"/>
      </font>
    </dxf>
    <dxf>
      <font>
        <b val="0"/>
        <i val="0"/>
        <strike val="0"/>
        <condense val="0"/>
        <extend val="0"/>
        <outline val="0"/>
        <shadow val="0"/>
        <u val="none"/>
        <vertAlign val="baseline"/>
        <sz val="14"/>
        <color theme="1"/>
        <name val="Calibri"/>
        <family val="2"/>
        <scheme val="minor"/>
      </font>
      <border diagonalUp="0" diagonalDown="0">
        <left style="medium">
          <color indexed="64"/>
        </left>
        <right style="medium">
          <color indexed="64"/>
        </right>
        <top/>
        <bottom/>
        <vertical/>
        <horizontal/>
      </border>
    </dxf>
    <dxf>
      <font>
        <b val="0"/>
        <i val="0"/>
        <strike val="0"/>
        <condense val="0"/>
        <extend val="0"/>
        <outline val="0"/>
        <shadow val="0"/>
        <u val="none"/>
        <vertAlign val="baseline"/>
        <sz val="14"/>
        <color theme="1"/>
        <name val="Calibri"/>
        <family val="2"/>
        <scheme val="minor"/>
      </font>
      <numFmt numFmtId="19" formatCode="dd/mm/yyyy"/>
    </dxf>
    <dxf>
      <font>
        <b val="0"/>
        <i val="0"/>
        <strike val="0"/>
        <condense val="0"/>
        <extend val="0"/>
        <outline val="0"/>
        <shadow val="0"/>
        <u val="none"/>
        <vertAlign val="baseline"/>
        <sz val="14"/>
        <color theme="1"/>
        <name val="Calibri"/>
        <family val="2"/>
        <scheme val="minor"/>
      </font>
      <border diagonalUp="0" diagonalDown="0">
        <left style="medium">
          <color indexed="64"/>
        </left>
        <right style="medium">
          <color indexed="64"/>
        </right>
        <top/>
        <bottom/>
        <vertical/>
        <horizontal/>
      </border>
    </dxf>
    <dxf>
      <font>
        <b val="0"/>
        <i val="0"/>
        <strike val="0"/>
        <condense val="0"/>
        <extend val="0"/>
        <outline val="0"/>
        <shadow val="0"/>
        <u val="none"/>
        <vertAlign val="baseline"/>
        <sz val="14"/>
        <color theme="1"/>
        <name val="Calibri"/>
        <family val="2"/>
        <scheme val="minor"/>
      </font>
    </dxf>
    <dxf>
      <font>
        <b val="0"/>
        <i val="0"/>
        <strike val="0"/>
        <condense val="0"/>
        <extend val="0"/>
        <outline val="0"/>
        <shadow val="0"/>
        <u val="none"/>
        <vertAlign val="baseline"/>
        <sz val="14"/>
        <color theme="1"/>
        <name val="Calibri"/>
        <family val="2"/>
        <scheme val="minor"/>
      </font>
      <border diagonalUp="0" diagonalDown="0">
        <left style="medium">
          <color indexed="64"/>
        </left>
        <right style="medium">
          <color indexed="64"/>
        </right>
        <top/>
        <bottom/>
        <vertical/>
        <horizontal/>
      </border>
    </dxf>
    <dxf>
      <font>
        <b val="0"/>
        <i val="0"/>
        <strike val="0"/>
        <condense val="0"/>
        <extend val="0"/>
        <outline val="0"/>
        <shadow val="0"/>
        <u val="none"/>
        <vertAlign val="baseline"/>
        <sz val="14"/>
        <color theme="1"/>
        <name val="Calibri"/>
        <family val="2"/>
        <scheme val="minor"/>
      </font>
    </dxf>
    <dxf>
      <border outline="0">
        <left style="medium">
          <color indexed="64"/>
        </left>
        <right style="medium">
          <color indexed="64"/>
        </right>
        <top style="medium">
          <color indexed="64"/>
        </top>
        <bottom style="medium">
          <color indexed="64"/>
        </bottom>
      </border>
    </dxf>
    <dxf>
      <border outline="0">
        <bottom style="medium">
          <color indexed="64"/>
        </bottom>
      </border>
    </dxf>
    <dxf>
      <font>
        <b/>
        <i val="0"/>
        <strike val="0"/>
        <condense val="0"/>
        <extend val="0"/>
        <outline val="0"/>
        <shadow val="0"/>
        <u val="none"/>
        <vertAlign val="baseline"/>
        <sz val="14"/>
        <color rgb="FFFA7D00"/>
        <name val="Calibri"/>
        <family val="2"/>
        <scheme val="minor"/>
      </font>
      <border diagonalUp="0" diagonalDown="0" outline="0">
        <left style="medium">
          <color indexed="64"/>
        </left>
        <right style="medium">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2.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[PrimeTech Stores Data - Ex1.xlsx]Workings!PivotTable4</c:name>
    <c:fmtId val="2"/>
  </c:pivotSource>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US" sz="1600" b="1"/>
              <a:t>Order</a:t>
            </a:r>
            <a:r>
              <a:rPr lang="en-US" sz="1600" b="1" baseline="0"/>
              <a:t> Status Distribution</a:t>
            </a:r>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5"/>
        <c:spPr>
          <a:solidFill>
            <a:schemeClr val="accent1"/>
          </a:solidFill>
          <a:ln w="19050">
            <a:noFill/>
          </a:ln>
          <a:effectLst/>
        </c:spPr>
      </c:pivotFmt>
      <c:pivotFmt>
        <c:idx val="6"/>
        <c:spPr>
          <a:solidFill>
            <a:schemeClr val="accent1"/>
          </a:solidFill>
          <a:ln w="19050">
            <a:noFill/>
          </a:ln>
          <a:effectLst/>
        </c:spPr>
      </c:pivotFmt>
    </c:pivotFmts>
    <c:plotArea>
      <c:layout/>
      <c:pieChart>
        <c:varyColors val="1"/>
        <c:ser>
          <c:idx val="0"/>
          <c:order val="0"/>
          <c:tx>
            <c:strRef>
              <c:f>Workings!$C$14</c:f>
              <c:strCache>
                <c:ptCount val="1"/>
                <c:pt idx="0">
                  <c:v>Total</c:v>
                </c:pt>
              </c:strCache>
            </c:strRef>
          </c:tx>
          <c:spPr>
            <a:ln>
              <a:noFill/>
            </a:ln>
          </c:spPr>
          <c:dPt>
            <c:idx val="0"/>
            <c:bubble3D val="0"/>
            <c:spPr>
              <a:solidFill>
                <a:schemeClr val="accent1"/>
              </a:solidFill>
              <a:ln w="19050">
                <a:noFill/>
              </a:ln>
              <a:effectLst/>
            </c:spPr>
            <c:extLst>
              <c:ext xmlns:c16="http://schemas.microsoft.com/office/drawing/2014/chart" uri="{C3380CC4-5D6E-409C-BE32-E72D297353CC}">
                <c16:uniqueId val="{00000001-278C-7445-8721-6143815EF3C1}"/>
              </c:ext>
            </c:extLst>
          </c:dPt>
          <c:dPt>
            <c:idx val="1"/>
            <c:bubble3D val="0"/>
            <c:spPr>
              <a:solidFill>
                <a:schemeClr val="accent2"/>
              </a:solidFill>
              <a:ln w="19050">
                <a:noFill/>
              </a:ln>
              <a:effectLst/>
            </c:spPr>
            <c:extLst>
              <c:ext xmlns:c16="http://schemas.microsoft.com/office/drawing/2014/chart" uri="{C3380CC4-5D6E-409C-BE32-E72D297353CC}">
                <c16:uniqueId val="{00000003-278C-7445-8721-6143815EF3C1}"/>
              </c:ext>
            </c:extLst>
          </c:dPt>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Workings!$B$15:$B$17</c:f>
              <c:strCache>
                <c:ptCount val="2"/>
                <c:pt idx="0">
                  <c:v>Order is Still Processing</c:v>
                </c:pt>
                <c:pt idx="1">
                  <c:v>Order Successful</c:v>
                </c:pt>
              </c:strCache>
            </c:strRef>
          </c:cat>
          <c:val>
            <c:numRef>
              <c:f>Workings!$C$15:$C$17</c:f>
              <c:numCache>
                <c:formatCode>0</c:formatCode>
                <c:ptCount val="2"/>
                <c:pt idx="0">
                  <c:v>126</c:v>
                </c:pt>
                <c:pt idx="1">
                  <c:v>73</c:v>
                </c:pt>
              </c:numCache>
            </c:numRef>
          </c:val>
          <c:extLst>
            <c:ext xmlns:c16="http://schemas.microsoft.com/office/drawing/2014/chart" uri="{C3380CC4-5D6E-409C-BE32-E72D297353CC}">
              <c16:uniqueId val="{00000004-278C-7445-8721-6143815EF3C1}"/>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40000"/>
        <a:lumOff val="60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[PrimeTech Stores Data - Ex1.xlsx]Workings!PivotTable5</c:name>
    <c:fmtId val="2"/>
  </c:pivotSource>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GB" sz="1600" b="1"/>
              <a:t>Sales</a:t>
            </a:r>
            <a:r>
              <a:rPr lang="en-GB" sz="1600" b="1" baseline="0"/>
              <a:t> Level</a:t>
            </a:r>
            <a:endParaRPr lang="en-GB" sz="1600" b="1"/>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GB"/>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6"/>
        <c:spPr>
          <a:solidFill>
            <a:schemeClr val="accent1"/>
          </a:solidFill>
          <a:ln w="19050">
            <a:noFill/>
          </a:ln>
          <a:effectLst/>
        </c:spPr>
      </c:pivotFmt>
      <c:pivotFmt>
        <c:idx val="7"/>
        <c:spPr>
          <a:solidFill>
            <a:schemeClr val="accent1"/>
          </a:solidFill>
          <a:ln w="19050">
            <a:noFill/>
          </a:ln>
          <a:effectLst/>
        </c:spPr>
      </c:pivotFmt>
      <c:pivotFmt>
        <c:idx val="8"/>
        <c:spPr>
          <a:solidFill>
            <a:schemeClr val="accent1"/>
          </a:solidFill>
          <a:ln w="19050">
            <a:noFill/>
          </a:ln>
          <a:effectLst/>
        </c:spPr>
      </c:pivotFmt>
    </c:pivotFmts>
    <c:plotArea>
      <c:layout/>
      <c:pieChart>
        <c:varyColors val="1"/>
        <c:ser>
          <c:idx val="0"/>
          <c:order val="0"/>
          <c:tx>
            <c:strRef>
              <c:f>Workings!$G$14</c:f>
              <c:strCache>
                <c:ptCount val="1"/>
                <c:pt idx="0">
                  <c:v>Total</c:v>
                </c:pt>
              </c:strCache>
            </c:strRef>
          </c:tx>
          <c:dPt>
            <c:idx val="0"/>
            <c:bubble3D val="0"/>
            <c:spPr>
              <a:solidFill>
                <a:schemeClr val="accent1"/>
              </a:solidFill>
              <a:ln w="19050">
                <a:noFill/>
              </a:ln>
              <a:effectLst/>
            </c:spPr>
            <c:extLst>
              <c:ext xmlns:c16="http://schemas.microsoft.com/office/drawing/2014/chart" uri="{C3380CC4-5D6E-409C-BE32-E72D297353CC}">
                <c16:uniqueId val="{00000001-D840-7746-BB77-95932C99A400}"/>
              </c:ext>
            </c:extLst>
          </c:dPt>
          <c:dPt>
            <c:idx val="1"/>
            <c:bubble3D val="0"/>
            <c:spPr>
              <a:solidFill>
                <a:schemeClr val="accent2"/>
              </a:solidFill>
              <a:ln w="19050">
                <a:noFill/>
              </a:ln>
              <a:effectLst/>
            </c:spPr>
            <c:extLst>
              <c:ext xmlns:c16="http://schemas.microsoft.com/office/drawing/2014/chart" uri="{C3380CC4-5D6E-409C-BE32-E72D297353CC}">
                <c16:uniqueId val="{00000003-D840-7746-BB77-95932C99A400}"/>
              </c:ext>
            </c:extLst>
          </c:dPt>
          <c:dPt>
            <c:idx val="2"/>
            <c:bubble3D val="0"/>
            <c:spPr>
              <a:solidFill>
                <a:schemeClr val="accent3"/>
              </a:solidFill>
              <a:ln w="19050">
                <a:noFill/>
              </a:ln>
              <a:effectLst/>
            </c:spPr>
            <c:extLst>
              <c:ext xmlns:c16="http://schemas.microsoft.com/office/drawing/2014/chart" uri="{C3380CC4-5D6E-409C-BE32-E72D297353CC}">
                <c16:uniqueId val="{00000005-D840-7746-BB77-95932C99A400}"/>
              </c:ext>
            </c:extLst>
          </c:dPt>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Workings!$F$15:$F$18</c:f>
              <c:strCache>
                <c:ptCount val="3"/>
                <c:pt idx="0">
                  <c:v>Average Sales</c:v>
                </c:pt>
                <c:pt idx="1">
                  <c:v>High Sales</c:v>
                </c:pt>
                <c:pt idx="2">
                  <c:v>Normal Sales</c:v>
                </c:pt>
              </c:strCache>
            </c:strRef>
          </c:cat>
          <c:val>
            <c:numRef>
              <c:f>Workings!$G$15:$G$18</c:f>
              <c:numCache>
                <c:formatCode>0</c:formatCode>
                <c:ptCount val="3"/>
                <c:pt idx="0">
                  <c:v>48</c:v>
                </c:pt>
                <c:pt idx="1">
                  <c:v>54</c:v>
                </c:pt>
                <c:pt idx="2">
                  <c:v>97</c:v>
                </c:pt>
              </c:numCache>
            </c:numRef>
          </c:val>
          <c:extLst>
            <c:ext xmlns:c16="http://schemas.microsoft.com/office/drawing/2014/chart" uri="{C3380CC4-5D6E-409C-BE32-E72D297353CC}">
              <c16:uniqueId val="{00000006-D840-7746-BB77-95932C99A400}"/>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40000"/>
        <a:lumOff val="60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[PrimeTech Stores Data - Ex1.xlsx]Workings!PivotTable3</c:name>
    <c:fmtId val="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Revenue</a:t>
            </a:r>
            <a:r>
              <a:rPr lang="en-US" b="1" baseline="0"/>
              <a:t> by Product Category</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Workings!$H$7</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Workings!$G$8:$G$11</c:f>
              <c:strCache>
                <c:ptCount val="3"/>
                <c:pt idx="0">
                  <c:v>Accessories</c:v>
                </c:pt>
                <c:pt idx="1">
                  <c:v>Laptop</c:v>
                </c:pt>
                <c:pt idx="2">
                  <c:v>Mobile Phone</c:v>
                </c:pt>
              </c:strCache>
            </c:strRef>
          </c:cat>
          <c:val>
            <c:numRef>
              <c:f>Workings!$H$8:$H$11</c:f>
              <c:numCache>
                <c:formatCode>[$$-409]#,##0_);\([$$-409]#,##0\)</c:formatCode>
                <c:ptCount val="3"/>
                <c:pt idx="0">
                  <c:v>3461.1499999999992</c:v>
                </c:pt>
                <c:pt idx="1">
                  <c:v>134233.41000000003</c:v>
                </c:pt>
                <c:pt idx="2">
                  <c:v>90311.700000000041</c:v>
                </c:pt>
              </c:numCache>
            </c:numRef>
          </c:val>
          <c:extLst>
            <c:ext xmlns:c16="http://schemas.microsoft.com/office/drawing/2014/chart" uri="{C3380CC4-5D6E-409C-BE32-E72D297353CC}">
              <c16:uniqueId val="{00000000-2689-DF48-AC9F-C962F81F678A}"/>
            </c:ext>
          </c:extLst>
        </c:ser>
        <c:dLbls>
          <c:showLegendKey val="0"/>
          <c:showVal val="0"/>
          <c:showCatName val="0"/>
          <c:showSerName val="0"/>
          <c:showPercent val="0"/>
          <c:showBubbleSize val="0"/>
        </c:dLbls>
        <c:gapWidth val="107"/>
        <c:axId val="791029072"/>
        <c:axId val="791030800"/>
      </c:barChart>
      <c:catAx>
        <c:axId val="791029072"/>
        <c:scaling>
          <c:orientation val="minMax"/>
        </c:scaling>
        <c:delete val="1"/>
        <c:axPos val="l"/>
        <c:numFmt formatCode="General" sourceLinked="1"/>
        <c:majorTickMark val="none"/>
        <c:minorTickMark val="none"/>
        <c:tickLblPos val="nextTo"/>
        <c:crossAx val="791030800"/>
        <c:crosses val="autoZero"/>
        <c:auto val="1"/>
        <c:lblAlgn val="ctr"/>
        <c:lblOffset val="100"/>
        <c:noMultiLvlLbl val="0"/>
      </c:catAx>
      <c:valAx>
        <c:axId val="791030800"/>
        <c:scaling>
          <c:orientation val="minMax"/>
        </c:scaling>
        <c:delete val="1"/>
        <c:axPos val="b"/>
        <c:numFmt formatCode="[$$-409]#,##0_);\([$$-409]#,##0\)" sourceLinked="1"/>
        <c:majorTickMark val="none"/>
        <c:minorTickMark val="none"/>
        <c:tickLblPos val="nextTo"/>
        <c:crossAx val="7910290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60000"/>
        <a:lumOff val="40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12700</xdr:colOff>
      <xdr:row>0</xdr:row>
      <xdr:rowOff>38100</xdr:rowOff>
    </xdr:from>
    <xdr:to>
      <xdr:col>14</xdr:col>
      <xdr:colOff>355600</xdr:colOff>
      <xdr:row>2</xdr:row>
      <xdr:rowOff>177800</xdr:rowOff>
    </xdr:to>
    <xdr:sp macro="" textlink="">
      <xdr:nvSpPr>
        <xdr:cNvPr id="2" name="Rectangle 1">
          <a:extLst>
            <a:ext uri="{FF2B5EF4-FFF2-40B4-BE49-F238E27FC236}">
              <a16:creationId xmlns:a16="http://schemas.microsoft.com/office/drawing/2014/main" id="{BAC43A5A-B782-0C26-B3DF-E95EF22CD9F1}"/>
            </a:ext>
          </a:extLst>
        </xdr:cNvPr>
        <xdr:cNvSpPr/>
      </xdr:nvSpPr>
      <xdr:spPr>
        <a:xfrm>
          <a:off x="12700" y="38100"/>
          <a:ext cx="11899900" cy="520700"/>
        </a:xfrm>
        <a:prstGeom prst="rect">
          <a:avLst/>
        </a:prstGeom>
        <a:solidFill>
          <a:schemeClr val="accent2">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4</xdr:col>
      <xdr:colOff>622300</xdr:colOff>
      <xdr:row>0</xdr:row>
      <xdr:rowOff>88900</xdr:rowOff>
    </xdr:from>
    <xdr:to>
      <xdr:col>10</xdr:col>
      <xdr:colOff>584200</xdr:colOff>
      <xdr:row>2</xdr:row>
      <xdr:rowOff>63500</xdr:rowOff>
    </xdr:to>
    <xdr:sp macro="" textlink="">
      <xdr:nvSpPr>
        <xdr:cNvPr id="3" name="Rectangle 2">
          <a:extLst>
            <a:ext uri="{FF2B5EF4-FFF2-40B4-BE49-F238E27FC236}">
              <a16:creationId xmlns:a16="http://schemas.microsoft.com/office/drawing/2014/main" id="{C74D5378-FE95-1DB8-74A7-747956C6ECB3}"/>
            </a:ext>
          </a:extLst>
        </xdr:cNvPr>
        <xdr:cNvSpPr/>
      </xdr:nvSpPr>
      <xdr:spPr>
        <a:xfrm>
          <a:off x="3924300" y="88900"/>
          <a:ext cx="4914900" cy="355600"/>
        </a:xfrm>
        <a:prstGeom prst="rect">
          <a:avLst/>
        </a:prstGeom>
        <a:solidFill>
          <a:schemeClr val="accent2">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600" b="1"/>
            <a:t>ANNUAL PERFORMANCE REVIEW - PrimeTech STORES</a:t>
          </a:r>
        </a:p>
      </xdr:txBody>
    </xdr:sp>
    <xdr:clientData/>
  </xdr:twoCellAnchor>
  <xdr:twoCellAnchor>
    <xdr:from>
      <xdr:col>0</xdr:col>
      <xdr:colOff>25400</xdr:colOff>
      <xdr:row>3</xdr:row>
      <xdr:rowOff>38100</xdr:rowOff>
    </xdr:from>
    <xdr:to>
      <xdr:col>2</xdr:col>
      <xdr:colOff>622300</xdr:colOff>
      <xdr:row>9</xdr:row>
      <xdr:rowOff>88900</xdr:rowOff>
    </xdr:to>
    <xdr:sp macro="" textlink="Workings!A4">
      <xdr:nvSpPr>
        <xdr:cNvPr id="5" name="Rectangle 4">
          <a:extLst>
            <a:ext uri="{FF2B5EF4-FFF2-40B4-BE49-F238E27FC236}">
              <a16:creationId xmlns:a16="http://schemas.microsoft.com/office/drawing/2014/main" id="{C79796A5-8D00-2C45-BD82-A19D59692168}"/>
            </a:ext>
          </a:extLst>
        </xdr:cNvPr>
        <xdr:cNvSpPr/>
      </xdr:nvSpPr>
      <xdr:spPr>
        <a:xfrm>
          <a:off x="25400" y="609600"/>
          <a:ext cx="2247900" cy="1193800"/>
        </a:xfrm>
        <a:prstGeom prst="rect">
          <a:avLst/>
        </a:prstGeom>
        <a:solidFill>
          <a:schemeClr val="accent2">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fld id="{319253A8-CBDC-A549-9AAA-30F141F4FE3C}" type="TxLink">
            <a:rPr lang="en-US" sz="2800" b="1" i="0" u="none" strike="noStrike">
              <a:solidFill>
                <a:schemeClr val="bg1"/>
              </a:solidFill>
              <a:latin typeface="Calibri"/>
              <a:cs typeface="Calibri"/>
            </a:rPr>
            <a:pPr algn="ctr"/>
            <a:t>$228,006 </a:t>
          </a:fld>
          <a:endParaRPr lang="en-GB" sz="2800" b="1">
            <a:solidFill>
              <a:schemeClr val="bg1"/>
            </a:solidFill>
          </a:endParaRPr>
        </a:p>
      </xdr:txBody>
    </xdr:sp>
    <xdr:clientData/>
  </xdr:twoCellAnchor>
  <xdr:twoCellAnchor>
    <xdr:from>
      <xdr:col>0</xdr:col>
      <xdr:colOff>38100</xdr:colOff>
      <xdr:row>9</xdr:row>
      <xdr:rowOff>165100</xdr:rowOff>
    </xdr:from>
    <xdr:to>
      <xdr:col>2</xdr:col>
      <xdr:colOff>635000</xdr:colOff>
      <xdr:row>16</xdr:row>
      <xdr:rowOff>25400</xdr:rowOff>
    </xdr:to>
    <xdr:sp macro="" textlink="Workings!D3">
      <xdr:nvSpPr>
        <xdr:cNvPr id="6" name="Rectangle 5">
          <a:extLst>
            <a:ext uri="{FF2B5EF4-FFF2-40B4-BE49-F238E27FC236}">
              <a16:creationId xmlns:a16="http://schemas.microsoft.com/office/drawing/2014/main" id="{4072E056-CF06-BA40-8EB1-739B42FF0298}"/>
            </a:ext>
          </a:extLst>
        </xdr:cNvPr>
        <xdr:cNvSpPr/>
      </xdr:nvSpPr>
      <xdr:spPr>
        <a:xfrm>
          <a:off x="38100" y="1879600"/>
          <a:ext cx="2247900" cy="1193800"/>
        </a:xfrm>
        <a:prstGeom prst="rect">
          <a:avLst/>
        </a:prstGeom>
        <a:solidFill>
          <a:schemeClr val="accent2">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fld id="{447D529B-7BA5-C043-ACF3-C3B3B7B030F3}" type="TxLink">
            <a:rPr lang="en-US" sz="2800" b="1" i="0" u="none" strike="noStrike">
              <a:solidFill>
                <a:schemeClr val="bg1"/>
              </a:solidFill>
              <a:latin typeface="Calibri"/>
              <a:cs typeface="Calibri"/>
            </a:rPr>
            <a:pPr algn="ctr"/>
            <a:t>$9.99</a:t>
          </a:fld>
          <a:endParaRPr lang="en-GB" sz="2800" b="1">
            <a:solidFill>
              <a:schemeClr val="bg1"/>
            </a:solidFill>
          </a:endParaRPr>
        </a:p>
      </xdr:txBody>
    </xdr:sp>
    <xdr:clientData/>
  </xdr:twoCellAnchor>
  <xdr:twoCellAnchor>
    <xdr:from>
      <xdr:col>0</xdr:col>
      <xdr:colOff>50800</xdr:colOff>
      <xdr:row>16</xdr:row>
      <xdr:rowOff>139700</xdr:rowOff>
    </xdr:from>
    <xdr:to>
      <xdr:col>2</xdr:col>
      <xdr:colOff>647700</xdr:colOff>
      <xdr:row>23</xdr:row>
      <xdr:rowOff>88900</xdr:rowOff>
    </xdr:to>
    <xdr:sp macro="" textlink="Workings!F3">
      <xdr:nvSpPr>
        <xdr:cNvPr id="7" name="Rectangle 6">
          <a:extLst>
            <a:ext uri="{FF2B5EF4-FFF2-40B4-BE49-F238E27FC236}">
              <a16:creationId xmlns:a16="http://schemas.microsoft.com/office/drawing/2014/main" id="{C645A249-B1A9-8E4A-946A-0233931C1241}"/>
            </a:ext>
          </a:extLst>
        </xdr:cNvPr>
        <xdr:cNvSpPr/>
      </xdr:nvSpPr>
      <xdr:spPr>
        <a:xfrm>
          <a:off x="50800" y="3187700"/>
          <a:ext cx="2247900" cy="1282700"/>
        </a:xfrm>
        <a:prstGeom prst="rect">
          <a:avLst/>
        </a:prstGeom>
        <a:solidFill>
          <a:schemeClr val="accent2">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fld id="{CCE6D20B-A3F4-4E43-A1D1-A86CD24A92BF}" type="TxLink">
            <a:rPr lang="en-US" sz="2800" b="1" i="0" u="none" strike="noStrike">
              <a:solidFill>
                <a:schemeClr val="bg1"/>
              </a:solidFill>
              <a:latin typeface="Calibri"/>
              <a:cs typeface="Calibri"/>
            </a:rPr>
            <a:pPr algn="ctr"/>
            <a:t>$2,449</a:t>
          </a:fld>
          <a:endParaRPr lang="en-GB" sz="2800" b="1">
            <a:solidFill>
              <a:schemeClr val="bg1"/>
            </a:solidFill>
          </a:endParaRPr>
        </a:p>
      </xdr:txBody>
    </xdr:sp>
    <xdr:clientData/>
  </xdr:twoCellAnchor>
  <xdr:twoCellAnchor>
    <xdr:from>
      <xdr:col>2</xdr:col>
      <xdr:colOff>800100</xdr:colOff>
      <xdr:row>16</xdr:row>
      <xdr:rowOff>50800</xdr:rowOff>
    </xdr:from>
    <xdr:to>
      <xdr:col>6</xdr:col>
      <xdr:colOff>279400</xdr:colOff>
      <xdr:row>22</xdr:row>
      <xdr:rowOff>165100</xdr:rowOff>
    </xdr:to>
    <xdr:sp macro="" textlink="Workings!A8">
      <xdr:nvSpPr>
        <xdr:cNvPr id="8" name="Rectangle 7">
          <a:extLst>
            <a:ext uri="{FF2B5EF4-FFF2-40B4-BE49-F238E27FC236}">
              <a16:creationId xmlns:a16="http://schemas.microsoft.com/office/drawing/2014/main" id="{5AF01393-03A9-9243-A10A-E8465EAB3F67}"/>
            </a:ext>
          </a:extLst>
        </xdr:cNvPr>
        <xdr:cNvSpPr/>
      </xdr:nvSpPr>
      <xdr:spPr>
        <a:xfrm>
          <a:off x="2451100" y="3289300"/>
          <a:ext cx="2781300" cy="1257300"/>
        </a:xfrm>
        <a:prstGeom prst="rect">
          <a:avLst/>
        </a:prstGeom>
        <a:solidFill>
          <a:schemeClr val="accent2">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fld id="{B410E3D1-A9FA-5345-98C1-7A58D9E7AFCF}" type="TxLink">
            <a:rPr lang="en-US" sz="2800" b="1" i="0" u="none" strike="noStrike">
              <a:solidFill>
                <a:schemeClr val="bg1"/>
              </a:solidFill>
              <a:latin typeface="Calibri"/>
              <a:cs typeface="Calibri"/>
            </a:rPr>
            <a:pPr algn="ctr"/>
            <a:t>62</a:t>
          </a:fld>
          <a:endParaRPr lang="en-GB" sz="2800" b="1">
            <a:solidFill>
              <a:schemeClr val="bg1"/>
            </a:solidFill>
          </a:endParaRPr>
        </a:p>
      </xdr:txBody>
    </xdr:sp>
    <xdr:clientData/>
  </xdr:twoCellAnchor>
  <xdr:twoCellAnchor>
    <xdr:from>
      <xdr:col>2</xdr:col>
      <xdr:colOff>812800</xdr:colOff>
      <xdr:row>10</xdr:row>
      <xdr:rowOff>0</xdr:rowOff>
    </xdr:from>
    <xdr:to>
      <xdr:col>6</xdr:col>
      <xdr:colOff>279400</xdr:colOff>
      <xdr:row>15</xdr:row>
      <xdr:rowOff>165100</xdr:rowOff>
    </xdr:to>
    <xdr:sp macro="" textlink="Workings!C8">
      <xdr:nvSpPr>
        <xdr:cNvPr id="9" name="Rectangle 8">
          <a:extLst>
            <a:ext uri="{FF2B5EF4-FFF2-40B4-BE49-F238E27FC236}">
              <a16:creationId xmlns:a16="http://schemas.microsoft.com/office/drawing/2014/main" id="{6C74211C-EE5A-1D4D-BF0F-6ECD91648E5C}"/>
            </a:ext>
          </a:extLst>
        </xdr:cNvPr>
        <xdr:cNvSpPr/>
      </xdr:nvSpPr>
      <xdr:spPr>
        <a:xfrm>
          <a:off x="2463800" y="1981200"/>
          <a:ext cx="2768600" cy="1231900"/>
        </a:xfrm>
        <a:prstGeom prst="rect">
          <a:avLst/>
        </a:prstGeom>
        <a:solidFill>
          <a:schemeClr val="accent2">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fld id="{ADF6644C-B800-5646-8C41-5C3FBEBC81DB}" type="TxLink">
            <a:rPr lang="en-US" sz="2800" b="1" i="0" u="none" strike="noStrike">
              <a:solidFill>
                <a:schemeClr val="bg1"/>
              </a:solidFill>
              <a:latin typeface="Calibri"/>
              <a:cs typeface="Calibri"/>
            </a:rPr>
            <a:pPr algn="ctr"/>
            <a:t>76</a:t>
          </a:fld>
          <a:endParaRPr lang="en-GB" sz="2800" b="1">
            <a:solidFill>
              <a:schemeClr val="bg1"/>
            </a:solidFill>
          </a:endParaRPr>
        </a:p>
      </xdr:txBody>
    </xdr:sp>
    <xdr:clientData/>
  </xdr:twoCellAnchor>
  <xdr:twoCellAnchor>
    <xdr:from>
      <xdr:col>2</xdr:col>
      <xdr:colOff>812800</xdr:colOff>
      <xdr:row>3</xdr:row>
      <xdr:rowOff>76200</xdr:rowOff>
    </xdr:from>
    <xdr:to>
      <xdr:col>6</xdr:col>
      <xdr:colOff>317500</xdr:colOff>
      <xdr:row>9</xdr:row>
      <xdr:rowOff>88900</xdr:rowOff>
    </xdr:to>
    <xdr:sp macro="" textlink="Workings!H9">
      <xdr:nvSpPr>
        <xdr:cNvPr id="10" name="Rectangle 9">
          <a:extLst>
            <a:ext uri="{FF2B5EF4-FFF2-40B4-BE49-F238E27FC236}">
              <a16:creationId xmlns:a16="http://schemas.microsoft.com/office/drawing/2014/main" id="{DA0B0DD7-F9AE-B74D-91A1-E8A736DA18D4}"/>
            </a:ext>
          </a:extLst>
        </xdr:cNvPr>
        <xdr:cNvSpPr/>
      </xdr:nvSpPr>
      <xdr:spPr>
        <a:xfrm>
          <a:off x="2463800" y="647700"/>
          <a:ext cx="2806700" cy="1231900"/>
        </a:xfrm>
        <a:prstGeom prst="rect">
          <a:avLst/>
        </a:prstGeom>
        <a:solidFill>
          <a:schemeClr val="accent2">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fld id="{4C8FB29C-922D-4B4B-B79B-A42D1417C3DE}" type="TxLink">
            <a:rPr lang="en-US" sz="2800" b="1" i="0" u="none" strike="noStrike">
              <a:solidFill>
                <a:schemeClr val="bg1"/>
              </a:solidFill>
              <a:latin typeface="Calibri"/>
              <a:cs typeface="Calibri"/>
            </a:rPr>
            <a:pPr algn="ctr"/>
            <a:t>$134,233 </a:t>
          </a:fld>
          <a:endParaRPr lang="en-GB" sz="2800" b="1">
            <a:solidFill>
              <a:schemeClr val="bg1"/>
            </a:solidFill>
          </a:endParaRPr>
        </a:p>
      </xdr:txBody>
    </xdr:sp>
    <xdr:clientData/>
  </xdr:twoCellAnchor>
  <xdr:twoCellAnchor>
    <xdr:from>
      <xdr:col>0</xdr:col>
      <xdr:colOff>152400</xdr:colOff>
      <xdr:row>3</xdr:row>
      <xdr:rowOff>88900</xdr:rowOff>
    </xdr:from>
    <xdr:to>
      <xdr:col>1</xdr:col>
      <xdr:colOff>762000</xdr:colOff>
      <xdr:row>5</xdr:row>
      <xdr:rowOff>63500</xdr:rowOff>
    </xdr:to>
    <xdr:sp macro="" textlink="">
      <xdr:nvSpPr>
        <xdr:cNvPr id="12" name="Rectangle 11">
          <a:extLst>
            <a:ext uri="{FF2B5EF4-FFF2-40B4-BE49-F238E27FC236}">
              <a16:creationId xmlns:a16="http://schemas.microsoft.com/office/drawing/2014/main" id="{E1DA4DF1-CDC6-8048-BCB6-BF36A3DCC0C3}"/>
            </a:ext>
          </a:extLst>
        </xdr:cNvPr>
        <xdr:cNvSpPr/>
      </xdr:nvSpPr>
      <xdr:spPr>
        <a:xfrm>
          <a:off x="152400" y="660400"/>
          <a:ext cx="1435100" cy="355600"/>
        </a:xfrm>
        <a:prstGeom prst="rect">
          <a:avLst/>
        </a:prstGeom>
        <a:solidFill>
          <a:schemeClr val="accent2">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400" b="1"/>
            <a:t> Total</a:t>
          </a:r>
          <a:r>
            <a:rPr lang="en-GB" sz="1400" b="1" baseline="0"/>
            <a:t> Revenue</a:t>
          </a:r>
          <a:endParaRPr lang="en-GB" sz="1400" b="1"/>
        </a:p>
      </xdr:txBody>
    </xdr:sp>
    <xdr:clientData/>
  </xdr:twoCellAnchor>
  <xdr:twoCellAnchor>
    <xdr:from>
      <xdr:col>0</xdr:col>
      <xdr:colOff>88900</xdr:colOff>
      <xdr:row>10</xdr:row>
      <xdr:rowOff>76200</xdr:rowOff>
    </xdr:from>
    <xdr:to>
      <xdr:col>2</xdr:col>
      <xdr:colOff>508000</xdr:colOff>
      <xdr:row>13</xdr:row>
      <xdr:rowOff>76200</xdr:rowOff>
    </xdr:to>
    <xdr:sp macro="" textlink="">
      <xdr:nvSpPr>
        <xdr:cNvPr id="13" name="Rectangle 12">
          <a:extLst>
            <a:ext uri="{FF2B5EF4-FFF2-40B4-BE49-F238E27FC236}">
              <a16:creationId xmlns:a16="http://schemas.microsoft.com/office/drawing/2014/main" id="{8E0B990C-1373-5B40-BF17-B3DCA1951693}"/>
            </a:ext>
          </a:extLst>
        </xdr:cNvPr>
        <xdr:cNvSpPr/>
      </xdr:nvSpPr>
      <xdr:spPr>
        <a:xfrm>
          <a:off x="88900" y="2057400"/>
          <a:ext cx="2070100" cy="685800"/>
        </a:xfrm>
        <a:prstGeom prst="rect">
          <a:avLst/>
        </a:prstGeom>
        <a:solidFill>
          <a:schemeClr val="accent2">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400" b="1"/>
            <a:t> </a:t>
          </a:r>
          <a:r>
            <a:rPr lang="en-GB" sz="1400" b="1" i="0" u="none" strike="noStrike">
              <a:solidFill>
                <a:schemeClr val="lt1"/>
              </a:solidFill>
              <a:effectLst/>
              <a:latin typeface="+mn-lt"/>
              <a:ea typeface="+mn-ea"/>
              <a:cs typeface="+mn-cs"/>
            </a:rPr>
            <a:t>Cheapest Product Price</a:t>
          </a:r>
        </a:p>
        <a:p>
          <a:pPr algn="ctr"/>
          <a:r>
            <a:rPr lang="en-GB" sz="1100">
              <a:solidFill>
                <a:schemeClr val="accent6">
                  <a:lumMod val="40000"/>
                  <a:lumOff val="60000"/>
                </a:schemeClr>
              </a:solidFill>
            </a:rPr>
            <a:t>Ucom USB gamepad &amp; USB Cable </a:t>
          </a:r>
          <a:endParaRPr lang="en-GB" sz="1100" b="1">
            <a:solidFill>
              <a:schemeClr val="accent6">
                <a:lumMod val="40000"/>
                <a:lumOff val="60000"/>
              </a:schemeClr>
            </a:solidFill>
          </a:endParaRPr>
        </a:p>
      </xdr:txBody>
    </xdr:sp>
    <xdr:clientData/>
  </xdr:twoCellAnchor>
  <xdr:twoCellAnchor>
    <xdr:from>
      <xdr:col>0</xdr:col>
      <xdr:colOff>88900</xdr:colOff>
      <xdr:row>17</xdr:row>
      <xdr:rowOff>25400</xdr:rowOff>
    </xdr:from>
    <xdr:to>
      <xdr:col>2</xdr:col>
      <xdr:colOff>584200</xdr:colOff>
      <xdr:row>20</xdr:row>
      <xdr:rowOff>177800</xdr:rowOff>
    </xdr:to>
    <xdr:sp macro="" textlink="">
      <xdr:nvSpPr>
        <xdr:cNvPr id="14" name="Rectangle 13">
          <a:extLst>
            <a:ext uri="{FF2B5EF4-FFF2-40B4-BE49-F238E27FC236}">
              <a16:creationId xmlns:a16="http://schemas.microsoft.com/office/drawing/2014/main" id="{BAE85D80-3708-F843-B971-CB7B3D646C19}"/>
            </a:ext>
          </a:extLst>
        </xdr:cNvPr>
        <xdr:cNvSpPr/>
      </xdr:nvSpPr>
      <xdr:spPr>
        <a:xfrm>
          <a:off x="88900" y="3454400"/>
          <a:ext cx="2146300" cy="723900"/>
        </a:xfrm>
        <a:prstGeom prst="rect">
          <a:avLst/>
        </a:prstGeom>
        <a:solidFill>
          <a:schemeClr val="accent2">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400" b="1" i="0" u="none" strike="noStrike">
              <a:solidFill>
                <a:schemeClr val="lt1"/>
              </a:solidFill>
              <a:effectLst/>
              <a:latin typeface="+mn-lt"/>
              <a:ea typeface="+mn-ea"/>
              <a:cs typeface="+mn-cs"/>
            </a:rPr>
            <a:t>Most Expensive Product</a:t>
          </a:r>
          <a:r>
            <a:rPr lang="en-GB" sz="1400" b="1"/>
            <a:t> Price</a:t>
          </a:r>
          <a:r>
            <a:rPr lang="en-GB" sz="1400" b="1" baseline="0"/>
            <a:t> - </a:t>
          </a:r>
          <a:r>
            <a:rPr lang="en-GB" sz="1100" b="1">
              <a:solidFill>
                <a:schemeClr val="accent6">
                  <a:lumMod val="40000"/>
                  <a:lumOff val="60000"/>
                </a:schemeClr>
              </a:solidFill>
            </a:rPr>
            <a:t>Apple Macbook</a:t>
          </a:r>
        </a:p>
      </xdr:txBody>
    </xdr:sp>
    <xdr:clientData/>
  </xdr:twoCellAnchor>
  <xdr:twoCellAnchor>
    <xdr:from>
      <xdr:col>3</xdr:col>
      <xdr:colOff>190500</xdr:colOff>
      <xdr:row>17</xdr:row>
      <xdr:rowOff>25400</xdr:rowOff>
    </xdr:from>
    <xdr:to>
      <xdr:col>6</xdr:col>
      <xdr:colOff>88900</xdr:colOff>
      <xdr:row>19</xdr:row>
      <xdr:rowOff>0</xdr:rowOff>
    </xdr:to>
    <xdr:sp macro="" textlink="">
      <xdr:nvSpPr>
        <xdr:cNvPr id="15" name="Rectangle 14">
          <a:extLst>
            <a:ext uri="{FF2B5EF4-FFF2-40B4-BE49-F238E27FC236}">
              <a16:creationId xmlns:a16="http://schemas.microsoft.com/office/drawing/2014/main" id="{54FFB29B-5D22-5E4F-94E4-838EB0C234FB}"/>
            </a:ext>
          </a:extLst>
        </xdr:cNvPr>
        <xdr:cNvSpPr/>
      </xdr:nvSpPr>
      <xdr:spPr>
        <a:xfrm>
          <a:off x="2667000" y="3454400"/>
          <a:ext cx="2374900" cy="355600"/>
        </a:xfrm>
        <a:prstGeom prst="rect">
          <a:avLst/>
        </a:prstGeom>
        <a:solidFill>
          <a:schemeClr val="accent2">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400" b="1"/>
            <a:t> </a:t>
          </a:r>
          <a:r>
            <a:rPr lang="en-GB" sz="1400" b="1" i="0" u="none" strike="noStrike">
              <a:solidFill>
                <a:schemeClr val="lt1"/>
              </a:solidFill>
              <a:effectLst/>
              <a:latin typeface="+mn-lt"/>
              <a:ea typeface="+mn-ea"/>
              <a:cs typeface="+mn-cs"/>
            </a:rPr>
            <a:t>Orders Received for Laptops</a:t>
          </a:r>
          <a:r>
            <a:rPr lang="en-GB" sz="1400"/>
            <a:t> </a:t>
          </a:r>
          <a:endParaRPr lang="en-GB" sz="1400" b="1"/>
        </a:p>
      </xdr:txBody>
    </xdr:sp>
    <xdr:clientData/>
  </xdr:twoCellAnchor>
  <xdr:twoCellAnchor>
    <xdr:from>
      <xdr:col>3</xdr:col>
      <xdr:colOff>114300</xdr:colOff>
      <xdr:row>10</xdr:row>
      <xdr:rowOff>38100</xdr:rowOff>
    </xdr:from>
    <xdr:to>
      <xdr:col>6</xdr:col>
      <xdr:colOff>228600</xdr:colOff>
      <xdr:row>12</xdr:row>
      <xdr:rowOff>177800</xdr:rowOff>
    </xdr:to>
    <xdr:sp macro="" textlink="">
      <xdr:nvSpPr>
        <xdr:cNvPr id="16" name="Rectangle 15">
          <a:extLst>
            <a:ext uri="{FF2B5EF4-FFF2-40B4-BE49-F238E27FC236}">
              <a16:creationId xmlns:a16="http://schemas.microsoft.com/office/drawing/2014/main" id="{E78A902A-AFFD-B749-A49C-8DA5789D27D2}"/>
            </a:ext>
          </a:extLst>
        </xdr:cNvPr>
        <xdr:cNvSpPr/>
      </xdr:nvSpPr>
      <xdr:spPr>
        <a:xfrm>
          <a:off x="2590800" y="2019300"/>
          <a:ext cx="2590800" cy="635000"/>
        </a:xfrm>
        <a:prstGeom prst="rect">
          <a:avLst/>
        </a:prstGeom>
        <a:solidFill>
          <a:schemeClr val="accent2">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400" b="1" i="0" u="none" strike="noStrike">
              <a:solidFill>
                <a:schemeClr val="lt1"/>
              </a:solidFill>
              <a:effectLst/>
              <a:latin typeface="+mn-lt"/>
              <a:ea typeface="+mn-ea"/>
              <a:cs typeface="+mn-cs"/>
            </a:rPr>
            <a:t>Orders Received for Mobile Phones</a:t>
          </a:r>
          <a:r>
            <a:rPr lang="en-GB" sz="1400"/>
            <a:t> </a:t>
          </a:r>
          <a:endParaRPr lang="en-GB" sz="1400" b="1"/>
        </a:p>
      </xdr:txBody>
    </xdr:sp>
    <xdr:clientData/>
  </xdr:twoCellAnchor>
  <xdr:twoCellAnchor>
    <xdr:from>
      <xdr:col>3</xdr:col>
      <xdr:colOff>215900</xdr:colOff>
      <xdr:row>3</xdr:row>
      <xdr:rowOff>114300</xdr:rowOff>
    </xdr:from>
    <xdr:to>
      <xdr:col>5</xdr:col>
      <xdr:colOff>723900</xdr:colOff>
      <xdr:row>5</xdr:row>
      <xdr:rowOff>88900</xdr:rowOff>
    </xdr:to>
    <xdr:sp macro="" textlink="">
      <xdr:nvSpPr>
        <xdr:cNvPr id="17" name="Rectangle 16">
          <a:extLst>
            <a:ext uri="{FF2B5EF4-FFF2-40B4-BE49-F238E27FC236}">
              <a16:creationId xmlns:a16="http://schemas.microsoft.com/office/drawing/2014/main" id="{08350B3F-D65B-CE4E-A602-9DE5B0E68CDC}"/>
            </a:ext>
          </a:extLst>
        </xdr:cNvPr>
        <xdr:cNvSpPr/>
      </xdr:nvSpPr>
      <xdr:spPr>
        <a:xfrm>
          <a:off x="2692400" y="685800"/>
          <a:ext cx="2159000" cy="355600"/>
        </a:xfrm>
        <a:prstGeom prst="rect">
          <a:avLst/>
        </a:prstGeom>
        <a:solidFill>
          <a:schemeClr val="accent2">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400" b="1"/>
            <a:t> Total</a:t>
          </a:r>
          <a:r>
            <a:rPr lang="en-GB" sz="1400" b="1" baseline="0"/>
            <a:t> Revenue - Laptops</a:t>
          </a:r>
          <a:endParaRPr lang="en-GB" sz="1400" b="1"/>
        </a:p>
      </xdr:txBody>
    </xdr:sp>
    <xdr:clientData/>
  </xdr:twoCellAnchor>
  <xdr:twoCellAnchor>
    <xdr:from>
      <xdr:col>8</xdr:col>
      <xdr:colOff>533400</xdr:colOff>
      <xdr:row>17</xdr:row>
      <xdr:rowOff>101600</xdr:rowOff>
    </xdr:from>
    <xdr:to>
      <xdr:col>14</xdr:col>
      <xdr:colOff>266700</xdr:colOff>
      <xdr:row>32</xdr:row>
      <xdr:rowOff>38100</xdr:rowOff>
    </xdr:to>
    <xdr:graphicFrame macro="">
      <xdr:nvGraphicFramePr>
        <xdr:cNvPr id="19" name="Chart 18">
          <a:extLst>
            <a:ext uri="{FF2B5EF4-FFF2-40B4-BE49-F238E27FC236}">
              <a16:creationId xmlns:a16="http://schemas.microsoft.com/office/drawing/2014/main" id="{3D3B3B00-58E3-914E-AD56-7EED42E444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762000</xdr:colOff>
      <xdr:row>3</xdr:row>
      <xdr:rowOff>63500</xdr:rowOff>
    </xdr:from>
    <xdr:to>
      <xdr:col>12</xdr:col>
      <xdr:colOff>114300</xdr:colOff>
      <xdr:row>17</xdr:row>
      <xdr:rowOff>25400</xdr:rowOff>
    </xdr:to>
    <xdr:graphicFrame macro="">
      <xdr:nvGraphicFramePr>
        <xdr:cNvPr id="20" name="Chart 19">
          <a:extLst>
            <a:ext uri="{FF2B5EF4-FFF2-40B4-BE49-F238E27FC236}">
              <a16:creationId xmlns:a16="http://schemas.microsoft.com/office/drawing/2014/main" id="{3C22BAC4-6A07-6546-98AD-395E2F365B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25400</xdr:colOff>
      <xdr:row>24</xdr:row>
      <xdr:rowOff>25400</xdr:rowOff>
    </xdr:from>
    <xdr:to>
      <xdr:col>2</xdr:col>
      <xdr:colOff>647700</xdr:colOff>
      <xdr:row>30</xdr:row>
      <xdr:rowOff>127000</xdr:rowOff>
    </xdr:to>
    <xdr:sp macro="" textlink="Workings!$I$3">
      <xdr:nvSpPr>
        <xdr:cNvPr id="21" name="Rectangle 20">
          <a:extLst>
            <a:ext uri="{FF2B5EF4-FFF2-40B4-BE49-F238E27FC236}">
              <a16:creationId xmlns:a16="http://schemas.microsoft.com/office/drawing/2014/main" id="{918025B7-588B-FB41-BB1F-6E282035DA2C}"/>
            </a:ext>
          </a:extLst>
        </xdr:cNvPr>
        <xdr:cNvSpPr/>
      </xdr:nvSpPr>
      <xdr:spPr>
        <a:xfrm>
          <a:off x="25400" y="4597400"/>
          <a:ext cx="2273300" cy="1244600"/>
        </a:xfrm>
        <a:prstGeom prst="rect">
          <a:avLst/>
        </a:prstGeom>
        <a:solidFill>
          <a:schemeClr val="accent2">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fld id="{CDCF20FA-6210-2E45-8BE9-B40646E39B8D}" type="TxLink">
            <a:rPr lang="en-US" sz="2800" b="1" i="0" u="none" strike="noStrike">
              <a:solidFill>
                <a:schemeClr val="bg1"/>
              </a:solidFill>
              <a:latin typeface="Calibri"/>
              <a:cs typeface="Calibri"/>
            </a:rPr>
            <a:pPr algn="ctr"/>
            <a:t>199</a:t>
          </a:fld>
          <a:endParaRPr lang="en-GB" sz="2800" b="1">
            <a:solidFill>
              <a:schemeClr val="bg1"/>
            </a:solidFill>
          </a:endParaRPr>
        </a:p>
      </xdr:txBody>
    </xdr:sp>
    <xdr:clientData/>
  </xdr:twoCellAnchor>
  <xdr:twoCellAnchor>
    <xdr:from>
      <xdr:col>0</xdr:col>
      <xdr:colOff>228600</xdr:colOff>
      <xdr:row>25</xdr:row>
      <xdr:rowOff>76200</xdr:rowOff>
    </xdr:from>
    <xdr:to>
      <xdr:col>2</xdr:col>
      <xdr:colOff>533400</xdr:colOff>
      <xdr:row>27</xdr:row>
      <xdr:rowOff>50800</xdr:rowOff>
    </xdr:to>
    <xdr:sp macro="" textlink="">
      <xdr:nvSpPr>
        <xdr:cNvPr id="22" name="Rectangle 21">
          <a:extLst>
            <a:ext uri="{FF2B5EF4-FFF2-40B4-BE49-F238E27FC236}">
              <a16:creationId xmlns:a16="http://schemas.microsoft.com/office/drawing/2014/main" id="{53A483FA-AED5-EF43-8082-E8C800269D03}"/>
            </a:ext>
          </a:extLst>
        </xdr:cNvPr>
        <xdr:cNvSpPr/>
      </xdr:nvSpPr>
      <xdr:spPr>
        <a:xfrm>
          <a:off x="228600" y="4838700"/>
          <a:ext cx="1955800" cy="355600"/>
        </a:xfrm>
        <a:prstGeom prst="rect">
          <a:avLst/>
        </a:prstGeom>
        <a:solidFill>
          <a:schemeClr val="accent2">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400" b="1"/>
            <a:t> </a:t>
          </a:r>
          <a:r>
            <a:rPr lang="en-GB" sz="1400" b="1" i="0" u="none" strike="noStrike">
              <a:solidFill>
                <a:schemeClr val="lt1"/>
              </a:solidFill>
              <a:effectLst/>
              <a:latin typeface="+mn-lt"/>
              <a:ea typeface="+mn-ea"/>
              <a:cs typeface="+mn-cs"/>
            </a:rPr>
            <a:t>Total</a:t>
          </a:r>
          <a:r>
            <a:rPr lang="en-GB" sz="1400" b="1" i="0" u="none" strike="noStrike" baseline="0">
              <a:solidFill>
                <a:schemeClr val="lt1"/>
              </a:solidFill>
              <a:effectLst/>
              <a:latin typeface="+mn-lt"/>
              <a:ea typeface="+mn-ea"/>
              <a:cs typeface="+mn-cs"/>
            </a:rPr>
            <a:t> Orders</a:t>
          </a:r>
          <a:r>
            <a:rPr lang="en-GB" sz="1400"/>
            <a:t> </a:t>
          </a:r>
          <a:endParaRPr lang="en-GB" sz="1400" b="1"/>
        </a:p>
      </xdr:txBody>
    </xdr:sp>
    <xdr:clientData/>
  </xdr:twoCellAnchor>
  <xdr:twoCellAnchor>
    <xdr:from>
      <xdr:col>0</xdr:col>
      <xdr:colOff>279400</xdr:colOff>
      <xdr:row>3</xdr:row>
      <xdr:rowOff>127000</xdr:rowOff>
    </xdr:from>
    <xdr:to>
      <xdr:col>2</xdr:col>
      <xdr:colOff>63500</xdr:colOff>
      <xdr:row>5</xdr:row>
      <xdr:rowOff>101600</xdr:rowOff>
    </xdr:to>
    <xdr:sp macro="" textlink="">
      <xdr:nvSpPr>
        <xdr:cNvPr id="23" name="Rectangle 22">
          <a:extLst>
            <a:ext uri="{FF2B5EF4-FFF2-40B4-BE49-F238E27FC236}">
              <a16:creationId xmlns:a16="http://schemas.microsoft.com/office/drawing/2014/main" id="{06BB5DB6-9770-30A6-96DD-1175DFF15345}"/>
            </a:ext>
          </a:extLst>
        </xdr:cNvPr>
        <xdr:cNvSpPr/>
      </xdr:nvSpPr>
      <xdr:spPr>
        <a:xfrm>
          <a:off x="279400" y="698500"/>
          <a:ext cx="1435100" cy="355600"/>
        </a:xfrm>
        <a:prstGeom prst="rect">
          <a:avLst/>
        </a:prstGeom>
        <a:solidFill>
          <a:schemeClr val="accent2">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400" b="1"/>
            <a:t> Total</a:t>
          </a:r>
          <a:r>
            <a:rPr lang="en-GB" sz="1400" b="1" baseline="0"/>
            <a:t> Revenue</a:t>
          </a:r>
          <a:endParaRPr lang="en-GB" sz="1400" b="1"/>
        </a:p>
      </xdr:txBody>
    </xdr:sp>
    <xdr:clientData/>
  </xdr:twoCellAnchor>
  <xdr:twoCellAnchor editAs="oneCell">
    <xdr:from>
      <xdr:col>12</xdr:col>
      <xdr:colOff>152400</xdr:colOff>
      <xdr:row>3</xdr:row>
      <xdr:rowOff>50800</xdr:rowOff>
    </xdr:from>
    <xdr:to>
      <xdr:col>14</xdr:col>
      <xdr:colOff>330200</xdr:colOff>
      <xdr:row>16</xdr:row>
      <xdr:rowOff>0</xdr:rowOff>
    </xdr:to>
    <mc:AlternateContent xmlns:mc="http://schemas.openxmlformats.org/markup-compatibility/2006" xmlns:a14="http://schemas.microsoft.com/office/drawing/2010/main">
      <mc:Choice Requires="a14">
        <xdr:graphicFrame macro="">
          <xdr:nvGraphicFramePr>
            <xdr:cNvPr id="24" name="Product_Category">
              <a:extLst>
                <a:ext uri="{FF2B5EF4-FFF2-40B4-BE49-F238E27FC236}">
                  <a16:creationId xmlns:a16="http://schemas.microsoft.com/office/drawing/2014/main" id="{20759425-76A7-4533-04F9-15265F6B5CF4}"/>
                </a:ext>
              </a:extLst>
            </xdr:cNvPr>
            <xdr:cNvGraphicFramePr/>
          </xdr:nvGraphicFramePr>
          <xdr:xfrm>
            <a:off x="0" y="0"/>
            <a:ext cx="0" cy="0"/>
          </xdr:xfrm>
          <a:graphic>
            <a:graphicData uri="http://schemas.microsoft.com/office/drawing/2010/slicer">
              <sle:slicer xmlns:sle="http://schemas.microsoft.com/office/drawing/2010/slicer" name="Product_Category"/>
            </a:graphicData>
          </a:graphic>
        </xdr:graphicFrame>
      </mc:Choice>
      <mc:Fallback xmlns="">
        <xdr:sp macro="" textlink="">
          <xdr:nvSpPr>
            <xdr:cNvPr id="0" name=""/>
            <xdr:cNvSpPr>
              <a:spLocks noTextEdit="1"/>
            </xdr:cNvSpPr>
          </xdr:nvSpPr>
          <xdr:spPr>
            <a:xfrm>
              <a:off x="10058400" y="622300"/>
              <a:ext cx="1828800" cy="26162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368300</xdr:colOff>
      <xdr:row>4</xdr:row>
      <xdr:rowOff>101600</xdr:rowOff>
    </xdr:from>
    <xdr:to>
      <xdr:col>21</xdr:col>
      <xdr:colOff>355600</xdr:colOff>
      <xdr:row>36</xdr:row>
      <xdr:rowOff>139700</xdr:rowOff>
    </xdr:to>
    <xdr:sp macro="" textlink="">
      <xdr:nvSpPr>
        <xdr:cNvPr id="27" name="Rectangle 26">
          <a:extLst>
            <a:ext uri="{FF2B5EF4-FFF2-40B4-BE49-F238E27FC236}">
              <a16:creationId xmlns:a16="http://schemas.microsoft.com/office/drawing/2014/main" id="{67F48587-D967-5D76-C4CF-2B730E49B0F5}"/>
            </a:ext>
          </a:extLst>
        </xdr:cNvPr>
        <xdr:cNvSpPr/>
      </xdr:nvSpPr>
      <xdr:spPr>
        <a:xfrm>
          <a:off x="11925300" y="939800"/>
          <a:ext cx="5765800" cy="6248400"/>
        </a:xfrm>
        <a:prstGeom prst="rect">
          <a:avLst/>
        </a:prstGeom>
        <a:solidFill>
          <a:schemeClr val="accent2">
            <a:lumMod val="60000"/>
            <a:lumOff val="4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600" b="1">
              <a:solidFill>
                <a:sysClr val="windowText" lastClr="000000"/>
              </a:solidFill>
            </a:rPr>
            <a:t>Key Findings</a:t>
          </a:r>
        </a:p>
        <a:p>
          <a:pPr algn="l"/>
          <a:r>
            <a:rPr lang="en-GB" sz="1250" b="0" i="0" u="none" strike="noStrike">
              <a:solidFill>
                <a:sysClr val="windowText" lastClr="000000"/>
              </a:solidFill>
              <a:effectLst/>
              <a:latin typeface="+mn-lt"/>
              <a:ea typeface="+mn-ea"/>
              <a:cs typeface="+mn-cs"/>
            </a:rPr>
            <a:t>The total revenue generated is £228,006.</a:t>
          </a:r>
        </a:p>
        <a:p>
          <a:pPr algn="l"/>
          <a:endParaRPr lang="en-GB" sz="1250" b="0" i="0" u="none" strike="noStrike">
            <a:solidFill>
              <a:sysClr val="windowText" lastClr="000000"/>
            </a:solidFill>
            <a:effectLst/>
            <a:latin typeface="+mn-lt"/>
            <a:ea typeface="+mn-ea"/>
            <a:cs typeface="+mn-cs"/>
          </a:endParaRPr>
        </a:p>
        <a:p>
          <a:pPr algn="l"/>
          <a:r>
            <a:rPr lang="en-GB" sz="1250" b="0" i="0" u="none" strike="noStrike">
              <a:solidFill>
                <a:sysClr val="windowText" lastClr="000000"/>
              </a:solidFill>
              <a:effectLst/>
              <a:latin typeface="+mn-lt"/>
              <a:ea typeface="+mn-ea"/>
              <a:cs typeface="+mn-cs"/>
            </a:rPr>
            <a:t>Laptops generated the highest revenue (£134,233), followed</a:t>
          </a:r>
          <a:r>
            <a:rPr lang="en-GB" sz="1250" b="0" i="0" u="none" strike="noStrike" baseline="0">
              <a:solidFill>
                <a:sysClr val="windowText" lastClr="000000"/>
              </a:solidFill>
              <a:effectLst/>
              <a:latin typeface="+mn-lt"/>
              <a:ea typeface="+mn-ea"/>
              <a:cs typeface="+mn-cs"/>
            </a:rPr>
            <a:t> by mobile phones &amp; accessories.</a:t>
          </a:r>
          <a:r>
            <a:rPr lang="en-GB" sz="1250">
              <a:solidFill>
                <a:sysClr val="windowText" lastClr="000000"/>
              </a:solidFill>
            </a:rPr>
            <a:t> </a:t>
          </a:r>
        </a:p>
        <a:p>
          <a:pPr algn="l"/>
          <a:endParaRPr lang="en-GB" sz="1250">
            <a:solidFill>
              <a:sysClr val="windowText" lastClr="000000"/>
            </a:solidFill>
          </a:endParaRPr>
        </a:p>
        <a:p>
          <a:pPr algn="l"/>
          <a:r>
            <a:rPr lang="en-GB" sz="1250" b="0" i="0" u="none" strike="noStrike">
              <a:solidFill>
                <a:sysClr val="windowText" lastClr="000000"/>
              </a:solidFill>
              <a:effectLst/>
              <a:latin typeface="+mn-lt"/>
              <a:ea typeface="+mn-ea"/>
              <a:cs typeface="+mn-cs"/>
            </a:rPr>
            <a:t>199 total</a:t>
          </a:r>
          <a:r>
            <a:rPr lang="en-GB" sz="1250" b="0" i="0" u="none" strike="noStrike" baseline="0">
              <a:solidFill>
                <a:sysClr val="windowText" lastClr="000000"/>
              </a:solidFill>
              <a:effectLst/>
              <a:latin typeface="+mn-lt"/>
              <a:ea typeface="+mn-ea"/>
              <a:cs typeface="+mn-cs"/>
            </a:rPr>
            <a:t> orders processed, with 76 orders for mobile phones and 62 for laptops.</a:t>
          </a:r>
          <a:endParaRPr lang="en-GB" sz="1250">
            <a:solidFill>
              <a:sysClr val="windowText" lastClr="000000"/>
            </a:solidFill>
          </a:endParaRPr>
        </a:p>
        <a:p>
          <a:pPr algn="l"/>
          <a:endParaRPr lang="en-GB" sz="1250">
            <a:solidFill>
              <a:sysClr val="windowText" lastClr="000000"/>
            </a:solidFill>
          </a:endParaRPr>
        </a:p>
        <a:p>
          <a:pPr algn="l"/>
          <a:r>
            <a:rPr lang="en-GB" sz="1250" b="0" i="0" u="none" strike="noStrike">
              <a:solidFill>
                <a:sysClr val="windowText" lastClr="000000"/>
              </a:solidFill>
              <a:effectLst/>
              <a:latin typeface="+mn-lt"/>
              <a:ea typeface="+mn-ea"/>
              <a:cs typeface="+mn-cs"/>
            </a:rPr>
            <a:t>Accessories contributed the least revenue.</a:t>
          </a:r>
          <a:r>
            <a:rPr lang="en-GB" sz="1250">
              <a:solidFill>
                <a:sysClr val="windowText" lastClr="000000"/>
              </a:solidFill>
            </a:rPr>
            <a:t> </a:t>
          </a:r>
        </a:p>
        <a:p>
          <a:pPr algn="l"/>
          <a:endParaRPr lang="en-GB" sz="1250">
            <a:solidFill>
              <a:sysClr val="windowText" lastClr="000000"/>
            </a:solidFill>
          </a:endParaRPr>
        </a:p>
        <a:p>
          <a:pPr algn="l"/>
          <a:r>
            <a:rPr lang="en-GB" sz="1250" b="0" i="0" u="none" strike="noStrike">
              <a:solidFill>
                <a:sysClr val="windowText" lastClr="000000"/>
              </a:solidFill>
              <a:effectLst/>
              <a:latin typeface="+mn-lt"/>
              <a:ea typeface="+mn-ea"/>
              <a:cs typeface="+mn-cs"/>
            </a:rPr>
            <a:t>63% of orders are still processing, which affects customer satisfaction and impacts customer experience negatively.</a:t>
          </a:r>
          <a:r>
            <a:rPr lang="en-GB" sz="1250">
              <a:solidFill>
                <a:sysClr val="windowText" lastClr="000000"/>
              </a:solidFill>
            </a:rPr>
            <a:t> </a:t>
          </a:r>
          <a:r>
            <a:rPr lang="en-GB" sz="1250" b="0" i="0" u="none" strike="noStrike">
              <a:solidFill>
                <a:sysClr val="windowText" lastClr="000000"/>
              </a:solidFill>
              <a:effectLst/>
              <a:latin typeface="+mn-lt"/>
              <a:ea typeface="+mn-ea"/>
              <a:cs typeface="+mn-cs"/>
            </a:rPr>
            <a:t>Delays could be due to supply chain inefficiences or fulfillment issues.</a:t>
          </a:r>
          <a:r>
            <a:rPr lang="en-GB" sz="1250">
              <a:solidFill>
                <a:sysClr val="windowText" lastClr="000000"/>
              </a:solidFill>
            </a:rPr>
            <a:t> </a:t>
          </a:r>
        </a:p>
        <a:p>
          <a:pPr algn="l"/>
          <a:endParaRPr lang="en-GB" sz="1250">
            <a:solidFill>
              <a:sysClr val="windowText" lastClr="000000"/>
            </a:solidFill>
          </a:endParaRPr>
        </a:p>
        <a:p>
          <a:pPr algn="l"/>
          <a:r>
            <a:rPr lang="en-GB" sz="1250" b="0" i="0" u="none" strike="noStrike">
              <a:solidFill>
                <a:sysClr val="windowText" lastClr="000000"/>
              </a:solidFill>
              <a:effectLst/>
              <a:latin typeface="+mn-lt"/>
              <a:ea typeface="+mn-ea"/>
              <a:cs typeface="+mn-cs"/>
            </a:rPr>
            <a:t>The cheapest product is £9.99, while the most expensive is £2449.</a:t>
          </a:r>
          <a:r>
            <a:rPr lang="en-GB" sz="1250">
              <a:solidFill>
                <a:sysClr val="windowText" lastClr="000000"/>
              </a:solidFill>
            </a:rPr>
            <a:t> </a:t>
          </a:r>
        </a:p>
        <a:p>
          <a:pPr algn="l"/>
          <a:endParaRPr lang="en-GB" sz="1100">
            <a:solidFill>
              <a:sysClr val="windowText" lastClr="000000"/>
            </a:solidFill>
          </a:endParaRPr>
        </a:p>
        <a:p>
          <a:pPr algn="l"/>
          <a:endParaRPr lang="en-GB" sz="1100">
            <a:solidFill>
              <a:sysClr val="windowText" lastClr="000000"/>
            </a:solidFill>
          </a:endParaRPr>
        </a:p>
        <a:p>
          <a:pPr algn="l"/>
          <a:r>
            <a:rPr lang="en-GB" sz="1800" b="1" i="0" u="none" strike="noStrike">
              <a:solidFill>
                <a:schemeClr val="accent6">
                  <a:lumMod val="75000"/>
                </a:schemeClr>
              </a:solidFill>
              <a:effectLst/>
              <a:latin typeface="+mn-lt"/>
              <a:ea typeface="+mn-ea"/>
              <a:cs typeface="+mn-cs"/>
            </a:rPr>
            <a:t>Strategic Recommendations</a:t>
          </a:r>
          <a:r>
            <a:rPr lang="en-GB" sz="1800" b="1">
              <a:solidFill>
                <a:schemeClr val="accent6">
                  <a:lumMod val="75000"/>
                </a:schemeClr>
              </a:solidFill>
            </a:rPr>
            <a:t> </a:t>
          </a:r>
        </a:p>
        <a:p>
          <a:pPr algn="l"/>
          <a:r>
            <a:rPr lang="en-GB" sz="1250" b="0" i="0" u="none" strike="noStrike">
              <a:solidFill>
                <a:schemeClr val="accent6">
                  <a:lumMod val="75000"/>
                </a:schemeClr>
              </a:solidFill>
              <a:effectLst/>
              <a:latin typeface="+mn-lt"/>
              <a:ea typeface="+mn-ea"/>
              <a:cs typeface="+mn-cs"/>
            </a:rPr>
            <a:t>Expand Mobile Phones Sales - introduce competitive pricing and bundle deals (phone + accessories).</a:t>
          </a:r>
          <a:r>
            <a:rPr lang="en-GB" sz="1250">
              <a:solidFill>
                <a:schemeClr val="accent6">
                  <a:lumMod val="75000"/>
                </a:schemeClr>
              </a:solidFill>
            </a:rPr>
            <a:t> </a:t>
          </a:r>
        </a:p>
        <a:p>
          <a:pPr algn="l"/>
          <a:endParaRPr lang="en-GB" sz="1250">
            <a:solidFill>
              <a:schemeClr val="accent6">
                <a:lumMod val="75000"/>
              </a:schemeClr>
            </a:solidFill>
          </a:endParaRPr>
        </a:p>
        <a:p>
          <a:pPr algn="l"/>
          <a:r>
            <a:rPr lang="en-GB" sz="1250" b="0" i="0" u="none" strike="noStrike">
              <a:solidFill>
                <a:schemeClr val="accent6">
                  <a:lumMod val="75000"/>
                </a:schemeClr>
              </a:solidFill>
              <a:effectLst/>
              <a:latin typeface="+mn-lt"/>
              <a:ea typeface="+mn-ea"/>
              <a:cs typeface="+mn-cs"/>
            </a:rPr>
            <a:t>Offer discounts on accessories when bought with laptops or phones.</a:t>
          </a:r>
          <a:r>
            <a:rPr lang="en-GB" sz="1250">
              <a:solidFill>
                <a:schemeClr val="accent6">
                  <a:lumMod val="75000"/>
                </a:schemeClr>
              </a:solidFill>
            </a:rPr>
            <a:t> </a:t>
          </a:r>
        </a:p>
        <a:p>
          <a:pPr algn="l"/>
          <a:endParaRPr lang="en-GB" sz="1250">
            <a:solidFill>
              <a:schemeClr val="accent6">
                <a:lumMod val="75000"/>
              </a:schemeClr>
            </a:solidFill>
          </a:endParaRPr>
        </a:p>
        <a:p>
          <a:pPr algn="l"/>
          <a:r>
            <a:rPr lang="en-GB" sz="1250" b="0" i="0" u="none" strike="noStrike">
              <a:solidFill>
                <a:schemeClr val="accent6">
                  <a:lumMod val="75000"/>
                </a:schemeClr>
              </a:solidFill>
              <a:effectLst/>
              <a:latin typeface="+mn-lt"/>
              <a:ea typeface="+mn-ea"/>
              <a:cs typeface="+mn-cs"/>
            </a:rPr>
            <a:t>Reduce order processing time &amp; Improve delivery efficiency - Implement an AI-driven inventory and logistics system to optimise stock levels and reduce processing time. Work closely with suppliers and delivery agents to ensure faster restocking of in-demand products</a:t>
          </a:r>
          <a:r>
            <a:rPr lang="en-GB" sz="1250" b="0" i="0" u="none" strike="noStrike" baseline="0">
              <a:solidFill>
                <a:schemeClr val="accent6">
                  <a:lumMod val="75000"/>
                </a:schemeClr>
              </a:solidFill>
              <a:effectLst/>
              <a:latin typeface="+mn-lt"/>
              <a:ea typeface="+mn-ea"/>
              <a:cs typeface="+mn-cs"/>
            </a:rPr>
            <a:t> &amp; products delivery.</a:t>
          </a:r>
          <a:endParaRPr lang="en-GB" sz="1250">
            <a:solidFill>
              <a:schemeClr val="accent6">
                <a:lumMod val="75000"/>
              </a:schemeClr>
            </a:solidFill>
          </a:endParaRPr>
        </a:p>
        <a:p>
          <a:pPr algn="l"/>
          <a:endParaRPr lang="en-GB" sz="1250">
            <a:solidFill>
              <a:schemeClr val="accent6">
                <a:lumMod val="75000"/>
              </a:schemeClr>
            </a:solidFill>
          </a:endParaRPr>
        </a:p>
        <a:p>
          <a:pPr algn="l"/>
          <a:r>
            <a:rPr lang="en-GB" sz="1250" b="0" i="0" u="none" strike="noStrike">
              <a:solidFill>
                <a:schemeClr val="accent6">
                  <a:lumMod val="75000"/>
                </a:schemeClr>
              </a:solidFill>
              <a:effectLst/>
              <a:latin typeface="+mn-lt"/>
              <a:ea typeface="+mn-ea"/>
              <a:cs typeface="+mn-cs"/>
            </a:rPr>
            <a:t>Conduct a market analysis by analysing competitor pricing to adjust prices for improved revenue across products.</a:t>
          </a:r>
          <a:r>
            <a:rPr lang="en-GB" sz="1250">
              <a:solidFill>
                <a:schemeClr val="accent6">
                  <a:lumMod val="75000"/>
                </a:schemeClr>
              </a:solidFill>
            </a:rPr>
            <a:t> </a:t>
          </a:r>
        </a:p>
        <a:p>
          <a:pPr algn="l"/>
          <a:endParaRPr lang="en-GB" sz="1100">
            <a:solidFill>
              <a:sysClr val="windowText" lastClr="000000"/>
            </a:solidFill>
          </a:endParaRPr>
        </a:p>
      </xdr:txBody>
    </xdr:sp>
    <xdr:clientData/>
  </xdr:twoCellAnchor>
  <xdr:twoCellAnchor>
    <xdr:from>
      <xdr:col>2</xdr:col>
      <xdr:colOff>787400</xdr:colOff>
      <xdr:row>23</xdr:row>
      <xdr:rowOff>63500</xdr:rowOff>
    </xdr:from>
    <xdr:to>
      <xdr:col>8</xdr:col>
      <xdr:colOff>355600</xdr:colOff>
      <xdr:row>34</xdr:row>
      <xdr:rowOff>139700</xdr:rowOff>
    </xdr:to>
    <xdr:graphicFrame macro="">
      <xdr:nvGraphicFramePr>
        <xdr:cNvPr id="4" name="Chart 3">
          <a:extLst>
            <a:ext uri="{FF2B5EF4-FFF2-40B4-BE49-F238E27FC236}">
              <a16:creationId xmlns:a16="http://schemas.microsoft.com/office/drawing/2014/main" id="{F04E8024-B7CF-7742-ACAD-025357490F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rancis Emenike" refreshedDate="45723.958028125002" createdVersion="8" refreshedVersion="8" minRefreshableVersion="3" recordCount="199" xr:uid="{341E3830-0976-934C-BA70-D95B7F68124B}">
  <cacheSource type="worksheet">
    <worksheetSource name="Table1"/>
  </cacheSource>
  <cacheFields count="15">
    <cacheField name="order_id" numFmtId="0">
      <sharedItems containsSemiMixedTypes="0" containsString="0" containsNumber="1" containsInteger="1" minValue="90001" maxValue="90205"/>
    </cacheField>
    <cacheField name="customer_id" numFmtId="0">
      <sharedItems containsSemiMixedTypes="0" containsString="0" containsNumber="1" containsInteger="1" minValue="3" maxValue="100"/>
    </cacheField>
    <cacheField name="customer_name" numFmtId="0">
      <sharedItems/>
    </cacheField>
    <cacheField name="customer_email" numFmtId="0">
      <sharedItems/>
    </cacheField>
    <cacheField name="order_date" numFmtId="14">
      <sharedItems containsSemiMixedTypes="0" containsNonDate="0" containsDate="1" containsString="0" minDate="2022-01-04T00:00:00" maxDate="2023-03-28T00:00:00" count="78">
        <d v="2022-06-03T00:00:00"/>
        <d v="2022-03-03T00:00:00"/>
        <d v="2022-06-26T00:00:00"/>
        <d v="2022-08-20T00:00:00"/>
        <d v="2022-05-17T00:00:00"/>
        <d v="2022-01-25T00:00:00"/>
        <d v="2022-06-05T00:00:00"/>
        <d v="2022-03-13T00:00:00"/>
        <d v="2022-06-12T00:00:00"/>
        <d v="2022-08-18T00:00:00"/>
        <d v="2022-04-09T00:00:00"/>
        <d v="2022-07-05T00:00:00"/>
        <d v="2022-10-03T00:00:00"/>
        <d v="2022-07-01T00:00:00"/>
        <d v="2022-11-21T00:00:00"/>
        <d v="2022-01-16T00:00:00"/>
        <d v="2022-04-25T00:00:00"/>
        <d v="2022-08-22T00:00:00"/>
        <d v="2023-03-25T00:00:00"/>
        <d v="2022-08-08T00:00:00"/>
        <d v="2022-05-29T00:00:00"/>
        <d v="2022-04-11T00:00:00"/>
        <d v="2022-12-29T00:00:00"/>
        <d v="2023-03-15T00:00:00"/>
        <d v="2022-05-07T00:00:00"/>
        <d v="2023-01-25T00:00:00"/>
        <d v="2022-12-27T00:00:00"/>
        <d v="2022-08-03T00:00:00"/>
        <d v="2023-01-23T00:00:00"/>
        <d v="2022-08-04T00:00:00"/>
        <d v="2022-08-12T00:00:00"/>
        <d v="2022-12-31T00:00:00"/>
        <d v="2022-02-27T00:00:00"/>
        <d v="2022-01-26T00:00:00"/>
        <d v="2023-01-12T00:00:00"/>
        <d v="2022-09-08T00:00:00"/>
        <d v="2023-01-31T00:00:00"/>
        <d v="2023-02-03T00:00:00"/>
        <d v="2022-05-12T00:00:00"/>
        <d v="2022-06-01T00:00:00"/>
        <d v="2022-08-23T00:00:00"/>
        <d v="2023-02-18T00:00:00"/>
        <d v="2023-02-24T00:00:00"/>
        <d v="2023-01-26T00:00:00"/>
        <d v="2023-03-08T00:00:00"/>
        <d v="2022-04-19T00:00:00"/>
        <d v="2023-03-27T00:00:00"/>
        <d v="2022-04-06T00:00:00"/>
        <d v="2022-05-06T00:00:00"/>
        <d v="2022-10-17T00:00:00"/>
        <d v="2022-12-01T00:00:00"/>
        <d v="2022-02-18T00:00:00"/>
        <d v="2022-12-14T00:00:00"/>
        <d v="2022-06-23T00:00:00"/>
        <d v="2022-12-07T00:00:00"/>
        <d v="2022-07-17T00:00:00"/>
        <d v="2022-09-30T00:00:00"/>
        <d v="2022-06-22T00:00:00"/>
        <d v="2022-01-08T00:00:00"/>
        <d v="2022-01-04T00:00:00"/>
        <d v="2022-07-22T00:00:00"/>
        <d v="2022-01-12T00:00:00"/>
        <d v="2022-11-09T00:00:00"/>
        <d v="2022-11-04T00:00:00"/>
        <d v="2022-12-15T00:00:00"/>
        <d v="2022-03-07T00:00:00"/>
        <d v="2022-04-23T00:00:00"/>
        <d v="2022-01-28T00:00:00"/>
        <d v="2023-03-06T00:00:00"/>
        <d v="2023-02-13T00:00:00"/>
        <d v="2023-01-03T00:00:00"/>
        <d v="2022-12-03T00:00:00"/>
        <d v="2022-02-01T00:00:00"/>
        <d v="2022-08-25T00:00:00"/>
        <d v="2022-03-05T00:00:00"/>
        <d v="2022-04-18T00:00:00"/>
        <d v="2023-03-21T00:00:00"/>
        <d v="2022-03-02T00:00:00"/>
      </sharedItems>
      <fieldGroup par="14"/>
    </cacheField>
    <cacheField name="product_id" numFmtId="0">
      <sharedItems/>
    </cacheField>
    <cacheField name="quantity" numFmtId="0">
      <sharedItems containsSemiMixedTypes="0" containsString="0" containsNumber="1" containsInteger="1" minValue="1" maxValue="3"/>
    </cacheField>
    <cacheField name="delivery_status" numFmtId="0">
      <sharedItems/>
    </cacheField>
    <cacheField name="order_amount" numFmtId="164">
      <sharedItems containsSemiMixedTypes="0" containsString="0" containsNumber="1" minValue="9.99" maxValue="7347"/>
    </cacheField>
    <cacheField name="Product_Category" numFmtId="0">
      <sharedItems count="3">
        <s v="Accessories"/>
        <s v="Mobile Phone"/>
        <s v="Laptop"/>
      </sharedItems>
    </cacheField>
    <cacheField name="Order Status" numFmtId="0">
      <sharedItems count="2">
        <s v="Order is Still Processing"/>
        <s v="Order Successful"/>
      </sharedItems>
    </cacheField>
    <cacheField name="Sales Level" numFmtId="0">
      <sharedItems count="3">
        <s v="Normal Sales"/>
        <s v="Average Sales"/>
        <s v="High Sales"/>
      </sharedItems>
    </cacheField>
    <cacheField name="Months (order_date)" numFmtId="0" databaseField="0">
      <fieldGroup base="4">
        <rangePr groupBy="months" startDate="2022-01-04T00:00:00" endDate="2023-03-28T00:00:00"/>
        <groupItems count="14">
          <s v="&lt;04/01/2022"/>
          <s v="Jan"/>
          <s v="Feb"/>
          <s v="Mar"/>
          <s v="Apr"/>
          <s v="May"/>
          <s v="Jun"/>
          <s v="Jul"/>
          <s v="Aug"/>
          <s v="Sep"/>
          <s v="Oct"/>
          <s v="Nov"/>
          <s v="Dec"/>
          <s v="&gt;28/03/2023"/>
        </groupItems>
      </fieldGroup>
    </cacheField>
    <cacheField name="Quarters (order_date)" numFmtId="0" databaseField="0">
      <fieldGroup base="4">
        <rangePr groupBy="quarters" startDate="2022-01-04T00:00:00" endDate="2023-03-28T00:00:00"/>
        <groupItems count="6">
          <s v="&lt;04/01/2022"/>
          <s v="Qtr1"/>
          <s v="Qtr2"/>
          <s v="Qtr3"/>
          <s v="Qtr4"/>
          <s v="&gt;28/03/2023"/>
        </groupItems>
      </fieldGroup>
    </cacheField>
    <cacheField name="Years (order_date)" numFmtId="0" databaseField="0">
      <fieldGroup base="4">
        <rangePr groupBy="years" startDate="2022-01-04T00:00:00" endDate="2023-03-28T00:00:00"/>
        <groupItems count="4">
          <s v="&lt;04/01/2022"/>
          <s v="2022"/>
          <s v="2023"/>
          <s v="&gt;28/03/2023"/>
        </groupItems>
      </fieldGroup>
    </cacheField>
  </cacheFields>
  <extLst>
    <ext xmlns:x14="http://schemas.microsoft.com/office/spreadsheetml/2009/9/main" uri="{725AE2AE-9491-48be-B2B4-4EB974FC3084}">
      <x14:pivotCacheDefinition pivotCacheId="30730754"/>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rancis Emenike" refreshedDate="45723.999713425925" createdVersion="8" refreshedVersion="8" minRefreshableVersion="3" recordCount="34" xr:uid="{670F24A6-5D54-9849-9548-CE3EB53BCCFB}">
  <cacheSource type="worksheet">
    <worksheetSource name="Table2"/>
  </cacheSource>
  <cacheFields count="5">
    <cacheField name="product_id" numFmtId="0">
      <sharedItems/>
    </cacheField>
    <cacheField name="product_name" numFmtId="0">
      <sharedItems count="34">
        <s v="iPhone X"/>
        <s v="Acer Nitro 5"/>
        <s v="iPhone 12"/>
        <s v="USB cable"/>
        <s v="Type C cable"/>
        <s v="Samsung A20"/>
        <s v="HP Gaming 15"/>
        <s v="Dell G5"/>
        <s v="Dell G7"/>
        <s v="Dell Charger 60w"/>
        <s v="Dell Charger 135w"/>
        <s v="Xbox 360 gamepad"/>
        <s v="Xbox 360 wireless gamepad"/>
        <s v="Xbox 1 gamepad"/>
        <s v="Ucom USB gamepad"/>
        <s v="Samsung S10"/>
        <s v="Samsung S10+"/>
        <s v="Samsung S23"/>
        <s v="iPhone XR"/>
        <s v="iPhone XS"/>
        <s v="iPhone 7+"/>
        <s v="Acer Aspire 5 "/>
        <s v="Apple Macbook Pro M2"/>
        <s v="Apple 35w Dual USB charger"/>
        <s v="Apple USB-C to Lightning cable"/>
        <s v="Apple Magic Mouse"/>
        <s v="Lenovo IdeaPad Flex 5i"/>
        <s v="HP Pavillion 17"/>
        <s v="ASUS TUF F15"/>
        <s v="ASUS ROG Z13"/>
        <s v="MSI Gaming Laptop"/>
        <s v="Samsung Galaxy S21 5G"/>
        <s v="SAMSUNG Galaxy Z Fold 4"/>
        <s v="OnePlus 11 5G"/>
      </sharedItems>
    </cacheField>
    <cacheField name="product_category" numFmtId="0">
      <sharedItems/>
    </cacheField>
    <cacheField name="unit_price" numFmtId="164">
      <sharedItems containsSemiMixedTypes="0" containsString="0" containsNumber="1" minValue="9.99" maxValue="2449"/>
    </cacheField>
    <cacheField name="unit_cost" numFmtId="164">
      <sharedItems containsSemiMixedTypes="0" containsString="0" containsNumber="1" minValue="8.34" maxValue="2243.17"/>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9">
  <r>
    <n v="90001"/>
    <n v="21"/>
    <s v="jack herndon"/>
    <s v="JACKHERNDON61@GMAIL.COM"/>
    <x v="0"/>
    <s v="P18"/>
    <n v="2"/>
    <s v="Shipped"/>
    <n v="91"/>
    <x v="0"/>
    <x v="0"/>
    <x v="0"/>
  </r>
  <r>
    <n v="90002"/>
    <n v="35"/>
    <s v="earl scott"/>
    <s v="EARLSCOTT61@GMAIL.COM"/>
    <x v="1"/>
    <s v="P16"/>
    <n v="2"/>
    <s v="Delivered"/>
    <n v="31.2"/>
    <x v="0"/>
    <x v="1"/>
    <x v="0"/>
  </r>
  <r>
    <n v="90003"/>
    <n v="8"/>
    <s v="mark harding"/>
    <s v="MARKHARDING31@GAIL.COM"/>
    <x v="2"/>
    <s v="P40"/>
    <n v="1"/>
    <s v="Shipped"/>
    <n v="699.99"/>
    <x v="1"/>
    <x v="0"/>
    <x v="1"/>
  </r>
  <r>
    <n v="90004"/>
    <n v="78"/>
    <s v="cynthia bailey"/>
    <s v="CYNTHIABAILEY53@GMAIL.COM"/>
    <x v="3"/>
    <s v="P33"/>
    <n v="1"/>
    <s v="Delivered"/>
    <n v="299.99"/>
    <x v="2"/>
    <x v="1"/>
    <x v="0"/>
  </r>
  <r>
    <n v="90005"/>
    <n v="38"/>
    <s v="juan blair"/>
    <s v="JUANBLAIR41@GMAIL.COM"/>
    <x v="4"/>
    <s v="P13"/>
    <n v="3"/>
    <s v="Shipped"/>
    <n v="56.97"/>
    <x v="0"/>
    <x v="0"/>
    <x v="0"/>
  </r>
  <r>
    <n v="90006"/>
    <n v="97"/>
    <s v="michael cormier"/>
    <s v="MICHAELCORMIER90@GAIL.COM"/>
    <x v="5"/>
    <s v="P27"/>
    <n v="3"/>
    <s v="Shipped"/>
    <n v="899.97"/>
    <x v="2"/>
    <x v="0"/>
    <x v="1"/>
  </r>
  <r>
    <n v="90007"/>
    <n v="22"/>
    <s v="jennifer fulp"/>
    <s v="JENNIFERFULP44@GMAIL.COM"/>
    <x v="6"/>
    <s v="P32"/>
    <n v="1"/>
    <s v="Shipped"/>
    <n v="61.43"/>
    <x v="0"/>
    <x v="0"/>
    <x v="0"/>
  </r>
  <r>
    <n v="90008"/>
    <n v="41"/>
    <s v="vivian contreras"/>
    <s v="VIVIANCONTRERAS51@GAIL.COM"/>
    <x v="7"/>
    <s v="P22"/>
    <n v="1"/>
    <s v="Delivered"/>
    <n v="799.99"/>
    <x v="1"/>
    <x v="1"/>
    <x v="1"/>
  </r>
  <r>
    <n v="90009"/>
    <n v="87"/>
    <s v="ashlee boudreaux"/>
    <s v="ASHLEEBOUDREAUX71@GMAIL.COM"/>
    <x v="8"/>
    <s v="P17"/>
    <n v="2"/>
    <s v="Shipped"/>
    <n v="36"/>
    <x v="0"/>
    <x v="0"/>
    <x v="0"/>
  </r>
  <r>
    <n v="90012"/>
    <n v="49"/>
    <s v="deanna johnson"/>
    <s v="DEANNAJOHNSON33@GMAIL.COM"/>
    <x v="9"/>
    <s v="P17"/>
    <n v="2"/>
    <s v="Shipped"/>
    <n v="36"/>
    <x v="0"/>
    <x v="0"/>
    <x v="0"/>
  </r>
  <r>
    <n v="90013"/>
    <n v="66"/>
    <s v="caitlin culbreth"/>
    <s v="CAITLINCULBRETH50@GMAIL.COM"/>
    <x v="10"/>
    <s v="P39"/>
    <n v="1"/>
    <s v="Delivered"/>
    <n v="1449.99"/>
    <x v="1"/>
    <x v="1"/>
    <x v="1"/>
  </r>
  <r>
    <n v="90014"/>
    <n v="48"/>
    <s v="emerson lumsden"/>
    <s v="EMERSONLUMSDEN91@GMAIL.COM"/>
    <x v="11"/>
    <s v="P35"/>
    <n v="2"/>
    <s v="Delivered"/>
    <n v="1299.98"/>
    <x v="2"/>
    <x v="1"/>
    <x v="1"/>
  </r>
  <r>
    <n v="90015"/>
    <n v="69"/>
    <s v="crystal blackledge"/>
    <s v="CRYSTALBLACKLEDGE51@GMAIL.COM"/>
    <x v="12"/>
    <s v="P21"/>
    <n v="2"/>
    <s v="Shipped"/>
    <n v="1359.98"/>
    <x v="1"/>
    <x v="0"/>
    <x v="1"/>
  </r>
  <r>
    <n v="90010"/>
    <n v="31"/>
    <s v="lindsey isley"/>
    <s v="LINDSEYISLEY91@GMAIL.COM"/>
    <x v="13"/>
    <s v="P28"/>
    <n v="3"/>
    <s v="Delivered"/>
    <n v="7347"/>
    <x v="2"/>
    <x v="1"/>
    <x v="2"/>
  </r>
  <r>
    <n v="90011"/>
    <n v="25"/>
    <s v="bettye holmes"/>
    <s v="BETTYEHOLMES31@GMAIL.COM"/>
    <x v="14"/>
    <s v="P06"/>
    <n v="2"/>
    <s v="Shipped"/>
    <n v="19.98"/>
    <x v="0"/>
    <x v="0"/>
    <x v="0"/>
  </r>
  <r>
    <n v="90016"/>
    <n v="15"/>
    <s v="diane malcolm"/>
    <s v="DIANEMALCOLM76@GMAIL.COM"/>
    <x v="15"/>
    <s v="P21"/>
    <n v="3"/>
    <s v="Processing"/>
    <n v="2039.97"/>
    <x v="1"/>
    <x v="0"/>
    <x v="2"/>
  </r>
  <r>
    <n v="90017"/>
    <n v="39"/>
    <s v="sandra shelley"/>
    <s v="SANDRASHELLEY32@GMAIL.COM"/>
    <x v="16"/>
    <s v="P04"/>
    <n v="2"/>
    <s v="Shipped"/>
    <n v="1799.98"/>
    <x v="1"/>
    <x v="0"/>
    <x v="2"/>
  </r>
  <r>
    <n v="90018"/>
    <n v="4"/>
    <s v="garry joyce"/>
    <s v="GARRYJOYCE52@GMAIL.COM"/>
    <x v="17"/>
    <s v="P33"/>
    <n v="2"/>
    <s v="Processing"/>
    <n v="599.98"/>
    <x v="2"/>
    <x v="0"/>
    <x v="1"/>
  </r>
  <r>
    <n v="90019"/>
    <n v="80"/>
    <s v="sharron rigney"/>
    <s v="SHARRONRIGNEY58@GMAIL.COM"/>
    <x v="18"/>
    <s v="P10"/>
    <n v="1"/>
    <s v="Delivered"/>
    <n v="1800"/>
    <x v="2"/>
    <x v="1"/>
    <x v="2"/>
  </r>
  <r>
    <n v="90020"/>
    <n v="48"/>
    <s v="emerson lumsden"/>
    <s v="EMERSONLUMSDEN91@GMAIL.COM"/>
    <x v="19"/>
    <s v="P04"/>
    <n v="2"/>
    <s v="Delivered"/>
    <n v="1799.98"/>
    <x v="1"/>
    <x v="1"/>
    <x v="2"/>
  </r>
  <r>
    <n v="90021"/>
    <n v="46"/>
    <s v="araceli fegley"/>
    <s v="ARACELIFEGLEY81@GMAIL.COM"/>
    <x v="20"/>
    <s v="P24"/>
    <n v="2"/>
    <s v="Processing"/>
    <n v="410"/>
    <x v="1"/>
    <x v="0"/>
    <x v="0"/>
  </r>
  <r>
    <n v="90022"/>
    <n v="40"/>
    <s v="valerie shanks"/>
    <s v="VALERIESHANKS25@GMAIL.COM"/>
    <x v="21"/>
    <s v="P18"/>
    <n v="3"/>
    <s v="Shipped"/>
    <n v="136.5"/>
    <x v="0"/>
    <x v="0"/>
    <x v="0"/>
  </r>
  <r>
    <n v="90023"/>
    <n v="45"/>
    <s v="lisa jacobs"/>
    <s v="LISAJACOBS57@GMAIL.COM"/>
    <x v="22"/>
    <s v="P37"/>
    <n v="1"/>
    <s v="Shipped"/>
    <n v="879"/>
    <x v="2"/>
    <x v="0"/>
    <x v="1"/>
  </r>
  <r>
    <n v="90024"/>
    <n v="74"/>
    <s v="kimberly weiss"/>
    <s v="KIMBERLYWEISS51@GMAIL.COM"/>
    <x v="23"/>
    <s v="P32"/>
    <n v="1"/>
    <s v="Processing"/>
    <n v="61.43"/>
    <x v="0"/>
    <x v="0"/>
    <x v="0"/>
  </r>
  <r>
    <n v="90025"/>
    <n v="43"/>
    <s v="alejandro henderson"/>
    <s v="ALEJANDROHENDERSON61@GMAIL.COM"/>
    <x v="24"/>
    <s v="P33"/>
    <n v="2"/>
    <s v="Processing"/>
    <n v="599.98"/>
    <x v="2"/>
    <x v="0"/>
    <x v="1"/>
  </r>
  <r>
    <n v="90026"/>
    <n v="54"/>
    <s v="marion clark"/>
    <s v="MARIONCLARK81@GMAIL.COM"/>
    <x v="25"/>
    <s v="P01"/>
    <n v="2"/>
    <s v="Shipped"/>
    <n v="1399.98"/>
    <x v="1"/>
    <x v="0"/>
    <x v="1"/>
  </r>
  <r>
    <n v="90027"/>
    <n v="92"/>
    <s v="lola billings"/>
    <s v="LOLABILLINGS73@GMAIL.COM"/>
    <x v="26"/>
    <s v="P28"/>
    <n v="3"/>
    <s v="Delivered"/>
    <n v="7347"/>
    <x v="2"/>
    <x v="1"/>
    <x v="2"/>
  </r>
  <r>
    <n v="90028"/>
    <n v="100"/>
    <s v="sandra mccauley"/>
    <s v="SANDRAMCCAULEY77@GMAIL.COM"/>
    <x v="27"/>
    <s v="P38"/>
    <n v="1"/>
    <s v="Processing"/>
    <n v="289.99"/>
    <x v="1"/>
    <x v="0"/>
    <x v="0"/>
  </r>
  <r>
    <n v="90029"/>
    <n v="33"/>
    <s v="joshua clark"/>
    <s v="JOSHUACLARK90@GMAIL.COM"/>
    <x v="28"/>
    <s v="P10"/>
    <n v="3"/>
    <s v="Processing"/>
    <n v="5400"/>
    <x v="2"/>
    <x v="0"/>
    <x v="2"/>
  </r>
  <r>
    <n v="90030"/>
    <n v="47"/>
    <s v="debby corrado"/>
    <s v="DEBBYCORRADO86@GMAIL.COM"/>
    <x v="29"/>
    <s v="P08"/>
    <n v="1"/>
    <s v="Delivered"/>
    <n v="79.989999999999995"/>
    <x v="1"/>
    <x v="1"/>
    <x v="0"/>
  </r>
  <r>
    <n v="90031"/>
    <n v="35"/>
    <s v="earl scott"/>
    <s v="EARLSCOTT61@GMAIL.COM"/>
    <x v="30"/>
    <s v="P10"/>
    <n v="1"/>
    <s v="Delivered"/>
    <n v="1800"/>
    <x v="2"/>
    <x v="1"/>
    <x v="2"/>
  </r>
  <r>
    <n v="90032"/>
    <n v="32"/>
    <s v="aurora wills"/>
    <s v="AURORAWILLS97@GMAIL.COM"/>
    <x v="31"/>
    <s v="P01"/>
    <n v="3"/>
    <s v="Processing"/>
    <n v="2099.9700000000003"/>
    <x v="1"/>
    <x v="0"/>
    <x v="2"/>
  </r>
  <r>
    <n v="90033"/>
    <n v="14"/>
    <s v="angelo castillo"/>
    <s v="ANGELOCASTILLO86@GMAIL.COM"/>
    <x v="32"/>
    <s v="P27"/>
    <n v="2"/>
    <s v="Delivered"/>
    <n v="599.98"/>
    <x v="2"/>
    <x v="1"/>
    <x v="1"/>
  </r>
  <r>
    <n v="90036"/>
    <n v="64"/>
    <s v="thelma mcintyre"/>
    <s v="THELMAMCINTYRE51@GMAIL.COM"/>
    <x v="33"/>
    <s v="P13"/>
    <n v="2"/>
    <s v="Processing"/>
    <n v="37.979999999999997"/>
    <x v="0"/>
    <x v="0"/>
    <x v="0"/>
  </r>
  <r>
    <n v="90037"/>
    <n v="55"/>
    <s v="karen tanaka"/>
    <s v="KARENTANAKA21@GMAIL.COM"/>
    <x v="34"/>
    <s v="P22"/>
    <n v="2"/>
    <s v="Processing"/>
    <n v="1599.98"/>
    <x v="1"/>
    <x v="0"/>
    <x v="2"/>
  </r>
  <r>
    <n v="90038"/>
    <n v="60"/>
    <s v="irene ward"/>
    <s v="IRENEWARD60@GMAIL.COM"/>
    <x v="35"/>
    <s v="P21"/>
    <n v="1"/>
    <s v="Processing"/>
    <n v="679.99"/>
    <x v="1"/>
    <x v="0"/>
    <x v="1"/>
  </r>
  <r>
    <n v="90039"/>
    <n v="39"/>
    <s v="sandra shelley"/>
    <s v="SANDRASHELLEY32@GMAIL.COM"/>
    <x v="36"/>
    <s v="P26"/>
    <n v="3"/>
    <s v="Delivered"/>
    <n v="376.5"/>
    <x v="1"/>
    <x v="1"/>
    <x v="0"/>
  </r>
  <r>
    <n v="90040"/>
    <n v="57"/>
    <s v="larry benjamin"/>
    <s v="LARRYBENJAMIN91@GMAIL.COM"/>
    <x v="37"/>
    <s v="P08"/>
    <n v="3"/>
    <s v="Shipped"/>
    <n v="239.96999999999997"/>
    <x v="1"/>
    <x v="0"/>
    <x v="0"/>
  </r>
  <r>
    <n v="90041"/>
    <n v="13"/>
    <s v="mae sikes"/>
    <s v="MAESIKES61@GMAIL.COM"/>
    <x v="38"/>
    <s v="P06"/>
    <n v="3"/>
    <s v="Shipped"/>
    <n v="29.97"/>
    <x v="0"/>
    <x v="0"/>
    <x v="0"/>
  </r>
  <r>
    <n v="90042"/>
    <n v="78"/>
    <s v="cynthia bailey"/>
    <s v="CYNTHIABAILEY53@GMAIL.COM"/>
    <x v="39"/>
    <s v="P11"/>
    <n v="3"/>
    <s v="Shipped"/>
    <n v="6299.9699999999993"/>
    <x v="2"/>
    <x v="0"/>
    <x v="2"/>
  </r>
  <r>
    <n v="90043"/>
    <n v="98"/>
    <s v="jessie mcshane"/>
    <s v="JESSIEMCSHANE30@GMAIL.COM"/>
    <x v="40"/>
    <s v="P32"/>
    <n v="2"/>
    <s v="Processing"/>
    <n v="122.86"/>
    <x v="0"/>
    <x v="0"/>
    <x v="0"/>
  </r>
  <r>
    <n v="90044"/>
    <n v="50"/>
    <s v="maisie myers"/>
    <s v="MAISIEMYERS46@GMAIL.COM"/>
    <x v="41"/>
    <s v="P18"/>
    <n v="1"/>
    <s v="Delivered"/>
    <n v="45.5"/>
    <x v="0"/>
    <x v="1"/>
    <x v="0"/>
  </r>
  <r>
    <n v="90045"/>
    <n v="86"/>
    <s v="lillian hayes"/>
    <s v="LILLIANHAYES94@GMAIL.COM"/>
    <x v="42"/>
    <s v="P30"/>
    <n v="1"/>
    <s v="Delivered"/>
    <n v="59"/>
    <x v="0"/>
    <x v="1"/>
    <x v="0"/>
  </r>
  <r>
    <n v="90046"/>
    <n v="91"/>
    <s v="patricia elbert"/>
    <s v="PATRICIAELBERT61@GMAIL.COM"/>
    <x v="43"/>
    <s v="P21"/>
    <n v="1"/>
    <s v="Delivered"/>
    <n v="679.99"/>
    <x v="1"/>
    <x v="1"/>
    <x v="1"/>
  </r>
  <r>
    <n v="90047"/>
    <n v="98"/>
    <s v="jessie mcshane"/>
    <s v="JESSIEMCSHANE30@GMAIL.COM"/>
    <x v="44"/>
    <s v="P31"/>
    <n v="1"/>
    <s v="Processing"/>
    <n v="19"/>
    <x v="0"/>
    <x v="0"/>
    <x v="0"/>
  </r>
  <r>
    <n v="90048"/>
    <n v="45"/>
    <s v="lisa jacobs"/>
    <s v="LISAJACOBS57@GMAIL.COM"/>
    <x v="45"/>
    <s v="P28"/>
    <n v="2"/>
    <s v="Delivered"/>
    <n v="4898"/>
    <x v="2"/>
    <x v="1"/>
    <x v="2"/>
  </r>
  <r>
    <n v="90052"/>
    <n v="91"/>
    <s v="patricia elbert"/>
    <s v="PATRICIAELBERT61@GMAIL.COM"/>
    <x v="46"/>
    <s v="P22"/>
    <n v="3"/>
    <s v="Shipped"/>
    <n v="2399.9700000000003"/>
    <x v="1"/>
    <x v="0"/>
    <x v="2"/>
  </r>
  <r>
    <n v="90053"/>
    <n v="87"/>
    <s v="ashlee boudreaux"/>
    <s v="ASHLEEBOUDREAUX71@GMAIL.COM"/>
    <x v="47"/>
    <s v="P02"/>
    <n v="2"/>
    <s v="Processing"/>
    <n v="3399.98"/>
    <x v="2"/>
    <x v="0"/>
    <x v="2"/>
  </r>
  <r>
    <n v="90054"/>
    <n v="34"/>
    <s v="gertrude mills"/>
    <s v="GERTRUDEMILLS52@GMAIL.COM"/>
    <x v="48"/>
    <s v="P27"/>
    <n v="1"/>
    <s v="Processing"/>
    <n v="299.99"/>
    <x v="2"/>
    <x v="0"/>
    <x v="0"/>
  </r>
  <r>
    <n v="90055"/>
    <n v="98"/>
    <s v="jessie mcshane"/>
    <s v="JESSIEMCSHANE30@GMAIL.COM"/>
    <x v="49"/>
    <s v="P34"/>
    <n v="1"/>
    <s v="Delivered"/>
    <n v="649.99"/>
    <x v="2"/>
    <x v="1"/>
    <x v="1"/>
  </r>
  <r>
    <n v="90056"/>
    <n v="60"/>
    <s v="irene ward"/>
    <s v="IRENEWARD60@GMAIL.COM"/>
    <x v="50"/>
    <s v="P17"/>
    <n v="1"/>
    <s v="Delivered"/>
    <n v="18"/>
    <x v="0"/>
    <x v="1"/>
    <x v="0"/>
  </r>
  <r>
    <n v="90057"/>
    <n v="68"/>
    <s v="kimberly estes"/>
    <s v="KIMBERLYESTES90@GMAIL.COM"/>
    <x v="23"/>
    <s v="P18"/>
    <n v="1"/>
    <s v="Processing"/>
    <n v="45.5"/>
    <x v="0"/>
    <x v="0"/>
    <x v="0"/>
  </r>
  <r>
    <n v="90058"/>
    <n v="72"/>
    <s v="juan matos"/>
    <s v="JUANMATOS91@GMAIL.COM"/>
    <x v="51"/>
    <s v="P07"/>
    <n v="1"/>
    <s v="Delivered"/>
    <n v="10.99"/>
    <x v="0"/>
    <x v="1"/>
    <x v="0"/>
  </r>
  <r>
    <n v="90059"/>
    <n v="93"/>
    <s v="donald williams"/>
    <s v="DONALDWILLIAMS33@GMAIL.COM"/>
    <x v="52"/>
    <s v="P23"/>
    <n v="3"/>
    <s v="Processing"/>
    <n v="5399.97"/>
    <x v="1"/>
    <x v="0"/>
    <x v="2"/>
  </r>
  <r>
    <n v="90060"/>
    <n v="69"/>
    <s v="crystal blackledge"/>
    <s v="CRYSTALBLACKLEDGE51@GMAIL.COM"/>
    <x v="53"/>
    <s v="P37"/>
    <n v="1"/>
    <s v="Shipped"/>
    <n v="879"/>
    <x v="2"/>
    <x v="0"/>
    <x v="1"/>
  </r>
  <r>
    <n v="90061"/>
    <n v="3"/>
    <s v="tim branch"/>
    <s v="TIMBRANCH91@GMAIL.COM"/>
    <x v="54"/>
    <s v="P01"/>
    <n v="3"/>
    <s v="Delivered"/>
    <n v="2099.9700000000003"/>
    <x v="1"/>
    <x v="1"/>
    <x v="2"/>
  </r>
  <r>
    <n v="90062"/>
    <n v="88"/>
    <s v="gregory gilbert"/>
    <s v="GREGORYGILBERT30@GMAIL.COM"/>
    <x v="55"/>
    <s v="P33"/>
    <n v="1"/>
    <s v="Processing"/>
    <n v="299.99"/>
    <x v="2"/>
    <x v="0"/>
    <x v="0"/>
  </r>
  <r>
    <n v="90063"/>
    <n v="96"/>
    <s v="jose krone"/>
    <s v="JOSEKRONE53@GMAIL.COM"/>
    <x v="56"/>
    <s v="P08"/>
    <n v="1"/>
    <s v="Delivered"/>
    <n v="79.989999999999995"/>
    <x v="1"/>
    <x v="1"/>
    <x v="0"/>
  </r>
  <r>
    <n v="90064"/>
    <n v="82"/>
    <s v="roberto fore"/>
    <s v="ROBERTOFORE72@GMAIL.COM"/>
    <x v="57"/>
    <s v="P35"/>
    <n v="2"/>
    <s v="Delivered"/>
    <n v="1299.98"/>
    <x v="2"/>
    <x v="1"/>
    <x v="1"/>
  </r>
  <r>
    <n v="90066"/>
    <n v="3"/>
    <s v="tim branch"/>
    <s v="TIMBRANCH91@GMAIL.COM"/>
    <x v="58"/>
    <s v="P26"/>
    <n v="2"/>
    <s v="Delivered"/>
    <n v="251"/>
    <x v="1"/>
    <x v="1"/>
    <x v="0"/>
  </r>
  <r>
    <n v="90067"/>
    <n v="44"/>
    <s v="harold wells"/>
    <s v="HAROLDWELLS31@GMAIL.COM"/>
    <x v="59"/>
    <s v="P31"/>
    <n v="2"/>
    <s v="Processing"/>
    <n v="38"/>
    <x v="0"/>
    <x v="0"/>
    <x v="0"/>
  </r>
  <r>
    <n v="90068"/>
    <n v="46"/>
    <s v="araceli fegley"/>
    <s v="ARACELIFEGLEY81@GMAIL.COM"/>
    <x v="60"/>
    <s v="P32"/>
    <n v="1"/>
    <s v="Delivered"/>
    <n v="61.43"/>
    <x v="0"/>
    <x v="1"/>
    <x v="0"/>
  </r>
  <r>
    <n v="90069"/>
    <n v="79"/>
    <s v="marjorie dukes"/>
    <s v="MARJORIEDUKES81@GMAIL.COM"/>
    <x v="61"/>
    <s v="P19"/>
    <n v="1"/>
    <s v="Shipped"/>
    <n v="9.99"/>
    <x v="0"/>
    <x v="0"/>
    <x v="0"/>
  </r>
  <r>
    <n v="90070"/>
    <n v="94"/>
    <s v="timothy corbett"/>
    <s v="TIMOTHYCORBETT85@GMAIL.COM"/>
    <x v="62"/>
    <s v="P09"/>
    <n v="3"/>
    <s v="Processing"/>
    <n v="4799.97"/>
    <x v="2"/>
    <x v="0"/>
    <x v="2"/>
  </r>
  <r>
    <n v="90071"/>
    <n v="12"/>
    <s v="barbara costa"/>
    <s v="BARBARACOSTA83@GMAIL.COM"/>
    <x v="63"/>
    <s v="P39"/>
    <n v="3"/>
    <s v="Shipped"/>
    <n v="4349.97"/>
    <x v="1"/>
    <x v="0"/>
    <x v="2"/>
  </r>
  <r>
    <n v="90072"/>
    <n v="76"/>
    <s v="mark johnson"/>
    <s v="MARKJOHNSON41@GMAIL.COM"/>
    <x v="64"/>
    <s v="P27"/>
    <n v="2"/>
    <s v="Shipped"/>
    <n v="599.98"/>
    <x v="2"/>
    <x v="0"/>
    <x v="1"/>
  </r>
  <r>
    <n v="90073"/>
    <n v="26"/>
    <s v="michael vaughn"/>
    <s v="MICHAELVAUGHN80@GMAIL.COM"/>
    <x v="65"/>
    <s v="P26"/>
    <n v="1"/>
    <s v="Shipped"/>
    <n v="125.5"/>
    <x v="1"/>
    <x v="0"/>
    <x v="0"/>
  </r>
  <r>
    <n v="90074"/>
    <n v="19"/>
    <s v="susan hammel"/>
    <s v="SUSANHAMMEL40@GMAIL.COM"/>
    <x v="66"/>
    <s v="P07"/>
    <n v="3"/>
    <s v="Shipped"/>
    <n v="32.97"/>
    <x v="0"/>
    <x v="0"/>
    <x v="0"/>
  </r>
  <r>
    <n v="90075"/>
    <n v="61"/>
    <s v="barbara shreve"/>
    <s v="BARBARASHREVE98@GMAIL.COM"/>
    <x v="67"/>
    <s v="P36"/>
    <n v="2"/>
    <s v="Delivered"/>
    <n v="2798"/>
    <x v="2"/>
    <x v="1"/>
    <x v="2"/>
  </r>
  <r>
    <n v="90076"/>
    <n v="28"/>
    <s v="donna conner"/>
    <s v="DONNACONNER30@GMAIL.COM"/>
    <x v="68"/>
    <s v="P37"/>
    <n v="2"/>
    <s v="Delivered"/>
    <n v="1758"/>
    <x v="2"/>
    <x v="1"/>
    <x v="2"/>
  </r>
  <r>
    <n v="90077"/>
    <n v="64"/>
    <s v="thelma mcintyre"/>
    <s v="THELMAMCINTYRE51@GMAIL.COM"/>
    <x v="69"/>
    <s v="P38"/>
    <n v="1"/>
    <s v="Processing"/>
    <n v="289.99"/>
    <x v="1"/>
    <x v="0"/>
    <x v="0"/>
  </r>
  <r>
    <n v="90078"/>
    <n v="32"/>
    <s v="aurora wills"/>
    <s v="AURORAWILLS97@GMAIL.COM"/>
    <x v="70"/>
    <s v="P01"/>
    <n v="1"/>
    <s v="Shipped"/>
    <n v="699.99"/>
    <x v="1"/>
    <x v="0"/>
    <x v="1"/>
  </r>
  <r>
    <n v="90079"/>
    <n v="63"/>
    <s v="olga kubiak"/>
    <s v="OLGAKUBIAK40@GMAIL.COM"/>
    <x v="71"/>
    <s v="P12"/>
    <n v="2"/>
    <s v="Shipped"/>
    <n v="31.98"/>
    <x v="0"/>
    <x v="0"/>
    <x v="0"/>
  </r>
  <r>
    <n v="90080"/>
    <n v="93"/>
    <s v="donald williams"/>
    <s v="DONALDWILLIAMS33@GMAIL.COM"/>
    <x v="72"/>
    <s v="P08"/>
    <n v="2"/>
    <s v="Processing"/>
    <n v="159.97999999999999"/>
    <x v="1"/>
    <x v="0"/>
    <x v="0"/>
  </r>
  <r>
    <n v="90081"/>
    <n v="94"/>
    <s v="timothy corbett"/>
    <s v="TIMOTHYCORBETT85@GMAIL.COM"/>
    <x v="73"/>
    <s v="P04"/>
    <n v="3"/>
    <s v="Shipped"/>
    <n v="2699.9700000000003"/>
    <x v="1"/>
    <x v="0"/>
    <x v="2"/>
  </r>
  <r>
    <n v="90082"/>
    <n v="21"/>
    <s v="jack herndon"/>
    <s v="JACKHERNDON61@GMAIL.COM"/>
    <x v="74"/>
    <s v="P13"/>
    <n v="2"/>
    <s v="Delivered"/>
    <n v="37.979999999999997"/>
    <x v="0"/>
    <x v="1"/>
    <x v="0"/>
  </r>
  <r>
    <n v="90083"/>
    <n v="91"/>
    <s v="patricia elbert"/>
    <s v="PATRICIAELBERT61@GMAIL.COM"/>
    <x v="75"/>
    <s v="P25"/>
    <n v="3"/>
    <s v="Delivered"/>
    <n v="599.97"/>
    <x v="1"/>
    <x v="1"/>
    <x v="1"/>
  </r>
  <r>
    <n v="90084"/>
    <n v="8"/>
    <s v="mark harding"/>
    <s v="MARKHARDING31@GAIL.COM"/>
    <x v="76"/>
    <s v="P16"/>
    <n v="1"/>
    <s v="Processing"/>
    <n v="15.6"/>
    <x v="0"/>
    <x v="0"/>
    <x v="0"/>
  </r>
  <r>
    <n v="90085"/>
    <n v="9"/>
    <s v="marie horton"/>
    <s v="MARIEHORTON51@GMAIL.COM"/>
    <x v="77"/>
    <s v="P36"/>
    <n v="3"/>
    <s v="Processing"/>
    <n v="4197"/>
    <x v="2"/>
    <x v="0"/>
    <x v="2"/>
  </r>
  <r>
    <n v="90086"/>
    <n v="93"/>
    <s v="donald williams"/>
    <s v="DONALDWILLIAMS33@GMAIL.COM"/>
    <x v="18"/>
    <s v="P38"/>
    <n v="1"/>
    <s v="Delivered"/>
    <n v="289.99"/>
    <x v="1"/>
    <x v="1"/>
    <x v="0"/>
  </r>
  <r>
    <n v="90087"/>
    <n v="41"/>
    <s v="vivian contreras"/>
    <s v="VIVIANCONTRERAS51@GAIL.COM"/>
    <x v="0"/>
    <s v="P18"/>
    <n v="2"/>
    <s v="Shipped"/>
    <n v="91"/>
    <x v="0"/>
    <x v="0"/>
    <x v="0"/>
  </r>
  <r>
    <n v="90088"/>
    <n v="87"/>
    <s v="ashlee boudreaux"/>
    <s v="ASHLEEBOUDREAUX71@GMAIL.COM"/>
    <x v="1"/>
    <s v="P16"/>
    <n v="3"/>
    <s v="Delivered"/>
    <n v="46.8"/>
    <x v="0"/>
    <x v="1"/>
    <x v="0"/>
  </r>
  <r>
    <n v="90089"/>
    <n v="49"/>
    <s v="deanna johnson"/>
    <s v="DEANNAJOHNSON33@GMAIL.COM"/>
    <x v="2"/>
    <s v="P40"/>
    <n v="3"/>
    <s v="Shipped"/>
    <n v="2099.9700000000003"/>
    <x v="1"/>
    <x v="0"/>
    <x v="2"/>
  </r>
  <r>
    <n v="90090"/>
    <n v="66"/>
    <s v="caitlin culbreth"/>
    <s v="CAITLINCULBRETH50@GMAIL.COM"/>
    <x v="3"/>
    <s v="P33"/>
    <n v="1"/>
    <s v="Delivered"/>
    <n v="299.99"/>
    <x v="2"/>
    <x v="1"/>
    <x v="0"/>
  </r>
  <r>
    <n v="90091"/>
    <n v="48"/>
    <s v="emerson lumsden"/>
    <s v="EMERSONLUMSDEN91@GMAIL.COM"/>
    <x v="4"/>
    <s v="P13"/>
    <n v="3"/>
    <s v="Shipped"/>
    <n v="56.97"/>
    <x v="0"/>
    <x v="0"/>
    <x v="0"/>
  </r>
  <r>
    <n v="90092"/>
    <n v="69"/>
    <s v="crystal blackledge"/>
    <s v="CRYSTALBLACKLEDGE51@GMAIL.COM"/>
    <x v="5"/>
    <s v="P27"/>
    <n v="1"/>
    <s v="Shipped"/>
    <n v="299.99"/>
    <x v="2"/>
    <x v="0"/>
    <x v="0"/>
  </r>
  <r>
    <n v="90093"/>
    <n v="31"/>
    <s v="lindsey isley"/>
    <s v="LINDSEYISLEY91@GMAIL.COM"/>
    <x v="6"/>
    <s v="P32"/>
    <n v="3"/>
    <s v="Shipped"/>
    <n v="184.29"/>
    <x v="0"/>
    <x v="0"/>
    <x v="0"/>
  </r>
  <r>
    <n v="90094"/>
    <n v="25"/>
    <s v="bettye holmes"/>
    <s v="BETTYEHOLMES31@GMAIL.COM"/>
    <x v="7"/>
    <s v="P22"/>
    <n v="1"/>
    <s v="Delivered"/>
    <n v="799.99"/>
    <x v="1"/>
    <x v="1"/>
    <x v="1"/>
  </r>
  <r>
    <n v="90095"/>
    <n v="15"/>
    <s v="diane malcolm"/>
    <s v="DIANEMALCOLM76@GMAIL.COM"/>
    <x v="8"/>
    <s v="P17"/>
    <n v="2"/>
    <s v="Shipped"/>
    <n v="36"/>
    <x v="0"/>
    <x v="0"/>
    <x v="0"/>
  </r>
  <r>
    <n v="90096"/>
    <n v="39"/>
    <s v="sandra shelley"/>
    <s v="SANDRASHELLEY32@GMAIL.COM"/>
    <x v="9"/>
    <s v="P17"/>
    <n v="1"/>
    <s v="Shipped"/>
    <n v="18"/>
    <x v="0"/>
    <x v="0"/>
    <x v="0"/>
  </r>
  <r>
    <n v="90097"/>
    <n v="4"/>
    <s v="garry joyce"/>
    <s v="GARRYJOYCE52@GMAIL.COM"/>
    <x v="10"/>
    <s v="P39"/>
    <n v="2"/>
    <s v="Delivered"/>
    <n v="2899.98"/>
    <x v="1"/>
    <x v="1"/>
    <x v="2"/>
  </r>
  <r>
    <n v="90098"/>
    <n v="80"/>
    <s v="sharron rigney"/>
    <s v="SHARRONRIGNEY58@GMAIL.COM"/>
    <x v="11"/>
    <s v="P35"/>
    <n v="3"/>
    <s v="Delivered"/>
    <n v="1949.97"/>
    <x v="2"/>
    <x v="1"/>
    <x v="2"/>
  </r>
  <r>
    <n v="90099"/>
    <n v="48"/>
    <s v="emerson lumsden"/>
    <s v="EMERSONLUMSDEN91@GMAIL.COM"/>
    <x v="12"/>
    <s v="P21"/>
    <n v="3"/>
    <s v="Shipped"/>
    <n v="2039.97"/>
    <x v="1"/>
    <x v="0"/>
    <x v="2"/>
  </r>
  <r>
    <n v="90100"/>
    <n v="46"/>
    <s v="araceli fegley"/>
    <s v="ARACELIFEGLEY81@GMAIL.COM"/>
    <x v="13"/>
    <s v="P28"/>
    <n v="3"/>
    <s v="Delivered"/>
    <n v="7347"/>
    <x v="2"/>
    <x v="1"/>
    <x v="2"/>
  </r>
  <r>
    <n v="90101"/>
    <n v="40"/>
    <s v="valerie shanks"/>
    <s v="VALERIESHANKS25@GMAIL.COM"/>
    <x v="14"/>
    <s v="P06"/>
    <n v="3"/>
    <s v="Shipped"/>
    <n v="29.97"/>
    <x v="0"/>
    <x v="0"/>
    <x v="0"/>
  </r>
  <r>
    <n v="90102"/>
    <n v="45"/>
    <s v="lisa jacobs"/>
    <s v="LISAJACOBS57@GMAIL.COM"/>
    <x v="15"/>
    <s v="P21"/>
    <n v="1"/>
    <s v="Processing"/>
    <n v="679.99"/>
    <x v="1"/>
    <x v="0"/>
    <x v="1"/>
  </r>
  <r>
    <n v="90103"/>
    <n v="74"/>
    <s v="kimberly weiss"/>
    <s v="KIMBERLYWEISS51@GMAIL.COM"/>
    <x v="16"/>
    <s v="P04"/>
    <n v="3"/>
    <s v="Shipped"/>
    <n v="2699.9700000000003"/>
    <x v="1"/>
    <x v="0"/>
    <x v="2"/>
  </r>
  <r>
    <n v="90104"/>
    <n v="43"/>
    <s v="alejandro henderson"/>
    <s v="ALEJANDROHENDERSON61@GMAIL.COM"/>
    <x v="17"/>
    <s v="P33"/>
    <n v="3"/>
    <s v="Processing"/>
    <n v="899.97"/>
    <x v="2"/>
    <x v="0"/>
    <x v="1"/>
  </r>
  <r>
    <n v="90105"/>
    <n v="54"/>
    <s v="marion clark"/>
    <s v="MARIONCLARK81@GMAIL.COM"/>
    <x v="18"/>
    <s v="P10"/>
    <n v="3"/>
    <s v="Delivered"/>
    <n v="5400"/>
    <x v="2"/>
    <x v="1"/>
    <x v="2"/>
  </r>
  <r>
    <n v="90106"/>
    <n v="92"/>
    <s v="lola billings"/>
    <s v="LOLABILLINGS73@GMAIL.COM"/>
    <x v="19"/>
    <s v="P04"/>
    <n v="2"/>
    <s v="Delivered"/>
    <n v="1799.98"/>
    <x v="1"/>
    <x v="1"/>
    <x v="2"/>
  </r>
  <r>
    <n v="90107"/>
    <n v="100"/>
    <s v="sandra mccauley"/>
    <s v="SANDRAMCCAULEY77@GMAIL.COM"/>
    <x v="20"/>
    <s v="P24"/>
    <n v="1"/>
    <s v="Processing"/>
    <n v="205"/>
    <x v="1"/>
    <x v="0"/>
    <x v="0"/>
  </r>
  <r>
    <n v="90108"/>
    <n v="33"/>
    <s v="joshua clark"/>
    <s v="JOSHUACLARK90@GMAIL.COM"/>
    <x v="21"/>
    <s v="P18"/>
    <n v="3"/>
    <s v="Shipped"/>
    <n v="136.5"/>
    <x v="0"/>
    <x v="0"/>
    <x v="0"/>
  </r>
  <r>
    <n v="90109"/>
    <n v="47"/>
    <s v="debby corrado"/>
    <s v="DEBBYCORRADO86@GMAIL.COM"/>
    <x v="22"/>
    <s v="P37"/>
    <n v="1"/>
    <s v="Shipped"/>
    <n v="879"/>
    <x v="2"/>
    <x v="0"/>
    <x v="1"/>
  </r>
  <r>
    <n v="90110"/>
    <n v="35"/>
    <s v="earl scott"/>
    <s v="EARLSCOTT61@GMAIL.COM"/>
    <x v="23"/>
    <s v="P32"/>
    <n v="2"/>
    <s v="Processing"/>
    <n v="122.86"/>
    <x v="0"/>
    <x v="0"/>
    <x v="0"/>
  </r>
  <r>
    <n v="90111"/>
    <n v="32"/>
    <s v="aurora wills"/>
    <s v="AURORAWILLS97@GMAIL.COM"/>
    <x v="24"/>
    <s v="P33"/>
    <n v="2"/>
    <s v="Processing"/>
    <n v="599.98"/>
    <x v="2"/>
    <x v="0"/>
    <x v="1"/>
  </r>
  <r>
    <n v="90112"/>
    <n v="14"/>
    <s v="angelo castillo"/>
    <s v="ANGELOCASTILLO86@GMAIL.COM"/>
    <x v="25"/>
    <s v="P01"/>
    <n v="1"/>
    <s v="Shipped"/>
    <n v="699.99"/>
    <x v="1"/>
    <x v="0"/>
    <x v="1"/>
  </r>
  <r>
    <n v="90113"/>
    <n v="64"/>
    <s v="thelma mcintyre"/>
    <s v="THELMAMCINTYRE51@GMAIL.COM"/>
    <x v="26"/>
    <s v="P28"/>
    <n v="3"/>
    <s v="Delivered"/>
    <n v="7347"/>
    <x v="2"/>
    <x v="1"/>
    <x v="2"/>
  </r>
  <r>
    <n v="90114"/>
    <n v="55"/>
    <s v="karen tanaka"/>
    <s v="KARENTANAKA21@GMAIL.COM"/>
    <x v="27"/>
    <s v="P38"/>
    <n v="1"/>
    <s v="Processing"/>
    <n v="289.99"/>
    <x v="1"/>
    <x v="0"/>
    <x v="0"/>
  </r>
  <r>
    <n v="90115"/>
    <n v="60"/>
    <s v="irene ward"/>
    <s v="IRENEWARD60@GMAIL.COM"/>
    <x v="28"/>
    <s v="P10"/>
    <n v="1"/>
    <s v="Processing"/>
    <n v="1800"/>
    <x v="2"/>
    <x v="0"/>
    <x v="2"/>
  </r>
  <r>
    <n v="90116"/>
    <n v="39"/>
    <s v="sandra shelley"/>
    <s v="SANDRASHELLEY32@GMAIL.COM"/>
    <x v="29"/>
    <s v="P08"/>
    <n v="3"/>
    <s v="Delivered"/>
    <n v="239.96999999999997"/>
    <x v="1"/>
    <x v="1"/>
    <x v="0"/>
  </r>
  <r>
    <n v="90117"/>
    <n v="57"/>
    <s v="larry benjamin"/>
    <s v="LARRYBENJAMIN91@GMAIL.COM"/>
    <x v="30"/>
    <s v="P10"/>
    <n v="1"/>
    <s v="Delivered"/>
    <n v="1800"/>
    <x v="2"/>
    <x v="1"/>
    <x v="2"/>
  </r>
  <r>
    <n v="90118"/>
    <n v="13"/>
    <s v="mae sikes"/>
    <s v="MAESIKES61@GMAIL.COM"/>
    <x v="31"/>
    <s v="P01"/>
    <n v="1"/>
    <s v="Processing"/>
    <n v="699.99"/>
    <x v="1"/>
    <x v="0"/>
    <x v="1"/>
  </r>
  <r>
    <n v="90119"/>
    <n v="78"/>
    <s v="cynthia bailey"/>
    <s v="CYNTHIABAILEY53@GMAIL.COM"/>
    <x v="32"/>
    <s v="P27"/>
    <n v="1"/>
    <s v="Delivered"/>
    <n v="299.99"/>
    <x v="2"/>
    <x v="1"/>
    <x v="0"/>
  </r>
  <r>
    <n v="90120"/>
    <n v="98"/>
    <s v="jessie mcshane"/>
    <s v="JESSIEMCSHANE30@GMAIL.COM"/>
    <x v="33"/>
    <s v="P13"/>
    <n v="2"/>
    <s v="Processing"/>
    <n v="37.979999999999997"/>
    <x v="0"/>
    <x v="0"/>
    <x v="0"/>
  </r>
  <r>
    <n v="90121"/>
    <n v="69"/>
    <s v="crystal blackledge"/>
    <s v="CRYSTALBLACKLEDGE51@GMAIL.COM"/>
    <x v="34"/>
    <s v="P22"/>
    <n v="1"/>
    <s v="Processing"/>
    <n v="799.99"/>
    <x v="1"/>
    <x v="0"/>
    <x v="1"/>
  </r>
  <r>
    <n v="90122"/>
    <n v="3"/>
    <s v="tim branch"/>
    <s v="TIMBRANCH91@GMAIL.COM"/>
    <x v="35"/>
    <s v="P21"/>
    <n v="2"/>
    <s v="Processing"/>
    <n v="1359.98"/>
    <x v="1"/>
    <x v="0"/>
    <x v="1"/>
  </r>
  <r>
    <n v="90123"/>
    <n v="88"/>
    <s v="gregory gilbert"/>
    <s v="GREGORYGILBERT30@GMAIL.COM"/>
    <x v="36"/>
    <s v="P26"/>
    <n v="3"/>
    <s v="Delivered"/>
    <n v="376.5"/>
    <x v="1"/>
    <x v="1"/>
    <x v="0"/>
  </r>
  <r>
    <n v="90124"/>
    <n v="96"/>
    <s v="jose krone"/>
    <s v="JOSEKRONE53@GMAIL.COM"/>
    <x v="37"/>
    <s v="P08"/>
    <n v="1"/>
    <s v="Shipped"/>
    <n v="79.989999999999995"/>
    <x v="1"/>
    <x v="0"/>
    <x v="0"/>
  </r>
  <r>
    <n v="90125"/>
    <n v="82"/>
    <s v="roberto fore"/>
    <s v="ROBERTOFORE72@GMAIL.COM"/>
    <x v="38"/>
    <s v="P06"/>
    <n v="2"/>
    <s v="Shipped"/>
    <n v="19.98"/>
    <x v="0"/>
    <x v="0"/>
    <x v="0"/>
  </r>
  <r>
    <n v="90126"/>
    <n v="3"/>
    <s v="tim branch"/>
    <s v="TIMBRANCH91@GMAIL.COM"/>
    <x v="39"/>
    <s v="P11"/>
    <n v="1"/>
    <s v="Shipped"/>
    <n v="2099.9899999999998"/>
    <x v="2"/>
    <x v="0"/>
    <x v="2"/>
  </r>
  <r>
    <n v="90127"/>
    <n v="44"/>
    <s v="harold wells"/>
    <s v="HAROLDWELLS31@GMAIL.COM"/>
    <x v="40"/>
    <s v="P32"/>
    <n v="3"/>
    <s v="Processing"/>
    <n v="184.29"/>
    <x v="0"/>
    <x v="0"/>
    <x v="0"/>
  </r>
  <r>
    <n v="90128"/>
    <n v="46"/>
    <s v="araceli fegley"/>
    <s v="ARACELIFEGLEY81@GMAIL.COM"/>
    <x v="41"/>
    <s v="P18"/>
    <n v="2"/>
    <s v="Delivered"/>
    <n v="91"/>
    <x v="0"/>
    <x v="1"/>
    <x v="0"/>
  </r>
  <r>
    <n v="90129"/>
    <n v="79"/>
    <s v="marjorie dukes"/>
    <s v="MARJORIEDUKES81@GMAIL.COM"/>
    <x v="42"/>
    <s v="P30"/>
    <n v="1"/>
    <s v="Delivered"/>
    <n v="59"/>
    <x v="0"/>
    <x v="1"/>
    <x v="0"/>
  </r>
  <r>
    <n v="90130"/>
    <n v="94"/>
    <s v="timothy corbett"/>
    <s v="TIMOTHYCORBETT85@GMAIL.COM"/>
    <x v="43"/>
    <s v="P21"/>
    <n v="2"/>
    <s v="Delivered"/>
    <n v="1359.98"/>
    <x v="1"/>
    <x v="1"/>
    <x v="1"/>
  </r>
  <r>
    <n v="90131"/>
    <n v="12"/>
    <s v="barbara costa"/>
    <s v="BARBARACOSTA83@GMAIL.COM"/>
    <x v="44"/>
    <s v="P31"/>
    <n v="3"/>
    <s v="Processing"/>
    <n v="57"/>
    <x v="0"/>
    <x v="0"/>
    <x v="0"/>
  </r>
  <r>
    <n v="90132"/>
    <n v="76"/>
    <s v="mark johnson"/>
    <s v="MARKJOHNSON41@GMAIL.COM"/>
    <x v="45"/>
    <s v="P28"/>
    <n v="2"/>
    <s v="Delivered"/>
    <n v="4898"/>
    <x v="2"/>
    <x v="1"/>
    <x v="2"/>
  </r>
  <r>
    <n v="90133"/>
    <n v="26"/>
    <s v="michael vaughn"/>
    <s v="MICHAELVAUGHN80@GMAIL.COM"/>
    <x v="46"/>
    <s v="P22"/>
    <n v="2"/>
    <s v="Shipped"/>
    <n v="1599.98"/>
    <x v="1"/>
    <x v="0"/>
    <x v="2"/>
  </r>
  <r>
    <n v="90134"/>
    <n v="19"/>
    <s v="susan hammel"/>
    <s v="SUSANHAMMEL40@GMAIL.COM"/>
    <x v="47"/>
    <s v="P02"/>
    <n v="1"/>
    <s v="Processing"/>
    <n v="1699.99"/>
    <x v="2"/>
    <x v="0"/>
    <x v="2"/>
  </r>
  <r>
    <n v="90135"/>
    <n v="61"/>
    <s v="barbara shreve"/>
    <s v="BARBARASHREVE98@GMAIL.COM"/>
    <x v="48"/>
    <s v="P27"/>
    <n v="1"/>
    <s v="Processing"/>
    <n v="299.99"/>
    <x v="2"/>
    <x v="0"/>
    <x v="0"/>
  </r>
  <r>
    <n v="90136"/>
    <n v="28"/>
    <s v="donna conner"/>
    <s v="DONNACONNER30@GMAIL.COM"/>
    <x v="49"/>
    <s v="P34"/>
    <n v="1"/>
    <s v="Delivered"/>
    <n v="649.99"/>
    <x v="2"/>
    <x v="1"/>
    <x v="1"/>
  </r>
  <r>
    <n v="90137"/>
    <n v="64"/>
    <s v="thelma mcintyre"/>
    <s v="THELMAMCINTYRE51@GMAIL.COM"/>
    <x v="50"/>
    <s v="P17"/>
    <n v="2"/>
    <s v="Delivered"/>
    <n v="36"/>
    <x v="0"/>
    <x v="1"/>
    <x v="0"/>
  </r>
  <r>
    <n v="90138"/>
    <n v="32"/>
    <s v="aurora wills"/>
    <s v="AURORAWILLS97@GMAIL.COM"/>
    <x v="23"/>
    <s v="P18"/>
    <n v="1"/>
    <s v="Processing"/>
    <n v="45.5"/>
    <x v="0"/>
    <x v="0"/>
    <x v="0"/>
  </r>
  <r>
    <n v="90139"/>
    <n v="63"/>
    <s v="olga kubiak"/>
    <s v="OLGAKUBIAK40@GMAIL.COM"/>
    <x v="51"/>
    <s v="P07"/>
    <n v="1"/>
    <s v="Delivered"/>
    <n v="10.99"/>
    <x v="0"/>
    <x v="1"/>
    <x v="0"/>
  </r>
  <r>
    <n v="90140"/>
    <n v="93"/>
    <s v="donald williams"/>
    <s v="DONALDWILLIAMS33@GMAIL.COM"/>
    <x v="52"/>
    <s v="P23"/>
    <n v="2"/>
    <s v="Processing"/>
    <n v="3599.98"/>
    <x v="1"/>
    <x v="0"/>
    <x v="2"/>
  </r>
  <r>
    <n v="90141"/>
    <n v="94"/>
    <s v="timothy corbett"/>
    <s v="TIMOTHYCORBETT85@GMAIL.COM"/>
    <x v="53"/>
    <s v="P37"/>
    <n v="1"/>
    <s v="Shipped"/>
    <n v="879"/>
    <x v="2"/>
    <x v="0"/>
    <x v="1"/>
  </r>
  <r>
    <n v="90142"/>
    <n v="21"/>
    <s v="jack herndon"/>
    <s v="JACKHERNDON61@GMAIL.COM"/>
    <x v="54"/>
    <s v="P01"/>
    <n v="2"/>
    <s v="Delivered"/>
    <n v="1399.98"/>
    <x v="1"/>
    <x v="1"/>
    <x v="1"/>
  </r>
  <r>
    <n v="90143"/>
    <n v="91"/>
    <s v="patricia elbert"/>
    <s v="PATRICIAELBERT61@GMAIL.COM"/>
    <x v="55"/>
    <s v="P33"/>
    <n v="1"/>
    <s v="Processing"/>
    <n v="299.99"/>
    <x v="2"/>
    <x v="0"/>
    <x v="0"/>
  </r>
  <r>
    <n v="90144"/>
    <n v="8"/>
    <s v="mark harding"/>
    <s v="MARKHARDING31@GAIL.COM"/>
    <x v="56"/>
    <s v="P08"/>
    <n v="3"/>
    <s v="Delivered"/>
    <n v="239.96999999999997"/>
    <x v="1"/>
    <x v="1"/>
    <x v="0"/>
  </r>
  <r>
    <n v="90145"/>
    <n v="9"/>
    <s v="marie horton"/>
    <s v="MARIEHORTON51@GMAIL.COM"/>
    <x v="57"/>
    <s v="P35"/>
    <n v="2"/>
    <s v="Delivered"/>
    <n v="1299.98"/>
    <x v="2"/>
    <x v="1"/>
    <x v="1"/>
  </r>
  <r>
    <n v="90146"/>
    <n v="93"/>
    <s v="donald williams"/>
    <s v="DONALDWILLIAMS33@GMAIL.COM"/>
    <x v="58"/>
    <s v="P26"/>
    <n v="3"/>
    <s v="Delivered"/>
    <n v="376.5"/>
    <x v="1"/>
    <x v="1"/>
    <x v="0"/>
  </r>
  <r>
    <n v="90147"/>
    <n v="41"/>
    <s v="vivian contreras"/>
    <s v="VIVIANCONTRERAS51@GAIL.COM"/>
    <x v="59"/>
    <s v="P31"/>
    <n v="2"/>
    <s v="Processing"/>
    <n v="38"/>
    <x v="0"/>
    <x v="0"/>
    <x v="0"/>
  </r>
  <r>
    <n v="90148"/>
    <n v="87"/>
    <s v="ashlee boudreaux"/>
    <s v="ASHLEEBOUDREAUX71@GMAIL.COM"/>
    <x v="60"/>
    <s v="P32"/>
    <n v="3"/>
    <s v="Delivered"/>
    <n v="184.29"/>
    <x v="0"/>
    <x v="1"/>
    <x v="0"/>
  </r>
  <r>
    <n v="90149"/>
    <n v="49"/>
    <s v="deanna johnson"/>
    <s v="DEANNAJOHNSON33@GMAIL.COM"/>
    <x v="61"/>
    <s v="P19"/>
    <n v="3"/>
    <s v="Shipped"/>
    <n v="29.97"/>
    <x v="0"/>
    <x v="0"/>
    <x v="0"/>
  </r>
  <r>
    <n v="90150"/>
    <n v="66"/>
    <s v="caitlin culbreth"/>
    <s v="CAITLINCULBRETH50@GMAIL.COM"/>
    <x v="62"/>
    <s v="P09"/>
    <n v="2"/>
    <s v="Processing"/>
    <n v="3199.98"/>
    <x v="2"/>
    <x v="0"/>
    <x v="2"/>
  </r>
  <r>
    <n v="90151"/>
    <n v="48"/>
    <s v="emerson lumsden"/>
    <s v="EMERSONLUMSDEN91@GMAIL.COM"/>
    <x v="63"/>
    <s v="P39"/>
    <n v="1"/>
    <s v="Shipped"/>
    <n v="1449.99"/>
    <x v="1"/>
    <x v="0"/>
    <x v="1"/>
  </r>
  <r>
    <n v="90152"/>
    <n v="69"/>
    <s v="crystal blackledge"/>
    <s v="CRYSTALBLACKLEDGE51@GMAIL.COM"/>
    <x v="64"/>
    <s v="P27"/>
    <n v="3"/>
    <s v="Shipped"/>
    <n v="899.97"/>
    <x v="2"/>
    <x v="0"/>
    <x v="1"/>
  </r>
  <r>
    <n v="90153"/>
    <n v="31"/>
    <s v="lindsey isley"/>
    <s v="LINDSEYISLEY91@GMAIL.COM"/>
    <x v="65"/>
    <s v="P26"/>
    <n v="3"/>
    <s v="Shipped"/>
    <n v="376.5"/>
    <x v="1"/>
    <x v="0"/>
    <x v="0"/>
  </r>
  <r>
    <n v="90154"/>
    <n v="25"/>
    <s v="bettye holmes"/>
    <s v="BETTYEHOLMES31@GMAIL.COM"/>
    <x v="66"/>
    <s v="P07"/>
    <n v="1"/>
    <s v="Shipped"/>
    <n v="10.99"/>
    <x v="0"/>
    <x v="0"/>
    <x v="0"/>
  </r>
  <r>
    <n v="90155"/>
    <n v="15"/>
    <s v="diane malcolm"/>
    <s v="DIANEMALCOLM76@GMAIL.COM"/>
    <x v="67"/>
    <s v="P36"/>
    <n v="2"/>
    <s v="Delivered"/>
    <n v="2798"/>
    <x v="2"/>
    <x v="1"/>
    <x v="2"/>
  </r>
  <r>
    <n v="90156"/>
    <n v="39"/>
    <s v="sandra shelley"/>
    <s v="SANDRASHELLEY32@GMAIL.COM"/>
    <x v="68"/>
    <s v="P37"/>
    <n v="1"/>
    <s v="Delivered"/>
    <n v="879"/>
    <x v="2"/>
    <x v="1"/>
    <x v="1"/>
  </r>
  <r>
    <n v="90157"/>
    <n v="4"/>
    <s v="garry joyce"/>
    <s v="GARRYJOYCE52@GMAIL.COM"/>
    <x v="69"/>
    <s v="P38"/>
    <n v="3"/>
    <s v="Processing"/>
    <n v="869.97"/>
    <x v="1"/>
    <x v="0"/>
    <x v="1"/>
  </r>
  <r>
    <n v="90158"/>
    <n v="21"/>
    <s v="jack herndon"/>
    <s v="JACKHERNDON61@GMAIL.COM"/>
    <x v="70"/>
    <s v="P01"/>
    <n v="3"/>
    <s v="Shipped"/>
    <n v="2099.9700000000003"/>
    <x v="1"/>
    <x v="0"/>
    <x v="2"/>
  </r>
  <r>
    <n v="90159"/>
    <n v="35"/>
    <s v="earl scott"/>
    <s v="EARLSCOTT61@GMAIL.COM"/>
    <x v="71"/>
    <s v="P12"/>
    <n v="1"/>
    <s v="Shipped"/>
    <n v="15.99"/>
    <x v="0"/>
    <x v="0"/>
    <x v="0"/>
  </r>
  <r>
    <n v="90160"/>
    <n v="8"/>
    <s v="mark harding"/>
    <s v="MARKHARDING31@GAIL.COM"/>
    <x v="72"/>
    <s v="P08"/>
    <n v="1"/>
    <s v="Processing"/>
    <n v="79.989999999999995"/>
    <x v="1"/>
    <x v="0"/>
    <x v="0"/>
  </r>
  <r>
    <n v="90161"/>
    <n v="78"/>
    <s v="cynthia bailey"/>
    <s v="CYNTHIABAILEY53@GMAIL.COM"/>
    <x v="73"/>
    <s v="P04"/>
    <n v="2"/>
    <s v="Shipped"/>
    <n v="1799.98"/>
    <x v="1"/>
    <x v="0"/>
    <x v="2"/>
  </r>
  <r>
    <n v="90162"/>
    <n v="38"/>
    <s v="juan blair"/>
    <s v="JUANBLAIR41@GMAIL.COM"/>
    <x v="74"/>
    <s v="P13"/>
    <n v="2"/>
    <s v="Delivered"/>
    <n v="37.979999999999997"/>
    <x v="0"/>
    <x v="1"/>
    <x v="0"/>
  </r>
  <r>
    <n v="90163"/>
    <n v="97"/>
    <s v="michael cormier"/>
    <s v="MICHAELCORMIER90@GAIL.COM"/>
    <x v="75"/>
    <s v="P25"/>
    <n v="3"/>
    <s v="Delivered"/>
    <n v="599.97"/>
    <x v="1"/>
    <x v="1"/>
    <x v="1"/>
  </r>
  <r>
    <n v="90164"/>
    <n v="22"/>
    <s v="jennifer fulp"/>
    <s v="JENNIFERFULP44@GMAIL.COM"/>
    <x v="76"/>
    <s v="P16"/>
    <n v="3"/>
    <s v="Processing"/>
    <n v="46.8"/>
    <x v="0"/>
    <x v="0"/>
    <x v="0"/>
  </r>
  <r>
    <n v="90165"/>
    <n v="41"/>
    <s v="vivian contreras"/>
    <s v="VIVIANCONTRERAS51@GAIL.COM"/>
    <x v="77"/>
    <s v="P36"/>
    <n v="1"/>
    <s v="Processing"/>
    <n v="1399"/>
    <x v="2"/>
    <x v="0"/>
    <x v="1"/>
  </r>
  <r>
    <n v="90166"/>
    <n v="87"/>
    <s v="ashlee boudreaux"/>
    <s v="ASHLEEBOUDREAUX71@GMAIL.COM"/>
    <x v="18"/>
    <s v="P38"/>
    <n v="1"/>
    <s v="Delivered"/>
    <n v="289.99"/>
    <x v="1"/>
    <x v="1"/>
    <x v="0"/>
  </r>
  <r>
    <n v="90167"/>
    <n v="49"/>
    <s v="deanna johnson"/>
    <s v="DEANNAJOHNSON33@GMAIL.COM"/>
    <x v="0"/>
    <s v="P18"/>
    <n v="3"/>
    <s v="Shipped"/>
    <n v="136.5"/>
    <x v="0"/>
    <x v="0"/>
    <x v="0"/>
  </r>
  <r>
    <n v="90168"/>
    <n v="66"/>
    <s v="caitlin culbreth"/>
    <s v="CAITLINCULBRETH50@GMAIL.COM"/>
    <x v="1"/>
    <s v="P16"/>
    <n v="1"/>
    <s v="Delivered"/>
    <n v="15.6"/>
    <x v="0"/>
    <x v="1"/>
    <x v="0"/>
  </r>
  <r>
    <n v="90169"/>
    <n v="48"/>
    <s v="emerson lumsden"/>
    <s v="EMERSONLUMSDEN91@GMAIL.COM"/>
    <x v="2"/>
    <s v="P40"/>
    <n v="3"/>
    <s v="Shipped"/>
    <n v="2099.9700000000003"/>
    <x v="1"/>
    <x v="0"/>
    <x v="2"/>
  </r>
  <r>
    <n v="90170"/>
    <n v="69"/>
    <s v="crystal blackledge"/>
    <s v="CRYSTALBLACKLEDGE51@GMAIL.COM"/>
    <x v="3"/>
    <s v="P33"/>
    <n v="2"/>
    <s v="Delivered"/>
    <n v="599.98"/>
    <x v="2"/>
    <x v="1"/>
    <x v="1"/>
  </r>
  <r>
    <n v="90171"/>
    <n v="31"/>
    <s v="lindsey isley"/>
    <s v="LINDSEYISLEY91@GMAIL.COM"/>
    <x v="4"/>
    <s v="P13"/>
    <n v="2"/>
    <s v="Shipped"/>
    <n v="37.979999999999997"/>
    <x v="0"/>
    <x v="0"/>
    <x v="0"/>
  </r>
  <r>
    <n v="90172"/>
    <n v="25"/>
    <s v="bettye holmes"/>
    <s v="BETTYEHOLMES31@GMAIL.COM"/>
    <x v="5"/>
    <s v="P27"/>
    <n v="1"/>
    <s v="Shipped"/>
    <n v="299.99"/>
    <x v="2"/>
    <x v="0"/>
    <x v="0"/>
  </r>
  <r>
    <n v="90173"/>
    <n v="15"/>
    <s v="diane malcolm"/>
    <s v="DIANEMALCOLM76@GMAIL.COM"/>
    <x v="6"/>
    <s v="P32"/>
    <n v="2"/>
    <s v="Shipped"/>
    <n v="122.86"/>
    <x v="0"/>
    <x v="0"/>
    <x v="0"/>
  </r>
  <r>
    <n v="90174"/>
    <n v="39"/>
    <s v="sandra shelley"/>
    <s v="SANDRASHELLEY32@GMAIL.COM"/>
    <x v="7"/>
    <s v="P22"/>
    <n v="3"/>
    <s v="Delivered"/>
    <n v="2399.9700000000003"/>
    <x v="1"/>
    <x v="1"/>
    <x v="2"/>
  </r>
  <r>
    <n v="90175"/>
    <n v="4"/>
    <s v="garry joyce"/>
    <s v="GARRYJOYCE52@GMAIL.COM"/>
    <x v="8"/>
    <s v="P17"/>
    <n v="3"/>
    <s v="Shipped"/>
    <n v="54"/>
    <x v="0"/>
    <x v="0"/>
    <x v="0"/>
  </r>
  <r>
    <n v="90176"/>
    <n v="80"/>
    <s v="sharron rigney"/>
    <s v="SHARRONRIGNEY58@GMAIL.COM"/>
    <x v="9"/>
    <s v="P17"/>
    <n v="2"/>
    <s v="Shipped"/>
    <n v="36"/>
    <x v="0"/>
    <x v="0"/>
    <x v="0"/>
  </r>
  <r>
    <n v="90177"/>
    <n v="48"/>
    <s v="emerson lumsden"/>
    <s v="EMERSONLUMSDEN91@GMAIL.COM"/>
    <x v="10"/>
    <s v="P39"/>
    <n v="1"/>
    <s v="Delivered"/>
    <n v="1449.99"/>
    <x v="1"/>
    <x v="1"/>
    <x v="1"/>
  </r>
  <r>
    <n v="90178"/>
    <n v="46"/>
    <s v="araceli fegley"/>
    <s v="ARACELIFEGLEY81@GMAIL.COM"/>
    <x v="11"/>
    <s v="P35"/>
    <n v="1"/>
    <s v="Delivered"/>
    <n v="649.99"/>
    <x v="2"/>
    <x v="1"/>
    <x v="1"/>
  </r>
  <r>
    <n v="90179"/>
    <n v="40"/>
    <s v="valerie shanks"/>
    <s v="VALERIESHANKS25@GMAIL.COM"/>
    <x v="12"/>
    <s v="P21"/>
    <n v="1"/>
    <s v="Shipped"/>
    <n v="679.99"/>
    <x v="1"/>
    <x v="0"/>
    <x v="1"/>
  </r>
  <r>
    <n v="90180"/>
    <n v="45"/>
    <s v="lisa jacobs"/>
    <s v="LISAJACOBS57@GMAIL.COM"/>
    <x v="13"/>
    <s v="P28"/>
    <n v="2"/>
    <s v="Delivered"/>
    <n v="4898"/>
    <x v="2"/>
    <x v="1"/>
    <x v="2"/>
  </r>
  <r>
    <n v="90181"/>
    <n v="74"/>
    <s v="kimberly weiss"/>
    <s v="KIMBERLYWEISS51@GMAIL.COM"/>
    <x v="14"/>
    <s v="P06"/>
    <n v="3"/>
    <s v="Shipped"/>
    <n v="29.97"/>
    <x v="0"/>
    <x v="0"/>
    <x v="0"/>
  </r>
  <r>
    <n v="90182"/>
    <n v="43"/>
    <s v="alejandro henderson"/>
    <s v="ALEJANDROHENDERSON61@GMAIL.COM"/>
    <x v="15"/>
    <s v="P21"/>
    <n v="1"/>
    <s v="Processing"/>
    <n v="679.99"/>
    <x v="1"/>
    <x v="0"/>
    <x v="1"/>
  </r>
  <r>
    <n v="90183"/>
    <n v="54"/>
    <s v="marion clark"/>
    <s v="MARIONCLARK81@GMAIL.COM"/>
    <x v="16"/>
    <s v="P04"/>
    <n v="2"/>
    <s v="Shipped"/>
    <n v="1799.98"/>
    <x v="1"/>
    <x v="0"/>
    <x v="2"/>
  </r>
  <r>
    <n v="90184"/>
    <n v="92"/>
    <s v="lola billings"/>
    <s v="LOLABILLINGS73@GMAIL.COM"/>
    <x v="17"/>
    <s v="P33"/>
    <n v="3"/>
    <s v="Processing"/>
    <n v="899.97"/>
    <x v="2"/>
    <x v="0"/>
    <x v="1"/>
  </r>
  <r>
    <n v="90185"/>
    <n v="100"/>
    <s v="sandra mccauley"/>
    <s v="SANDRAMCCAULEY77@GMAIL.COM"/>
    <x v="18"/>
    <s v="P10"/>
    <n v="2"/>
    <s v="Delivered"/>
    <n v="3600"/>
    <x v="2"/>
    <x v="1"/>
    <x v="2"/>
  </r>
  <r>
    <n v="90186"/>
    <n v="33"/>
    <s v="joshua clark"/>
    <s v="JOSHUACLARK90@GMAIL.COM"/>
    <x v="19"/>
    <s v="P04"/>
    <n v="3"/>
    <s v="Delivered"/>
    <n v="2699.9700000000003"/>
    <x v="1"/>
    <x v="1"/>
    <x v="2"/>
  </r>
  <r>
    <n v="90187"/>
    <n v="47"/>
    <s v="debby corrado"/>
    <s v="DEBBYCORRADO86@GMAIL.COM"/>
    <x v="20"/>
    <s v="P24"/>
    <n v="2"/>
    <s v="Processing"/>
    <n v="410"/>
    <x v="1"/>
    <x v="0"/>
    <x v="0"/>
  </r>
  <r>
    <n v="90188"/>
    <n v="35"/>
    <s v="earl scott"/>
    <s v="EARLSCOTT61@GMAIL.COM"/>
    <x v="21"/>
    <s v="P18"/>
    <n v="2"/>
    <s v="Shipped"/>
    <n v="91"/>
    <x v="0"/>
    <x v="0"/>
    <x v="0"/>
  </r>
  <r>
    <n v="90189"/>
    <n v="32"/>
    <s v="aurora wills"/>
    <s v="AURORAWILLS97@GMAIL.COM"/>
    <x v="22"/>
    <s v="P37"/>
    <n v="2"/>
    <s v="Shipped"/>
    <n v="1758"/>
    <x v="2"/>
    <x v="0"/>
    <x v="2"/>
  </r>
  <r>
    <n v="90190"/>
    <n v="14"/>
    <s v="angelo castillo"/>
    <s v="ANGELOCASTILLO86@GMAIL.COM"/>
    <x v="23"/>
    <s v="P32"/>
    <n v="2"/>
    <s v="Processing"/>
    <n v="122.86"/>
    <x v="0"/>
    <x v="0"/>
    <x v="0"/>
  </r>
  <r>
    <n v="90191"/>
    <n v="64"/>
    <s v="thelma mcintyre"/>
    <s v="THELMAMCINTYRE51@GMAIL.COM"/>
    <x v="24"/>
    <s v="P33"/>
    <n v="1"/>
    <s v="Processing"/>
    <n v="299.99"/>
    <x v="2"/>
    <x v="0"/>
    <x v="0"/>
  </r>
  <r>
    <n v="90192"/>
    <n v="55"/>
    <s v="karen tanaka"/>
    <s v="KARENTANAKA21@GMAIL.COM"/>
    <x v="25"/>
    <s v="P01"/>
    <n v="1"/>
    <s v="Shipped"/>
    <n v="699.99"/>
    <x v="1"/>
    <x v="0"/>
    <x v="1"/>
  </r>
  <r>
    <n v="90193"/>
    <n v="60"/>
    <s v="irene ward"/>
    <s v="IRENEWARD60@GMAIL.COM"/>
    <x v="26"/>
    <s v="P28"/>
    <n v="1"/>
    <s v="Delivered"/>
    <n v="2449"/>
    <x v="2"/>
    <x v="1"/>
    <x v="2"/>
  </r>
  <r>
    <n v="90194"/>
    <n v="39"/>
    <s v="sandra shelley"/>
    <s v="SANDRASHELLEY32@GMAIL.COM"/>
    <x v="27"/>
    <s v="P38"/>
    <n v="2"/>
    <s v="Processing"/>
    <n v="579.98"/>
    <x v="1"/>
    <x v="0"/>
    <x v="1"/>
  </r>
  <r>
    <n v="90195"/>
    <n v="57"/>
    <s v="larry benjamin"/>
    <s v="LARRYBENJAMIN91@GMAIL.COM"/>
    <x v="28"/>
    <s v="P10"/>
    <n v="3"/>
    <s v="Processing"/>
    <n v="5400"/>
    <x v="2"/>
    <x v="0"/>
    <x v="2"/>
  </r>
  <r>
    <n v="90196"/>
    <n v="13"/>
    <s v="mae sikes"/>
    <s v="MAESIKES61@GMAIL.COM"/>
    <x v="29"/>
    <s v="P08"/>
    <n v="3"/>
    <s v="Delivered"/>
    <n v="239.96999999999997"/>
    <x v="1"/>
    <x v="1"/>
    <x v="0"/>
  </r>
  <r>
    <n v="90197"/>
    <n v="78"/>
    <s v="cynthia bailey"/>
    <s v="CYNTHIABAILEY53@GMAIL.COM"/>
    <x v="30"/>
    <s v="P10"/>
    <n v="1"/>
    <s v="Delivered"/>
    <n v="1800"/>
    <x v="2"/>
    <x v="1"/>
    <x v="2"/>
  </r>
  <r>
    <n v="90198"/>
    <n v="98"/>
    <s v="jessie mcshane"/>
    <s v="JESSIEMCSHANE30@GMAIL.COM"/>
    <x v="31"/>
    <s v="P01"/>
    <n v="2"/>
    <s v="Processing"/>
    <n v="1399.98"/>
    <x v="1"/>
    <x v="0"/>
    <x v="1"/>
  </r>
  <r>
    <n v="90199"/>
    <n v="50"/>
    <s v="maisie myers"/>
    <s v="MAISIEMYERS46@GMAIL.COM"/>
    <x v="32"/>
    <s v="P27"/>
    <n v="1"/>
    <s v="Delivered"/>
    <n v="299.99"/>
    <x v="2"/>
    <x v="1"/>
    <x v="0"/>
  </r>
  <r>
    <n v="90200"/>
    <n v="40"/>
    <s v="valerie shanks"/>
    <s v="VALERIESHANKS25@GMAIL.COM"/>
    <x v="33"/>
    <s v="P13"/>
    <n v="1"/>
    <s v="Processing"/>
    <n v="18.989999999999998"/>
    <x v="0"/>
    <x v="0"/>
    <x v="0"/>
  </r>
  <r>
    <n v="90201"/>
    <n v="45"/>
    <s v="lisa jacobs"/>
    <s v="LISAJACOBS57@GMAIL.COM"/>
    <x v="34"/>
    <s v="P22"/>
    <n v="2"/>
    <s v="Processing"/>
    <n v="1599.98"/>
    <x v="1"/>
    <x v="0"/>
    <x v="2"/>
  </r>
  <r>
    <n v="90202"/>
    <n v="74"/>
    <s v="kimberly weiss"/>
    <s v="KIMBERLYWEISS51@GMAIL.COM"/>
    <x v="35"/>
    <s v="P21"/>
    <n v="3"/>
    <s v="Processing"/>
    <n v="2039.97"/>
    <x v="1"/>
    <x v="0"/>
    <x v="2"/>
  </r>
  <r>
    <n v="90203"/>
    <n v="43"/>
    <s v="alejandro henderson"/>
    <s v="ALEJANDROHENDERSON61@GMAIL.COM"/>
    <x v="36"/>
    <s v="P26"/>
    <n v="1"/>
    <s v="Delivered"/>
    <n v="125.5"/>
    <x v="1"/>
    <x v="1"/>
    <x v="0"/>
  </r>
  <r>
    <n v="90204"/>
    <n v="54"/>
    <s v="marion clark"/>
    <s v="MARIONCLARK81@GMAIL.COM"/>
    <x v="37"/>
    <s v="P08"/>
    <n v="3"/>
    <s v="Shipped"/>
    <n v="239.96999999999997"/>
    <x v="1"/>
    <x v="0"/>
    <x v="0"/>
  </r>
  <r>
    <n v="90205"/>
    <n v="92"/>
    <s v="lola billings"/>
    <s v="LOLABILLINGS73@GMAIL.COM"/>
    <x v="38"/>
    <s v="P06"/>
    <n v="2"/>
    <s v="Shipped"/>
    <n v="19.98"/>
    <x v="0"/>
    <x v="0"/>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4">
  <r>
    <s v="P01"/>
    <x v="0"/>
    <s v="Mobile Phone"/>
    <n v="699.99"/>
    <n v="633.45000000000005"/>
  </r>
  <r>
    <s v="P02"/>
    <x v="1"/>
    <s v="Laptop"/>
    <n v="1699.99"/>
    <n v="1436.96"/>
  </r>
  <r>
    <s v="P04"/>
    <x v="2"/>
    <s v="Mobile Phone"/>
    <n v="899.99"/>
    <n v="780.31"/>
  </r>
  <r>
    <s v="P06"/>
    <x v="3"/>
    <s v="Accessories"/>
    <n v="9.99"/>
    <n v="8.84"/>
  </r>
  <r>
    <s v="P07"/>
    <x v="4"/>
    <s v="Accessories"/>
    <n v="10.99"/>
    <n v="8.34"/>
  </r>
  <r>
    <s v="P08"/>
    <x v="5"/>
    <s v="Mobile Phone"/>
    <n v="79.989999999999995"/>
    <n v="75.81"/>
  </r>
  <r>
    <s v="P09"/>
    <x v="6"/>
    <s v="Laptop"/>
    <n v="1599.99"/>
    <n v="1241.92"/>
  </r>
  <r>
    <s v="P10"/>
    <x v="7"/>
    <s v="Laptop"/>
    <n v="1800"/>
    <n v="1605.34"/>
  </r>
  <r>
    <s v="P11"/>
    <x v="8"/>
    <s v="Laptop"/>
    <n v="2099.9899999999998"/>
    <n v="1573.07"/>
  </r>
  <r>
    <s v="P12"/>
    <x v="9"/>
    <s v="Accessories"/>
    <n v="15.99"/>
    <n v="14.51"/>
  </r>
  <r>
    <s v="P13"/>
    <x v="10"/>
    <s v="Accessories"/>
    <n v="18.989999999999998"/>
    <n v="16.559999999999999"/>
  </r>
  <r>
    <s v="P16"/>
    <x v="11"/>
    <s v="Accessories"/>
    <n v="15.6"/>
    <n v="14.65"/>
  </r>
  <r>
    <s v="P17"/>
    <x v="12"/>
    <s v="Accessories"/>
    <n v="18"/>
    <n v="14.81"/>
  </r>
  <r>
    <s v="P18"/>
    <x v="13"/>
    <s v="Accessories"/>
    <n v="45.5"/>
    <n v="32.78"/>
  </r>
  <r>
    <s v="P19"/>
    <x v="14"/>
    <s v="Accessories"/>
    <n v="9.99"/>
    <n v="8.89"/>
  </r>
  <r>
    <s v="P21"/>
    <x v="15"/>
    <s v="Mobile Phone"/>
    <n v="679.99"/>
    <n v="633.05999999999995"/>
  </r>
  <r>
    <s v="P22"/>
    <x v="16"/>
    <s v="Mobile Phone"/>
    <n v="799.99"/>
    <n v="707.58"/>
  </r>
  <r>
    <s v="P23"/>
    <x v="17"/>
    <s v="Mobile Phone"/>
    <n v="1799.99"/>
    <n v="1702.35"/>
  </r>
  <r>
    <s v="P24"/>
    <x v="18"/>
    <s v="Mobile Phone"/>
    <n v="205"/>
    <n v="184.84"/>
  </r>
  <r>
    <s v="P25"/>
    <x v="19"/>
    <s v="Mobile Phone"/>
    <n v="199.99"/>
    <n v="164.25"/>
  </r>
  <r>
    <s v="P26"/>
    <x v="20"/>
    <s v="Mobile Phone"/>
    <n v="125.5"/>
    <n v="92.85"/>
  </r>
  <r>
    <s v="P27"/>
    <x v="21"/>
    <s v="Laptop"/>
    <n v="299.99"/>
    <n v="224.76"/>
  </r>
  <r>
    <s v="P28"/>
    <x v="22"/>
    <s v="Laptop"/>
    <n v="2449"/>
    <n v="2243.17"/>
  </r>
  <r>
    <s v="P30"/>
    <x v="23"/>
    <s v="Accessories"/>
    <n v="59"/>
    <n v="46.03"/>
  </r>
  <r>
    <s v="P31"/>
    <x v="24"/>
    <s v="Accessories"/>
    <n v="19"/>
    <n v="16.09"/>
  </r>
  <r>
    <s v="P32"/>
    <x v="25"/>
    <s v="Accessories"/>
    <n v="61.43"/>
    <n v="47.98"/>
  </r>
  <r>
    <s v="P33"/>
    <x v="26"/>
    <s v="Laptop"/>
    <n v="299.99"/>
    <n v="260.99"/>
  </r>
  <r>
    <s v="P34"/>
    <x v="27"/>
    <s v="Laptop"/>
    <n v="649.99"/>
    <n v="583.45000000000005"/>
  </r>
  <r>
    <s v="P35"/>
    <x v="28"/>
    <s v="Laptop"/>
    <n v="649.99"/>
    <n v="555.45000000000005"/>
  </r>
  <r>
    <s v="P36"/>
    <x v="29"/>
    <s v="Laptop"/>
    <n v="1399"/>
    <n v="1084.58"/>
  </r>
  <r>
    <s v="P37"/>
    <x v="30"/>
    <s v="Laptop"/>
    <n v="879"/>
    <n v="646.27"/>
  </r>
  <r>
    <s v="P38"/>
    <x v="31"/>
    <s v="Mobile Phone"/>
    <n v="289.99"/>
    <n v="238.49"/>
  </r>
  <r>
    <s v="P39"/>
    <x v="32"/>
    <s v="Mobile Phone"/>
    <n v="1449.99"/>
    <n v="1263.5"/>
  </r>
  <r>
    <s v="P40"/>
    <x v="33"/>
    <s v="Mobile Phone"/>
    <n v="699.99"/>
    <n v="576.5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87C0325-5470-4442-8CDF-2386761D40EF}"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rowHeaderCaption="Product Category">
  <location ref="G7:H11" firstHeaderRow="1" firstDataRow="1" firstDataCol="1"/>
  <pivotFields count="15">
    <pivotField showAll="0"/>
    <pivotField showAll="0"/>
    <pivotField showAll="0"/>
    <pivotField showAll="0"/>
    <pivotField numFmtId="14" showAll="0">
      <items count="79">
        <item x="59"/>
        <item x="58"/>
        <item x="61"/>
        <item x="15"/>
        <item x="5"/>
        <item x="33"/>
        <item x="67"/>
        <item x="72"/>
        <item x="51"/>
        <item x="32"/>
        <item x="77"/>
        <item x="1"/>
        <item x="74"/>
        <item x="65"/>
        <item x="7"/>
        <item x="47"/>
        <item x="10"/>
        <item x="21"/>
        <item x="75"/>
        <item x="45"/>
        <item x="66"/>
        <item x="16"/>
        <item x="48"/>
        <item x="24"/>
        <item x="38"/>
        <item x="4"/>
        <item x="20"/>
        <item x="39"/>
        <item x="0"/>
        <item x="6"/>
        <item x="8"/>
        <item x="57"/>
        <item x="53"/>
        <item x="2"/>
        <item x="13"/>
        <item x="11"/>
        <item x="55"/>
        <item x="60"/>
        <item x="27"/>
        <item x="29"/>
        <item x="19"/>
        <item x="30"/>
        <item x="9"/>
        <item x="3"/>
        <item x="17"/>
        <item x="40"/>
        <item x="73"/>
        <item x="35"/>
        <item x="56"/>
        <item x="12"/>
        <item x="49"/>
        <item x="63"/>
        <item x="62"/>
        <item x="14"/>
        <item x="50"/>
        <item x="71"/>
        <item x="54"/>
        <item x="52"/>
        <item x="64"/>
        <item x="26"/>
        <item x="22"/>
        <item x="31"/>
        <item x="70"/>
        <item x="34"/>
        <item x="28"/>
        <item x="25"/>
        <item x="43"/>
        <item x="36"/>
        <item x="37"/>
        <item x="69"/>
        <item x="41"/>
        <item x="42"/>
        <item x="68"/>
        <item x="44"/>
        <item x="23"/>
        <item x="76"/>
        <item x="18"/>
        <item x="46"/>
        <item t="default"/>
      </items>
    </pivotField>
    <pivotField showAll="0"/>
    <pivotField showAll="0"/>
    <pivotField showAll="0"/>
    <pivotField dataField="1" numFmtId="164" showAll="0"/>
    <pivotField axis="axisRow" showAll="0">
      <items count="4">
        <item x="0"/>
        <item x="2"/>
        <item x="1"/>
        <item t="default"/>
      </items>
    </pivotField>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9"/>
  </rowFields>
  <rowItems count="4">
    <i>
      <x/>
    </i>
    <i>
      <x v="1"/>
    </i>
    <i>
      <x v="2"/>
    </i>
    <i t="grand">
      <x/>
    </i>
  </rowItems>
  <colItems count="1">
    <i/>
  </colItems>
  <dataFields count="1">
    <dataField name="Total Revenue" fld="8" baseField="0" baseItem="0" numFmtId="165"/>
  </dataFields>
  <chartFormats count="3">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42730E1-D247-2B42-95DB-6F7E578A4CA0}"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J16:K29" firstHeaderRow="1" firstDataRow="1" firstDataCol="1"/>
  <pivotFields count="15">
    <pivotField showAll="0"/>
    <pivotField showAll="0"/>
    <pivotField showAll="0"/>
    <pivotField showAll="0"/>
    <pivotField axis="axisRow" numFmtId="14" showAll="0">
      <items count="79">
        <item x="59"/>
        <item x="58"/>
        <item x="61"/>
        <item x="15"/>
        <item x="5"/>
        <item x="33"/>
        <item x="67"/>
        <item x="72"/>
        <item x="51"/>
        <item x="32"/>
        <item x="77"/>
        <item x="1"/>
        <item x="74"/>
        <item x="65"/>
        <item x="7"/>
        <item x="47"/>
        <item x="10"/>
        <item x="21"/>
        <item x="75"/>
        <item x="45"/>
        <item x="66"/>
        <item x="16"/>
        <item x="48"/>
        <item x="24"/>
        <item x="38"/>
        <item x="4"/>
        <item x="20"/>
        <item x="39"/>
        <item x="0"/>
        <item x="6"/>
        <item x="8"/>
        <item x="57"/>
        <item x="53"/>
        <item x="2"/>
        <item x="13"/>
        <item x="11"/>
        <item x="55"/>
        <item x="60"/>
        <item x="27"/>
        <item x="29"/>
        <item x="19"/>
        <item x="30"/>
        <item x="9"/>
        <item x="3"/>
        <item x="17"/>
        <item x="40"/>
        <item x="73"/>
        <item x="35"/>
        <item x="56"/>
        <item x="12"/>
        <item x="49"/>
        <item x="63"/>
        <item x="62"/>
        <item x="14"/>
        <item x="50"/>
        <item x="71"/>
        <item x="54"/>
        <item x="52"/>
        <item x="64"/>
        <item x="26"/>
        <item x="22"/>
        <item x="31"/>
        <item x="70"/>
        <item x="34"/>
        <item x="28"/>
        <item x="25"/>
        <item x="43"/>
        <item x="36"/>
        <item x="37"/>
        <item x="69"/>
        <item x="41"/>
        <item x="42"/>
        <item x="68"/>
        <item x="44"/>
        <item x="23"/>
        <item x="76"/>
        <item x="18"/>
        <item x="46"/>
        <item t="default"/>
      </items>
    </pivotField>
    <pivotField showAll="0"/>
    <pivotField showAll="0"/>
    <pivotField showAll="0"/>
    <pivotField dataField="1" numFmtId="164" showAll="0"/>
    <pivotField showAll="0"/>
    <pivotField showAll="0"/>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2">
    <field x="12"/>
    <field x="4"/>
  </rowFields>
  <rowItems count="13">
    <i>
      <x v="1"/>
    </i>
    <i>
      <x v="2"/>
    </i>
    <i>
      <x v="3"/>
    </i>
    <i>
      <x v="4"/>
    </i>
    <i>
      <x v="5"/>
    </i>
    <i>
      <x v="6"/>
    </i>
    <i>
      <x v="7"/>
    </i>
    <i>
      <x v="8"/>
    </i>
    <i>
      <x v="9"/>
    </i>
    <i>
      <x v="10"/>
    </i>
    <i>
      <x v="11"/>
    </i>
    <i>
      <x v="12"/>
    </i>
    <i t="grand">
      <x/>
    </i>
  </rowItems>
  <colItems count="1">
    <i/>
  </colItems>
  <dataFields count="1">
    <dataField name="Total Revenue" fld="8" baseField="0" baseItem="0" numFmtId="165"/>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8955775-C63C-3D49-A645-858E8566F0D2}" name="PivotTable6"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Product">
  <location ref="J7:K11" firstHeaderRow="1" firstDataRow="1" firstDataCol="1"/>
  <pivotFields count="5">
    <pivotField showAll="0"/>
    <pivotField axis="axisRow" showAll="0" sortType="ascending">
      <items count="35">
        <item h="1" x="21"/>
        <item h="1" x="1"/>
        <item h="1" x="23"/>
        <item x="22"/>
        <item h="1" x="25"/>
        <item h="1" x="24"/>
        <item h="1" x="29"/>
        <item h="1" x="28"/>
        <item h="1" x="10"/>
        <item h="1" x="9"/>
        <item h="1" x="7"/>
        <item h="1" x="8"/>
        <item h="1" x="6"/>
        <item h="1" x="27"/>
        <item h="1" x="2"/>
        <item h="1" x="20"/>
        <item h="1" x="0"/>
        <item h="1" x="18"/>
        <item h="1" x="19"/>
        <item h="1" x="26"/>
        <item h="1" x="30"/>
        <item h="1" x="33"/>
        <item h="1" x="5"/>
        <item h="1" x="31"/>
        <item h="1" x="32"/>
        <item h="1" x="15"/>
        <item h="1" x="16"/>
        <item h="1" x="17"/>
        <item h="1" x="4"/>
        <item x="14"/>
        <item x="3"/>
        <item h="1" x="13"/>
        <item h="1" x="11"/>
        <item h="1" x="12"/>
        <item t="default"/>
      </items>
      <autoSortScope>
        <pivotArea dataOnly="0" outline="0" fieldPosition="0">
          <references count="1">
            <reference field="4294967294" count="1" selected="0">
              <x v="0"/>
            </reference>
          </references>
        </pivotArea>
      </autoSortScope>
    </pivotField>
    <pivotField showAll="0"/>
    <pivotField dataField="1" numFmtId="164" showAll="0"/>
    <pivotField numFmtId="164" showAll="0"/>
  </pivotFields>
  <rowFields count="1">
    <field x="1"/>
  </rowFields>
  <rowItems count="4">
    <i>
      <x v="29"/>
    </i>
    <i>
      <x v="30"/>
    </i>
    <i>
      <x v="3"/>
    </i>
    <i t="grand">
      <x/>
    </i>
  </rowItems>
  <colItems count="1">
    <i/>
  </colItems>
  <dataFields count="1">
    <dataField name="Unit Price" fld="3" baseField="0" baseItem="0" numFmtId="168"/>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4E1C99F-81CC-2145-AFE2-724C7ADA89D2}"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I2:I3" firstHeaderRow="1" firstDataRow="1" firstDataCol="0"/>
  <pivotFields count="15">
    <pivotField dataField="1" showAll="0"/>
    <pivotField showAll="0"/>
    <pivotField showAll="0"/>
    <pivotField showAll="0"/>
    <pivotField numFmtId="14" showAll="0">
      <items count="79">
        <item x="59"/>
        <item x="58"/>
        <item x="61"/>
        <item x="15"/>
        <item x="5"/>
        <item x="33"/>
        <item x="67"/>
        <item x="72"/>
        <item x="51"/>
        <item x="32"/>
        <item x="77"/>
        <item x="1"/>
        <item x="74"/>
        <item x="65"/>
        <item x="7"/>
        <item x="47"/>
        <item x="10"/>
        <item x="21"/>
        <item x="75"/>
        <item x="45"/>
        <item x="66"/>
        <item x="16"/>
        <item x="48"/>
        <item x="24"/>
        <item x="38"/>
        <item x="4"/>
        <item x="20"/>
        <item x="39"/>
        <item x="0"/>
        <item x="6"/>
        <item x="8"/>
        <item x="57"/>
        <item x="53"/>
        <item x="2"/>
        <item x="13"/>
        <item x="11"/>
        <item x="55"/>
        <item x="60"/>
        <item x="27"/>
        <item x="29"/>
        <item x="19"/>
        <item x="30"/>
        <item x="9"/>
        <item x="3"/>
        <item x="17"/>
        <item x="40"/>
        <item x="73"/>
        <item x="35"/>
        <item x="56"/>
        <item x="12"/>
        <item x="49"/>
        <item x="63"/>
        <item x="62"/>
        <item x="14"/>
        <item x="50"/>
        <item x="71"/>
        <item x="54"/>
        <item x="52"/>
        <item x="64"/>
        <item x="26"/>
        <item x="22"/>
        <item x="31"/>
        <item x="70"/>
        <item x="34"/>
        <item x="28"/>
        <item x="25"/>
        <item x="43"/>
        <item x="36"/>
        <item x="37"/>
        <item x="69"/>
        <item x="41"/>
        <item x="42"/>
        <item x="68"/>
        <item x="44"/>
        <item x="23"/>
        <item x="76"/>
        <item x="18"/>
        <item x="46"/>
        <item t="default"/>
      </items>
    </pivotField>
    <pivotField showAll="0"/>
    <pivotField showAll="0"/>
    <pivotField showAll="0"/>
    <pivotField numFmtId="164" showAll="0"/>
    <pivotField showAll="0">
      <items count="4">
        <item x="0"/>
        <item x="2"/>
        <item x="1"/>
        <item t="default"/>
      </items>
    </pivotField>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Items count="1">
    <i/>
  </rowItems>
  <colItems count="1">
    <i/>
  </colItems>
  <dataFields count="1">
    <dataField name="Total Orders" fld="0" subtotal="count" baseField="0" baseItem="0" numFmtId="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55A0BEB-126B-8A48-B8D3-95B6D66FC365}"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rowHeaderCaption="Product Category">
  <location ref="B37:C41" firstHeaderRow="1" firstDataRow="1" firstDataCol="1"/>
  <pivotFields count="15">
    <pivotField dataField="1" showAll="0"/>
    <pivotField showAll="0"/>
    <pivotField showAll="0"/>
    <pivotField showAll="0"/>
    <pivotField numFmtId="14" showAll="0">
      <items count="79">
        <item x="59"/>
        <item x="58"/>
        <item x="61"/>
        <item x="15"/>
        <item x="5"/>
        <item x="33"/>
        <item x="67"/>
        <item x="72"/>
        <item x="51"/>
        <item x="32"/>
        <item x="77"/>
        <item x="1"/>
        <item x="74"/>
        <item x="65"/>
        <item x="7"/>
        <item x="47"/>
        <item x="10"/>
        <item x="21"/>
        <item x="75"/>
        <item x="45"/>
        <item x="66"/>
        <item x="16"/>
        <item x="48"/>
        <item x="24"/>
        <item x="38"/>
        <item x="4"/>
        <item x="20"/>
        <item x="39"/>
        <item x="0"/>
        <item x="6"/>
        <item x="8"/>
        <item x="57"/>
        <item x="53"/>
        <item x="2"/>
        <item x="13"/>
        <item x="11"/>
        <item x="55"/>
        <item x="60"/>
        <item x="27"/>
        <item x="29"/>
        <item x="19"/>
        <item x="30"/>
        <item x="9"/>
        <item x="3"/>
        <item x="17"/>
        <item x="40"/>
        <item x="73"/>
        <item x="35"/>
        <item x="56"/>
        <item x="12"/>
        <item x="49"/>
        <item x="63"/>
        <item x="62"/>
        <item x="14"/>
        <item x="50"/>
        <item x="71"/>
        <item x="54"/>
        <item x="52"/>
        <item x="64"/>
        <item x="26"/>
        <item x="22"/>
        <item x="31"/>
        <item x="70"/>
        <item x="34"/>
        <item x="28"/>
        <item x="25"/>
        <item x="43"/>
        <item x="36"/>
        <item x="37"/>
        <item x="69"/>
        <item x="41"/>
        <item x="42"/>
        <item x="68"/>
        <item x="44"/>
        <item x="23"/>
        <item x="76"/>
        <item x="18"/>
        <item x="46"/>
        <item t="default"/>
      </items>
    </pivotField>
    <pivotField showAll="0"/>
    <pivotField showAll="0"/>
    <pivotField showAll="0"/>
    <pivotField numFmtId="164" showAll="0"/>
    <pivotField axis="axisRow" showAll="0">
      <items count="4">
        <item x="0"/>
        <item x="2"/>
        <item x="1"/>
        <item t="default"/>
      </items>
    </pivotField>
    <pivotField showAll="0"/>
    <pivotField showAll="0"/>
    <pivotField showAll="0" defaultSubtotal="0"/>
    <pivotField showAll="0" defaultSubtotal="0"/>
    <pivotField showAll="0" defaultSubtotal="0">
      <items count="4">
        <item x="0"/>
        <item x="1"/>
        <item x="2"/>
        <item x="3"/>
      </items>
    </pivotField>
  </pivotFields>
  <rowFields count="1">
    <field x="9"/>
  </rowFields>
  <rowItems count="4">
    <i>
      <x/>
    </i>
    <i>
      <x v="1"/>
    </i>
    <i>
      <x v="2"/>
    </i>
    <i t="grand">
      <x/>
    </i>
  </rowItems>
  <colItems count="1">
    <i/>
  </colItems>
  <dataFields count="1">
    <dataField name="Number of Orders" fld="0" subtotal="count" baseField="0" baseItem="0" numFmtId="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A65BEA5-58D5-884D-82E3-692D66539A42}"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F14:G18" firstHeaderRow="1" firstDataRow="1" firstDataCol="1"/>
  <pivotFields count="15">
    <pivotField showAll="0"/>
    <pivotField showAll="0"/>
    <pivotField showAll="0"/>
    <pivotField showAll="0"/>
    <pivotField numFmtId="14" showAll="0">
      <items count="79">
        <item x="59"/>
        <item x="58"/>
        <item x="61"/>
        <item x="15"/>
        <item x="5"/>
        <item x="33"/>
        <item x="67"/>
        <item x="72"/>
        <item x="51"/>
        <item x="32"/>
        <item x="77"/>
        <item x="1"/>
        <item x="74"/>
        <item x="65"/>
        <item x="7"/>
        <item x="47"/>
        <item x="10"/>
        <item x="21"/>
        <item x="75"/>
        <item x="45"/>
        <item x="66"/>
        <item x="16"/>
        <item x="48"/>
        <item x="24"/>
        <item x="38"/>
        <item x="4"/>
        <item x="20"/>
        <item x="39"/>
        <item x="0"/>
        <item x="6"/>
        <item x="8"/>
        <item x="57"/>
        <item x="53"/>
        <item x="2"/>
        <item x="13"/>
        <item x="11"/>
        <item x="55"/>
        <item x="60"/>
        <item x="27"/>
        <item x="29"/>
        <item x="19"/>
        <item x="30"/>
        <item x="9"/>
        <item x="3"/>
        <item x="17"/>
        <item x="40"/>
        <item x="73"/>
        <item x="35"/>
        <item x="56"/>
        <item x="12"/>
        <item x="49"/>
        <item x="63"/>
        <item x="62"/>
        <item x="14"/>
        <item x="50"/>
        <item x="71"/>
        <item x="54"/>
        <item x="52"/>
        <item x="64"/>
        <item x="26"/>
        <item x="22"/>
        <item x="31"/>
        <item x="70"/>
        <item x="34"/>
        <item x="28"/>
        <item x="25"/>
        <item x="43"/>
        <item x="36"/>
        <item x="37"/>
        <item x="69"/>
        <item x="41"/>
        <item x="42"/>
        <item x="68"/>
        <item x="44"/>
        <item x="23"/>
        <item x="76"/>
        <item x="18"/>
        <item x="46"/>
        <item t="default"/>
      </items>
    </pivotField>
    <pivotField showAll="0"/>
    <pivotField showAll="0"/>
    <pivotField showAll="0"/>
    <pivotField numFmtId="164" showAll="0"/>
    <pivotField showAll="0">
      <items count="4">
        <item x="0"/>
        <item x="2"/>
        <item x="1"/>
        <item t="default"/>
      </items>
    </pivotField>
    <pivotField showAll="0"/>
    <pivotField axis="axisRow" dataField="1" showAll="0">
      <items count="4">
        <item x="1"/>
        <item x="2"/>
        <item x="0"/>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11"/>
  </rowFields>
  <rowItems count="4">
    <i>
      <x/>
    </i>
    <i>
      <x v="1"/>
    </i>
    <i>
      <x v="2"/>
    </i>
    <i t="grand">
      <x/>
    </i>
  </rowItems>
  <colItems count="1">
    <i/>
  </colItems>
  <dataFields count="1">
    <dataField name="Count of Sales Level" fld="11" subtotal="count" baseField="0" baseItem="0" numFmtId="1"/>
  </dataFields>
  <chartFormats count="8">
    <chartFormat chart="0" format="0"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0"/>
          </reference>
        </references>
      </pivotArea>
    </chartFormat>
    <chartFormat chart="2" format="6">
      <pivotArea type="data" outline="0" fieldPosition="0">
        <references count="2">
          <reference field="4294967294" count="1" selected="0">
            <x v="0"/>
          </reference>
          <reference field="11" count="1" selected="0">
            <x v="0"/>
          </reference>
        </references>
      </pivotArea>
    </chartFormat>
    <chartFormat chart="2" format="7">
      <pivotArea type="data" outline="0" fieldPosition="0">
        <references count="2">
          <reference field="4294967294" count="1" selected="0">
            <x v="0"/>
          </reference>
          <reference field="11" count="1" selected="0">
            <x v="1"/>
          </reference>
        </references>
      </pivotArea>
    </chartFormat>
    <chartFormat chart="2" format="8">
      <pivotArea type="data" outline="0" fieldPosition="0">
        <references count="2">
          <reference field="4294967294" count="1" selected="0">
            <x v="0"/>
          </reference>
          <reference field="11" count="1" selected="0">
            <x v="2"/>
          </reference>
        </references>
      </pivotArea>
    </chartFormat>
    <chartFormat chart="0" format="1">
      <pivotArea type="data" outline="0" fieldPosition="0">
        <references count="2">
          <reference field="4294967294" count="1" selected="0">
            <x v="0"/>
          </reference>
          <reference field="11" count="1" selected="0">
            <x v="0"/>
          </reference>
        </references>
      </pivotArea>
    </chartFormat>
    <chartFormat chart="0" format="2">
      <pivotArea type="data" outline="0" fieldPosition="0">
        <references count="2">
          <reference field="4294967294" count="1" selected="0">
            <x v="0"/>
          </reference>
          <reference field="11" count="1" selected="0">
            <x v="1"/>
          </reference>
        </references>
      </pivotArea>
    </chartFormat>
    <chartFormat chart="0" format="3">
      <pivotArea type="data" outline="0" fieldPosition="0">
        <references count="2">
          <reference field="4294967294" count="1" selected="0">
            <x v="0"/>
          </reference>
          <reference field="1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302E692-13AE-A044-B6C3-2FBE82156AF0}"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B14:C17" firstHeaderRow="1" firstDataRow="1" firstDataCol="1"/>
  <pivotFields count="15">
    <pivotField showAll="0"/>
    <pivotField showAll="0"/>
    <pivotField showAll="0"/>
    <pivotField showAll="0"/>
    <pivotField numFmtId="14" showAll="0">
      <items count="79">
        <item x="59"/>
        <item x="58"/>
        <item x="61"/>
        <item x="15"/>
        <item x="5"/>
        <item x="33"/>
        <item x="67"/>
        <item x="72"/>
        <item x="51"/>
        <item x="32"/>
        <item x="77"/>
        <item x="1"/>
        <item x="74"/>
        <item x="65"/>
        <item x="7"/>
        <item x="47"/>
        <item x="10"/>
        <item x="21"/>
        <item x="75"/>
        <item x="45"/>
        <item x="66"/>
        <item x="16"/>
        <item x="48"/>
        <item x="24"/>
        <item x="38"/>
        <item x="4"/>
        <item x="20"/>
        <item x="39"/>
        <item x="0"/>
        <item x="6"/>
        <item x="8"/>
        <item x="57"/>
        <item x="53"/>
        <item x="2"/>
        <item x="13"/>
        <item x="11"/>
        <item x="55"/>
        <item x="60"/>
        <item x="27"/>
        <item x="29"/>
        <item x="19"/>
        <item x="30"/>
        <item x="9"/>
        <item x="3"/>
        <item x="17"/>
        <item x="40"/>
        <item x="73"/>
        <item x="35"/>
        <item x="56"/>
        <item x="12"/>
        <item x="49"/>
        <item x="63"/>
        <item x="62"/>
        <item x="14"/>
        <item x="50"/>
        <item x="71"/>
        <item x="54"/>
        <item x="52"/>
        <item x="64"/>
        <item x="26"/>
        <item x="22"/>
        <item x="31"/>
        <item x="70"/>
        <item x="34"/>
        <item x="28"/>
        <item x="25"/>
        <item x="43"/>
        <item x="36"/>
        <item x="37"/>
        <item x="69"/>
        <item x="41"/>
        <item x="42"/>
        <item x="68"/>
        <item x="44"/>
        <item x="23"/>
        <item x="76"/>
        <item x="18"/>
        <item x="46"/>
        <item t="default"/>
      </items>
    </pivotField>
    <pivotField showAll="0"/>
    <pivotField showAll="0"/>
    <pivotField showAll="0"/>
    <pivotField numFmtId="164" showAll="0"/>
    <pivotField showAll="0">
      <items count="4">
        <item x="0"/>
        <item x="2"/>
        <item x="1"/>
        <item t="default"/>
      </items>
    </pivotField>
    <pivotField axis="axisRow" dataField="1" showAll="0">
      <items count="3">
        <item x="0"/>
        <item x="1"/>
        <item t="default"/>
      </items>
    </pivotField>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10"/>
  </rowFields>
  <rowItems count="3">
    <i>
      <x/>
    </i>
    <i>
      <x v="1"/>
    </i>
    <i t="grand">
      <x/>
    </i>
  </rowItems>
  <colItems count="1">
    <i/>
  </colItems>
  <dataFields count="1">
    <dataField name="Count of Order Status" fld="10" subtotal="count" baseField="0" baseItem="0" numFmtId="1"/>
  </dataFields>
  <chartFormats count="6">
    <chartFormat chart="0" format="0"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10" count="1" selected="0">
            <x v="0"/>
          </reference>
        </references>
      </pivotArea>
    </chartFormat>
    <chartFormat chart="2" format="6">
      <pivotArea type="data" outline="0" fieldPosition="0">
        <references count="2">
          <reference field="4294967294" count="1" selected="0">
            <x v="0"/>
          </reference>
          <reference field="10" count="1" selected="0">
            <x v="1"/>
          </reference>
        </references>
      </pivotArea>
    </chartFormat>
    <chartFormat chart="0" format="1">
      <pivotArea type="data" outline="0" fieldPosition="0">
        <references count="2">
          <reference field="4294967294" count="1" selected="0">
            <x v="0"/>
          </reference>
          <reference field="10" count="1" selected="0">
            <x v="0"/>
          </reference>
        </references>
      </pivotArea>
    </chartFormat>
    <chartFormat chart="0" format="2">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AE960F09-7028-A941-9111-CC1A30ED20C1}"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4" firstHeaderRow="1" firstDataRow="1" firstDataCol="0"/>
  <pivotFields count="15">
    <pivotField showAll="0"/>
    <pivotField showAll="0"/>
    <pivotField showAll="0"/>
    <pivotField showAll="0"/>
    <pivotField numFmtId="14" showAll="0">
      <items count="79">
        <item x="59"/>
        <item x="58"/>
        <item x="61"/>
        <item x="15"/>
        <item x="5"/>
        <item x="33"/>
        <item x="67"/>
        <item x="72"/>
        <item x="51"/>
        <item x="32"/>
        <item x="77"/>
        <item x="1"/>
        <item x="74"/>
        <item x="65"/>
        <item x="7"/>
        <item x="47"/>
        <item x="10"/>
        <item x="21"/>
        <item x="75"/>
        <item x="45"/>
        <item x="66"/>
        <item x="16"/>
        <item x="48"/>
        <item x="24"/>
        <item x="38"/>
        <item x="4"/>
        <item x="20"/>
        <item x="39"/>
        <item x="0"/>
        <item x="6"/>
        <item x="8"/>
        <item x="57"/>
        <item x="53"/>
        <item x="2"/>
        <item x="13"/>
        <item x="11"/>
        <item x="55"/>
        <item x="60"/>
        <item x="27"/>
        <item x="29"/>
        <item x="19"/>
        <item x="30"/>
        <item x="9"/>
        <item x="3"/>
        <item x="17"/>
        <item x="40"/>
        <item x="73"/>
        <item x="35"/>
        <item x="56"/>
        <item x="12"/>
        <item x="49"/>
        <item x="63"/>
        <item x="62"/>
        <item x="14"/>
        <item x="50"/>
        <item x="71"/>
        <item x="54"/>
        <item x="52"/>
        <item x="64"/>
        <item x="26"/>
        <item x="22"/>
        <item x="31"/>
        <item x="70"/>
        <item x="34"/>
        <item x="28"/>
        <item x="25"/>
        <item x="43"/>
        <item x="36"/>
        <item x="37"/>
        <item x="69"/>
        <item x="41"/>
        <item x="42"/>
        <item x="68"/>
        <item x="44"/>
        <item x="23"/>
        <item x="76"/>
        <item x="18"/>
        <item x="46"/>
        <item t="default"/>
      </items>
    </pivotField>
    <pivotField showAll="0"/>
    <pivotField showAll="0"/>
    <pivotField showAll="0"/>
    <pivotField dataField="1" numFmtId="164" showAll="0"/>
    <pivotField showAll="0">
      <items count="4">
        <item x="0"/>
        <item x="2"/>
        <item x="1"/>
        <item t="default"/>
      </items>
    </pivotField>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Items count="1">
    <i/>
  </rowItems>
  <colItems count="1">
    <i/>
  </colItems>
  <dataFields count="1">
    <dataField name="Total Revenue" fld="8" baseField="0" baseItem="0" numFmtId="165"/>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 xr10:uid="{A0192EF3-3E01-0846-91A0-53A5B13EDCFC}" sourceName="Product_Category">
  <pivotTables>
    <pivotTable tabId="3" name="PivotTable5"/>
    <pivotTable tabId="3" name="PivotTable1"/>
    <pivotTable tabId="3" name="PivotTable2"/>
    <pivotTable tabId="3" name="PivotTable3"/>
    <pivotTable tabId="3" name="PivotTable4"/>
  </pivotTables>
  <data>
    <tabular pivotCacheId="30730754">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_Category" xr10:uid="{20565757-0B10-1542-8E9B-A5736A98AA6A}" cache="Slicer_Product_Category" caption="Product_Category" style="SlicerStyleLight2"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424054E-57BF-6146-868D-99D86666E4D8}" name="Table1" displayName="Table1" ref="A1:L200" totalsRowShown="0" headerRowDxfId="21" headerRowBorderDxfId="20" tableBorderDxfId="19" headerRowCellStyle="Calculation">
  <autoFilter ref="A1:L200" xr:uid="{C424054E-57BF-6146-868D-99D86666E4D8}"/>
  <tableColumns count="12">
    <tableColumn id="1" xr3:uid="{F5CFB3D6-591F-2841-9DE5-EE4AA39B4314}" name="order_id" dataDxfId="18"/>
    <tableColumn id="2" xr3:uid="{DC22B6DB-45F1-E249-9075-B2DF8E356D2E}" name="customer_id" dataDxfId="17"/>
    <tableColumn id="3" xr3:uid="{9D9FD625-D503-9345-A3CA-8CEA788FD780}" name="customer_name" dataDxfId="16"/>
    <tableColumn id="4" xr3:uid="{D21B769C-E22E-3048-830C-81C2B1DA7574}" name="customer_email" dataDxfId="15"/>
    <tableColumn id="5" xr3:uid="{8B2130BA-5A6C-C34D-A1FE-8B0DFA8B2B4B}" name="order_date" dataDxfId="14"/>
    <tableColumn id="6" xr3:uid="{1F7E6E96-400B-F146-B1E7-CE1DD2476192}" name="product_id" dataDxfId="13"/>
    <tableColumn id="7" xr3:uid="{9C968B35-AEA6-874C-8A28-A90CFAFFC85C}" name="quantity" dataDxfId="12"/>
    <tableColumn id="8" xr3:uid="{F526AC39-F2AA-3445-9F5C-6994064159E3}" name="delivery_status" dataDxfId="11"/>
    <tableColumn id="9" xr3:uid="{76EB5234-0F30-7B45-9609-6EACF3A3F454}" name="order_amount" dataDxfId="10"/>
    <tableColumn id="10" xr3:uid="{83F5C4CD-E657-E145-99E1-2D56795170E0}" name="Product_Category" dataDxfId="9">
      <calculatedColumnFormula>VLOOKUP(Table1[[#This Row],[product_id]],Table2[],3,FALSE)</calculatedColumnFormula>
    </tableColumn>
    <tableColumn id="11" xr3:uid="{E0560D5F-CD45-F241-A71C-CFEFBF2E6235}" name="Order Status" dataDxfId="8">
      <calculatedColumnFormula>IF(Table1[[#This Row],[delivery_status]]="Delivered","Order Successful","Order is Still Processing")</calculatedColumnFormula>
    </tableColumn>
    <tableColumn id="12" xr3:uid="{BB204D20-640E-6143-BE8D-EBAD9CA7BCDC}" name="Sales Level" dataDxfId="7">
      <calculatedColumnFormula>IF(Table1[[#This Row],[order_amount]]&lt;=500,"Normal Sales",IF(Table1[[#This Row],[order_amount]]&lt;=1500,"Average Sales","High Sales"))</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93F270A-5D63-024B-B55B-FF23641A7999}" name="Table2" displayName="Table2" ref="R2:V36" totalsRowShown="0" headerRowBorderDxfId="6" tableBorderDxfId="5">
  <autoFilter ref="R2:V36" xr:uid="{E93F270A-5D63-024B-B55B-FF23641A7999}"/>
  <tableColumns count="5">
    <tableColumn id="1" xr3:uid="{3C9004C8-DAB3-0A43-A255-65C8CE4AE7F2}" name="product_id" dataDxfId="4"/>
    <tableColumn id="2" xr3:uid="{EE7D1003-67BA-5343-A118-E5008BBDDCCB}" name="product_name" dataDxfId="3"/>
    <tableColumn id="3" xr3:uid="{01A1C025-2B79-9347-8C5F-E446F33CB51F}" name="product_category" dataDxfId="2"/>
    <tableColumn id="4" xr3:uid="{2DCE3EDA-5B29-284E-87F8-5113E4ED9F3F}" name="unit_price" dataDxfId="1"/>
    <tableColumn id="5" xr3:uid="{6E898A0A-19D0-7B40-8DE3-F335B5DA387C}" name="unit_cost" dataDxfId="0"/>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68C7AB-F753-7740-B049-66D428AD2D77}">
  <dimension ref="A2:K41"/>
  <sheetViews>
    <sheetView workbookViewId="0">
      <selection activeCell="J8" sqref="J8:K8"/>
      <pivotSelection pane="bottomRight" showHeader="1" extendable="1" axis="axisRow" max="4" activeRow="7" activeCol="9" previousRow="7" previousCol="9" click="1" r:id="rId3">
        <pivotArea dataOnly="0" fieldPosition="0">
          <references count="1">
            <reference field="1" count="1">
              <x v="29"/>
            </reference>
          </references>
        </pivotArea>
      </pivotSelection>
    </sheetView>
  </sheetViews>
  <sheetFormatPr baseColWidth="10" defaultRowHeight="15" x14ac:dyDescent="0.2"/>
  <cols>
    <col min="1" max="1" width="12.1640625" bestFit="1" customWidth="1"/>
    <col min="2" max="2" width="18.83203125" bestFit="1" customWidth="1"/>
    <col min="3" max="3" width="17.6640625" bestFit="1" customWidth="1"/>
    <col min="6" max="6" width="12.1640625" bestFit="1" customWidth="1"/>
    <col min="7" max="7" width="17" bestFit="1" customWidth="1"/>
    <col min="8" max="8" width="12.1640625" bestFit="1" customWidth="1"/>
    <col min="9" max="9" width="10.5" bestFit="1" customWidth="1"/>
    <col min="10" max="11" width="12.1640625" bestFit="1" customWidth="1"/>
    <col min="12" max="12" width="14.83203125" bestFit="1" customWidth="1"/>
  </cols>
  <sheetData>
    <row r="2" spans="1:11" x14ac:dyDescent="0.2">
      <c r="D2" s="21" t="s">
        <v>215</v>
      </c>
      <c r="F2" s="21" t="s">
        <v>216</v>
      </c>
      <c r="I2" t="s">
        <v>217</v>
      </c>
    </row>
    <row r="3" spans="1:11" x14ac:dyDescent="0.2">
      <c r="A3" t="s">
        <v>214</v>
      </c>
      <c r="D3" s="26">
        <f>MIN(Table2[unit_price])</f>
        <v>9.99</v>
      </c>
      <c r="F3" s="27">
        <f>MAX(Table2[unit_price])</f>
        <v>2449</v>
      </c>
      <c r="I3" s="22">
        <v>199</v>
      </c>
    </row>
    <row r="4" spans="1:11" x14ac:dyDescent="0.2">
      <c r="A4" s="20">
        <v>228006.25999999998</v>
      </c>
    </row>
    <row r="7" spans="1:11" x14ac:dyDescent="0.2">
      <c r="A7" s="21" t="s">
        <v>219</v>
      </c>
      <c r="C7" s="21" t="s">
        <v>220</v>
      </c>
      <c r="G7" s="23" t="s">
        <v>223</v>
      </c>
      <c r="H7" t="s">
        <v>214</v>
      </c>
      <c r="J7" s="23" t="s">
        <v>231</v>
      </c>
      <c r="K7" t="s">
        <v>230</v>
      </c>
    </row>
    <row r="8" spans="1:11" x14ac:dyDescent="0.2">
      <c r="A8">
        <f>COUNTIF(Table1[Product_Category],"Laptop")</f>
        <v>62</v>
      </c>
      <c r="C8">
        <f>COUNTIF(Table1[Product_Category],"Mobile Phone")</f>
        <v>76</v>
      </c>
      <c r="G8" s="24" t="s">
        <v>13</v>
      </c>
      <c r="H8" s="20">
        <v>3461.1499999999992</v>
      </c>
      <c r="J8" s="24" t="s">
        <v>148</v>
      </c>
      <c r="K8" s="28">
        <v>9.99</v>
      </c>
    </row>
    <row r="9" spans="1:11" x14ac:dyDescent="0.2">
      <c r="G9" s="24" t="s">
        <v>26</v>
      </c>
      <c r="H9" s="20">
        <v>134233.41000000003</v>
      </c>
      <c r="J9" s="24" t="s">
        <v>47</v>
      </c>
      <c r="K9" s="28">
        <v>9.99</v>
      </c>
    </row>
    <row r="10" spans="1:11" x14ac:dyDescent="0.2">
      <c r="G10" s="24" t="s">
        <v>22</v>
      </c>
      <c r="H10" s="20">
        <v>90311.700000000041</v>
      </c>
      <c r="J10" s="24" t="s">
        <v>44</v>
      </c>
      <c r="K10" s="28">
        <v>2449</v>
      </c>
    </row>
    <row r="11" spans="1:11" x14ac:dyDescent="0.2">
      <c r="G11" s="24" t="s">
        <v>222</v>
      </c>
      <c r="H11" s="20">
        <v>228006.26000000007</v>
      </c>
      <c r="J11" s="24" t="s">
        <v>222</v>
      </c>
      <c r="K11" s="28">
        <v>2468.9799999999996</v>
      </c>
    </row>
    <row r="14" spans="1:11" x14ac:dyDescent="0.2">
      <c r="B14" s="23" t="s">
        <v>221</v>
      </c>
      <c r="C14" t="s">
        <v>226</v>
      </c>
      <c r="F14" s="23" t="s">
        <v>221</v>
      </c>
      <c r="G14" t="s">
        <v>229</v>
      </c>
    </row>
    <row r="15" spans="1:11" x14ac:dyDescent="0.2">
      <c r="B15" s="24" t="s">
        <v>227</v>
      </c>
      <c r="C15" s="22">
        <v>126</v>
      </c>
      <c r="F15" s="24" t="s">
        <v>209</v>
      </c>
      <c r="G15" s="22">
        <v>48</v>
      </c>
    </row>
    <row r="16" spans="1:11" x14ac:dyDescent="0.2">
      <c r="B16" s="24" t="s">
        <v>228</v>
      </c>
      <c r="C16" s="22">
        <v>73</v>
      </c>
      <c r="F16" s="24" t="s">
        <v>210</v>
      </c>
      <c r="G16" s="22">
        <v>54</v>
      </c>
      <c r="J16" s="23" t="s">
        <v>221</v>
      </c>
      <c r="K16" t="s">
        <v>214</v>
      </c>
    </row>
    <row r="17" spans="2:11" x14ac:dyDescent="0.2">
      <c r="B17" s="24" t="s">
        <v>222</v>
      </c>
      <c r="C17" s="22">
        <v>199</v>
      </c>
      <c r="F17" s="24" t="s">
        <v>208</v>
      </c>
      <c r="G17" s="22">
        <v>97</v>
      </c>
      <c r="J17" s="24" t="s">
        <v>233</v>
      </c>
      <c r="K17" s="20">
        <v>36452.650000000009</v>
      </c>
    </row>
    <row r="18" spans="2:11" x14ac:dyDescent="0.2">
      <c r="F18" s="24" t="s">
        <v>222</v>
      </c>
      <c r="G18" s="22">
        <v>199</v>
      </c>
      <c r="J18" s="24" t="s">
        <v>234</v>
      </c>
      <c r="K18" s="20">
        <v>3436.2999999999997</v>
      </c>
    </row>
    <row r="19" spans="2:11" x14ac:dyDescent="0.2">
      <c r="J19" s="24" t="s">
        <v>235</v>
      </c>
      <c r="K19" s="20">
        <v>28820.989999999998</v>
      </c>
    </row>
    <row r="20" spans="2:11" x14ac:dyDescent="0.2">
      <c r="J20" s="24" t="s">
        <v>236</v>
      </c>
      <c r="K20" s="20">
        <v>28603.760000000006</v>
      </c>
    </row>
    <row r="21" spans="2:11" x14ac:dyDescent="0.2">
      <c r="J21" s="24" t="s">
        <v>237</v>
      </c>
      <c r="K21" s="20">
        <v>3346.78</v>
      </c>
    </row>
    <row r="22" spans="2:11" x14ac:dyDescent="0.2">
      <c r="J22" s="24" t="s">
        <v>238</v>
      </c>
      <c r="K22" s="20">
        <v>18470.93</v>
      </c>
    </row>
    <row r="23" spans="2:11" x14ac:dyDescent="0.2">
      <c r="J23" s="24" t="s">
        <v>239</v>
      </c>
      <c r="K23" s="20">
        <v>24337.640000000003</v>
      </c>
    </row>
    <row r="24" spans="2:11" x14ac:dyDescent="0.2">
      <c r="J24" s="24" t="s">
        <v>240</v>
      </c>
      <c r="K24" s="20">
        <v>21916.799999999999</v>
      </c>
    </row>
    <row r="25" spans="2:11" x14ac:dyDescent="0.2">
      <c r="J25" s="24" t="s">
        <v>241</v>
      </c>
      <c r="K25" s="20">
        <v>4399.8999999999996</v>
      </c>
    </row>
    <row r="26" spans="2:11" x14ac:dyDescent="0.2">
      <c r="J26" s="24" t="s">
        <v>242</v>
      </c>
      <c r="K26" s="20">
        <v>5379.92</v>
      </c>
    </row>
    <row r="27" spans="2:11" x14ac:dyDescent="0.2">
      <c r="J27" s="24" t="s">
        <v>243</v>
      </c>
      <c r="K27" s="20">
        <v>13879.829999999998</v>
      </c>
    </row>
    <row r="28" spans="2:11" x14ac:dyDescent="0.2">
      <c r="J28" s="24" t="s">
        <v>244</v>
      </c>
      <c r="K28" s="20">
        <v>38960.76</v>
      </c>
    </row>
    <row r="29" spans="2:11" x14ac:dyDescent="0.2">
      <c r="J29" s="24" t="s">
        <v>222</v>
      </c>
      <c r="K29" s="20">
        <v>228006.26</v>
      </c>
    </row>
    <row r="37" spans="2:3" x14ac:dyDescent="0.2">
      <c r="B37" s="23" t="s">
        <v>223</v>
      </c>
      <c r="C37" t="s">
        <v>232</v>
      </c>
    </row>
    <row r="38" spans="2:3" x14ac:dyDescent="0.2">
      <c r="B38" s="24" t="s">
        <v>13</v>
      </c>
      <c r="C38" s="22">
        <v>61</v>
      </c>
    </row>
    <row r="39" spans="2:3" x14ac:dyDescent="0.2">
      <c r="B39" s="24" t="s">
        <v>26</v>
      </c>
      <c r="C39" s="22">
        <v>62</v>
      </c>
    </row>
    <row r="40" spans="2:3" x14ac:dyDescent="0.2">
      <c r="B40" s="24" t="s">
        <v>22</v>
      </c>
      <c r="C40" s="22">
        <v>76</v>
      </c>
    </row>
    <row r="41" spans="2:3" x14ac:dyDescent="0.2">
      <c r="B41" s="24" t="s">
        <v>222</v>
      </c>
      <c r="C41" s="22">
        <v>199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F99BDA-A09C-E74D-AEFB-1C589E49B273}">
  <dimension ref="P4:Q12"/>
  <sheetViews>
    <sheetView showGridLines="0" tabSelected="1" workbookViewId="0">
      <selection activeCell="J36" sqref="J36"/>
    </sheetView>
  </sheetViews>
  <sheetFormatPr baseColWidth="10" defaultRowHeight="15" x14ac:dyDescent="0.2"/>
  <cols>
    <col min="1" max="16384" width="10.83203125" style="25"/>
  </cols>
  <sheetData>
    <row r="4" spans="16:17" ht="21" x14ac:dyDescent="0.25">
      <c r="P4" s="30"/>
      <c r="Q4" s="29"/>
    </row>
    <row r="12" spans="16:17" ht="24" x14ac:dyDescent="0.3">
      <c r="P12" s="31"/>
    </row>
  </sheetData>
  <pageMargins left="0.7" right="0.7" top="0.75" bottom="0.75" header="0.3" footer="0.3"/>
  <pageSetup paperSize="9" orientation="portrait" horizontalDpi="0" verticalDpi="0"/>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0B1A61-C258-4932-8EF8-B306E5FE2B02}">
  <sheetPr>
    <tabColor theme="5" tint="-0.249977111117893"/>
  </sheetPr>
  <dimension ref="A1:X232"/>
  <sheetViews>
    <sheetView topLeftCell="G1" zoomScale="85" zoomScaleNormal="85" workbookViewId="0">
      <selection activeCell="N11" sqref="N11"/>
    </sheetView>
  </sheetViews>
  <sheetFormatPr baseColWidth="10" defaultColWidth="8.83203125" defaultRowHeight="15" x14ac:dyDescent="0.2"/>
  <cols>
    <col min="1" max="1" width="11.5" customWidth="1"/>
    <col min="2" max="2" width="17.5" bestFit="1" customWidth="1"/>
    <col min="3" max="3" width="24.5" bestFit="1" customWidth="1"/>
    <col min="4" max="4" width="48.83203125" bestFit="1" customWidth="1"/>
    <col min="5" max="5" width="16" style="3" bestFit="1" customWidth="1"/>
    <col min="6" max="6" width="15.6640625" bestFit="1" customWidth="1"/>
    <col min="7" max="7" width="12.6640625" bestFit="1" customWidth="1"/>
    <col min="8" max="8" width="20.5" bestFit="1" customWidth="1"/>
    <col min="9" max="9" width="18.33203125" bestFit="1" customWidth="1"/>
    <col min="10" max="10" width="21.6640625" bestFit="1" customWidth="1"/>
    <col min="11" max="11" width="18.83203125" bestFit="1" customWidth="1"/>
    <col min="12" max="12" width="15" bestFit="1" customWidth="1"/>
    <col min="18" max="18" width="15.6640625" bestFit="1" customWidth="1"/>
    <col min="19" max="19" width="36" bestFit="1" customWidth="1"/>
    <col min="20" max="20" width="21.6640625" bestFit="1" customWidth="1"/>
    <col min="21" max="21" width="14.5" bestFit="1" customWidth="1"/>
    <col min="22" max="22" width="14.33203125" bestFit="1" customWidth="1"/>
  </cols>
  <sheetData>
    <row r="1" spans="1:24" ht="20" thickBot="1" x14ac:dyDescent="0.3">
      <c r="A1" s="14" t="s">
        <v>0</v>
      </c>
      <c r="B1" s="15" t="s">
        <v>1</v>
      </c>
      <c r="C1" s="14" t="s">
        <v>202</v>
      </c>
      <c r="D1" s="15" t="s">
        <v>203</v>
      </c>
      <c r="E1" s="14" t="s">
        <v>2</v>
      </c>
      <c r="F1" s="15" t="s">
        <v>3</v>
      </c>
      <c r="G1" s="14" t="s">
        <v>6</v>
      </c>
      <c r="H1" s="15" t="s">
        <v>9</v>
      </c>
      <c r="I1" s="16" t="s">
        <v>205</v>
      </c>
      <c r="J1" s="15" t="s">
        <v>218</v>
      </c>
      <c r="K1" s="15" t="s">
        <v>224</v>
      </c>
      <c r="L1" s="15" t="s">
        <v>225</v>
      </c>
    </row>
    <row r="2" spans="1:24" ht="20" thickBot="1" x14ac:dyDescent="0.3">
      <c r="A2" s="2">
        <v>90001</v>
      </c>
      <c r="B2" s="4">
        <v>21</v>
      </c>
      <c r="C2" s="2" t="s">
        <v>10</v>
      </c>
      <c r="D2" s="4" t="s">
        <v>11</v>
      </c>
      <c r="E2" s="7">
        <v>44715</v>
      </c>
      <c r="F2" s="4" t="s">
        <v>168</v>
      </c>
      <c r="G2" s="2">
        <v>2</v>
      </c>
      <c r="H2" s="4" t="s">
        <v>14</v>
      </c>
      <c r="I2" s="13">
        <v>91</v>
      </c>
      <c r="J2" t="str">
        <f>VLOOKUP(Table1[[#This Row],[product_id]],Table2[],3,FALSE)</f>
        <v>Accessories</v>
      </c>
      <c r="K2" t="str">
        <f>IF(Table1[[#This Row],[delivery_status]]="Delivered","Order Successful","Order is Still Processing")</f>
        <v>Order is Still Processing</v>
      </c>
      <c r="L2" t="str">
        <f>IF(Table1[[#This Row],[order_amount]]&lt;=500,"Normal Sales",IF(Table1[[#This Row],[order_amount]]&lt;=1500,"Average Sales","High Sales"))</f>
        <v>Normal Sales</v>
      </c>
      <c r="R2" s="14" t="s">
        <v>3</v>
      </c>
      <c r="S2" s="15" t="s">
        <v>4</v>
      </c>
      <c r="T2" s="14" t="s">
        <v>5</v>
      </c>
      <c r="U2" s="18" t="s">
        <v>7</v>
      </c>
      <c r="V2" s="19" t="s">
        <v>8</v>
      </c>
    </row>
    <row r="3" spans="1:24" ht="19" x14ac:dyDescent="0.25">
      <c r="A3" s="2">
        <v>90002</v>
      </c>
      <c r="B3" s="4">
        <v>35</v>
      </c>
      <c r="C3" s="2" t="s">
        <v>15</v>
      </c>
      <c r="D3" s="4" t="s">
        <v>16</v>
      </c>
      <c r="E3" s="7">
        <v>44623</v>
      </c>
      <c r="F3" s="4" t="s">
        <v>169</v>
      </c>
      <c r="G3" s="2">
        <v>2</v>
      </c>
      <c r="H3" s="4" t="s">
        <v>18</v>
      </c>
      <c r="I3" s="13">
        <v>31.2</v>
      </c>
      <c r="J3" t="str">
        <f>VLOOKUP(Table1[[#This Row],[product_id]],Table2[],3,FALSE)</f>
        <v>Accessories</v>
      </c>
      <c r="K3" t="str">
        <f>IF(Table1[[#This Row],[delivery_status]]="Delivered","Order Successful","Order is Still Processing")</f>
        <v>Order Successful</v>
      </c>
      <c r="L3" t="str">
        <f>IF(Table1[[#This Row],[order_amount]]&lt;=500,"Normal Sales",IF(Table1[[#This Row],[order_amount]]&lt;=1500,"Average Sales","High Sales"))</f>
        <v>Normal Sales</v>
      </c>
      <c r="R3" s="2" t="s">
        <v>186</v>
      </c>
      <c r="S3" s="4" t="s">
        <v>84</v>
      </c>
      <c r="T3" s="2" t="s">
        <v>22</v>
      </c>
      <c r="U3" s="5">
        <v>699.99</v>
      </c>
      <c r="V3" s="17">
        <v>633.45000000000005</v>
      </c>
    </row>
    <row r="4" spans="1:24" ht="19" x14ac:dyDescent="0.25">
      <c r="A4" s="2">
        <v>90003</v>
      </c>
      <c r="B4" s="4">
        <v>8</v>
      </c>
      <c r="C4" s="2" t="s">
        <v>19</v>
      </c>
      <c r="D4" s="4" t="s">
        <v>20</v>
      </c>
      <c r="E4" s="7">
        <v>44738</v>
      </c>
      <c r="F4" s="4" t="s">
        <v>170</v>
      </c>
      <c r="G4" s="2">
        <v>1</v>
      </c>
      <c r="H4" s="4" t="s">
        <v>14</v>
      </c>
      <c r="I4" s="13">
        <v>699.99</v>
      </c>
      <c r="J4" t="str">
        <f>VLOOKUP(Table1[[#This Row],[product_id]],Table2[],3,FALSE)</f>
        <v>Mobile Phone</v>
      </c>
      <c r="K4" t="str">
        <f>IF(Table1[[#This Row],[delivery_status]]="Delivered","Order Successful","Order is Still Processing")</f>
        <v>Order is Still Processing</v>
      </c>
      <c r="L4" t="str">
        <f>IF(Table1[[#This Row],[order_amount]]&lt;=500,"Normal Sales",IF(Table1[[#This Row],[order_amount]]&lt;=1500,"Average Sales","High Sales"))</f>
        <v>Average Sales</v>
      </c>
      <c r="R4" s="2" t="s">
        <v>193</v>
      </c>
      <c r="S4" s="4" t="s">
        <v>124</v>
      </c>
      <c r="T4" s="2" t="s">
        <v>26</v>
      </c>
      <c r="U4" s="5">
        <v>1699.99</v>
      </c>
      <c r="V4" s="17">
        <v>1436.96</v>
      </c>
    </row>
    <row r="5" spans="1:24" ht="19" x14ac:dyDescent="0.25">
      <c r="A5" s="2">
        <v>90004</v>
      </c>
      <c r="B5" s="4">
        <v>78</v>
      </c>
      <c r="C5" s="2" t="s">
        <v>23</v>
      </c>
      <c r="D5" s="4" t="s">
        <v>24</v>
      </c>
      <c r="E5" s="7">
        <v>44793</v>
      </c>
      <c r="F5" s="4" t="s">
        <v>171</v>
      </c>
      <c r="G5" s="2">
        <v>1</v>
      </c>
      <c r="H5" s="4" t="s">
        <v>18</v>
      </c>
      <c r="I5" s="13">
        <v>299.99</v>
      </c>
      <c r="J5" t="str">
        <f>VLOOKUP(Table1[[#This Row],[product_id]],Table2[],3,FALSE)</f>
        <v>Laptop</v>
      </c>
      <c r="K5" t="str">
        <f>IF(Table1[[#This Row],[delivery_status]]="Delivered","Order Successful","Order is Still Processing")</f>
        <v>Order Successful</v>
      </c>
      <c r="L5" t="str">
        <f>IF(Table1[[#This Row],[order_amount]]&lt;=500,"Normal Sales",IF(Table1[[#This Row],[order_amount]]&lt;=1500,"Average Sales","High Sales"))</f>
        <v>Normal Sales</v>
      </c>
      <c r="R5" s="2" t="s">
        <v>182</v>
      </c>
      <c r="S5" s="4" t="s">
        <v>64</v>
      </c>
      <c r="T5" s="2" t="s">
        <v>22</v>
      </c>
      <c r="U5" s="5">
        <v>899.99</v>
      </c>
      <c r="V5" s="17">
        <v>780.31</v>
      </c>
    </row>
    <row r="6" spans="1:24" ht="19" x14ac:dyDescent="0.25">
      <c r="A6" s="2">
        <v>90005</v>
      </c>
      <c r="B6" s="4">
        <v>38</v>
      </c>
      <c r="C6" s="2" t="s">
        <v>27</v>
      </c>
      <c r="D6" s="4" t="s">
        <v>28</v>
      </c>
      <c r="E6" s="7">
        <v>44698</v>
      </c>
      <c r="F6" s="4" t="s">
        <v>172</v>
      </c>
      <c r="G6" s="2">
        <v>3</v>
      </c>
      <c r="H6" s="4" t="s">
        <v>14</v>
      </c>
      <c r="I6" s="13">
        <v>56.97</v>
      </c>
      <c r="J6" t="str">
        <f>VLOOKUP(Table1[[#This Row],[product_id]],Table2[],3,FALSE)</f>
        <v>Accessories</v>
      </c>
      <c r="K6" t="str">
        <f>IF(Table1[[#This Row],[delivery_status]]="Delivered","Order Successful","Order is Still Processing")</f>
        <v>Order is Still Processing</v>
      </c>
      <c r="L6" t="str">
        <f>IF(Table1[[#This Row],[order_amount]]&lt;=500,"Normal Sales",IF(Table1[[#This Row],[order_amount]]&lt;=1500,"Average Sales","High Sales"))</f>
        <v>Normal Sales</v>
      </c>
      <c r="R6" s="2" t="s">
        <v>181</v>
      </c>
      <c r="S6" s="4" t="s">
        <v>47</v>
      </c>
      <c r="T6" s="2" t="s">
        <v>13</v>
      </c>
      <c r="U6" s="5">
        <v>9.99</v>
      </c>
      <c r="V6" s="17">
        <v>8.84</v>
      </c>
    </row>
    <row r="7" spans="1:24" ht="21" x14ac:dyDescent="0.25">
      <c r="A7" s="2">
        <v>90006</v>
      </c>
      <c r="B7" s="4">
        <v>97</v>
      </c>
      <c r="C7" s="2" t="s">
        <v>30</v>
      </c>
      <c r="D7" s="4" t="s">
        <v>31</v>
      </c>
      <c r="E7" s="7">
        <v>44586</v>
      </c>
      <c r="F7" s="4" t="s">
        <v>173</v>
      </c>
      <c r="G7" s="2">
        <v>3</v>
      </c>
      <c r="H7" s="4" t="s">
        <v>14</v>
      </c>
      <c r="I7" s="13">
        <v>899.97</v>
      </c>
      <c r="J7" t="str">
        <f>VLOOKUP(Table1[[#This Row],[product_id]],Table2[],3,FALSE)</f>
        <v>Laptop</v>
      </c>
      <c r="K7" t="str">
        <f>IF(Table1[[#This Row],[delivery_status]]="Delivered","Order Successful","Order is Still Processing")</f>
        <v>Order is Still Processing</v>
      </c>
      <c r="L7" t="str">
        <f>IF(Table1[[#This Row],[order_amount]]&lt;=500,"Normal Sales",IF(Table1[[#This Row],[order_amount]]&lt;=1500,"Average Sales","High Sales"))</f>
        <v>Average Sales</v>
      </c>
      <c r="R7" s="2" t="s">
        <v>195</v>
      </c>
      <c r="S7" s="4" t="s">
        <v>131</v>
      </c>
      <c r="T7" s="2" t="s">
        <v>13</v>
      </c>
      <c r="U7" s="5">
        <v>10.99</v>
      </c>
      <c r="V7" s="17">
        <v>8.34</v>
      </c>
      <c r="X7" s="6" t="s">
        <v>204</v>
      </c>
    </row>
    <row r="8" spans="1:24" ht="19" x14ac:dyDescent="0.25">
      <c r="A8" s="2">
        <v>90007</v>
      </c>
      <c r="B8" s="4">
        <v>22</v>
      </c>
      <c r="C8" s="2" t="s">
        <v>33</v>
      </c>
      <c r="D8" s="4" t="s">
        <v>34</v>
      </c>
      <c r="E8" s="7">
        <v>44717</v>
      </c>
      <c r="F8" s="4" t="s">
        <v>174</v>
      </c>
      <c r="G8" s="2">
        <v>1</v>
      </c>
      <c r="H8" s="4" t="s">
        <v>14</v>
      </c>
      <c r="I8" s="13">
        <v>61.43</v>
      </c>
      <c r="J8" t="str">
        <f>VLOOKUP(Table1[[#This Row],[product_id]],Table2[],3,FALSE)</f>
        <v>Accessories</v>
      </c>
      <c r="K8" t="str">
        <f>IF(Table1[[#This Row],[delivery_status]]="Delivered","Order Successful","Order is Still Processing")</f>
        <v>Order is Still Processing</v>
      </c>
      <c r="L8" t="str">
        <f>IF(Table1[[#This Row],[order_amount]]&lt;=500,"Normal Sales",IF(Table1[[#This Row],[order_amount]]&lt;=1500,"Average Sales","High Sales"))</f>
        <v>Normal Sales</v>
      </c>
      <c r="R8" s="2" t="s">
        <v>188</v>
      </c>
      <c r="S8" s="4" t="s">
        <v>94</v>
      </c>
      <c r="T8" s="2" t="s">
        <v>22</v>
      </c>
      <c r="U8" s="5">
        <v>79.989999999999995</v>
      </c>
      <c r="V8" s="17">
        <v>75.81</v>
      </c>
    </row>
    <row r="9" spans="1:24" ht="19" x14ac:dyDescent="0.25">
      <c r="A9" s="2">
        <v>90008</v>
      </c>
      <c r="B9" s="4">
        <v>41</v>
      </c>
      <c r="C9" s="2" t="s">
        <v>36</v>
      </c>
      <c r="D9" s="4" t="s">
        <v>37</v>
      </c>
      <c r="E9" s="7">
        <v>44633</v>
      </c>
      <c r="F9" s="4" t="s">
        <v>175</v>
      </c>
      <c r="G9" s="2">
        <v>1</v>
      </c>
      <c r="H9" s="4" t="s">
        <v>18</v>
      </c>
      <c r="I9" s="13">
        <v>799.99</v>
      </c>
      <c r="J9" t="str">
        <f>VLOOKUP(Table1[[#This Row],[product_id]],Table2[],3,FALSE)</f>
        <v>Mobile Phone</v>
      </c>
      <c r="K9" t="str">
        <f>IF(Table1[[#This Row],[delivery_status]]="Delivered","Order Successful","Order is Still Processing")</f>
        <v>Order Successful</v>
      </c>
      <c r="L9" t="str">
        <f>IF(Table1[[#This Row],[order_amount]]&lt;=500,"Normal Sales",IF(Table1[[#This Row],[order_amount]]&lt;=1500,"Average Sales","High Sales"))</f>
        <v>Average Sales</v>
      </c>
      <c r="R9" s="2" t="s">
        <v>198</v>
      </c>
      <c r="S9" s="4" t="s">
        <v>143</v>
      </c>
      <c r="T9" s="2" t="s">
        <v>26</v>
      </c>
      <c r="U9" s="5">
        <v>1599.99</v>
      </c>
      <c r="V9" s="17">
        <v>1241.92</v>
      </c>
    </row>
    <row r="10" spans="1:24" ht="19" x14ac:dyDescent="0.25">
      <c r="A10" s="2">
        <v>90009</v>
      </c>
      <c r="B10" s="4">
        <v>87</v>
      </c>
      <c r="C10" s="2" t="s">
        <v>39</v>
      </c>
      <c r="D10" s="4" t="s">
        <v>40</v>
      </c>
      <c r="E10" s="7">
        <v>44724</v>
      </c>
      <c r="F10" s="4" t="s">
        <v>176</v>
      </c>
      <c r="G10" s="2">
        <v>2</v>
      </c>
      <c r="H10" s="4" t="s">
        <v>14</v>
      </c>
      <c r="I10" s="13">
        <v>36</v>
      </c>
      <c r="J10" t="str">
        <f>VLOOKUP(Table1[[#This Row],[product_id]],Table2[],3,FALSE)</f>
        <v>Accessories</v>
      </c>
      <c r="K10" t="str">
        <f>IF(Table1[[#This Row],[delivery_status]]="Delivered","Order Successful","Order is Still Processing")</f>
        <v>Order is Still Processing</v>
      </c>
      <c r="L10" t="str">
        <f>IF(Table1[[#This Row],[order_amount]]&lt;=500,"Normal Sales",IF(Table1[[#This Row],[order_amount]]&lt;=1500,"Average Sales","High Sales"))</f>
        <v>Normal Sales</v>
      </c>
      <c r="R10" s="2" t="s">
        <v>183</v>
      </c>
      <c r="S10" s="4" t="s">
        <v>69</v>
      </c>
      <c r="T10" s="2" t="s">
        <v>26</v>
      </c>
      <c r="U10" s="5">
        <v>1800</v>
      </c>
      <c r="V10" s="17">
        <v>1605.34</v>
      </c>
    </row>
    <row r="11" spans="1:24" ht="19" x14ac:dyDescent="0.25">
      <c r="A11" s="2">
        <v>90012</v>
      </c>
      <c r="B11" s="4">
        <v>49</v>
      </c>
      <c r="C11" s="2" t="s">
        <v>48</v>
      </c>
      <c r="D11" s="4" t="s">
        <v>49</v>
      </c>
      <c r="E11" s="7">
        <v>44791</v>
      </c>
      <c r="F11" s="4" t="s">
        <v>176</v>
      </c>
      <c r="G11" s="2">
        <v>2</v>
      </c>
      <c r="H11" s="4" t="s">
        <v>14</v>
      </c>
      <c r="I11" s="13">
        <v>36</v>
      </c>
      <c r="J11" t="str">
        <f>VLOOKUP(Table1[[#This Row],[product_id]],Table2[],3,FALSE)</f>
        <v>Accessories</v>
      </c>
      <c r="K11" t="str">
        <f>IF(Table1[[#This Row],[delivery_status]]="Delivered","Order Successful","Order is Still Processing")</f>
        <v>Order is Still Processing</v>
      </c>
      <c r="L11" t="str">
        <f>IF(Table1[[#This Row],[order_amount]]&lt;=500,"Normal Sales",IF(Table1[[#This Row],[order_amount]]&lt;=1500,"Average Sales","High Sales"))</f>
        <v>Normal Sales</v>
      </c>
      <c r="R11" s="2" t="s">
        <v>190</v>
      </c>
      <c r="S11" s="4" t="s">
        <v>110</v>
      </c>
      <c r="T11" s="2" t="s">
        <v>26</v>
      </c>
      <c r="U11" s="5">
        <v>2099.9899999999998</v>
      </c>
      <c r="V11" s="17">
        <v>1573.07</v>
      </c>
    </row>
    <row r="12" spans="1:24" ht="19" x14ac:dyDescent="0.25">
      <c r="A12" s="2">
        <v>90013</v>
      </c>
      <c r="B12" s="4">
        <v>66</v>
      </c>
      <c r="C12" s="2" t="s">
        <v>50</v>
      </c>
      <c r="D12" s="4" t="s">
        <v>51</v>
      </c>
      <c r="E12" s="7">
        <v>44660</v>
      </c>
      <c r="F12" s="4" t="s">
        <v>177</v>
      </c>
      <c r="G12" s="2">
        <v>1</v>
      </c>
      <c r="H12" s="4" t="s">
        <v>18</v>
      </c>
      <c r="I12" s="13">
        <v>1449.99</v>
      </c>
      <c r="J12" t="str">
        <f>VLOOKUP(Table1[[#This Row],[product_id]],Table2[],3,FALSE)</f>
        <v>Mobile Phone</v>
      </c>
      <c r="K12" t="str">
        <f>IF(Table1[[#This Row],[delivery_status]]="Delivered","Order Successful","Order is Still Processing")</f>
        <v>Order Successful</v>
      </c>
      <c r="L12" t="str">
        <f>IF(Table1[[#This Row],[order_amount]]&lt;=500,"Normal Sales",IF(Table1[[#This Row],[order_amount]]&lt;=1500,"Average Sales","High Sales"))</f>
        <v>Average Sales</v>
      </c>
      <c r="R12" s="2" t="s">
        <v>200</v>
      </c>
      <c r="S12" s="4" t="s">
        <v>166</v>
      </c>
      <c r="T12" s="2" t="s">
        <v>13</v>
      </c>
      <c r="U12" s="5">
        <v>15.99</v>
      </c>
      <c r="V12" s="17">
        <v>14.51</v>
      </c>
    </row>
    <row r="13" spans="1:24" ht="19" x14ac:dyDescent="0.25">
      <c r="A13" s="2">
        <v>90014</v>
      </c>
      <c r="B13" s="4">
        <v>48</v>
      </c>
      <c r="C13" s="2" t="s">
        <v>53</v>
      </c>
      <c r="D13" s="4" t="s">
        <v>54</v>
      </c>
      <c r="E13" s="7">
        <v>44747</v>
      </c>
      <c r="F13" s="4" t="s">
        <v>178</v>
      </c>
      <c r="G13" s="2">
        <v>2</v>
      </c>
      <c r="H13" s="4" t="s">
        <v>18</v>
      </c>
      <c r="I13" s="13">
        <v>1299.98</v>
      </c>
      <c r="J13" t="str">
        <f>VLOOKUP(Table1[[#This Row],[product_id]],Table2[],3,FALSE)</f>
        <v>Laptop</v>
      </c>
      <c r="K13" t="str">
        <f>IF(Table1[[#This Row],[delivery_status]]="Delivered","Order Successful","Order is Still Processing")</f>
        <v>Order Successful</v>
      </c>
      <c r="L13" t="str">
        <f>IF(Table1[[#This Row],[order_amount]]&lt;=500,"Normal Sales",IF(Table1[[#This Row],[order_amount]]&lt;=1500,"Average Sales","High Sales"))</f>
        <v>Average Sales</v>
      </c>
      <c r="R13" s="2" t="s">
        <v>172</v>
      </c>
      <c r="S13" s="4" t="s">
        <v>29</v>
      </c>
      <c r="T13" s="2" t="s">
        <v>13</v>
      </c>
      <c r="U13" s="5">
        <v>18.989999999999998</v>
      </c>
      <c r="V13" s="17">
        <v>16.559999999999999</v>
      </c>
    </row>
    <row r="14" spans="1:24" ht="19" x14ac:dyDescent="0.25">
      <c r="A14" s="2">
        <v>90015</v>
      </c>
      <c r="B14" s="4">
        <v>69</v>
      </c>
      <c r="C14" s="2" t="s">
        <v>56</v>
      </c>
      <c r="D14" s="4" t="s">
        <v>57</v>
      </c>
      <c r="E14" s="7">
        <v>44837</v>
      </c>
      <c r="F14" s="4" t="s">
        <v>179</v>
      </c>
      <c r="G14" s="2">
        <v>2</v>
      </c>
      <c r="H14" s="4" t="s">
        <v>14</v>
      </c>
      <c r="I14" s="13">
        <v>1359.98</v>
      </c>
      <c r="J14" t="str">
        <f>VLOOKUP(Table1[[#This Row],[product_id]],Table2[],3,FALSE)</f>
        <v>Mobile Phone</v>
      </c>
      <c r="K14" t="str">
        <f>IF(Table1[[#This Row],[delivery_status]]="Delivered","Order Successful","Order is Still Processing")</f>
        <v>Order is Still Processing</v>
      </c>
      <c r="L14" t="str">
        <f>IF(Table1[[#This Row],[order_amount]]&lt;=500,"Normal Sales",IF(Table1[[#This Row],[order_amount]]&lt;=1500,"Average Sales","High Sales"))</f>
        <v>Average Sales</v>
      </c>
      <c r="R14" s="2" t="s">
        <v>169</v>
      </c>
      <c r="S14" s="4" t="s">
        <v>17</v>
      </c>
      <c r="T14" s="2" t="s">
        <v>13</v>
      </c>
      <c r="U14" s="5">
        <v>15.6</v>
      </c>
      <c r="V14" s="17">
        <v>14.65</v>
      </c>
    </row>
    <row r="15" spans="1:24" ht="19" x14ac:dyDescent="0.25">
      <c r="A15" s="2">
        <v>90010</v>
      </c>
      <c r="B15" s="4">
        <v>31</v>
      </c>
      <c r="C15" s="2" t="s">
        <v>42</v>
      </c>
      <c r="D15" s="4" t="s">
        <v>43</v>
      </c>
      <c r="E15" s="7">
        <v>44743</v>
      </c>
      <c r="F15" s="4" t="s">
        <v>180</v>
      </c>
      <c r="G15" s="2">
        <v>3</v>
      </c>
      <c r="H15" s="4" t="s">
        <v>18</v>
      </c>
      <c r="I15" s="13">
        <v>7347</v>
      </c>
      <c r="J15" t="str">
        <f>VLOOKUP(Table1[[#This Row],[product_id]],Table2[],3,FALSE)</f>
        <v>Laptop</v>
      </c>
      <c r="K15" t="str">
        <f>IF(Table1[[#This Row],[delivery_status]]="Delivered","Order Successful","Order is Still Processing")</f>
        <v>Order Successful</v>
      </c>
      <c r="L15" t="str">
        <f>IF(Table1[[#This Row],[order_amount]]&lt;=500,"Normal Sales",IF(Table1[[#This Row],[order_amount]]&lt;=1500,"Average Sales","High Sales"))</f>
        <v>High Sales</v>
      </c>
      <c r="R15" s="2" t="s">
        <v>176</v>
      </c>
      <c r="S15" s="4" t="s">
        <v>41</v>
      </c>
      <c r="T15" s="2" t="s">
        <v>13</v>
      </c>
      <c r="U15" s="5">
        <v>18</v>
      </c>
      <c r="V15" s="17">
        <v>14.81</v>
      </c>
    </row>
    <row r="16" spans="1:24" ht="19" x14ac:dyDescent="0.25">
      <c r="A16" s="2">
        <v>90011</v>
      </c>
      <c r="B16" s="4">
        <v>25</v>
      </c>
      <c r="C16" s="2" t="s">
        <v>45</v>
      </c>
      <c r="D16" s="4" t="s">
        <v>46</v>
      </c>
      <c r="E16" s="7">
        <v>44886</v>
      </c>
      <c r="F16" s="4" t="s">
        <v>181</v>
      </c>
      <c r="G16" s="2">
        <v>2</v>
      </c>
      <c r="H16" s="4" t="s">
        <v>14</v>
      </c>
      <c r="I16" s="13">
        <v>19.98</v>
      </c>
      <c r="J16" t="str">
        <f>VLOOKUP(Table1[[#This Row],[product_id]],Table2[],3,FALSE)</f>
        <v>Accessories</v>
      </c>
      <c r="K16" t="str">
        <f>IF(Table1[[#This Row],[delivery_status]]="Delivered","Order Successful","Order is Still Processing")</f>
        <v>Order is Still Processing</v>
      </c>
      <c r="L16" t="str">
        <f>IF(Table1[[#This Row],[order_amount]]&lt;=500,"Normal Sales",IF(Table1[[#This Row],[order_amount]]&lt;=1500,"Average Sales","High Sales"))</f>
        <v>Normal Sales</v>
      </c>
      <c r="R16" s="2" t="s">
        <v>168</v>
      </c>
      <c r="S16" s="4" t="s">
        <v>12</v>
      </c>
      <c r="T16" s="2" t="s">
        <v>13</v>
      </c>
      <c r="U16" s="5">
        <v>45.5</v>
      </c>
      <c r="V16" s="17">
        <v>32.78</v>
      </c>
    </row>
    <row r="17" spans="1:22" ht="19" x14ac:dyDescent="0.25">
      <c r="A17" s="2">
        <v>90016</v>
      </c>
      <c r="B17" s="4">
        <v>15</v>
      </c>
      <c r="C17" s="2" t="s">
        <v>59</v>
      </c>
      <c r="D17" s="4" t="s">
        <v>60</v>
      </c>
      <c r="E17" s="7">
        <v>44577</v>
      </c>
      <c r="F17" s="4" t="s">
        <v>179</v>
      </c>
      <c r="G17" s="2">
        <v>3</v>
      </c>
      <c r="H17" s="4" t="s">
        <v>61</v>
      </c>
      <c r="I17" s="13">
        <v>2039.97</v>
      </c>
      <c r="J17" t="str">
        <f>VLOOKUP(Table1[[#This Row],[product_id]],Table2[],3,FALSE)</f>
        <v>Mobile Phone</v>
      </c>
      <c r="K17" t="str">
        <f>IF(Table1[[#This Row],[delivery_status]]="Delivered","Order Successful","Order is Still Processing")</f>
        <v>Order is Still Processing</v>
      </c>
      <c r="L17" t="str">
        <f>IF(Table1[[#This Row],[order_amount]]&lt;=500,"Normal Sales",IF(Table1[[#This Row],[order_amount]]&lt;=1500,"Average Sales","High Sales"))</f>
        <v>High Sales</v>
      </c>
      <c r="R17" s="2" t="s">
        <v>197</v>
      </c>
      <c r="S17" s="4" t="s">
        <v>148</v>
      </c>
      <c r="T17" s="2" t="s">
        <v>13</v>
      </c>
      <c r="U17" s="5">
        <v>9.99</v>
      </c>
      <c r="V17" s="17">
        <v>8.89</v>
      </c>
    </row>
    <row r="18" spans="1:22" ht="19" x14ac:dyDescent="0.25">
      <c r="A18" s="2">
        <v>90017</v>
      </c>
      <c r="B18" s="4">
        <v>39</v>
      </c>
      <c r="C18" s="2" t="s">
        <v>62</v>
      </c>
      <c r="D18" s="4" t="s">
        <v>63</v>
      </c>
      <c r="E18" s="7">
        <v>44676</v>
      </c>
      <c r="F18" s="4" t="s">
        <v>182</v>
      </c>
      <c r="G18" s="2">
        <v>2</v>
      </c>
      <c r="H18" s="4" t="s">
        <v>14</v>
      </c>
      <c r="I18" s="13">
        <v>1799.98</v>
      </c>
      <c r="J18" t="str">
        <f>VLOOKUP(Table1[[#This Row],[product_id]],Table2[],3,FALSE)</f>
        <v>Mobile Phone</v>
      </c>
      <c r="K18" t="str">
        <f>IF(Table1[[#This Row],[delivery_status]]="Delivered","Order Successful","Order is Still Processing")</f>
        <v>Order is Still Processing</v>
      </c>
      <c r="L18" t="str">
        <f>IF(Table1[[#This Row],[order_amount]]&lt;=500,"Normal Sales",IF(Table1[[#This Row],[order_amount]]&lt;=1500,"Average Sales","High Sales"))</f>
        <v>High Sales</v>
      </c>
      <c r="R18" s="2" t="s">
        <v>179</v>
      </c>
      <c r="S18" s="4" t="s">
        <v>58</v>
      </c>
      <c r="T18" s="2" t="s">
        <v>22</v>
      </c>
      <c r="U18" s="5">
        <v>679.99</v>
      </c>
      <c r="V18" s="17">
        <v>633.05999999999995</v>
      </c>
    </row>
    <row r="19" spans="1:22" ht="19" x14ac:dyDescent="0.25">
      <c r="A19" s="2">
        <v>90018</v>
      </c>
      <c r="B19" s="4">
        <v>4</v>
      </c>
      <c r="C19" s="2" t="s">
        <v>65</v>
      </c>
      <c r="D19" s="4" t="s">
        <v>66</v>
      </c>
      <c r="E19" s="7">
        <v>44795</v>
      </c>
      <c r="F19" s="4" t="s">
        <v>171</v>
      </c>
      <c r="G19" s="2">
        <v>2</v>
      </c>
      <c r="H19" s="4" t="s">
        <v>61</v>
      </c>
      <c r="I19" s="13">
        <v>599.98</v>
      </c>
      <c r="J19" t="str">
        <f>VLOOKUP(Table1[[#This Row],[product_id]],Table2[],3,FALSE)</f>
        <v>Laptop</v>
      </c>
      <c r="K19" t="str">
        <f>IF(Table1[[#This Row],[delivery_status]]="Delivered","Order Successful","Order is Still Processing")</f>
        <v>Order is Still Processing</v>
      </c>
      <c r="L19" t="str">
        <f>IF(Table1[[#This Row],[order_amount]]&lt;=500,"Normal Sales",IF(Table1[[#This Row],[order_amount]]&lt;=1500,"Average Sales","High Sales"))</f>
        <v>Average Sales</v>
      </c>
      <c r="R19" s="2" t="s">
        <v>175</v>
      </c>
      <c r="S19" s="4" t="s">
        <v>38</v>
      </c>
      <c r="T19" s="2" t="s">
        <v>22</v>
      </c>
      <c r="U19" s="5">
        <v>799.99</v>
      </c>
      <c r="V19" s="17">
        <v>707.58</v>
      </c>
    </row>
    <row r="20" spans="1:22" ht="19" x14ac:dyDescent="0.25">
      <c r="A20" s="2">
        <v>90019</v>
      </c>
      <c r="B20" s="4">
        <v>80</v>
      </c>
      <c r="C20" s="2" t="s">
        <v>67</v>
      </c>
      <c r="D20" s="4" t="s">
        <v>68</v>
      </c>
      <c r="E20" s="7">
        <v>45010</v>
      </c>
      <c r="F20" s="4" t="s">
        <v>183</v>
      </c>
      <c r="G20" s="2">
        <v>1</v>
      </c>
      <c r="H20" s="4" t="s">
        <v>18</v>
      </c>
      <c r="I20" s="13">
        <v>1800</v>
      </c>
      <c r="J20" t="str">
        <f>VLOOKUP(Table1[[#This Row],[product_id]],Table2[],3,FALSE)</f>
        <v>Laptop</v>
      </c>
      <c r="K20" t="str">
        <f>IF(Table1[[#This Row],[delivery_status]]="Delivered","Order Successful","Order is Still Processing")</f>
        <v>Order Successful</v>
      </c>
      <c r="L20" t="str">
        <f>IF(Table1[[#This Row],[order_amount]]&lt;=500,"Normal Sales",IF(Table1[[#This Row],[order_amount]]&lt;=1500,"Average Sales","High Sales"))</f>
        <v>High Sales</v>
      </c>
      <c r="R20" s="2" t="s">
        <v>196</v>
      </c>
      <c r="S20" s="4" t="s">
        <v>134</v>
      </c>
      <c r="T20" s="2" t="s">
        <v>22</v>
      </c>
      <c r="U20" s="5">
        <v>1799.99</v>
      </c>
      <c r="V20" s="17">
        <v>1702.35</v>
      </c>
    </row>
    <row r="21" spans="1:22" ht="19" x14ac:dyDescent="0.25">
      <c r="A21" s="2">
        <v>90020</v>
      </c>
      <c r="B21" s="4">
        <v>48</v>
      </c>
      <c r="C21" s="2" t="s">
        <v>53</v>
      </c>
      <c r="D21" s="4" t="s">
        <v>54</v>
      </c>
      <c r="E21" s="7">
        <v>44781</v>
      </c>
      <c r="F21" s="4" t="s">
        <v>182</v>
      </c>
      <c r="G21" s="2">
        <v>2</v>
      </c>
      <c r="H21" s="4" t="s">
        <v>18</v>
      </c>
      <c r="I21" s="13">
        <v>1799.98</v>
      </c>
      <c r="J21" t="str">
        <f>VLOOKUP(Table1[[#This Row],[product_id]],Table2[],3,FALSE)</f>
        <v>Mobile Phone</v>
      </c>
      <c r="K21" t="str">
        <f>IF(Table1[[#This Row],[delivery_status]]="Delivered","Order Successful","Order is Still Processing")</f>
        <v>Order Successful</v>
      </c>
      <c r="L21" t="str">
        <f>IF(Table1[[#This Row],[order_amount]]&lt;=500,"Normal Sales",IF(Table1[[#This Row],[order_amount]]&lt;=1500,"Average Sales","High Sales"))</f>
        <v>High Sales</v>
      </c>
      <c r="R21" s="2" t="s">
        <v>184</v>
      </c>
      <c r="S21" s="4" t="s">
        <v>72</v>
      </c>
      <c r="T21" s="2" t="s">
        <v>22</v>
      </c>
      <c r="U21" s="5">
        <v>205</v>
      </c>
      <c r="V21" s="17">
        <v>184.84</v>
      </c>
    </row>
    <row r="22" spans="1:22" ht="19" x14ac:dyDescent="0.25">
      <c r="A22" s="2">
        <v>90021</v>
      </c>
      <c r="B22" s="4">
        <v>46</v>
      </c>
      <c r="C22" s="2" t="s">
        <v>70</v>
      </c>
      <c r="D22" s="4" t="s">
        <v>71</v>
      </c>
      <c r="E22" s="7">
        <v>44710</v>
      </c>
      <c r="F22" s="4" t="s">
        <v>184</v>
      </c>
      <c r="G22" s="2">
        <v>2</v>
      </c>
      <c r="H22" s="4" t="s">
        <v>61</v>
      </c>
      <c r="I22" s="13">
        <v>410</v>
      </c>
      <c r="J22" t="str">
        <f>VLOOKUP(Table1[[#This Row],[product_id]],Table2[],3,FALSE)</f>
        <v>Mobile Phone</v>
      </c>
      <c r="K22" t="str">
        <f>IF(Table1[[#This Row],[delivery_status]]="Delivered","Order Successful","Order is Still Processing")</f>
        <v>Order is Still Processing</v>
      </c>
      <c r="L22" t="str">
        <f>IF(Table1[[#This Row],[order_amount]]&lt;=500,"Normal Sales",IF(Table1[[#This Row],[order_amount]]&lt;=1500,"Average Sales","High Sales"))</f>
        <v>Normal Sales</v>
      </c>
      <c r="R22" s="2" t="s">
        <v>201</v>
      </c>
      <c r="S22" s="4" t="s">
        <v>167</v>
      </c>
      <c r="T22" s="2" t="s">
        <v>22</v>
      </c>
      <c r="U22" s="5">
        <v>199.99</v>
      </c>
      <c r="V22" s="17">
        <v>164.25</v>
      </c>
    </row>
    <row r="23" spans="1:22" ht="19" x14ac:dyDescent="0.25">
      <c r="A23" s="2">
        <v>90022</v>
      </c>
      <c r="B23" s="4">
        <v>40</v>
      </c>
      <c r="C23" s="2" t="s">
        <v>73</v>
      </c>
      <c r="D23" s="4" t="s">
        <v>74</v>
      </c>
      <c r="E23" s="7">
        <v>44662</v>
      </c>
      <c r="F23" s="4" t="s">
        <v>168</v>
      </c>
      <c r="G23" s="2">
        <v>3</v>
      </c>
      <c r="H23" s="4" t="s">
        <v>14</v>
      </c>
      <c r="I23" s="13">
        <v>136.5</v>
      </c>
      <c r="J23" t="str">
        <f>VLOOKUP(Table1[[#This Row],[product_id]],Table2[],3,FALSE)</f>
        <v>Accessories</v>
      </c>
      <c r="K23" t="str">
        <f>IF(Table1[[#This Row],[delivery_status]]="Delivered","Order Successful","Order is Still Processing")</f>
        <v>Order is Still Processing</v>
      </c>
      <c r="L23" t="str">
        <f>IF(Table1[[#This Row],[order_amount]]&lt;=500,"Normal Sales",IF(Table1[[#This Row],[order_amount]]&lt;=1500,"Average Sales","High Sales"))</f>
        <v>Normal Sales</v>
      </c>
      <c r="R23" s="2" t="s">
        <v>189</v>
      </c>
      <c r="S23" s="4" t="s">
        <v>105</v>
      </c>
      <c r="T23" s="2" t="s">
        <v>22</v>
      </c>
      <c r="U23" s="5">
        <v>125.5</v>
      </c>
      <c r="V23" s="17">
        <v>92.85</v>
      </c>
    </row>
    <row r="24" spans="1:22" ht="19" x14ac:dyDescent="0.25">
      <c r="A24" s="2">
        <v>90023</v>
      </c>
      <c r="B24" s="4">
        <v>45</v>
      </c>
      <c r="C24" s="2" t="s">
        <v>75</v>
      </c>
      <c r="D24" s="4" t="s">
        <v>76</v>
      </c>
      <c r="E24" s="7">
        <v>44924</v>
      </c>
      <c r="F24" s="4" t="s">
        <v>185</v>
      </c>
      <c r="G24" s="2">
        <v>1</v>
      </c>
      <c r="H24" s="4" t="s">
        <v>14</v>
      </c>
      <c r="I24" s="13">
        <v>879</v>
      </c>
      <c r="J24" t="str">
        <f>VLOOKUP(Table1[[#This Row],[product_id]],Table2[],3,FALSE)</f>
        <v>Laptop</v>
      </c>
      <c r="K24" t="str">
        <f>IF(Table1[[#This Row],[delivery_status]]="Delivered","Order Successful","Order is Still Processing")</f>
        <v>Order is Still Processing</v>
      </c>
      <c r="L24" t="str">
        <f>IF(Table1[[#This Row],[order_amount]]&lt;=500,"Normal Sales",IF(Table1[[#This Row],[order_amount]]&lt;=1500,"Average Sales","High Sales"))</f>
        <v>Average Sales</v>
      </c>
      <c r="R24" s="2" t="s">
        <v>173</v>
      </c>
      <c r="S24" s="4" t="s">
        <v>32</v>
      </c>
      <c r="T24" s="2" t="s">
        <v>26</v>
      </c>
      <c r="U24" s="5">
        <v>299.99</v>
      </c>
      <c r="V24" s="17">
        <v>224.76</v>
      </c>
    </row>
    <row r="25" spans="1:22" ht="19" x14ac:dyDescent="0.25">
      <c r="A25" s="2">
        <v>90024</v>
      </c>
      <c r="B25" s="4">
        <v>74</v>
      </c>
      <c r="C25" s="2" t="s">
        <v>78</v>
      </c>
      <c r="D25" s="4" t="s">
        <v>79</v>
      </c>
      <c r="E25" s="7">
        <v>45000</v>
      </c>
      <c r="F25" s="4" t="s">
        <v>174</v>
      </c>
      <c r="G25" s="2">
        <v>1</v>
      </c>
      <c r="H25" s="4" t="s">
        <v>61</v>
      </c>
      <c r="I25" s="13">
        <v>61.43</v>
      </c>
      <c r="J25" t="str">
        <f>VLOOKUP(Table1[[#This Row],[product_id]],Table2[],3,FALSE)</f>
        <v>Accessories</v>
      </c>
      <c r="K25" t="str">
        <f>IF(Table1[[#This Row],[delivery_status]]="Delivered","Order Successful","Order is Still Processing")</f>
        <v>Order is Still Processing</v>
      </c>
      <c r="L25" t="str">
        <f>IF(Table1[[#This Row],[order_amount]]&lt;=500,"Normal Sales",IF(Table1[[#This Row],[order_amount]]&lt;=1500,"Average Sales","High Sales"))</f>
        <v>Normal Sales</v>
      </c>
      <c r="R25" s="2" t="s">
        <v>180</v>
      </c>
      <c r="S25" s="4" t="s">
        <v>44</v>
      </c>
      <c r="T25" s="2" t="s">
        <v>26</v>
      </c>
      <c r="U25" s="5">
        <v>2449</v>
      </c>
      <c r="V25" s="17">
        <v>2243.17</v>
      </c>
    </row>
    <row r="26" spans="1:22" ht="19" x14ac:dyDescent="0.25">
      <c r="A26" s="2">
        <v>90025</v>
      </c>
      <c r="B26" s="4">
        <v>43</v>
      </c>
      <c r="C26" s="2" t="s">
        <v>80</v>
      </c>
      <c r="D26" s="4" t="s">
        <v>81</v>
      </c>
      <c r="E26" s="7">
        <v>44688</v>
      </c>
      <c r="F26" s="4" t="s">
        <v>171</v>
      </c>
      <c r="G26" s="2">
        <v>2</v>
      </c>
      <c r="H26" s="4" t="s">
        <v>61</v>
      </c>
      <c r="I26" s="13">
        <v>599.98</v>
      </c>
      <c r="J26" t="str">
        <f>VLOOKUP(Table1[[#This Row],[product_id]],Table2[],3,FALSE)</f>
        <v>Laptop</v>
      </c>
      <c r="K26" t="str">
        <f>IF(Table1[[#This Row],[delivery_status]]="Delivered","Order Successful","Order is Still Processing")</f>
        <v>Order is Still Processing</v>
      </c>
      <c r="L26" t="str">
        <f>IF(Table1[[#This Row],[order_amount]]&lt;=500,"Normal Sales",IF(Table1[[#This Row],[order_amount]]&lt;=1500,"Average Sales","High Sales"))</f>
        <v>Average Sales</v>
      </c>
      <c r="R26" s="2" t="s">
        <v>191</v>
      </c>
      <c r="S26" s="4" t="s">
        <v>117</v>
      </c>
      <c r="T26" s="2" t="s">
        <v>13</v>
      </c>
      <c r="U26" s="5">
        <v>59</v>
      </c>
      <c r="V26" s="17">
        <v>46.03</v>
      </c>
    </row>
    <row r="27" spans="1:22" ht="19" x14ac:dyDescent="0.25">
      <c r="A27" s="2">
        <v>90026</v>
      </c>
      <c r="B27" s="4">
        <v>54</v>
      </c>
      <c r="C27" s="2" t="s">
        <v>82</v>
      </c>
      <c r="D27" s="4" t="s">
        <v>83</v>
      </c>
      <c r="E27" s="7">
        <v>44951</v>
      </c>
      <c r="F27" s="4" t="s">
        <v>186</v>
      </c>
      <c r="G27" s="2">
        <v>2</v>
      </c>
      <c r="H27" s="4" t="s">
        <v>14</v>
      </c>
      <c r="I27" s="13">
        <v>1399.98</v>
      </c>
      <c r="J27" t="str">
        <f>VLOOKUP(Table1[[#This Row],[product_id]],Table2[],3,FALSE)</f>
        <v>Mobile Phone</v>
      </c>
      <c r="K27" t="str">
        <f>IF(Table1[[#This Row],[delivery_status]]="Delivered","Order Successful","Order is Still Processing")</f>
        <v>Order is Still Processing</v>
      </c>
      <c r="L27" t="str">
        <f>IF(Table1[[#This Row],[order_amount]]&lt;=500,"Normal Sales",IF(Table1[[#This Row],[order_amount]]&lt;=1500,"Average Sales","High Sales"))</f>
        <v>Average Sales</v>
      </c>
      <c r="R27" s="2" t="s">
        <v>192</v>
      </c>
      <c r="S27" s="4" t="s">
        <v>120</v>
      </c>
      <c r="T27" s="2" t="s">
        <v>13</v>
      </c>
      <c r="U27" s="5">
        <v>19</v>
      </c>
      <c r="V27" s="17">
        <v>16.09</v>
      </c>
    </row>
    <row r="28" spans="1:22" ht="19" x14ac:dyDescent="0.25">
      <c r="A28" s="2">
        <v>90027</v>
      </c>
      <c r="B28" s="4">
        <v>92</v>
      </c>
      <c r="C28" s="2" t="s">
        <v>85</v>
      </c>
      <c r="D28" s="4" t="s">
        <v>86</v>
      </c>
      <c r="E28" s="7">
        <v>44922</v>
      </c>
      <c r="F28" s="4" t="s">
        <v>180</v>
      </c>
      <c r="G28" s="2">
        <v>3</v>
      </c>
      <c r="H28" s="4" t="s">
        <v>18</v>
      </c>
      <c r="I28" s="13">
        <v>7347</v>
      </c>
      <c r="J28" t="str">
        <f>VLOOKUP(Table1[[#This Row],[product_id]],Table2[],3,FALSE)</f>
        <v>Laptop</v>
      </c>
      <c r="K28" t="str">
        <f>IF(Table1[[#This Row],[delivery_status]]="Delivered","Order Successful","Order is Still Processing")</f>
        <v>Order Successful</v>
      </c>
      <c r="L28" t="str">
        <f>IF(Table1[[#This Row],[order_amount]]&lt;=500,"Normal Sales",IF(Table1[[#This Row],[order_amount]]&lt;=1500,"Average Sales","High Sales"))</f>
        <v>High Sales</v>
      </c>
      <c r="R28" s="2" t="s">
        <v>174</v>
      </c>
      <c r="S28" s="4" t="s">
        <v>35</v>
      </c>
      <c r="T28" s="2" t="s">
        <v>13</v>
      </c>
      <c r="U28" s="5">
        <v>61.43</v>
      </c>
      <c r="V28" s="17">
        <v>47.98</v>
      </c>
    </row>
    <row r="29" spans="1:22" ht="19" x14ac:dyDescent="0.25">
      <c r="A29" s="2">
        <v>90028</v>
      </c>
      <c r="B29" s="4">
        <v>100</v>
      </c>
      <c r="C29" s="2" t="s">
        <v>87</v>
      </c>
      <c r="D29" s="4" t="s">
        <v>88</v>
      </c>
      <c r="E29" s="7">
        <v>44776</v>
      </c>
      <c r="F29" s="4" t="s">
        <v>187</v>
      </c>
      <c r="G29" s="2">
        <v>1</v>
      </c>
      <c r="H29" s="4" t="s">
        <v>61</v>
      </c>
      <c r="I29" s="13">
        <v>289.99</v>
      </c>
      <c r="J29" t="str">
        <f>VLOOKUP(Table1[[#This Row],[product_id]],Table2[],3,FALSE)</f>
        <v>Mobile Phone</v>
      </c>
      <c r="K29" t="str">
        <f>IF(Table1[[#This Row],[delivery_status]]="Delivered","Order Successful","Order is Still Processing")</f>
        <v>Order is Still Processing</v>
      </c>
      <c r="L29" t="str">
        <f>IF(Table1[[#This Row],[order_amount]]&lt;=500,"Normal Sales",IF(Table1[[#This Row],[order_amount]]&lt;=1500,"Average Sales","High Sales"))</f>
        <v>Normal Sales</v>
      </c>
      <c r="R29" s="2" t="s">
        <v>171</v>
      </c>
      <c r="S29" s="4" t="s">
        <v>25</v>
      </c>
      <c r="T29" s="2" t="s">
        <v>26</v>
      </c>
      <c r="U29" s="5">
        <v>299.99</v>
      </c>
      <c r="V29" s="17">
        <v>260.99</v>
      </c>
    </row>
    <row r="30" spans="1:22" ht="19" x14ac:dyDescent="0.25">
      <c r="A30" s="2">
        <v>90029</v>
      </c>
      <c r="B30" s="4">
        <v>33</v>
      </c>
      <c r="C30" s="2" t="s">
        <v>90</v>
      </c>
      <c r="D30" s="4" t="s">
        <v>91</v>
      </c>
      <c r="E30" s="7">
        <v>44949</v>
      </c>
      <c r="F30" s="4" t="s">
        <v>183</v>
      </c>
      <c r="G30" s="2">
        <v>3</v>
      </c>
      <c r="H30" s="4" t="s">
        <v>61</v>
      </c>
      <c r="I30" s="13">
        <v>5400</v>
      </c>
      <c r="J30" t="str">
        <f>VLOOKUP(Table1[[#This Row],[product_id]],Table2[],3,FALSE)</f>
        <v>Laptop</v>
      </c>
      <c r="K30" t="str">
        <f>IF(Table1[[#This Row],[delivery_status]]="Delivered","Order Successful","Order is Still Processing")</f>
        <v>Order is Still Processing</v>
      </c>
      <c r="L30" t="str">
        <f>IF(Table1[[#This Row],[order_amount]]&lt;=500,"Normal Sales",IF(Table1[[#This Row],[order_amount]]&lt;=1500,"Average Sales","High Sales"))</f>
        <v>High Sales</v>
      </c>
      <c r="R30" s="2" t="s">
        <v>194</v>
      </c>
      <c r="S30" s="4" t="s">
        <v>123</v>
      </c>
      <c r="T30" s="2" t="s">
        <v>26</v>
      </c>
      <c r="U30" s="5">
        <v>649.99</v>
      </c>
      <c r="V30" s="17">
        <v>583.45000000000005</v>
      </c>
    </row>
    <row r="31" spans="1:22" ht="19" x14ac:dyDescent="0.25">
      <c r="A31" s="2">
        <v>90030</v>
      </c>
      <c r="B31" s="4">
        <v>47</v>
      </c>
      <c r="C31" s="2" t="s">
        <v>92</v>
      </c>
      <c r="D31" s="4" t="s">
        <v>93</v>
      </c>
      <c r="E31" s="7">
        <v>44777</v>
      </c>
      <c r="F31" s="4" t="s">
        <v>188</v>
      </c>
      <c r="G31" s="2">
        <v>1</v>
      </c>
      <c r="H31" s="4" t="s">
        <v>18</v>
      </c>
      <c r="I31" s="13">
        <v>79.989999999999995</v>
      </c>
      <c r="J31" t="str">
        <f>VLOOKUP(Table1[[#This Row],[product_id]],Table2[],3,FALSE)</f>
        <v>Mobile Phone</v>
      </c>
      <c r="K31" t="str">
        <f>IF(Table1[[#This Row],[delivery_status]]="Delivered","Order Successful","Order is Still Processing")</f>
        <v>Order Successful</v>
      </c>
      <c r="L31" t="str">
        <f>IF(Table1[[#This Row],[order_amount]]&lt;=500,"Normal Sales",IF(Table1[[#This Row],[order_amount]]&lt;=1500,"Average Sales","High Sales"))</f>
        <v>Normal Sales</v>
      </c>
      <c r="R31" s="2" t="s">
        <v>178</v>
      </c>
      <c r="S31" s="4" t="s">
        <v>55</v>
      </c>
      <c r="T31" s="2" t="s">
        <v>26</v>
      </c>
      <c r="U31" s="5">
        <v>649.99</v>
      </c>
      <c r="V31" s="17">
        <v>555.45000000000005</v>
      </c>
    </row>
    <row r="32" spans="1:22" ht="19" x14ac:dyDescent="0.25">
      <c r="A32" s="2">
        <v>90031</v>
      </c>
      <c r="B32" s="4">
        <v>35</v>
      </c>
      <c r="C32" s="2" t="s">
        <v>15</v>
      </c>
      <c r="D32" s="4" t="s">
        <v>16</v>
      </c>
      <c r="E32" s="7">
        <v>44785</v>
      </c>
      <c r="F32" s="4" t="s">
        <v>183</v>
      </c>
      <c r="G32" s="2">
        <v>1</v>
      </c>
      <c r="H32" s="4" t="s">
        <v>18</v>
      </c>
      <c r="I32" s="13">
        <v>1800</v>
      </c>
      <c r="J32" t="str">
        <f>VLOOKUP(Table1[[#This Row],[product_id]],Table2[],3,FALSE)</f>
        <v>Laptop</v>
      </c>
      <c r="K32" t="str">
        <f>IF(Table1[[#This Row],[delivery_status]]="Delivered","Order Successful","Order is Still Processing")</f>
        <v>Order Successful</v>
      </c>
      <c r="L32" t="str">
        <f>IF(Table1[[#This Row],[order_amount]]&lt;=500,"Normal Sales",IF(Table1[[#This Row],[order_amount]]&lt;=1500,"Average Sales","High Sales"))</f>
        <v>High Sales</v>
      </c>
      <c r="R32" s="2" t="s">
        <v>199</v>
      </c>
      <c r="S32" s="4" t="s">
        <v>161</v>
      </c>
      <c r="T32" s="2" t="s">
        <v>26</v>
      </c>
      <c r="U32" s="5">
        <v>1399</v>
      </c>
      <c r="V32" s="17">
        <v>1084.58</v>
      </c>
    </row>
    <row r="33" spans="1:22" ht="19" x14ac:dyDescent="0.25">
      <c r="A33" s="2">
        <v>90032</v>
      </c>
      <c r="B33" s="4">
        <v>32</v>
      </c>
      <c r="C33" s="2" t="s">
        <v>95</v>
      </c>
      <c r="D33" s="4" t="s">
        <v>96</v>
      </c>
      <c r="E33" s="7">
        <v>44926</v>
      </c>
      <c r="F33" s="4" t="s">
        <v>186</v>
      </c>
      <c r="G33" s="2">
        <v>3</v>
      </c>
      <c r="H33" s="4" t="s">
        <v>61</v>
      </c>
      <c r="I33" s="13">
        <v>2099.9700000000003</v>
      </c>
      <c r="J33" t="str">
        <f>VLOOKUP(Table1[[#This Row],[product_id]],Table2[],3,FALSE)</f>
        <v>Mobile Phone</v>
      </c>
      <c r="K33" t="str">
        <f>IF(Table1[[#This Row],[delivery_status]]="Delivered","Order Successful","Order is Still Processing")</f>
        <v>Order is Still Processing</v>
      </c>
      <c r="L33" t="str">
        <f>IF(Table1[[#This Row],[order_amount]]&lt;=500,"Normal Sales",IF(Table1[[#This Row],[order_amount]]&lt;=1500,"Average Sales","High Sales"))</f>
        <v>High Sales</v>
      </c>
      <c r="R33" s="2" t="s">
        <v>185</v>
      </c>
      <c r="S33" s="4" t="s">
        <v>77</v>
      </c>
      <c r="T33" s="2" t="s">
        <v>26</v>
      </c>
      <c r="U33" s="5">
        <v>879</v>
      </c>
      <c r="V33" s="17">
        <v>646.27</v>
      </c>
    </row>
    <row r="34" spans="1:22" ht="19" x14ac:dyDescent="0.25">
      <c r="A34" s="2">
        <v>90033</v>
      </c>
      <c r="B34" s="4">
        <v>14</v>
      </c>
      <c r="C34" s="2" t="s">
        <v>97</v>
      </c>
      <c r="D34" s="4" t="s">
        <v>98</v>
      </c>
      <c r="E34" s="7">
        <v>44619</v>
      </c>
      <c r="F34" s="4" t="s">
        <v>173</v>
      </c>
      <c r="G34" s="2">
        <v>2</v>
      </c>
      <c r="H34" s="4" t="s">
        <v>18</v>
      </c>
      <c r="I34" s="13">
        <v>599.98</v>
      </c>
      <c r="J34" t="str">
        <f>VLOOKUP(Table1[[#This Row],[product_id]],Table2[],3,FALSE)</f>
        <v>Laptop</v>
      </c>
      <c r="K34" t="str">
        <f>IF(Table1[[#This Row],[delivery_status]]="Delivered","Order Successful","Order is Still Processing")</f>
        <v>Order Successful</v>
      </c>
      <c r="L34" t="str">
        <f>IF(Table1[[#This Row],[order_amount]]&lt;=500,"Normal Sales",IF(Table1[[#This Row],[order_amount]]&lt;=1500,"Average Sales","High Sales"))</f>
        <v>Average Sales</v>
      </c>
      <c r="R34" s="2" t="s">
        <v>187</v>
      </c>
      <c r="S34" s="4" t="s">
        <v>89</v>
      </c>
      <c r="T34" s="2" t="s">
        <v>22</v>
      </c>
      <c r="U34" s="5">
        <v>289.99</v>
      </c>
      <c r="V34" s="17">
        <v>238.49</v>
      </c>
    </row>
    <row r="35" spans="1:22" ht="19" x14ac:dyDescent="0.25">
      <c r="A35" s="2">
        <v>90036</v>
      </c>
      <c r="B35" s="4">
        <v>64</v>
      </c>
      <c r="C35" s="2" t="s">
        <v>99</v>
      </c>
      <c r="D35" s="4" t="s">
        <v>100</v>
      </c>
      <c r="E35" s="7">
        <v>44587</v>
      </c>
      <c r="F35" s="4" t="s">
        <v>172</v>
      </c>
      <c r="G35" s="2">
        <v>2</v>
      </c>
      <c r="H35" s="4" t="s">
        <v>61</v>
      </c>
      <c r="I35" s="13">
        <v>37.979999999999997</v>
      </c>
      <c r="J35" t="str">
        <f>VLOOKUP(Table1[[#This Row],[product_id]],Table2[],3,FALSE)</f>
        <v>Accessories</v>
      </c>
      <c r="K35" t="str">
        <f>IF(Table1[[#This Row],[delivery_status]]="Delivered","Order Successful","Order is Still Processing")</f>
        <v>Order is Still Processing</v>
      </c>
      <c r="L35" t="str">
        <f>IF(Table1[[#This Row],[order_amount]]&lt;=500,"Normal Sales",IF(Table1[[#This Row],[order_amount]]&lt;=1500,"Average Sales","High Sales"))</f>
        <v>Normal Sales</v>
      </c>
      <c r="R35" s="2" t="s">
        <v>177</v>
      </c>
      <c r="S35" s="4" t="s">
        <v>52</v>
      </c>
      <c r="T35" s="2" t="s">
        <v>22</v>
      </c>
      <c r="U35" s="5">
        <v>1449.99</v>
      </c>
      <c r="V35" s="17">
        <v>1263.5</v>
      </c>
    </row>
    <row r="36" spans="1:22" ht="19" x14ac:dyDescent="0.25">
      <c r="A36" s="2">
        <v>90037</v>
      </c>
      <c r="B36" s="4">
        <v>55</v>
      </c>
      <c r="C36" s="2" t="s">
        <v>101</v>
      </c>
      <c r="D36" s="4" t="s">
        <v>102</v>
      </c>
      <c r="E36" s="7">
        <v>44938</v>
      </c>
      <c r="F36" s="4" t="s">
        <v>175</v>
      </c>
      <c r="G36" s="2">
        <v>2</v>
      </c>
      <c r="H36" s="4" t="s">
        <v>61</v>
      </c>
      <c r="I36" s="13">
        <v>1599.98</v>
      </c>
      <c r="J36" t="str">
        <f>VLOOKUP(Table1[[#This Row],[product_id]],Table2[],3,FALSE)</f>
        <v>Mobile Phone</v>
      </c>
      <c r="K36" t="str">
        <f>IF(Table1[[#This Row],[delivery_status]]="Delivered","Order Successful","Order is Still Processing")</f>
        <v>Order is Still Processing</v>
      </c>
      <c r="L36" t="str">
        <f>IF(Table1[[#This Row],[order_amount]]&lt;=500,"Normal Sales",IF(Table1[[#This Row],[order_amount]]&lt;=1500,"Average Sales","High Sales"))</f>
        <v>High Sales</v>
      </c>
      <c r="R36" s="2" t="s">
        <v>170</v>
      </c>
      <c r="S36" s="4" t="s">
        <v>21</v>
      </c>
      <c r="T36" s="2" t="s">
        <v>22</v>
      </c>
      <c r="U36" s="5">
        <v>699.99</v>
      </c>
      <c r="V36" s="17">
        <v>576.51</v>
      </c>
    </row>
    <row r="37" spans="1:22" ht="19" x14ac:dyDescent="0.25">
      <c r="A37" s="2">
        <v>90038</v>
      </c>
      <c r="B37" s="4">
        <v>60</v>
      </c>
      <c r="C37" s="2" t="s">
        <v>103</v>
      </c>
      <c r="D37" s="4" t="s">
        <v>104</v>
      </c>
      <c r="E37" s="7">
        <v>44812</v>
      </c>
      <c r="F37" s="4" t="s">
        <v>179</v>
      </c>
      <c r="G37" s="2">
        <v>1</v>
      </c>
      <c r="H37" s="4" t="s">
        <v>61</v>
      </c>
      <c r="I37" s="13">
        <v>679.99</v>
      </c>
      <c r="J37" t="str">
        <f>VLOOKUP(Table1[[#This Row],[product_id]],Table2[],3,FALSE)</f>
        <v>Mobile Phone</v>
      </c>
      <c r="K37" t="str">
        <f>IF(Table1[[#This Row],[delivery_status]]="Delivered","Order Successful","Order is Still Processing")</f>
        <v>Order is Still Processing</v>
      </c>
      <c r="L37" t="str">
        <f>IF(Table1[[#This Row],[order_amount]]&lt;=500,"Normal Sales",IF(Table1[[#This Row],[order_amount]]&lt;=1500,"Average Sales","High Sales"))</f>
        <v>Average Sales</v>
      </c>
      <c r="R37" s="1"/>
      <c r="S37" s="1"/>
      <c r="T37" s="1"/>
      <c r="U37" s="1"/>
      <c r="V37" s="1"/>
    </row>
    <row r="38" spans="1:22" ht="19" x14ac:dyDescent="0.25">
      <c r="A38" s="2">
        <v>90039</v>
      </c>
      <c r="B38" s="4">
        <v>39</v>
      </c>
      <c r="C38" s="2" t="s">
        <v>62</v>
      </c>
      <c r="D38" s="4" t="s">
        <v>63</v>
      </c>
      <c r="E38" s="7">
        <v>44957</v>
      </c>
      <c r="F38" s="4" t="s">
        <v>189</v>
      </c>
      <c r="G38" s="2">
        <v>3</v>
      </c>
      <c r="H38" s="4" t="s">
        <v>18</v>
      </c>
      <c r="I38" s="13">
        <v>376.5</v>
      </c>
      <c r="J38" t="str">
        <f>VLOOKUP(Table1[[#This Row],[product_id]],Table2[],3,FALSE)</f>
        <v>Mobile Phone</v>
      </c>
      <c r="K38" t="str">
        <f>IF(Table1[[#This Row],[delivery_status]]="Delivered","Order Successful","Order is Still Processing")</f>
        <v>Order Successful</v>
      </c>
      <c r="L38" t="str">
        <f>IF(Table1[[#This Row],[order_amount]]&lt;=500,"Normal Sales",IF(Table1[[#This Row],[order_amount]]&lt;=1500,"Average Sales","High Sales"))</f>
        <v>Normal Sales</v>
      </c>
      <c r="R38" s="1"/>
      <c r="S38" s="1"/>
      <c r="T38" s="1"/>
      <c r="U38" s="1"/>
      <c r="V38" s="1"/>
    </row>
    <row r="39" spans="1:22" ht="20" thickBot="1" x14ac:dyDescent="0.3">
      <c r="A39" s="2">
        <v>90040</v>
      </c>
      <c r="B39" s="4">
        <v>57</v>
      </c>
      <c r="C39" s="2" t="s">
        <v>106</v>
      </c>
      <c r="D39" s="4" t="s">
        <v>107</v>
      </c>
      <c r="E39" s="7">
        <v>44960</v>
      </c>
      <c r="F39" s="4" t="s">
        <v>188</v>
      </c>
      <c r="G39" s="2">
        <v>3</v>
      </c>
      <c r="H39" s="4" t="s">
        <v>14</v>
      </c>
      <c r="I39" s="13">
        <v>239.96999999999997</v>
      </c>
      <c r="J39" t="str">
        <f>VLOOKUP(Table1[[#This Row],[product_id]],Table2[],3,FALSE)</f>
        <v>Mobile Phone</v>
      </c>
      <c r="K39" t="str">
        <f>IF(Table1[[#This Row],[delivery_status]]="Delivered","Order Successful","Order is Still Processing")</f>
        <v>Order is Still Processing</v>
      </c>
      <c r="L39" t="str">
        <f>IF(Table1[[#This Row],[order_amount]]&lt;=500,"Normal Sales",IF(Table1[[#This Row],[order_amount]]&lt;=1500,"Average Sales","High Sales"))</f>
        <v>Normal Sales</v>
      </c>
      <c r="R39" s="1"/>
      <c r="S39" s="1"/>
      <c r="T39" s="1"/>
      <c r="U39" s="1"/>
      <c r="V39" s="1"/>
    </row>
    <row r="40" spans="1:22" ht="20" thickBot="1" x14ac:dyDescent="0.3">
      <c r="A40" s="2">
        <v>90041</v>
      </c>
      <c r="B40" s="4">
        <v>13</v>
      </c>
      <c r="C40" s="2" t="s">
        <v>108</v>
      </c>
      <c r="D40" s="4" t="s">
        <v>109</v>
      </c>
      <c r="E40" s="7">
        <v>44693</v>
      </c>
      <c r="F40" s="4" t="s">
        <v>181</v>
      </c>
      <c r="G40" s="2">
        <v>3</v>
      </c>
      <c r="H40" s="4" t="s">
        <v>14</v>
      </c>
      <c r="I40" s="13">
        <v>29.97</v>
      </c>
      <c r="J40" t="str">
        <f>VLOOKUP(Table1[[#This Row],[product_id]],Table2[],3,FALSE)</f>
        <v>Accessories</v>
      </c>
      <c r="K40" t="str">
        <f>IF(Table1[[#This Row],[delivery_status]]="Delivered","Order Successful","Order is Still Processing")</f>
        <v>Order is Still Processing</v>
      </c>
      <c r="L40" t="str">
        <f>IF(Table1[[#This Row],[order_amount]]&lt;=500,"Normal Sales",IF(Table1[[#This Row],[order_amount]]&lt;=1500,"Average Sales","High Sales"))</f>
        <v>Normal Sales</v>
      </c>
      <c r="R40" s="10" t="s">
        <v>206</v>
      </c>
      <c r="S40" s="10" t="s">
        <v>207</v>
      </c>
    </row>
    <row r="41" spans="1:22" ht="19" x14ac:dyDescent="0.25">
      <c r="A41" s="2">
        <v>90042</v>
      </c>
      <c r="B41" s="4">
        <v>78</v>
      </c>
      <c r="C41" s="2" t="s">
        <v>23</v>
      </c>
      <c r="D41" s="4" t="s">
        <v>24</v>
      </c>
      <c r="E41" s="7">
        <v>44713</v>
      </c>
      <c r="F41" s="4" t="s">
        <v>190</v>
      </c>
      <c r="G41" s="2">
        <v>3</v>
      </c>
      <c r="H41" s="4" t="s">
        <v>14</v>
      </c>
      <c r="I41" s="13">
        <v>6299.9699999999993</v>
      </c>
      <c r="J41" t="str">
        <f>VLOOKUP(Table1[[#This Row],[product_id]],Table2[],3,FALSE)</f>
        <v>Laptop</v>
      </c>
      <c r="K41" t="str">
        <f>IF(Table1[[#This Row],[delivery_status]]="Delivered","Order Successful","Order is Still Processing")</f>
        <v>Order is Still Processing</v>
      </c>
      <c r="L41" t="str">
        <f>IF(Table1[[#This Row],[order_amount]]&lt;=500,"Normal Sales",IF(Table1[[#This Row],[order_amount]]&lt;=1500,"Average Sales","High Sales"))</f>
        <v>High Sales</v>
      </c>
      <c r="R41" s="11" t="s">
        <v>208</v>
      </c>
      <c r="S41" s="8" t="s">
        <v>211</v>
      </c>
    </row>
    <row r="42" spans="1:22" ht="19" x14ac:dyDescent="0.25">
      <c r="A42" s="2">
        <v>90043</v>
      </c>
      <c r="B42" s="4">
        <v>98</v>
      </c>
      <c r="C42" s="2" t="s">
        <v>111</v>
      </c>
      <c r="D42" s="4" t="s">
        <v>112</v>
      </c>
      <c r="E42" s="7">
        <v>44796</v>
      </c>
      <c r="F42" s="4" t="s">
        <v>174</v>
      </c>
      <c r="G42" s="2">
        <v>2</v>
      </c>
      <c r="H42" s="4" t="s">
        <v>61</v>
      </c>
      <c r="I42" s="13">
        <v>122.86</v>
      </c>
      <c r="J42" t="str">
        <f>VLOOKUP(Table1[[#This Row],[product_id]],Table2[],3,FALSE)</f>
        <v>Accessories</v>
      </c>
      <c r="K42" t="str">
        <f>IF(Table1[[#This Row],[delivery_status]]="Delivered","Order Successful","Order is Still Processing")</f>
        <v>Order is Still Processing</v>
      </c>
      <c r="L42" t="str">
        <f>IF(Table1[[#This Row],[order_amount]]&lt;=500,"Normal Sales",IF(Table1[[#This Row],[order_amount]]&lt;=1500,"Average Sales","High Sales"))</f>
        <v>Normal Sales</v>
      </c>
      <c r="R42" s="11" t="s">
        <v>209</v>
      </c>
      <c r="S42" s="8" t="s">
        <v>212</v>
      </c>
    </row>
    <row r="43" spans="1:22" ht="20" thickBot="1" x14ac:dyDescent="0.3">
      <c r="A43" s="2">
        <v>90044</v>
      </c>
      <c r="B43" s="4">
        <v>50</v>
      </c>
      <c r="C43" s="2" t="s">
        <v>113</v>
      </c>
      <c r="D43" s="4" t="s">
        <v>114</v>
      </c>
      <c r="E43" s="7">
        <v>44975</v>
      </c>
      <c r="F43" s="4" t="s">
        <v>168</v>
      </c>
      <c r="G43" s="2">
        <v>1</v>
      </c>
      <c r="H43" s="4" t="s">
        <v>18</v>
      </c>
      <c r="I43" s="13">
        <v>45.5</v>
      </c>
      <c r="J43" t="str">
        <f>VLOOKUP(Table1[[#This Row],[product_id]],Table2[],3,FALSE)</f>
        <v>Accessories</v>
      </c>
      <c r="K43" t="str">
        <f>IF(Table1[[#This Row],[delivery_status]]="Delivered","Order Successful","Order is Still Processing")</f>
        <v>Order Successful</v>
      </c>
      <c r="L43" t="str">
        <f>IF(Table1[[#This Row],[order_amount]]&lt;=500,"Normal Sales",IF(Table1[[#This Row],[order_amount]]&lt;=1500,"Average Sales","High Sales"))</f>
        <v>Normal Sales</v>
      </c>
      <c r="R43" s="12" t="s">
        <v>210</v>
      </c>
      <c r="S43" s="9" t="s">
        <v>213</v>
      </c>
    </row>
    <row r="44" spans="1:22" ht="19" x14ac:dyDescent="0.25">
      <c r="A44" s="2">
        <v>90045</v>
      </c>
      <c r="B44" s="4">
        <v>86</v>
      </c>
      <c r="C44" s="2" t="s">
        <v>115</v>
      </c>
      <c r="D44" s="4" t="s">
        <v>116</v>
      </c>
      <c r="E44" s="7">
        <v>44981</v>
      </c>
      <c r="F44" s="4" t="s">
        <v>191</v>
      </c>
      <c r="G44" s="2">
        <v>1</v>
      </c>
      <c r="H44" s="4" t="s">
        <v>18</v>
      </c>
      <c r="I44" s="13">
        <v>59</v>
      </c>
      <c r="J44" t="str">
        <f>VLOOKUP(Table1[[#This Row],[product_id]],Table2[],3,FALSE)</f>
        <v>Accessories</v>
      </c>
      <c r="K44" t="str">
        <f>IF(Table1[[#This Row],[delivery_status]]="Delivered","Order Successful","Order is Still Processing")</f>
        <v>Order Successful</v>
      </c>
      <c r="L44" t="str">
        <f>IF(Table1[[#This Row],[order_amount]]&lt;=500,"Normal Sales",IF(Table1[[#This Row],[order_amount]]&lt;=1500,"Average Sales","High Sales"))</f>
        <v>Normal Sales</v>
      </c>
    </row>
    <row r="45" spans="1:22" ht="19" x14ac:dyDescent="0.25">
      <c r="A45" s="2">
        <v>90046</v>
      </c>
      <c r="B45" s="4">
        <v>91</v>
      </c>
      <c r="C45" s="2" t="s">
        <v>118</v>
      </c>
      <c r="D45" s="4" t="s">
        <v>119</v>
      </c>
      <c r="E45" s="7">
        <v>44952</v>
      </c>
      <c r="F45" s="4" t="s">
        <v>179</v>
      </c>
      <c r="G45" s="2">
        <v>1</v>
      </c>
      <c r="H45" s="4" t="s">
        <v>18</v>
      </c>
      <c r="I45" s="13">
        <v>679.99</v>
      </c>
      <c r="J45" t="str">
        <f>VLOOKUP(Table1[[#This Row],[product_id]],Table2[],3,FALSE)</f>
        <v>Mobile Phone</v>
      </c>
      <c r="K45" t="str">
        <f>IF(Table1[[#This Row],[delivery_status]]="Delivered","Order Successful","Order is Still Processing")</f>
        <v>Order Successful</v>
      </c>
      <c r="L45" t="str">
        <f>IF(Table1[[#This Row],[order_amount]]&lt;=500,"Normal Sales",IF(Table1[[#This Row],[order_amount]]&lt;=1500,"Average Sales","High Sales"))</f>
        <v>Average Sales</v>
      </c>
    </row>
    <row r="46" spans="1:22" ht="19" x14ac:dyDescent="0.25">
      <c r="A46" s="2">
        <v>90047</v>
      </c>
      <c r="B46" s="4">
        <v>98</v>
      </c>
      <c r="C46" s="2" t="s">
        <v>111</v>
      </c>
      <c r="D46" s="4" t="s">
        <v>112</v>
      </c>
      <c r="E46" s="7">
        <v>44993</v>
      </c>
      <c r="F46" s="4" t="s">
        <v>192</v>
      </c>
      <c r="G46" s="2">
        <v>1</v>
      </c>
      <c r="H46" s="4" t="s">
        <v>61</v>
      </c>
      <c r="I46" s="13">
        <v>19</v>
      </c>
      <c r="J46" t="str">
        <f>VLOOKUP(Table1[[#This Row],[product_id]],Table2[],3,FALSE)</f>
        <v>Accessories</v>
      </c>
      <c r="K46" t="str">
        <f>IF(Table1[[#This Row],[delivery_status]]="Delivered","Order Successful","Order is Still Processing")</f>
        <v>Order is Still Processing</v>
      </c>
      <c r="L46" t="str">
        <f>IF(Table1[[#This Row],[order_amount]]&lt;=500,"Normal Sales",IF(Table1[[#This Row],[order_amount]]&lt;=1500,"Average Sales","High Sales"))</f>
        <v>Normal Sales</v>
      </c>
    </row>
    <row r="47" spans="1:22" ht="19" x14ac:dyDescent="0.25">
      <c r="A47" s="2">
        <v>90048</v>
      </c>
      <c r="B47" s="4">
        <v>45</v>
      </c>
      <c r="C47" s="2" t="s">
        <v>75</v>
      </c>
      <c r="D47" s="4" t="s">
        <v>76</v>
      </c>
      <c r="E47" s="7">
        <v>44670</v>
      </c>
      <c r="F47" s="4" t="s">
        <v>180</v>
      </c>
      <c r="G47" s="2">
        <v>2</v>
      </c>
      <c r="H47" s="4" t="s">
        <v>18</v>
      </c>
      <c r="I47" s="13">
        <v>4898</v>
      </c>
      <c r="J47" t="str">
        <f>VLOOKUP(Table1[[#This Row],[product_id]],Table2[],3,FALSE)</f>
        <v>Laptop</v>
      </c>
      <c r="K47" t="str">
        <f>IF(Table1[[#This Row],[delivery_status]]="Delivered","Order Successful","Order is Still Processing")</f>
        <v>Order Successful</v>
      </c>
      <c r="L47" t="str">
        <f>IF(Table1[[#This Row],[order_amount]]&lt;=500,"Normal Sales",IF(Table1[[#This Row],[order_amount]]&lt;=1500,"Average Sales","High Sales"))</f>
        <v>High Sales</v>
      </c>
    </row>
    <row r="48" spans="1:22" ht="19" x14ac:dyDescent="0.25">
      <c r="A48" s="2">
        <v>90052</v>
      </c>
      <c r="B48" s="4">
        <v>91</v>
      </c>
      <c r="C48" s="2" t="s">
        <v>118</v>
      </c>
      <c r="D48" s="4" t="s">
        <v>119</v>
      </c>
      <c r="E48" s="7">
        <v>45012</v>
      </c>
      <c r="F48" s="4" t="s">
        <v>175</v>
      </c>
      <c r="G48" s="2">
        <v>3</v>
      </c>
      <c r="H48" s="4" t="s">
        <v>14</v>
      </c>
      <c r="I48" s="13">
        <v>2399.9700000000003</v>
      </c>
      <c r="J48" t="str">
        <f>VLOOKUP(Table1[[#This Row],[product_id]],Table2[],3,FALSE)</f>
        <v>Mobile Phone</v>
      </c>
      <c r="K48" t="str">
        <f>IF(Table1[[#This Row],[delivery_status]]="Delivered","Order Successful","Order is Still Processing")</f>
        <v>Order is Still Processing</v>
      </c>
      <c r="L48" t="str">
        <f>IF(Table1[[#This Row],[order_amount]]&lt;=500,"Normal Sales",IF(Table1[[#This Row],[order_amount]]&lt;=1500,"Average Sales","High Sales"))</f>
        <v>High Sales</v>
      </c>
    </row>
    <row r="49" spans="1:12" ht="19" x14ac:dyDescent="0.25">
      <c r="A49" s="2">
        <v>90053</v>
      </c>
      <c r="B49" s="4">
        <v>87</v>
      </c>
      <c r="C49" s="2" t="s">
        <v>39</v>
      </c>
      <c r="D49" s="4" t="s">
        <v>40</v>
      </c>
      <c r="E49" s="7">
        <v>44657</v>
      </c>
      <c r="F49" s="4" t="s">
        <v>193</v>
      </c>
      <c r="G49" s="2">
        <v>2</v>
      </c>
      <c r="H49" s="4" t="s">
        <v>61</v>
      </c>
      <c r="I49" s="13">
        <v>3399.98</v>
      </c>
      <c r="J49" t="str">
        <f>VLOOKUP(Table1[[#This Row],[product_id]],Table2[],3,FALSE)</f>
        <v>Laptop</v>
      </c>
      <c r="K49" t="str">
        <f>IF(Table1[[#This Row],[delivery_status]]="Delivered","Order Successful","Order is Still Processing")</f>
        <v>Order is Still Processing</v>
      </c>
      <c r="L49" t="str">
        <f>IF(Table1[[#This Row],[order_amount]]&lt;=500,"Normal Sales",IF(Table1[[#This Row],[order_amount]]&lt;=1500,"Average Sales","High Sales"))</f>
        <v>High Sales</v>
      </c>
    </row>
    <row r="50" spans="1:12" ht="19" x14ac:dyDescent="0.25">
      <c r="A50" s="2">
        <v>90054</v>
      </c>
      <c r="B50" s="4">
        <v>34</v>
      </c>
      <c r="C50" s="2" t="s">
        <v>125</v>
      </c>
      <c r="D50" s="4" t="s">
        <v>126</v>
      </c>
      <c r="E50" s="7">
        <v>44687</v>
      </c>
      <c r="F50" s="4" t="s">
        <v>173</v>
      </c>
      <c r="G50" s="2">
        <v>1</v>
      </c>
      <c r="H50" s="4" t="s">
        <v>61</v>
      </c>
      <c r="I50" s="13">
        <v>299.99</v>
      </c>
      <c r="J50" t="str">
        <f>VLOOKUP(Table1[[#This Row],[product_id]],Table2[],3,FALSE)</f>
        <v>Laptop</v>
      </c>
      <c r="K50" t="str">
        <f>IF(Table1[[#This Row],[delivery_status]]="Delivered","Order Successful","Order is Still Processing")</f>
        <v>Order is Still Processing</v>
      </c>
      <c r="L50" t="str">
        <f>IF(Table1[[#This Row],[order_amount]]&lt;=500,"Normal Sales",IF(Table1[[#This Row],[order_amount]]&lt;=1500,"Average Sales","High Sales"))</f>
        <v>Normal Sales</v>
      </c>
    </row>
    <row r="51" spans="1:12" ht="19" x14ac:dyDescent="0.25">
      <c r="A51" s="2">
        <v>90055</v>
      </c>
      <c r="B51" s="4">
        <v>98</v>
      </c>
      <c r="C51" s="2" t="s">
        <v>111</v>
      </c>
      <c r="D51" s="4" t="s">
        <v>112</v>
      </c>
      <c r="E51" s="7">
        <v>44851</v>
      </c>
      <c r="F51" s="4" t="s">
        <v>194</v>
      </c>
      <c r="G51" s="2">
        <v>1</v>
      </c>
      <c r="H51" s="4" t="s">
        <v>18</v>
      </c>
      <c r="I51" s="13">
        <v>649.99</v>
      </c>
      <c r="J51" t="str">
        <f>VLOOKUP(Table1[[#This Row],[product_id]],Table2[],3,FALSE)</f>
        <v>Laptop</v>
      </c>
      <c r="K51" t="str">
        <f>IF(Table1[[#This Row],[delivery_status]]="Delivered","Order Successful","Order is Still Processing")</f>
        <v>Order Successful</v>
      </c>
      <c r="L51" t="str">
        <f>IF(Table1[[#This Row],[order_amount]]&lt;=500,"Normal Sales",IF(Table1[[#This Row],[order_amount]]&lt;=1500,"Average Sales","High Sales"))</f>
        <v>Average Sales</v>
      </c>
    </row>
    <row r="52" spans="1:12" ht="19" x14ac:dyDescent="0.25">
      <c r="A52" s="2">
        <v>90056</v>
      </c>
      <c r="B52" s="4">
        <v>60</v>
      </c>
      <c r="C52" s="2" t="s">
        <v>103</v>
      </c>
      <c r="D52" s="4" t="s">
        <v>104</v>
      </c>
      <c r="E52" s="7">
        <v>44896</v>
      </c>
      <c r="F52" s="4" t="s">
        <v>176</v>
      </c>
      <c r="G52" s="2">
        <v>1</v>
      </c>
      <c r="H52" s="4" t="s">
        <v>18</v>
      </c>
      <c r="I52" s="13">
        <v>18</v>
      </c>
      <c r="J52" t="str">
        <f>VLOOKUP(Table1[[#This Row],[product_id]],Table2[],3,FALSE)</f>
        <v>Accessories</v>
      </c>
      <c r="K52" t="str">
        <f>IF(Table1[[#This Row],[delivery_status]]="Delivered","Order Successful","Order is Still Processing")</f>
        <v>Order Successful</v>
      </c>
      <c r="L52" t="str">
        <f>IF(Table1[[#This Row],[order_amount]]&lt;=500,"Normal Sales",IF(Table1[[#This Row],[order_amount]]&lt;=1500,"Average Sales","High Sales"))</f>
        <v>Normal Sales</v>
      </c>
    </row>
    <row r="53" spans="1:12" ht="19" x14ac:dyDescent="0.25">
      <c r="A53" s="2">
        <v>90057</v>
      </c>
      <c r="B53" s="4">
        <v>68</v>
      </c>
      <c r="C53" s="2" t="s">
        <v>127</v>
      </c>
      <c r="D53" s="4" t="s">
        <v>128</v>
      </c>
      <c r="E53" s="7">
        <v>45000</v>
      </c>
      <c r="F53" s="4" t="s">
        <v>168</v>
      </c>
      <c r="G53" s="2">
        <v>1</v>
      </c>
      <c r="H53" s="4" t="s">
        <v>61</v>
      </c>
      <c r="I53" s="13">
        <v>45.5</v>
      </c>
      <c r="J53" t="str">
        <f>VLOOKUP(Table1[[#This Row],[product_id]],Table2[],3,FALSE)</f>
        <v>Accessories</v>
      </c>
      <c r="K53" t="str">
        <f>IF(Table1[[#This Row],[delivery_status]]="Delivered","Order Successful","Order is Still Processing")</f>
        <v>Order is Still Processing</v>
      </c>
      <c r="L53" t="str">
        <f>IF(Table1[[#This Row],[order_amount]]&lt;=500,"Normal Sales",IF(Table1[[#This Row],[order_amount]]&lt;=1500,"Average Sales","High Sales"))</f>
        <v>Normal Sales</v>
      </c>
    </row>
    <row r="54" spans="1:12" ht="19" x14ac:dyDescent="0.25">
      <c r="A54" s="2">
        <v>90058</v>
      </c>
      <c r="B54" s="4">
        <v>72</v>
      </c>
      <c r="C54" s="2" t="s">
        <v>129</v>
      </c>
      <c r="D54" s="4" t="s">
        <v>130</v>
      </c>
      <c r="E54" s="7">
        <v>44610</v>
      </c>
      <c r="F54" s="4" t="s">
        <v>195</v>
      </c>
      <c r="G54" s="2">
        <v>1</v>
      </c>
      <c r="H54" s="4" t="s">
        <v>18</v>
      </c>
      <c r="I54" s="13">
        <v>10.99</v>
      </c>
      <c r="J54" t="str">
        <f>VLOOKUP(Table1[[#This Row],[product_id]],Table2[],3,FALSE)</f>
        <v>Accessories</v>
      </c>
      <c r="K54" t="str">
        <f>IF(Table1[[#This Row],[delivery_status]]="Delivered","Order Successful","Order is Still Processing")</f>
        <v>Order Successful</v>
      </c>
      <c r="L54" t="str">
        <f>IF(Table1[[#This Row],[order_amount]]&lt;=500,"Normal Sales",IF(Table1[[#This Row],[order_amount]]&lt;=1500,"Average Sales","High Sales"))</f>
        <v>Normal Sales</v>
      </c>
    </row>
    <row r="55" spans="1:12" ht="19" x14ac:dyDescent="0.25">
      <c r="A55" s="2">
        <v>90059</v>
      </c>
      <c r="B55" s="4">
        <v>93</v>
      </c>
      <c r="C55" s="2" t="s">
        <v>132</v>
      </c>
      <c r="D55" s="4" t="s">
        <v>133</v>
      </c>
      <c r="E55" s="7">
        <v>44909</v>
      </c>
      <c r="F55" s="4" t="s">
        <v>196</v>
      </c>
      <c r="G55" s="2">
        <v>3</v>
      </c>
      <c r="H55" s="4" t="s">
        <v>61</v>
      </c>
      <c r="I55" s="13">
        <v>5399.97</v>
      </c>
      <c r="J55" t="str">
        <f>VLOOKUP(Table1[[#This Row],[product_id]],Table2[],3,FALSE)</f>
        <v>Mobile Phone</v>
      </c>
      <c r="K55" t="str">
        <f>IF(Table1[[#This Row],[delivery_status]]="Delivered","Order Successful","Order is Still Processing")</f>
        <v>Order is Still Processing</v>
      </c>
      <c r="L55" t="str">
        <f>IF(Table1[[#This Row],[order_amount]]&lt;=500,"Normal Sales",IF(Table1[[#This Row],[order_amount]]&lt;=1500,"Average Sales","High Sales"))</f>
        <v>High Sales</v>
      </c>
    </row>
    <row r="56" spans="1:12" ht="19" x14ac:dyDescent="0.25">
      <c r="A56" s="2">
        <v>90060</v>
      </c>
      <c r="B56" s="4">
        <v>69</v>
      </c>
      <c r="C56" s="2" t="s">
        <v>56</v>
      </c>
      <c r="D56" s="4" t="s">
        <v>57</v>
      </c>
      <c r="E56" s="7">
        <v>44735</v>
      </c>
      <c r="F56" s="4" t="s">
        <v>185</v>
      </c>
      <c r="G56" s="2">
        <v>1</v>
      </c>
      <c r="H56" s="4" t="s">
        <v>14</v>
      </c>
      <c r="I56" s="13">
        <v>879</v>
      </c>
      <c r="J56" t="str">
        <f>VLOOKUP(Table1[[#This Row],[product_id]],Table2[],3,FALSE)</f>
        <v>Laptop</v>
      </c>
      <c r="K56" t="str">
        <f>IF(Table1[[#This Row],[delivery_status]]="Delivered","Order Successful","Order is Still Processing")</f>
        <v>Order is Still Processing</v>
      </c>
      <c r="L56" t="str">
        <f>IF(Table1[[#This Row],[order_amount]]&lt;=500,"Normal Sales",IF(Table1[[#This Row],[order_amount]]&lt;=1500,"Average Sales","High Sales"))</f>
        <v>Average Sales</v>
      </c>
    </row>
    <row r="57" spans="1:12" ht="19" x14ac:dyDescent="0.25">
      <c r="A57" s="2">
        <v>90061</v>
      </c>
      <c r="B57" s="4">
        <v>3</v>
      </c>
      <c r="C57" s="2" t="s">
        <v>135</v>
      </c>
      <c r="D57" s="4" t="s">
        <v>136</v>
      </c>
      <c r="E57" s="7">
        <v>44902</v>
      </c>
      <c r="F57" s="4" t="s">
        <v>186</v>
      </c>
      <c r="G57" s="2">
        <v>3</v>
      </c>
      <c r="H57" s="4" t="s">
        <v>18</v>
      </c>
      <c r="I57" s="13">
        <v>2099.9700000000003</v>
      </c>
      <c r="J57" t="str">
        <f>VLOOKUP(Table1[[#This Row],[product_id]],Table2[],3,FALSE)</f>
        <v>Mobile Phone</v>
      </c>
      <c r="K57" t="str">
        <f>IF(Table1[[#This Row],[delivery_status]]="Delivered","Order Successful","Order is Still Processing")</f>
        <v>Order Successful</v>
      </c>
      <c r="L57" t="str">
        <f>IF(Table1[[#This Row],[order_amount]]&lt;=500,"Normal Sales",IF(Table1[[#This Row],[order_amount]]&lt;=1500,"Average Sales","High Sales"))</f>
        <v>High Sales</v>
      </c>
    </row>
    <row r="58" spans="1:12" ht="19" x14ac:dyDescent="0.25">
      <c r="A58" s="2">
        <v>90062</v>
      </c>
      <c r="B58" s="4">
        <v>88</v>
      </c>
      <c r="C58" s="2" t="s">
        <v>137</v>
      </c>
      <c r="D58" s="4" t="s">
        <v>138</v>
      </c>
      <c r="E58" s="7">
        <v>44759</v>
      </c>
      <c r="F58" s="4" t="s">
        <v>171</v>
      </c>
      <c r="G58" s="2">
        <v>1</v>
      </c>
      <c r="H58" s="4" t="s">
        <v>61</v>
      </c>
      <c r="I58" s="13">
        <v>299.99</v>
      </c>
      <c r="J58" t="str">
        <f>VLOOKUP(Table1[[#This Row],[product_id]],Table2[],3,FALSE)</f>
        <v>Laptop</v>
      </c>
      <c r="K58" t="str">
        <f>IF(Table1[[#This Row],[delivery_status]]="Delivered","Order Successful","Order is Still Processing")</f>
        <v>Order is Still Processing</v>
      </c>
      <c r="L58" t="str">
        <f>IF(Table1[[#This Row],[order_amount]]&lt;=500,"Normal Sales",IF(Table1[[#This Row],[order_amount]]&lt;=1500,"Average Sales","High Sales"))</f>
        <v>Normal Sales</v>
      </c>
    </row>
    <row r="59" spans="1:12" ht="19" x14ac:dyDescent="0.25">
      <c r="A59" s="2">
        <v>90063</v>
      </c>
      <c r="B59" s="4">
        <v>96</v>
      </c>
      <c r="C59" s="2" t="s">
        <v>139</v>
      </c>
      <c r="D59" s="4" t="s">
        <v>140</v>
      </c>
      <c r="E59" s="7">
        <v>44834</v>
      </c>
      <c r="F59" s="4" t="s">
        <v>188</v>
      </c>
      <c r="G59" s="2">
        <v>1</v>
      </c>
      <c r="H59" s="4" t="s">
        <v>18</v>
      </c>
      <c r="I59" s="13">
        <v>79.989999999999995</v>
      </c>
      <c r="J59" t="str">
        <f>VLOOKUP(Table1[[#This Row],[product_id]],Table2[],3,FALSE)</f>
        <v>Mobile Phone</v>
      </c>
      <c r="K59" t="str">
        <f>IF(Table1[[#This Row],[delivery_status]]="Delivered","Order Successful","Order is Still Processing")</f>
        <v>Order Successful</v>
      </c>
      <c r="L59" t="str">
        <f>IF(Table1[[#This Row],[order_amount]]&lt;=500,"Normal Sales",IF(Table1[[#This Row],[order_amount]]&lt;=1500,"Average Sales","High Sales"))</f>
        <v>Normal Sales</v>
      </c>
    </row>
    <row r="60" spans="1:12" ht="19" x14ac:dyDescent="0.25">
      <c r="A60" s="2">
        <v>90064</v>
      </c>
      <c r="B60" s="4">
        <v>82</v>
      </c>
      <c r="C60" s="2" t="s">
        <v>141</v>
      </c>
      <c r="D60" s="4" t="s">
        <v>142</v>
      </c>
      <c r="E60" s="7">
        <v>44734</v>
      </c>
      <c r="F60" s="4" t="s">
        <v>178</v>
      </c>
      <c r="G60" s="2">
        <v>2</v>
      </c>
      <c r="H60" s="4" t="s">
        <v>18</v>
      </c>
      <c r="I60" s="13">
        <v>1299.98</v>
      </c>
      <c r="J60" t="str">
        <f>VLOOKUP(Table1[[#This Row],[product_id]],Table2[],3,FALSE)</f>
        <v>Laptop</v>
      </c>
      <c r="K60" t="str">
        <f>IF(Table1[[#This Row],[delivery_status]]="Delivered","Order Successful","Order is Still Processing")</f>
        <v>Order Successful</v>
      </c>
      <c r="L60" t="str">
        <f>IF(Table1[[#This Row],[order_amount]]&lt;=500,"Normal Sales",IF(Table1[[#This Row],[order_amount]]&lt;=1500,"Average Sales","High Sales"))</f>
        <v>Average Sales</v>
      </c>
    </row>
    <row r="61" spans="1:12" ht="19" x14ac:dyDescent="0.25">
      <c r="A61" s="2">
        <v>90066</v>
      </c>
      <c r="B61" s="4">
        <v>3</v>
      </c>
      <c r="C61" s="2" t="s">
        <v>135</v>
      </c>
      <c r="D61" s="4" t="s">
        <v>136</v>
      </c>
      <c r="E61" s="7">
        <v>44569</v>
      </c>
      <c r="F61" s="4" t="s">
        <v>189</v>
      </c>
      <c r="G61" s="2">
        <v>2</v>
      </c>
      <c r="H61" s="4" t="s">
        <v>18</v>
      </c>
      <c r="I61" s="13">
        <v>251</v>
      </c>
      <c r="J61" t="str">
        <f>VLOOKUP(Table1[[#This Row],[product_id]],Table2[],3,FALSE)</f>
        <v>Mobile Phone</v>
      </c>
      <c r="K61" t="str">
        <f>IF(Table1[[#This Row],[delivery_status]]="Delivered","Order Successful","Order is Still Processing")</f>
        <v>Order Successful</v>
      </c>
      <c r="L61" t="str">
        <f>IF(Table1[[#This Row],[order_amount]]&lt;=500,"Normal Sales",IF(Table1[[#This Row],[order_amount]]&lt;=1500,"Average Sales","High Sales"))</f>
        <v>Normal Sales</v>
      </c>
    </row>
    <row r="62" spans="1:12" ht="19" x14ac:dyDescent="0.25">
      <c r="A62" s="2">
        <v>90067</v>
      </c>
      <c r="B62" s="4">
        <v>44</v>
      </c>
      <c r="C62" s="2" t="s">
        <v>144</v>
      </c>
      <c r="D62" s="4" t="s">
        <v>145</v>
      </c>
      <c r="E62" s="7">
        <v>44565</v>
      </c>
      <c r="F62" s="4" t="s">
        <v>192</v>
      </c>
      <c r="G62" s="2">
        <v>2</v>
      </c>
      <c r="H62" s="4" t="s">
        <v>61</v>
      </c>
      <c r="I62" s="13">
        <v>38</v>
      </c>
      <c r="J62" t="str">
        <f>VLOOKUP(Table1[[#This Row],[product_id]],Table2[],3,FALSE)</f>
        <v>Accessories</v>
      </c>
      <c r="K62" t="str">
        <f>IF(Table1[[#This Row],[delivery_status]]="Delivered","Order Successful","Order is Still Processing")</f>
        <v>Order is Still Processing</v>
      </c>
      <c r="L62" t="str">
        <f>IF(Table1[[#This Row],[order_amount]]&lt;=500,"Normal Sales",IF(Table1[[#This Row],[order_amount]]&lt;=1500,"Average Sales","High Sales"))</f>
        <v>Normal Sales</v>
      </c>
    </row>
    <row r="63" spans="1:12" ht="19" x14ac:dyDescent="0.25">
      <c r="A63" s="2">
        <v>90068</v>
      </c>
      <c r="B63" s="4">
        <v>46</v>
      </c>
      <c r="C63" s="2" t="s">
        <v>70</v>
      </c>
      <c r="D63" s="4" t="s">
        <v>71</v>
      </c>
      <c r="E63" s="7">
        <v>44764</v>
      </c>
      <c r="F63" s="4" t="s">
        <v>174</v>
      </c>
      <c r="G63" s="2">
        <v>1</v>
      </c>
      <c r="H63" s="4" t="s">
        <v>18</v>
      </c>
      <c r="I63" s="13">
        <v>61.43</v>
      </c>
      <c r="J63" t="str">
        <f>VLOOKUP(Table1[[#This Row],[product_id]],Table2[],3,FALSE)</f>
        <v>Accessories</v>
      </c>
      <c r="K63" t="str">
        <f>IF(Table1[[#This Row],[delivery_status]]="Delivered","Order Successful","Order is Still Processing")</f>
        <v>Order Successful</v>
      </c>
      <c r="L63" t="str">
        <f>IF(Table1[[#This Row],[order_amount]]&lt;=500,"Normal Sales",IF(Table1[[#This Row],[order_amount]]&lt;=1500,"Average Sales","High Sales"))</f>
        <v>Normal Sales</v>
      </c>
    </row>
    <row r="64" spans="1:12" ht="19" x14ac:dyDescent="0.25">
      <c r="A64" s="2">
        <v>90069</v>
      </c>
      <c r="B64" s="4">
        <v>79</v>
      </c>
      <c r="C64" s="2" t="s">
        <v>146</v>
      </c>
      <c r="D64" s="4" t="s">
        <v>147</v>
      </c>
      <c r="E64" s="7">
        <v>44573</v>
      </c>
      <c r="F64" s="4" t="s">
        <v>197</v>
      </c>
      <c r="G64" s="2">
        <v>1</v>
      </c>
      <c r="H64" s="4" t="s">
        <v>14</v>
      </c>
      <c r="I64" s="13">
        <v>9.99</v>
      </c>
      <c r="J64" t="str">
        <f>VLOOKUP(Table1[[#This Row],[product_id]],Table2[],3,FALSE)</f>
        <v>Accessories</v>
      </c>
      <c r="K64" t="str">
        <f>IF(Table1[[#This Row],[delivery_status]]="Delivered","Order Successful","Order is Still Processing")</f>
        <v>Order is Still Processing</v>
      </c>
      <c r="L64" t="str">
        <f>IF(Table1[[#This Row],[order_amount]]&lt;=500,"Normal Sales",IF(Table1[[#This Row],[order_amount]]&lt;=1500,"Average Sales","High Sales"))</f>
        <v>Normal Sales</v>
      </c>
    </row>
    <row r="65" spans="1:12" ht="19" x14ac:dyDescent="0.25">
      <c r="A65" s="2">
        <v>90070</v>
      </c>
      <c r="B65" s="4">
        <v>94</v>
      </c>
      <c r="C65" s="2" t="s">
        <v>149</v>
      </c>
      <c r="D65" s="4" t="s">
        <v>150</v>
      </c>
      <c r="E65" s="7">
        <v>44874</v>
      </c>
      <c r="F65" s="4" t="s">
        <v>198</v>
      </c>
      <c r="G65" s="2">
        <v>3</v>
      </c>
      <c r="H65" s="4" t="s">
        <v>61</v>
      </c>
      <c r="I65" s="13">
        <v>4799.97</v>
      </c>
      <c r="J65" t="str">
        <f>VLOOKUP(Table1[[#This Row],[product_id]],Table2[],3,FALSE)</f>
        <v>Laptop</v>
      </c>
      <c r="K65" t="str">
        <f>IF(Table1[[#This Row],[delivery_status]]="Delivered","Order Successful","Order is Still Processing")</f>
        <v>Order is Still Processing</v>
      </c>
      <c r="L65" t="str">
        <f>IF(Table1[[#This Row],[order_amount]]&lt;=500,"Normal Sales",IF(Table1[[#This Row],[order_amount]]&lt;=1500,"Average Sales","High Sales"))</f>
        <v>High Sales</v>
      </c>
    </row>
    <row r="66" spans="1:12" ht="19" x14ac:dyDescent="0.25">
      <c r="A66" s="2">
        <v>90071</v>
      </c>
      <c r="B66" s="4">
        <v>12</v>
      </c>
      <c r="C66" s="2" t="s">
        <v>151</v>
      </c>
      <c r="D66" s="4" t="s">
        <v>152</v>
      </c>
      <c r="E66" s="7">
        <v>44869</v>
      </c>
      <c r="F66" s="4" t="s">
        <v>177</v>
      </c>
      <c r="G66" s="2">
        <v>3</v>
      </c>
      <c r="H66" s="4" t="s">
        <v>14</v>
      </c>
      <c r="I66" s="13">
        <v>4349.97</v>
      </c>
      <c r="J66" t="str">
        <f>VLOOKUP(Table1[[#This Row],[product_id]],Table2[],3,FALSE)</f>
        <v>Mobile Phone</v>
      </c>
      <c r="K66" t="str">
        <f>IF(Table1[[#This Row],[delivery_status]]="Delivered","Order Successful","Order is Still Processing")</f>
        <v>Order is Still Processing</v>
      </c>
      <c r="L66" t="str">
        <f>IF(Table1[[#This Row],[order_amount]]&lt;=500,"Normal Sales",IF(Table1[[#This Row],[order_amount]]&lt;=1500,"Average Sales","High Sales"))</f>
        <v>High Sales</v>
      </c>
    </row>
    <row r="67" spans="1:12" ht="19" x14ac:dyDescent="0.25">
      <c r="A67" s="2">
        <v>90072</v>
      </c>
      <c r="B67" s="4">
        <v>76</v>
      </c>
      <c r="C67" s="2" t="s">
        <v>153</v>
      </c>
      <c r="D67" s="4" t="s">
        <v>154</v>
      </c>
      <c r="E67" s="7">
        <v>44910</v>
      </c>
      <c r="F67" s="4" t="s">
        <v>173</v>
      </c>
      <c r="G67" s="2">
        <v>2</v>
      </c>
      <c r="H67" s="4" t="s">
        <v>14</v>
      </c>
      <c r="I67" s="13">
        <v>599.98</v>
      </c>
      <c r="J67" t="str">
        <f>VLOOKUP(Table1[[#This Row],[product_id]],Table2[],3,FALSE)</f>
        <v>Laptop</v>
      </c>
      <c r="K67" t="str">
        <f>IF(Table1[[#This Row],[delivery_status]]="Delivered","Order Successful","Order is Still Processing")</f>
        <v>Order is Still Processing</v>
      </c>
      <c r="L67" t="str">
        <f>IF(Table1[[#This Row],[order_amount]]&lt;=500,"Normal Sales",IF(Table1[[#This Row],[order_amount]]&lt;=1500,"Average Sales","High Sales"))</f>
        <v>Average Sales</v>
      </c>
    </row>
    <row r="68" spans="1:12" ht="19" x14ac:dyDescent="0.25">
      <c r="A68" s="2">
        <v>90073</v>
      </c>
      <c r="B68" s="4">
        <v>26</v>
      </c>
      <c r="C68" s="2" t="s">
        <v>155</v>
      </c>
      <c r="D68" s="4" t="s">
        <v>156</v>
      </c>
      <c r="E68" s="7">
        <v>44627</v>
      </c>
      <c r="F68" s="4" t="s">
        <v>189</v>
      </c>
      <c r="G68" s="2">
        <v>1</v>
      </c>
      <c r="H68" s="4" t="s">
        <v>14</v>
      </c>
      <c r="I68" s="13">
        <v>125.5</v>
      </c>
      <c r="J68" t="str">
        <f>VLOOKUP(Table1[[#This Row],[product_id]],Table2[],3,FALSE)</f>
        <v>Mobile Phone</v>
      </c>
      <c r="K68" t="str">
        <f>IF(Table1[[#This Row],[delivery_status]]="Delivered","Order Successful","Order is Still Processing")</f>
        <v>Order is Still Processing</v>
      </c>
      <c r="L68" t="str">
        <f>IF(Table1[[#This Row],[order_amount]]&lt;=500,"Normal Sales",IF(Table1[[#This Row],[order_amount]]&lt;=1500,"Average Sales","High Sales"))</f>
        <v>Normal Sales</v>
      </c>
    </row>
    <row r="69" spans="1:12" ht="19" x14ac:dyDescent="0.25">
      <c r="A69" s="2">
        <v>90074</v>
      </c>
      <c r="B69" s="4">
        <v>19</v>
      </c>
      <c r="C69" s="2" t="s">
        <v>157</v>
      </c>
      <c r="D69" s="4" t="s">
        <v>158</v>
      </c>
      <c r="E69" s="7">
        <v>44674</v>
      </c>
      <c r="F69" s="4" t="s">
        <v>195</v>
      </c>
      <c r="G69" s="2">
        <v>3</v>
      </c>
      <c r="H69" s="4" t="s">
        <v>14</v>
      </c>
      <c r="I69" s="13">
        <v>32.97</v>
      </c>
      <c r="J69" t="str">
        <f>VLOOKUP(Table1[[#This Row],[product_id]],Table2[],3,FALSE)</f>
        <v>Accessories</v>
      </c>
      <c r="K69" t="str">
        <f>IF(Table1[[#This Row],[delivery_status]]="Delivered","Order Successful","Order is Still Processing")</f>
        <v>Order is Still Processing</v>
      </c>
      <c r="L69" t="str">
        <f>IF(Table1[[#This Row],[order_amount]]&lt;=500,"Normal Sales",IF(Table1[[#This Row],[order_amount]]&lt;=1500,"Average Sales","High Sales"))</f>
        <v>Normal Sales</v>
      </c>
    </row>
    <row r="70" spans="1:12" ht="19" x14ac:dyDescent="0.25">
      <c r="A70" s="2">
        <v>90075</v>
      </c>
      <c r="B70" s="4">
        <v>61</v>
      </c>
      <c r="C70" s="2" t="s">
        <v>159</v>
      </c>
      <c r="D70" s="4" t="s">
        <v>160</v>
      </c>
      <c r="E70" s="7">
        <v>44589</v>
      </c>
      <c r="F70" s="4" t="s">
        <v>199</v>
      </c>
      <c r="G70" s="2">
        <v>2</v>
      </c>
      <c r="H70" s="4" t="s">
        <v>18</v>
      </c>
      <c r="I70" s="13">
        <v>2798</v>
      </c>
      <c r="J70" t="str">
        <f>VLOOKUP(Table1[[#This Row],[product_id]],Table2[],3,FALSE)</f>
        <v>Laptop</v>
      </c>
      <c r="K70" t="str">
        <f>IF(Table1[[#This Row],[delivery_status]]="Delivered","Order Successful","Order is Still Processing")</f>
        <v>Order Successful</v>
      </c>
      <c r="L70" t="str">
        <f>IF(Table1[[#This Row],[order_amount]]&lt;=500,"Normal Sales",IF(Table1[[#This Row],[order_amount]]&lt;=1500,"Average Sales","High Sales"))</f>
        <v>High Sales</v>
      </c>
    </row>
    <row r="71" spans="1:12" ht="19" x14ac:dyDescent="0.25">
      <c r="A71" s="2">
        <v>90076</v>
      </c>
      <c r="B71" s="4">
        <v>28</v>
      </c>
      <c r="C71" s="2" t="s">
        <v>162</v>
      </c>
      <c r="D71" s="4" t="s">
        <v>163</v>
      </c>
      <c r="E71" s="7">
        <v>44991</v>
      </c>
      <c r="F71" s="4" t="s">
        <v>185</v>
      </c>
      <c r="G71" s="2">
        <v>2</v>
      </c>
      <c r="H71" s="4" t="s">
        <v>18</v>
      </c>
      <c r="I71" s="13">
        <v>1758</v>
      </c>
      <c r="J71" t="str">
        <f>VLOOKUP(Table1[[#This Row],[product_id]],Table2[],3,FALSE)</f>
        <v>Laptop</v>
      </c>
      <c r="K71" t="str">
        <f>IF(Table1[[#This Row],[delivery_status]]="Delivered","Order Successful","Order is Still Processing")</f>
        <v>Order Successful</v>
      </c>
      <c r="L71" t="str">
        <f>IF(Table1[[#This Row],[order_amount]]&lt;=500,"Normal Sales",IF(Table1[[#This Row],[order_amount]]&lt;=1500,"Average Sales","High Sales"))</f>
        <v>High Sales</v>
      </c>
    </row>
    <row r="72" spans="1:12" ht="19" x14ac:dyDescent="0.25">
      <c r="A72" s="2">
        <v>90077</v>
      </c>
      <c r="B72" s="4">
        <v>64</v>
      </c>
      <c r="C72" s="2" t="s">
        <v>99</v>
      </c>
      <c r="D72" s="4" t="s">
        <v>100</v>
      </c>
      <c r="E72" s="7">
        <v>44970</v>
      </c>
      <c r="F72" s="4" t="s">
        <v>187</v>
      </c>
      <c r="G72" s="2">
        <v>1</v>
      </c>
      <c r="H72" s="4" t="s">
        <v>61</v>
      </c>
      <c r="I72" s="13">
        <v>289.99</v>
      </c>
      <c r="J72" t="str">
        <f>VLOOKUP(Table1[[#This Row],[product_id]],Table2[],3,FALSE)</f>
        <v>Mobile Phone</v>
      </c>
      <c r="K72" t="str">
        <f>IF(Table1[[#This Row],[delivery_status]]="Delivered","Order Successful","Order is Still Processing")</f>
        <v>Order is Still Processing</v>
      </c>
      <c r="L72" t="str">
        <f>IF(Table1[[#This Row],[order_amount]]&lt;=500,"Normal Sales",IF(Table1[[#This Row],[order_amount]]&lt;=1500,"Average Sales","High Sales"))</f>
        <v>Normal Sales</v>
      </c>
    </row>
    <row r="73" spans="1:12" ht="19" x14ac:dyDescent="0.25">
      <c r="A73" s="2">
        <v>90078</v>
      </c>
      <c r="B73" s="4">
        <v>32</v>
      </c>
      <c r="C73" s="2" t="s">
        <v>95</v>
      </c>
      <c r="D73" s="4" t="s">
        <v>96</v>
      </c>
      <c r="E73" s="7">
        <v>44929</v>
      </c>
      <c r="F73" s="4" t="s">
        <v>186</v>
      </c>
      <c r="G73" s="2">
        <v>1</v>
      </c>
      <c r="H73" s="4" t="s">
        <v>14</v>
      </c>
      <c r="I73" s="13">
        <v>699.99</v>
      </c>
      <c r="J73" t="str">
        <f>VLOOKUP(Table1[[#This Row],[product_id]],Table2[],3,FALSE)</f>
        <v>Mobile Phone</v>
      </c>
      <c r="K73" t="str">
        <f>IF(Table1[[#This Row],[delivery_status]]="Delivered","Order Successful","Order is Still Processing")</f>
        <v>Order is Still Processing</v>
      </c>
      <c r="L73" t="str">
        <f>IF(Table1[[#This Row],[order_amount]]&lt;=500,"Normal Sales",IF(Table1[[#This Row],[order_amount]]&lt;=1500,"Average Sales","High Sales"))</f>
        <v>Average Sales</v>
      </c>
    </row>
    <row r="74" spans="1:12" ht="19" x14ac:dyDescent="0.25">
      <c r="A74" s="2">
        <v>90079</v>
      </c>
      <c r="B74" s="4">
        <v>63</v>
      </c>
      <c r="C74" s="2" t="s">
        <v>164</v>
      </c>
      <c r="D74" s="4" t="s">
        <v>165</v>
      </c>
      <c r="E74" s="7">
        <v>44898</v>
      </c>
      <c r="F74" s="4" t="s">
        <v>200</v>
      </c>
      <c r="G74" s="2">
        <v>2</v>
      </c>
      <c r="H74" s="4" t="s">
        <v>14</v>
      </c>
      <c r="I74" s="13">
        <v>31.98</v>
      </c>
      <c r="J74" t="str">
        <f>VLOOKUP(Table1[[#This Row],[product_id]],Table2[],3,FALSE)</f>
        <v>Accessories</v>
      </c>
      <c r="K74" t="str">
        <f>IF(Table1[[#This Row],[delivery_status]]="Delivered","Order Successful","Order is Still Processing")</f>
        <v>Order is Still Processing</v>
      </c>
      <c r="L74" t="str">
        <f>IF(Table1[[#This Row],[order_amount]]&lt;=500,"Normal Sales",IF(Table1[[#This Row],[order_amount]]&lt;=1500,"Average Sales","High Sales"))</f>
        <v>Normal Sales</v>
      </c>
    </row>
    <row r="75" spans="1:12" ht="19" x14ac:dyDescent="0.25">
      <c r="A75" s="2">
        <v>90080</v>
      </c>
      <c r="B75" s="4">
        <v>93</v>
      </c>
      <c r="C75" s="2" t="s">
        <v>132</v>
      </c>
      <c r="D75" s="4" t="s">
        <v>133</v>
      </c>
      <c r="E75" s="7">
        <v>44593</v>
      </c>
      <c r="F75" s="4" t="s">
        <v>188</v>
      </c>
      <c r="G75" s="2">
        <v>2</v>
      </c>
      <c r="H75" s="4" t="s">
        <v>61</v>
      </c>
      <c r="I75" s="13">
        <v>159.97999999999999</v>
      </c>
      <c r="J75" t="str">
        <f>VLOOKUP(Table1[[#This Row],[product_id]],Table2[],3,FALSE)</f>
        <v>Mobile Phone</v>
      </c>
      <c r="K75" t="str">
        <f>IF(Table1[[#This Row],[delivery_status]]="Delivered","Order Successful","Order is Still Processing")</f>
        <v>Order is Still Processing</v>
      </c>
      <c r="L75" t="str">
        <f>IF(Table1[[#This Row],[order_amount]]&lt;=500,"Normal Sales",IF(Table1[[#This Row],[order_amount]]&lt;=1500,"Average Sales","High Sales"))</f>
        <v>Normal Sales</v>
      </c>
    </row>
    <row r="76" spans="1:12" ht="19" x14ac:dyDescent="0.25">
      <c r="A76" s="2">
        <v>90081</v>
      </c>
      <c r="B76" s="4">
        <v>94</v>
      </c>
      <c r="C76" s="2" t="s">
        <v>149</v>
      </c>
      <c r="D76" s="4" t="s">
        <v>150</v>
      </c>
      <c r="E76" s="7">
        <v>44798</v>
      </c>
      <c r="F76" s="4" t="s">
        <v>182</v>
      </c>
      <c r="G76" s="2">
        <v>3</v>
      </c>
      <c r="H76" s="4" t="s">
        <v>14</v>
      </c>
      <c r="I76" s="13">
        <v>2699.9700000000003</v>
      </c>
      <c r="J76" t="str">
        <f>VLOOKUP(Table1[[#This Row],[product_id]],Table2[],3,FALSE)</f>
        <v>Mobile Phone</v>
      </c>
      <c r="K76" t="str">
        <f>IF(Table1[[#This Row],[delivery_status]]="Delivered","Order Successful","Order is Still Processing")</f>
        <v>Order is Still Processing</v>
      </c>
      <c r="L76" t="str">
        <f>IF(Table1[[#This Row],[order_amount]]&lt;=500,"Normal Sales",IF(Table1[[#This Row],[order_amount]]&lt;=1500,"Average Sales","High Sales"))</f>
        <v>High Sales</v>
      </c>
    </row>
    <row r="77" spans="1:12" ht="19" x14ac:dyDescent="0.25">
      <c r="A77" s="2">
        <v>90082</v>
      </c>
      <c r="B77" s="4">
        <v>21</v>
      </c>
      <c r="C77" s="2" t="s">
        <v>10</v>
      </c>
      <c r="D77" s="4" t="s">
        <v>11</v>
      </c>
      <c r="E77" s="7">
        <v>44625</v>
      </c>
      <c r="F77" s="4" t="s">
        <v>172</v>
      </c>
      <c r="G77" s="2">
        <v>2</v>
      </c>
      <c r="H77" s="4" t="s">
        <v>18</v>
      </c>
      <c r="I77" s="13">
        <v>37.979999999999997</v>
      </c>
      <c r="J77" t="str">
        <f>VLOOKUP(Table1[[#This Row],[product_id]],Table2[],3,FALSE)</f>
        <v>Accessories</v>
      </c>
      <c r="K77" t="str">
        <f>IF(Table1[[#This Row],[delivery_status]]="Delivered","Order Successful","Order is Still Processing")</f>
        <v>Order Successful</v>
      </c>
      <c r="L77" t="str">
        <f>IF(Table1[[#This Row],[order_amount]]&lt;=500,"Normal Sales",IF(Table1[[#This Row],[order_amount]]&lt;=1500,"Average Sales","High Sales"))</f>
        <v>Normal Sales</v>
      </c>
    </row>
    <row r="78" spans="1:12" ht="19" x14ac:dyDescent="0.25">
      <c r="A78" s="2">
        <v>90083</v>
      </c>
      <c r="B78" s="4">
        <v>91</v>
      </c>
      <c r="C78" s="2" t="s">
        <v>118</v>
      </c>
      <c r="D78" s="4" t="s">
        <v>119</v>
      </c>
      <c r="E78" s="7">
        <v>44669</v>
      </c>
      <c r="F78" s="4" t="s">
        <v>201</v>
      </c>
      <c r="G78" s="2">
        <v>3</v>
      </c>
      <c r="H78" s="4" t="s">
        <v>18</v>
      </c>
      <c r="I78" s="13">
        <v>599.97</v>
      </c>
      <c r="J78" t="str">
        <f>VLOOKUP(Table1[[#This Row],[product_id]],Table2[],3,FALSE)</f>
        <v>Mobile Phone</v>
      </c>
      <c r="K78" t="str">
        <f>IF(Table1[[#This Row],[delivery_status]]="Delivered","Order Successful","Order is Still Processing")</f>
        <v>Order Successful</v>
      </c>
      <c r="L78" t="str">
        <f>IF(Table1[[#This Row],[order_amount]]&lt;=500,"Normal Sales",IF(Table1[[#This Row],[order_amount]]&lt;=1500,"Average Sales","High Sales"))</f>
        <v>Average Sales</v>
      </c>
    </row>
    <row r="79" spans="1:12" ht="19" x14ac:dyDescent="0.25">
      <c r="A79" s="2">
        <v>90084</v>
      </c>
      <c r="B79" s="4">
        <v>8</v>
      </c>
      <c r="C79" s="2" t="s">
        <v>19</v>
      </c>
      <c r="D79" s="4" t="s">
        <v>20</v>
      </c>
      <c r="E79" s="7">
        <v>45006</v>
      </c>
      <c r="F79" s="4" t="s">
        <v>169</v>
      </c>
      <c r="G79" s="2">
        <v>1</v>
      </c>
      <c r="H79" s="4" t="s">
        <v>61</v>
      </c>
      <c r="I79" s="13">
        <v>15.6</v>
      </c>
      <c r="J79" t="str">
        <f>VLOOKUP(Table1[[#This Row],[product_id]],Table2[],3,FALSE)</f>
        <v>Accessories</v>
      </c>
      <c r="K79" t="str">
        <f>IF(Table1[[#This Row],[delivery_status]]="Delivered","Order Successful","Order is Still Processing")</f>
        <v>Order is Still Processing</v>
      </c>
      <c r="L79" t="str">
        <f>IF(Table1[[#This Row],[order_amount]]&lt;=500,"Normal Sales",IF(Table1[[#This Row],[order_amount]]&lt;=1500,"Average Sales","High Sales"))</f>
        <v>Normal Sales</v>
      </c>
    </row>
    <row r="80" spans="1:12" ht="19" x14ac:dyDescent="0.25">
      <c r="A80" s="2">
        <v>90085</v>
      </c>
      <c r="B80" s="4">
        <v>9</v>
      </c>
      <c r="C80" s="2" t="s">
        <v>121</v>
      </c>
      <c r="D80" s="4" t="s">
        <v>122</v>
      </c>
      <c r="E80" s="7">
        <v>44622</v>
      </c>
      <c r="F80" s="4" t="s">
        <v>199</v>
      </c>
      <c r="G80" s="2">
        <v>3</v>
      </c>
      <c r="H80" s="4" t="s">
        <v>61</v>
      </c>
      <c r="I80" s="13">
        <v>4197</v>
      </c>
      <c r="J80" t="str">
        <f>VLOOKUP(Table1[[#This Row],[product_id]],Table2[],3,FALSE)</f>
        <v>Laptop</v>
      </c>
      <c r="K80" t="str">
        <f>IF(Table1[[#This Row],[delivery_status]]="Delivered","Order Successful","Order is Still Processing")</f>
        <v>Order is Still Processing</v>
      </c>
      <c r="L80" t="str">
        <f>IF(Table1[[#This Row],[order_amount]]&lt;=500,"Normal Sales",IF(Table1[[#This Row],[order_amount]]&lt;=1500,"Average Sales","High Sales"))</f>
        <v>High Sales</v>
      </c>
    </row>
    <row r="81" spans="1:12" ht="19" x14ac:dyDescent="0.25">
      <c r="A81" s="2">
        <v>90086</v>
      </c>
      <c r="B81" s="4">
        <v>93</v>
      </c>
      <c r="C81" s="2" t="s">
        <v>132</v>
      </c>
      <c r="D81" s="4" t="s">
        <v>133</v>
      </c>
      <c r="E81" s="7">
        <v>45010</v>
      </c>
      <c r="F81" s="4" t="s">
        <v>187</v>
      </c>
      <c r="G81" s="2">
        <v>1</v>
      </c>
      <c r="H81" s="4" t="s">
        <v>18</v>
      </c>
      <c r="I81" s="13">
        <v>289.99</v>
      </c>
      <c r="J81" t="str">
        <f>VLOOKUP(Table1[[#This Row],[product_id]],Table2[],3,FALSE)</f>
        <v>Mobile Phone</v>
      </c>
      <c r="K81" t="str">
        <f>IF(Table1[[#This Row],[delivery_status]]="Delivered","Order Successful","Order is Still Processing")</f>
        <v>Order Successful</v>
      </c>
      <c r="L81" t="str">
        <f>IF(Table1[[#This Row],[order_amount]]&lt;=500,"Normal Sales",IF(Table1[[#This Row],[order_amount]]&lt;=1500,"Average Sales","High Sales"))</f>
        <v>Normal Sales</v>
      </c>
    </row>
    <row r="82" spans="1:12" ht="19" x14ac:dyDescent="0.25">
      <c r="A82" s="2">
        <v>90087</v>
      </c>
      <c r="B82" s="4">
        <v>41</v>
      </c>
      <c r="C82" s="2" t="s">
        <v>36</v>
      </c>
      <c r="D82" s="4" t="s">
        <v>37</v>
      </c>
      <c r="E82" s="7">
        <v>44715</v>
      </c>
      <c r="F82" s="4" t="s">
        <v>168</v>
      </c>
      <c r="G82" s="2">
        <v>2</v>
      </c>
      <c r="H82" s="4" t="s">
        <v>14</v>
      </c>
      <c r="I82" s="13">
        <v>91</v>
      </c>
      <c r="J82" t="str">
        <f>VLOOKUP(Table1[[#This Row],[product_id]],Table2[],3,FALSE)</f>
        <v>Accessories</v>
      </c>
      <c r="K82" t="str">
        <f>IF(Table1[[#This Row],[delivery_status]]="Delivered","Order Successful","Order is Still Processing")</f>
        <v>Order is Still Processing</v>
      </c>
      <c r="L82" t="str">
        <f>IF(Table1[[#This Row],[order_amount]]&lt;=500,"Normal Sales",IF(Table1[[#This Row],[order_amount]]&lt;=1500,"Average Sales","High Sales"))</f>
        <v>Normal Sales</v>
      </c>
    </row>
    <row r="83" spans="1:12" ht="19" x14ac:dyDescent="0.25">
      <c r="A83" s="2">
        <v>90088</v>
      </c>
      <c r="B83" s="4">
        <v>87</v>
      </c>
      <c r="C83" s="2" t="s">
        <v>39</v>
      </c>
      <c r="D83" s="4" t="s">
        <v>40</v>
      </c>
      <c r="E83" s="7">
        <v>44623</v>
      </c>
      <c r="F83" s="4" t="s">
        <v>169</v>
      </c>
      <c r="G83" s="2">
        <v>3</v>
      </c>
      <c r="H83" s="4" t="s">
        <v>18</v>
      </c>
      <c r="I83" s="13">
        <v>46.8</v>
      </c>
      <c r="J83" t="str">
        <f>VLOOKUP(Table1[[#This Row],[product_id]],Table2[],3,FALSE)</f>
        <v>Accessories</v>
      </c>
      <c r="K83" t="str">
        <f>IF(Table1[[#This Row],[delivery_status]]="Delivered","Order Successful","Order is Still Processing")</f>
        <v>Order Successful</v>
      </c>
      <c r="L83" t="str">
        <f>IF(Table1[[#This Row],[order_amount]]&lt;=500,"Normal Sales",IF(Table1[[#This Row],[order_amount]]&lt;=1500,"Average Sales","High Sales"))</f>
        <v>Normal Sales</v>
      </c>
    </row>
    <row r="84" spans="1:12" ht="19" x14ac:dyDescent="0.25">
      <c r="A84" s="2">
        <v>90089</v>
      </c>
      <c r="B84" s="4">
        <v>49</v>
      </c>
      <c r="C84" s="2" t="s">
        <v>48</v>
      </c>
      <c r="D84" s="4" t="s">
        <v>49</v>
      </c>
      <c r="E84" s="7">
        <v>44738</v>
      </c>
      <c r="F84" s="4" t="s">
        <v>170</v>
      </c>
      <c r="G84" s="2">
        <v>3</v>
      </c>
      <c r="H84" s="4" t="s">
        <v>14</v>
      </c>
      <c r="I84" s="13">
        <v>2099.9700000000003</v>
      </c>
      <c r="J84" t="str">
        <f>VLOOKUP(Table1[[#This Row],[product_id]],Table2[],3,FALSE)</f>
        <v>Mobile Phone</v>
      </c>
      <c r="K84" t="str">
        <f>IF(Table1[[#This Row],[delivery_status]]="Delivered","Order Successful","Order is Still Processing")</f>
        <v>Order is Still Processing</v>
      </c>
      <c r="L84" t="str">
        <f>IF(Table1[[#This Row],[order_amount]]&lt;=500,"Normal Sales",IF(Table1[[#This Row],[order_amount]]&lt;=1500,"Average Sales","High Sales"))</f>
        <v>High Sales</v>
      </c>
    </row>
    <row r="85" spans="1:12" ht="19" x14ac:dyDescent="0.25">
      <c r="A85" s="2">
        <v>90090</v>
      </c>
      <c r="B85" s="4">
        <v>66</v>
      </c>
      <c r="C85" s="2" t="s">
        <v>50</v>
      </c>
      <c r="D85" s="4" t="s">
        <v>51</v>
      </c>
      <c r="E85" s="7">
        <v>44793</v>
      </c>
      <c r="F85" s="4" t="s">
        <v>171</v>
      </c>
      <c r="G85" s="2">
        <v>1</v>
      </c>
      <c r="H85" s="4" t="s">
        <v>18</v>
      </c>
      <c r="I85" s="13">
        <v>299.99</v>
      </c>
      <c r="J85" t="str">
        <f>VLOOKUP(Table1[[#This Row],[product_id]],Table2[],3,FALSE)</f>
        <v>Laptop</v>
      </c>
      <c r="K85" t="str">
        <f>IF(Table1[[#This Row],[delivery_status]]="Delivered","Order Successful","Order is Still Processing")</f>
        <v>Order Successful</v>
      </c>
      <c r="L85" t="str">
        <f>IF(Table1[[#This Row],[order_amount]]&lt;=500,"Normal Sales",IF(Table1[[#This Row],[order_amount]]&lt;=1500,"Average Sales","High Sales"))</f>
        <v>Normal Sales</v>
      </c>
    </row>
    <row r="86" spans="1:12" ht="19" x14ac:dyDescent="0.25">
      <c r="A86" s="2">
        <v>90091</v>
      </c>
      <c r="B86" s="4">
        <v>48</v>
      </c>
      <c r="C86" s="2" t="s">
        <v>53</v>
      </c>
      <c r="D86" s="4" t="s">
        <v>54</v>
      </c>
      <c r="E86" s="7">
        <v>44698</v>
      </c>
      <c r="F86" s="4" t="s">
        <v>172</v>
      </c>
      <c r="G86" s="2">
        <v>3</v>
      </c>
      <c r="H86" s="4" t="s">
        <v>14</v>
      </c>
      <c r="I86" s="13">
        <v>56.97</v>
      </c>
      <c r="J86" t="str">
        <f>VLOOKUP(Table1[[#This Row],[product_id]],Table2[],3,FALSE)</f>
        <v>Accessories</v>
      </c>
      <c r="K86" t="str">
        <f>IF(Table1[[#This Row],[delivery_status]]="Delivered","Order Successful","Order is Still Processing")</f>
        <v>Order is Still Processing</v>
      </c>
      <c r="L86" t="str">
        <f>IF(Table1[[#This Row],[order_amount]]&lt;=500,"Normal Sales",IF(Table1[[#This Row],[order_amount]]&lt;=1500,"Average Sales","High Sales"))</f>
        <v>Normal Sales</v>
      </c>
    </row>
    <row r="87" spans="1:12" ht="19" x14ac:dyDescent="0.25">
      <c r="A87" s="2">
        <v>90092</v>
      </c>
      <c r="B87" s="4">
        <v>69</v>
      </c>
      <c r="C87" s="2" t="s">
        <v>56</v>
      </c>
      <c r="D87" s="4" t="s">
        <v>57</v>
      </c>
      <c r="E87" s="7">
        <v>44586</v>
      </c>
      <c r="F87" s="4" t="s">
        <v>173</v>
      </c>
      <c r="G87" s="2">
        <v>1</v>
      </c>
      <c r="H87" s="4" t="s">
        <v>14</v>
      </c>
      <c r="I87" s="13">
        <v>299.99</v>
      </c>
      <c r="J87" t="str">
        <f>VLOOKUP(Table1[[#This Row],[product_id]],Table2[],3,FALSE)</f>
        <v>Laptop</v>
      </c>
      <c r="K87" t="str">
        <f>IF(Table1[[#This Row],[delivery_status]]="Delivered","Order Successful","Order is Still Processing")</f>
        <v>Order is Still Processing</v>
      </c>
      <c r="L87" t="str">
        <f>IF(Table1[[#This Row],[order_amount]]&lt;=500,"Normal Sales",IF(Table1[[#This Row],[order_amount]]&lt;=1500,"Average Sales","High Sales"))</f>
        <v>Normal Sales</v>
      </c>
    </row>
    <row r="88" spans="1:12" ht="19" x14ac:dyDescent="0.25">
      <c r="A88" s="2">
        <v>90093</v>
      </c>
      <c r="B88" s="4">
        <v>31</v>
      </c>
      <c r="C88" s="2" t="s">
        <v>42</v>
      </c>
      <c r="D88" s="4" t="s">
        <v>43</v>
      </c>
      <c r="E88" s="7">
        <v>44717</v>
      </c>
      <c r="F88" s="4" t="s">
        <v>174</v>
      </c>
      <c r="G88" s="2">
        <v>3</v>
      </c>
      <c r="H88" s="4" t="s">
        <v>14</v>
      </c>
      <c r="I88" s="13">
        <v>184.29</v>
      </c>
      <c r="J88" t="str">
        <f>VLOOKUP(Table1[[#This Row],[product_id]],Table2[],3,FALSE)</f>
        <v>Accessories</v>
      </c>
      <c r="K88" t="str">
        <f>IF(Table1[[#This Row],[delivery_status]]="Delivered","Order Successful","Order is Still Processing")</f>
        <v>Order is Still Processing</v>
      </c>
      <c r="L88" t="str">
        <f>IF(Table1[[#This Row],[order_amount]]&lt;=500,"Normal Sales",IF(Table1[[#This Row],[order_amount]]&lt;=1500,"Average Sales","High Sales"))</f>
        <v>Normal Sales</v>
      </c>
    </row>
    <row r="89" spans="1:12" ht="19" x14ac:dyDescent="0.25">
      <c r="A89" s="2">
        <v>90094</v>
      </c>
      <c r="B89" s="4">
        <v>25</v>
      </c>
      <c r="C89" s="2" t="s">
        <v>45</v>
      </c>
      <c r="D89" s="4" t="s">
        <v>46</v>
      </c>
      <c r="E89" s="7">
        <v>44633</v>
      </c>
      <c r="F89" s="4" t="s">
        <v>175</v>
      </c>
      <c r="G89" s="2">
        <v>1</v>
      </c>
      <c r="H89" s="4" t="s">
        <v>18</v>
      </c>
      <c r="I89" s="13">
        <v>799.99</v>
      </c>
      <c r="J89" t="str">
        <f>VLOOKUP(Table1[[#This Row],[product_id]],Table2[],3,FALSE)</f>
        <v>Mobile Phone</v>
      </c>
      <c r="K89" t="str">
        <f>IF(Table1[[#This Row],[delivery_status]]="Delivered","Order Successful","Order is Still Processing")</f>
        <v>Order Successful</v>
      </c>
      <c r="L89" t="str">
        <f>IF(Table1[[#This Row],[order_amount]]&lt;=500,"Normal Sales",IF(Table1[[#This Row],[order_amount]]&lt;=1500,"Average Sales","High Sales"))</f>
        <v>Average Sales</v>
      </c>
    </row>
    <row r="90" spans="1:12" ht="19" x14ac:dyDescent="0.25">
      <c r="A90" s="2">
        <v>90095</v>
      </c>
      <c r="B90" s="4">
        <v>15</v>
      </c>
      <c r="C90" s="2" t="s">
        <v>59</v>
      </c>
      <c r="D90" s="4" t="s">
        <v>60</v>
      </c>
      <c r="E90" s="7">
        <v>44724</v>
      </c>
      <c r="F90" s="4" t="s">
        <v>176</v>
      </c>
      <c r="G90" s="2">
        <v>2</v>
      </c>
      <c r="H90" s="4" t="s">
        <v>14</v>
      </c>
      <c r="I90" s="13">
        <v>36</v>
      </c>
      <c r="J90" t="str">
        <f>VLOOKUP(Table1[[#This Row],[product_id]],Table2[],3,FALSE)</f>
        <v>Accessories</v>
      </c>
      <c r="K90" t="str">
        <f>IF(Table1[[#This Row],[delivery_status]]="Delivered","Order Successful","Order is Still Processing")</f>
        <v>Order is Still Processing</v>
      </c>
      <c r="L90" t="str">
        <f>IF(Table1[[#This Row],[order_amount]]&lt;=500,"Normal Sales",IF(Table1[[#This Row],[order_amount]]&lt;=1500,"Average Sales","High Sales"))</f>
        <v>Normal Sales</v>
      </c>
    </row>
    <row r="91" spans="1:12" ht="19" x14ac:dyDescent="0.25">
      <c r="A91" s="2">
        <v>90096</v>
      </c>
      <c r="B91" s="4">
        <v>39</v>
      </c>
      <c r="C91" s="2" t="s">
        <v>62</v>
      </c>
      <c r="D91" s="4" t="s">
        <v>63</v>
      </c>
      <c r="E91" s="7">
        <v>44791</v>
      </c>
      <c r="F91" s="4" t="s">
        <v>176</v>
      </c>
      <c r="G91" s="2">
        <v>1</v>
      </c>
      <c r="H91" s="4" t="s">
        <v>14</v>
      </c>
      <c r="I91" s="13">
        <v>18</v>
      </c>
      <c r="J91" t="str">
        <f>VLOOKUP(Table1[[#This Row],[product_id]],Table2[],3,FALSE)</f>
        <v>Accessories</v>
      </c>
      <c r="K91" t="str">
        <f>IF(Table1[[#This Row],[delivery_status]]="Delivered","Order Successful","Order is Still Processing")</f>
        <v>Order is Still Processing</v>
      </c>
      <c r="L91" t="str">
        <f>IF(Table1[[#This Row],[order_amount]]&lt;=500,"Normal Sales",IF(Table1[[#This Row],[order_amount]]&lt;=1500,"Average Sales","High Sales"))</f>
        <v>Normal Sales</v>
      </c>
    </row>
    <row r="92" spans="1:12" ht="19" x14ac:dyDescent="0.25">
      <c r="A92" s="2">
        <v>90097</v>
      </c>
      <c r="B92" s="4">
        <v>4</v>
      </c>
      <c r="C92" s="2" t="s">
        <v>65</v>
      </c>
      <c r="D92" s="4" t="s">
        <v>66</v>
      </c>
      <c r="E92" s="7">
        <v>44660</v>
      </c>
      <c r="F92" s="4" t="s">
        <v>177</v>
      </c>
      <c r="G92" s="2">
        <v>2</v>
      </c>
      <c r="H92" s="4" t="s">
        <v>18</v>
      </c>
      <c r="I92" s="13">
        <v>2899.98</v>
      </c>
      <c r="J92" t="str">
        <f>VLOOKUP(Table1[[#This Row],[product_id]],Table2[],3,FALSE)</f>
        <v>Mobile Phone</v>
      </c>
      <c r="K92" t="str">
        <f>IF(Table1[[#This Row],[delivery_status]]="Delivered","Order Successful","Order is Still Processing")</f>
        <v>Order Successful</v>
      </c>
      <c r="L92" t="str">
        <f>IF(Table1[[#This Row],[order_amount]]&lt;=500,"Normal Sales",IF(Table1[[#This Row],[order_amount]]&lt;=1500,"Average Sales","High Sales"))</f>
        <v>High Sales</v>
      </c>
    </row>
    <row r="93" spans="1:12" ht="19" x14ac:dyDescent="0.25">
      <c r="A93" s="2">
        <v>90098</v>
      </c>
      <c r="B93" s="4">
        <v>80</v>
      </c>
      <c r="C93" s="2" t="s">
        <v>67</v>
      </c>
      <c r="D93" s="4" t="s">
        <v>68</v>
      </c>
      <c r="E93" s="7">
        <v>44747</v>
      </c>
      <c r="F93" s="4" t="s">
        <v>178</v>
      </c>
      <c r="G93" s="2">
        <v>3</v>
      </c>
      <c r="H93" s="4" t="s">
        <v>18</v>
      </c>
      <c r="I93" s="13">
        <v>1949.97</v>
      </c>
      <c r="J93" t="str">
        <f>VLOOKUP(Table1[[#This Row],[product_id]],Table2[],3,FALSE)</f>
        <v>Laptop</v>
      </c>
      <c r="K93" t="str">
        <f>IF(Table1[[#This Row],[delivery_status]]="Delivered","Order Successful","Order is Still Processing")</f>
        <v>Order Successful</v>
      </c>
      <c r="L93" t="str">
        <f>IF(Table1[[#This Row],[order_amount]]&lt;=500,"Normal Sales",IF(Table1[[#This Row],[order_amount]]&lt;=1500,"Average Sales","High Sales"))</f>
        <v>High Sales</v>
      </c>
    </row>
    <row r="94" spans="1:12" ht="19" x14ac:dyDescent="0.25">
      <c r="A94" s="2">
        <v>90099</v>
      </c>
      <c r="B94" s="4">
        <v>48</v>
      </c>
      <c r="C94" s="2" t="s">
        <v>53</v>
      </c>
      <c r="D94" s="4" t="s">
        <v>54</v>
      </c>
      <c r="E94" s="7">
        <v>44837</v>
      </c>
      <c r="F94" s="4" t="s">
        <v>179</v>
      </c>
      <c r="G94" s="2">
        <v>3</v>
      </c>
      <c r="H94" s="4" t="s">
        <v>14</v>
      </c>
      <c r="I94" s="13">
        <v>2039.97</v>
      </c>
      <c r="J94" t="str">
        <f>VLOOKUP(Table1[[#This Row],[product_id]],Table2[],3,FALSE)</f>
        <v>Mobile Phone</v>
      </c>
      <c r="K94" t="str">
        <f>IF(Table1[[#This Row],[delivery_status]]="Delivered","Order Successful","Order is Still Processing")</f>
        <v>Order is Still Processing</v>
      </c>
      <c r="L94" t="str">
        <f>IF(Table1[[#This Row],[order_amount]]&lt;=500,"Normal Sales",IF(Table1[[#This Row],[order_amount]]&lt;=1500,"Average Sales","High Sales"))</f>
        <v>High Sales</v>
      </c>
    </row>
    <row r="95" spans="1:12" ht="19" x14ac:dyDescent="0.25">
      <c r="A95" s="2">
        <v>90100</v>
      </c>
      <c r="B95" s="4">
        <v>46</v>
      </c>
      <c r="C95" s="2" t="s">
        <v>70</v>
      </c>
      <c r="D95" s="4" t="s">
        <v>71</v>
      </c>
      <c r="E95" s="7">
        <v>44743</v>
      </c>
      <c r="F95" s="4" t="s">
        <v>180</v>
      </c>
      <c r="G95" s="2">
        <v>3</v>
      </c>
      <c r="H95" s="4" t="s">
        <v>18</v>
      </c>
      <c r="I95" s="13">
        <v>7347</v>
      </c>
      <c r="J95" t="str">
        <f>VLOOKUP(Table1[[#This Row],[product_id]],Table2[],3,FALSE)</f>
        <v>Laptop</v>
      </c>
      <c r="K95" t="str">
        <f>IF(Table1[[#This Row],[delivery_status]]="Delivered","Order Successful","Order is Still Processing")</f>
        <v>Order Successful</v>
      </c>
      <c r="L95" t="str">
        <f>IF(Table1[[#This Row],[order_amount]]&lt;=500,"Normal Sales",IF(Table1[[#This Row],[order_amount]]&lt;=1500,"Average Sales","High Sales"))</f>
        <v>High Sales</v>
      </c>
    </row>
    <row r="96" spans="1:12" ht="19" x14ac:dyDescent="0.25">
      <c r="A96" s="2">
        <v>90101</v>
      </c>
      <c r="B96" s="4">
        <v>40</v>
      </c>
      <c r="C96" s="2" t="s">
        <v>73</v>
      </c>
      <c r="D96" s="4" t="s">
        <v>74</v>
      </c>
      <c r="E96" s="7">
        <v>44886</v>
      </c>
      <c r="F96" s="4" t="s">
        <v>181</v>
      </c>
      <c r="G96" s="2">
        <v>3</v>
      </c>
      <c r="H96" s="4" t="s">
        <v>14</v>
      </c>
      <c r="I96" s="13">
        <v>29.97</v>
      </c>
      <c r="J96" t="str">
        <f>VLOOKUP(Table1[[#This Row],[product_id]],Table2[],3,FALSE)</f>
        <v>Accessories</v>
      </c>
      <c r="K96" t="str">
        <f>IF(Table1[[#This Row],[delivery_status]]="Delivered","Order Successful","Order is Still Processing")</f>
        <v>Order is Still Processing</v>
      </c>
      <c r="L96" t="str">
        <f>IF(Table1[[#This Row],[order_amount]]&lt;=500,"Normal Sales",IF(Table1[[#This Row],[order_amount]]&lt;=1500,"Average Sales","High Sales"))</f>
        <v>Normal Sales</v>
      </c>
    </row>
    <row r="97" spans="1:12" ht="19" x14ac:dyDescent="0.25">
      <c r="A97" s="2">
        <v>90102</v>
      </c>
      <c r="B97" s="4">
        <v>45</v>
      </c>
      <c r="C97" s="2" t="s">
        <v>75</v>
      </c>
      <c r="D97" s="4" t="s">
        <v>76</v>
      </c>
      <c r="E97" s="7">
        <v>44577</v>
      </c>
      <c r="F97" s="4" t="s">
        <v>179</v>
      </c>
      <c r="G97" s="2">
        <v>1</v>
      </c>
      <c r="H97" s="4" t="s">
        <v>61</v>
      </c>
      <c r="I97" s="13">
        <v>679.99</v>
      </c>
      <c r="J97" t="str">
        <f>VLOOKUP(Table1[[#This Row],[product_id]],Table2[],3,FALSE)</f>
        <v>Mobile Phone</v>
      </c>
      <c r="K97" t="str">
        <f>IF(Table1[[#This Row],[delivery_status]]="Delivered","Order Successful","Order is Still Processing")</f>
        <v>Order is Still Processing</v>
      </c>
      <c r="L97" t="str">
        <f>IF(Table1[[#This Row],[order_amount]]&lt;=500,"Normal Sales",IF(Table1[[#This Row],[order_amount]]&lt;=1500,"Average Sales","High Sales"))</f>
        <v>Average Sales</v>
      </c>
    </row>
    <row r="98" spans="1:12" ht="19" x14ac:dyDescent="0.25">
      <c r="A98" s="2">
        <v>90103</v>
      </c>
      <c r="B98" s="4">
        <v>74</v>
      </c>
      <c r="C98" s="2" t="s">
        <v>78</v>
      </c>
      <c r="D98" s="4" t="s">
        <v>79</v>
      </c>
      <c r="E98" s="7">
        <v>44676</v>
      </c>
      <c r="F98" s="4" t="s">
        <v>182</v>
      </c>
      <c r="G98" s="2">
        <v>3</v>
      </c>
      <c r="H98" s="4" t="s">
        <v>14</v>
      </c>
      <c r="I98" s="13">
        <v>2699.9700000000003</v>
      </c>
      <c r="J98" t="str">
        <f>VLOOKUP(Table1[[#This Row],[product_id]],Table2[],3,FALSE)</f>
        <v>Mobile Phone</v>
      </c>
      <c r="K98" t="str">
        <f>IF(Table1[[#This Row],[delivery_status]]="Delivered","Order Successful","Order is Still Processing")</f>
        <v>Order is Still Processing</v>
      </c>
      <c r="L98" t="str">
        <f>IF(Table1[[#This Row],[order_amount]]&lt;=500,"Normal Sales",IF(Table1[[#This Row],[order_amount]]&lt;=1500,"Average Sales","High Sales"))</f>
        <v>High Sales</v>
      </c>
    </row>
    <row r="99" spans="1:12" ht="19" x14ac:dyDescent="0.25">
      <c r="A99" s="2">
        <v>90104</v>
      </c>
      <c r="B99" s="4">
        <v>43</v>
      </c>
      <c r="C99" s="2" t="s">
        <v>80</v>
      </c>
      <c r="D99" s="4" t="s">
        <v>81</v>
      </c>
      <c r="E99" s="7">
        <v>44795</v>
      </c>
      <c r="F99" s="4" t="s">
        <v>171</v>
      </c>
      <c r="G99" s="2">
        <v>3</v>
      </c>
      <c r="H99" s="4" t="s">
        <v>61</v>
      </c>
      <c r="I99" s="13">
        <v>899.97</v>
      </c>
      <c r="J99" t="str">
        <f>VLOOKUP(Table1[[#This Row],[product_id]],Table2[],3,FALSE)</f>
        <v>Laptop</v>
      </c>
      <c r="K99" t="str">
        <f>IF(Table1[[#This Row],[delivery_status]]="Delivered","Order Successful","Order is Still Processing")</f>
        <v>Order is Still Processing</v>
      </c>
      <c r="L99" t="str">
        <f>IF(Table1[[#This Row],[order_amount]]&lt;=500,"Normal Sales",IF(Table1[[#This Row],[order_amount]]&lt;=1500,"Average Sales","High Sales"))</f>
        <v>Average Sales</v>
      </c>
    </row>
    <row r="100" spans="1:12" ht="19" x14ac:dyDescent="0.25">
      <c r="A100" s="2">
        <v>90105</v>
      </c>
      <c r="B100" s="4">
        <v>54</v>
      </c>
      <c r="C100" s="2" t="s">
        <v>82</v>
      </c>
      <c r="D100" s="4" t="s">
        <v>83</v>
      </c>
      <c r="E100" s="7">
        <v>45010</v>
      </c>
      <c r="F100" s="4" t="s">
        <v>183</v>
      </c>
      <c r="G100" s="2">
        <v>3</v>
      </c>
      <c r="H100" s="4" t="s">
        <v>18</v>
      </c>
      <c r="I100" s="13">
        <v>5400</v>
      </c>
      <c r="J100" t="str">
        <f>VLOOKUP(Table1[[#This Row],[product_id]],Table2[],3,FALSE)</f>
        <v>Laptop</v>
      </c>
      <c r="K100" t="str">
        <f>IF(Table1[[#This Row],[delivery_status]]="Delivered","Order Successful","Order is Still Processing")</f>
        <v>Order Successful</v>
      </c>
      <c r="L100" t="str">
        <f>IF(Table1[[#This Row],[order_amount]]&lt;=500,"Normal Sales",IF(Table1[[#This Row],[order_amount]]&lt;=1500,"Average Sales","High Sales"))</f>
        <v>High Sales</v>
      </c>
    </row>
    <row r="101" spans="1:12" ht="19" x14ac:dyDescent="0.25">
      <c r="A101" s="2">
        <v>90106</v>
      </c>
      <c r="B101" s="4">
        <v>92</v>
      </c>
      <c r="C101" s="2" t="s">
        <v>85</v>
      </c>
      <c r="D101" s="4" t="s">
        <v>86</v>
      </c>
      <c r="E101" s="7">
        <v>44781</v>
      </c>
      <c r="F101" s="4" t="s">
        <v>182</v>
      </c>
      <c r="G101" s="2">
        <v>2</v>
      </c>
      <c r="H101" s="4" t="s">
        <v>18</v>
      </c>
      <c r="I101" s="13">
        <v>1799.98</v>
      </c>
      <c r="J101" t="str">
        <f>VLOOKUP(Table1[[#This Row],[product_id]],Table2[],3,FALSE)</f>
        <v>Mobile Phone</v>
      </c>
      <c r="K101" t="str">
        <f>IF(Table1[[#This Row],[delivery_status]]="Delivered","Order Successful","Order is Still Processing")</f>
        <v>Order Successful</v>
      </c>
      <c r="L101" t="str">
        <f>IF(Table1[[#This Row],[order_amount]]&lt;=500,"Normal Sales",IF(Table1[[#This Row],[order_amount]]&lt;=1500,"Average Sales","High Sales"))</f>
        <v>High Sales</v>
      </c>
    </row>
    <row r="102" spans="1:12" ht="19" x14ac:dyDescent="0.25">
      <c r="A102" s="2">
        <v>90107</v>
      </c>
      <c r="B102" s="4">
        <v>100</v>
      </c>
      <c r="C102" s="2" t="s">
        <v>87</v>
      </c>
      <c r="D102" s="4" t="s">
        <v>88</v>
      </c>
      <c r="E102" s="7">
        <v>44710</v>
      </c>
      <c r="F102" s="4" t="s">
        <v>184</v>
      </c>
      <c r="G102" s="2">
        <v>1</v>
      </c>
      <c r="H102" s="4" t="s">
        <v>61</v>
      </c>
      <c r="I102" s="13">
        <v>205</v>
      </c>
      <c r="J102" t="str">
        <f>VLOOKUP(Table1[[#This Row],[product_id]],Table2[],3,FALSE)</f>
        <v>Mobile Phone</v>
      </c>
      <c r="K102" t="str">
        <f>IF(Table1[[#This Row],[delivery_status]]="Delivered","Order Successful","Order is Still Processing")</f>
        <v>Order is Still Processing</v>
      </c>
      <c r="L102" t="str">
        <f>IF(Table1[[#This Row],[order_amount]]&lt;=500,"Normal Sales",IF(Table1[[#This Row],[order_amount]]&lt;=1500,"Average Sales","High Sales"))</f>
        <v>Normal Sales</v>
      </c>
    </row>
    <row r="103" spans="1:12" ht="19" x14ac:dyDescent="0.25">
      <c r="A103" s="2">
        <v>90108</v>
      </c>
      <c r="B103" s="4">
        <v>33</v>
      </c>
      <c r="C103" s="2" t="s">
        <v>90</v>
      </c>
      <c r="D103" s="4" t="s">
        <v>91</v>
      </c>
      <c r="E103" s="7">
        <v>44662</v>
      </c>
      <c r="F103" s="4" t="s">
        <v>168</v>
      </c>
      <c r="G103" s="2">
        <v>3</v>
      </c>
      <c r="H103" s="4" t="s">
        <v>14</v>
      </c>
      <c r="I103" s="13">
        <v>136.5</v>
      </c>
      <c r="J103" t="str">
        <f>VLOOKUP(Table1[[#This Row],[product_id]],Table2[],3,FALSE)</f>
        <v>Accessories</v>
      </c>
      <c r="K103" t="str">
        <f>IF(Table1[[#This Row],[delivery_status]]="Delivered","Order Successful","Order is Still Processing")</f>
        <v>Order is Still Processing</v>
      </c>
      <c r="L103" t="str">
        <f>IF(Table1[[#This Row],[order_amount]]&lt;=500,"Normal Sales",IF(Table1[[#This Row],[order_amount]]&lt;=1500,"Average Sales","High Sales"))</f>
        <v>Normal Sales</v>
      </c>
    </row>
    <row r="104" spans="1:12" ht="19" x14ac:dyDescent="0.25">
      <c r="A104" s="2">
        <v>90109</v>
      </c>
      <c r="B104" s="4">
        <v>47</v>
      </c>
      <c r="C104" s="2" t="s">
        <v>92</v>
      </c>
      <c r="D104" s="4" t="s">
        <v>93</v>
      </c>
      <c r="E104" s="7">
        <v>44924</v>
      </c>
      <c r="F104" s="4" t="s">
        <v>185</v>
      </c>
      <c r="G104" s="2">
        <v>1</v>
      </c>
      <c r="H104" s="4" t="s">
        <v>14</v>
      </c>
      <c r="I104" s="13">
        <v>879</v>
      </c>
      <c r="J104" t="str">
        <f>VLOOKUP(Table1[[#This Row],[product_id]],Table2[],3,FALSE)</f>
        <v>Laptop</v>
      </c>
      <c r="K104" t="str">
        <f>IF(Table1[[#This Row],[delivery_status]]="Delivered","Order Successful","Order is Still Processing")</f>
        <v>Order is Still Processing</v>
      </c>
      <c r="L104" t="str">
        <f>IF(Table1[[#This Row],[order_amount]]&lt;=500,"Normal Sales",IF(Table1[[#This Row],[order_amount]]&lt;=1500,"Average Sales","High Sales"))</f>
        <v>Average Sales</v>
      </c>
    </row>
    <row r="105" spans="1:12" ht="19" x14ac:dyDescent="0.25">
      <c r="A105" s="2">
        <v>90110</v>
      </c>
      <c r="B105" s="4">
        <v>35</v>
      </c>
      <c r="C105" s="2" t="s">
        <v>15</v>
      </c>
      <c r="D105" s="4" t="s">
        <v>16</v>
      </c>
      <c r="E105" s="7">
        <v>45000</v>
      </c>
      <c r="F105" s="4" t="s">
        <v>174</v>
      </c>
      <c r="G105" s="2">
        <v>2</v>
      </c>
      <c r="H105" s="4" t="s">
        <v>61</v>
      </c>
      <c r="I105" s="13">
        <v>122.86</v>
      </c>
      <c r="J105" t="str">
        <f>VLOOKUP(Table1[[#This Row],[product_id]],Table2[],3,FALSE)</f>
        <v>Accessories</v>
      </c>
      <c r="K105" t="str">
        <f>IF(Table1[[#This Row],[delivery_status]]="Delivered","Order Successful","Order is Still Processing")</f>
        <v>Order is Still Processing</v>
      </c>
      <c r="L105" t="str">
        <f>IF(Table1[[#This Row],[order_amount]]&lt;=500,"Normal Sales",IF(Table1[[#This Row],[order_amount]]&lt;=1500,"Average Sales","High Sales"))</f>
        <v>Normal Sales</v>
      </c>
    </row>
    <row r="106" spans="1:12" ht="19" x14ac:dyDescent="0.25">
      <c r="A106" s="2">
        <v>90111</v>
      </c>
      <c r="B106" s="4">
        <v>32</v>
      </c>
      <c r="C106" s="2" t="s">
        <v>95</v>
      </c>
      <c r="D106" s="4" t="s">
        <v>96</v>
      </c>
      <c r="E106" s="7">
        <v>44688</v>
      </c>
      <c r="F106" s="4" t="s">
        <v>171</v>
      </c>
      <c r="G106" s="2">
        <v>2</v>
      </c>
      <c r="H106" s="4" t="s">
        <v>61</v>
      </c>
      <c r="I106" s="13">
        <v>599.98</v>
      </c>
      <c r="J106" t="str">
        <f>VLOOKUP(Table1[[#This Row],[product_id]],Table2[],3,FALSE)</f>
        <v>Laptop</v>
      </c>
      <c r="K106" t="str">
        <f>IF(Table1[[#This Row],[delivery_status]]="Delivered","Order Successful","Order is Still Processing")</f>
        <v>Order is Still Processing</v>
      </c>
      <c r="L106" t="str">
        <f>IF(Table1[[#This Row],[order_amount]]&lt;=500,"Normal Sales",IF(Table1[[#This Row],[order_amount]]&lt;=1500,"Average Sales","High Sales"))</f>
        <v>Average Sales</v>
      </c>
    </row>
    <row r="107" spans="1:12" ht="19" x14ac:dyDescent="0.25">
      <c r="A107" s="2">
        <v>90112</v>
      </c>
      <c r="B107" s="4">
        <v>14</v>
      </c>
      <c r="C107" s="2" t="s">
        <v>97</v>
      </c>
      <c r="D107" s="4" t="s">
        <v>98</v>
      </c>
      <c r="E107" s="7">
        <v>44951</v>
      </c>
      <c r="F107" s="4" t="s">
        <v>186</v>
      </c>
      <c r="G107" s="2">
        <v>1</v>
      </c>
      <c r="H107" s="4" t="s">
        <v>14</v>
      </c>
      <c r="I107" s="13">
        <v>699.99</v>
      </c>
      <c r="J107" t="str">
        <f>VLOOKUP(Table1[[#This Row],[product_id]],Table2[],3,FALSE)</f>
        <v>Mobile Phone</v>
      </c>
      <c r="K107" t="str">
        <f>IF(Table1[[#This Row],[delivery_status]]="Delivered","Order Successful","Order is Still Processing")</f>
        <v>Order is Still Processing</v>
      </c>
      <c r="L107" t="str">
        <f>IF(Table1[[#This Row],[order_amount]]&lt;=500,"Normal Sales",IF(Table1[[#This Row],[order_amount]]&lt;=1500,"Average Sales","High Sales"))</f>
        <v>Average Sales</v>
      </c>
    </row>
    <row r="108" spans="1:12" ht="19" x14ac:dyDescent="0.25">
      <c r="A108" s="2">
        <v>90113</v>
      </c>
      <c r="B108" s="4">
        <v>64</v>
      </c>
      <c r="C108" s="2" t="s">
        <v>99</v>
      </c>
      <c r="D108" s="4" t="s">
        <v>100</v>
      </c>
      <c r="E108" s="7">
        <v>44922</v>
      </c>
      <c r="F108" s="4" t="s">
        <v>180</v>
      </c>
      <c r="G108" s="2">
        <v>3</v>
      </c>
      <c r="H108" s="4" t="s">
        <v>18</v>
      </c>
      <c r="I108" s="13">
        <v>7347</v>
      </c>
      <c r="J108" t="str">
        <f>VLOOKUP(Table1[[#This Row],[product_id]],Table2[],3,FALSE)</f>
        <v>Laptop</v>
      </c>
      <c r="K108" t="str">
        <f>IF(Table1[[#This Row],[delivery_status]]="Delivered","Order Successful","Order is Still Processing")</f>
        <v>Order Successful</v>
      </c>
      <c r="L108" t="str">
        <f>IF(Table1[[#This Row],[order_amount]]&lt;=500,"Normal Sales",IF(Table1[[#This Row],[order_amount]]&lt;=1500,"Average Sales","High Sales"))</f>
        <v>High Sales</v>
      </c>
    </row>
    <row r="109" spans="1:12" ht="19" x14ac:dyDescent="0.25">
      <c r="A109" s="2">
        <v>90114</v>
      </c>
      <c r="B109" s="4">
        <v>55</v>
      </c>
      <c r="C109" s="2" t="s">
        <v>101</v>
      </c>
      <c r="D109" s="4" t="s">
        <v>102</v>
      </c>
      <c r="E109" s="7">
        <v>44776</v>
      </c>
      <c r="F109" s="4" t="s">
        <v>187</v>
      </c>
      <c r="G109" s="2">
        <v>1</v>
      </c>
      <c r="H109" s="4" t="s">
        <v>61</v>
      </c>
      <c r="I109" s="13">
        <v>289.99</v>
      </c>
      <c r="J109" t="str">
        <f>VLOOKUP(Table1[[#This Row],[product_id]],Table2[],3,FALSE)</f>
        <v>Mobile Phone</v>
      </c>
      <c r="K109" t="str">
        <f>IF(Table1[[#This Row],[delivery_status]]="Delivered","Order Successful","Order is Still Processing")</f>
        <v>Order is Still Processing</v>
      </c>
      <c r="L109" t="str">
        <f>IF(Table1[[#This Row],[order_amount]]&lt;=500,"Normal Sales",IF(Table1[[#This Row],[order_amount]]&lt;=1500,"Average Sales","High Sales"))</f>
        <v>Normal Sales</v>
      </c>
    </row>
    <row r="110" spans="1:12" ht="19" x14ac:dyDescent="0.25">
      <c r="A110" s="2">
        <v>90115</v>
      </c>
      <c r="B110" s="4">
        <v>60</v>
      </c>
      <c r="C110" s="2" t="s">
        <v>103</v>
      </c>
      <c r="D110" s="4" t="s">
        <v>104</v>
      </c>
      <c r="E110" s="7">
        <v>44949</v>
      </c>
      <c r="F110" s="4" t="s">
        <v>183</v>
      </c>
      <c r="G110" s="2">
        <v>1</v>
      </c>
      <c r="H110" s="4" t="s">
        <v>61</v>
      </c>
      <c r="I110" s="13">
        <v>1800</v>
      </c>
      <c r="J110" t="str">
        <f>VLOOKUP(Table1[[#This Row],[product_id]],Table2[],3,FALSE)</f>
        <v>Laptop</v>
      </c>
      <c r="K110" t="str">
        <f>IF(Table1[[#This Row],[delivery_status]]="Delivered","Order Successful","Order is Still Processing")</f>
        <v>Order is Still Processing</v>
      </c>
      <c r="L110" t="str">
        <f>IF(Table1[[#This Row],[order_amount]]&lt;=500,"Normal Sales",IF(Table1[[#This Row],[order_amount]]&lt;=1500,"Average Sales","High Sales"))</f>
        <v>High Sales</v>
      </c>
    </row>
    <row r="111" spans="1:12" ht="19" x14ac:dyDescent="0.25">
      <c r="A111" s="2">
        <v>90116</v>
      </c>
      <c r="B111" s="4">
        <v>39</v>
      </c>
      <c r="C111" s="2" t="s">
        <v>62</v>
      </c>
      <c r="D111" s="4" t="s">
        <v>63</v>
      </c>
      <c r="E111" s="7">
        <v>44777</v>
      </c>
      <c r="F111" s="4" t="s">
        <v>188</v>
      </c>
      <c r="G111" s="2">
        <v>3</v>
      </c>
      <c r="H111" s="4" t="s">
        <v>18</v>
      </c>
      <c r="I111" s="13">
        <v>239.96999999999997</v>
      </c>
      <c r="J111" t="str">
        <f>VLOOKUP(Table1[[#This Row],[product_id]],Table2[],3,FALSE)</f>
        <v>Mobile Phone</v>
      </c>
      <c r="K111" t="str">
        <f>IF(Table1[[#This Row],[delivery_status]]="Delivered","Order Successful","Order is Still Processing")</f>
        <v>Order Successful</v>
      </c>
      <c r="L111" t="str">
        <f>IF(Table1[[#This Row],[order_amount]]&lt;=500,"Normal Sales",IF(Table1[[#This Row],[order_amount]]&lt;=1500,"Average Sales","High Sales"))</f>
        <v>Normal Sales</v>
      </c>
    </row>
    <row r="112" spans="1:12" ht="19" x14ac:dyDescent="0.25">
      <c r="A112" s="2">
        <v>90117</v>
      </c>
      <c r="B112" s="4">
        <v>57</v>
      </c>
      <c r="C112" s="2" t="s">
        <v>106</v>
      </c>
      <c r="D112" s="4" t="s">
        <v>107</v>
      </c>
      <c r="E112" s="7">
        <v>44785</v>
      </c>
      <c r="F112" s="4" t="s">
        <v>183</v>
      </c>
      <c r="G112" s="2">
        <v>1</v>
      </c>
      <c r="H112" s="4" t="s">
        <v>18</v>
      </c>
      <c r="I112" s="13">
        <v>1800</v>
      </c>
      <c r="J112" t="str">
        <f>VLOOKUP(Table1[[#This Row],[product_id]],Table2[],3,FALSE)</f>
        <v>Laptop</v>
      </c>
      <c r="K112" t="str">
        <f>IF(Table1[[#This Row],[delivery_status]]="Delivered","Order Successful","Order is Still Processing")</f>
        <v>Order Successful</v>
      </c>
      <c r="L112" t="str">
        <f>IF(Table1[[#This Row],[order_amount]]&lt;=500,"Normal Sales",IF(Table1[[#This Row],[order_amount]]&lt;=1500,"Average Sales","High Sales"))</f>
        <v>High Sales</v>
      </c>
    </row>
    <row r="113" spans="1:12" ht="19" x14ac:dyDescent="0.25">
      <c r="A113" s="2">
        <v>90118</v>
      </c>
      <c r="B113" s="4">
        <v>13</v>
      </c>
      <c r="C113" s="2" t="s">
        <v>108</v>
      </c>
      <c r="D113" s="4" t="s">
        <v>109</v>
      </c>
      <c r="E113" s="7">
        <v>44926</v>
      </c>
      <c r="F113" s="4" t="s">
        <v>186</v>
      </c>
      <c r="G113" s="2">
        <v>1</v>
      </c>
      <c r="H113" s="4" t="s">
        <v>61</v>
      </c>
      <c r="I113" s="13">
        <v>699.99</v>
      </c>
      <c r="J113" t="str">
        <f>VLOOKUP(Table1[[#This Row],[product_id]],Table2[],3,FALSE)</f>
        <v>Mobile Phone</v>
      </c>
      <c r="K113" t="str">
        <f>IF(Table1[[#This Row],[delivery_status]]="Delivered","Order Successful","Order is Still Processing")</f>
        <v>Order is Still Processing</v>
      </c>
      <c r="L113" t="str">
        <f>IF(Table1[[#This Row],[order_amount]]&lt;=500,"Normal Sales",IF(Table1[[#This Row],[order_amount]]&lt;=1500,"Average Sales","High Sales"))</f>
        <v>Average Sales</v>
      </c>
    </row>
    <row r="114" spans="1:12" ht="19" x14ac:dyDescent="0.25">
      <c r="A114" s="2">
        <v>90119</v>
      </c>
      <c r="B114" s="4">
        <v>78</v>
      </c>
      <c r="C114" s="2" t="s">
        <v>23</v>
      </c>
      <c r="D114" s="4" t="s">
        <v>24</v>
      </c>
      <c r="E114" s="7">
        <v>44619</v>
      </c>
      <c r="F114" s="4" t="s">
        <v>173</v>
      </c>
      <c r="G114" s="2">
        <v>1</v>
      </c>
      <c r="H114" s="4" t="s">
        <v>18</v>
      </c>
      <c r="I114" s="13">
        <v>299.99</v>
      </c>
      <c r="J114" t="str">
        <f>VLOOKUP(Table1[[#This Row],[product_id]],Table2[],3,FALSE)</f>
        <v>Laptop</v>
      </c>
      <c r="K114" t="str">
        <f>IF(Table1[[#This Row],[delivery_status]]="Delivered","Order Successful","Order is Still Processing")</f>
        <v>Order Successful</v>
      </c>
      <c r="L114" t="str">
        <f>IF(Table1[[#This Row],[order_amount]]&lt;=500,"Normal Sales",IF(Table1[[#This Row],[order_amount]]&lt;=1500,"Average Sales","High Sales"))</f>
        <v>Normal Sales</v>
      </c>
    </row>
    <row r="115" spans="1:12" ht="19" x14ac:dyDescent="0.25">
      <c r="A115" s="2">
        <v>90120</v>
      </c>
      <c r="B115" s="4">
        <v>98</v>
      </c>
      <c r="C115" s="2" t="s">
        <v>111</v>
      </c>
      <c r="D115" s="4" t="s">
        <v>112</v>
      </c>
      <c r="E115" s="7">
        <v>44587</v>
      </c>
      <c r="F115" s="4" t="s">
        <v>172</v>
      </c>
      <c r="G115" s="2">
        <v>2</v>
      </c>
      <c r="H115" s="4" t="s">
        <v>61</v>
      </c>
      <c r="I115" s="13">
        <v>37.979999999999997</v>
      </c>
      <c r="J115" t="str">
        <f>VLOOKUP(Table1[[#This Row],[product_id]],Table2[],3,FALSE)</f>
        <v>Accessories</v>
      </c>
      <c r="K115" t="str">
        <f>IF(Table1[[#This Row],[delivery_status]]="Delivered","Order Successful","Order is Still Processing")</f>
        <v>Order is Still Processing</v>
      </c>
      <c r="L115" t="str">
        <f>IF(Table1[[#This Row],[order_amount]]&lt;=500,"Normal Sales",IF(Table1[[#This Row],[order_amount]]&lt;=1500,"Average Sales","High Sales"))</f>
        <v>Normal Sales</v>
      </c>
    </row>
    <row r="116" spans="1:12" ht="19" x14ac:dyDescent="0.25">
      <c r="A116" s="2">
        <v>90121</v>
      </c>
      <c r="B116" s="4">
        <v>69</v>
      </c>
      <c r="C116" s="2" t="s">
        <v>56</v>
      </c>
      <c r="D116" s="4" t="s">
        <v>57</v>
      </c>
      <c r="E116" s="7">
        <v>44938</v>
      </c>
      <c r="F116" s="4" t="s">
        <v>175</v>
      </c>
      <c r="G116" s="2">
        <v>1</v>
      </c>
      <c r="H116" s="4" t="s">
        <v>61</v>
      </c>
      <c r="I116" s="13">
        <v>799.99</v>
      </c>
      <c r="J116" t="str">
        <f>VLOOKUP(Table1[[#This Row],[product_id]],Table2[],3,FALSE)</f>
        <v>Mobile Phone</v>
      </c>
      <c r="K116" t="str">
        <f>IF(Table1[[#This Row],[delivery_status]]="Delivered","Order Successful","Order is Still Processing")</f>
        <v>Order is Still Processing</v>
      </c>
      <c r="L116" t="str">
        <f>IF(Table1[[#This Row],[order_amount]]&lt;=500,"Normal Sales",IF(Table1[[#This Row],[order_amount]]&lt;=1500,"Average Sales","High Sales"))</f>
        <v>Average Sales</v>
      </c>
    </row>
    <row r="117" spans="1:12" ht="19" x14ac:dyDescent="0.25">
      <c r="A117" s="2">
        <v>90122</v>
      </c>
      <c r="B117" s="4">
        <v>3</v>
      </c>
      <c r="C117" s="2" t="s">
        <v>135</v>
      </c>
      <c r="D117" s="4" t="s">
        <v>136</v>
      </c>
      <c r="E117" s="7">
        <v>44812</v>
      </c>
      <c r="F117" s="4" t="s">
        <v>179</v>
      </c>
      <c r="G117" s="2">
        <v>2</v>
      </c>
      <c r="H117" s="4" t="s">
        <v>61</v>
      </c>
      <c r="I117" s="13">
        <v>1359.98</v>
      </c>
      <c r="J117" t="str">
        <f>VLOOKUP(Table1[[#This Row],[product_id]],Table2[],3,FALSE)</f>
        <v>Mobile Phone</v>
      </c>
      <c r="K117" t="str">
        <f>IF(Table1[[#This Row],[delivery_status]]="Delivered","Order Successful","Order is Still Processing")</f>
        <v>Order is Still Processing</v>
      </c>
      <c r="L117" t="str">
        <f>IF(Table1[[#This Row],[order_amount]]&lt;=500,"Normal Sales",IF(Table1[[#This Row],[order_amount]]&lt;=1500,"Average Sales","High Sales"))</f>
        <v>Average Sales</v>
      </c>
    </row>
    <row r="118" spans="1:12" ht="19" x14ac:dyDescent="0.25">
      <c r="A118" s="2">
        <v>90123</v>
      </c>
      <c r="B118" s="4">
        <v>88</v>
      </c>
      <c r="C118" s="2" t="s">
        <v>137</v>
      </c>
      <c r="D118" s="4" t="s">
        <v>138</v>
      </c>
      <c r="E118" s="7">
        <v>44957</v>
      </c>
      <c r="F118" s="4" t="s">
        <v>189</v>
      </c>
      <c r="G118" s="2">
        <v>3</v>
      </c>
      <c r="H118" s="4" t="s">
        <v>18</v>
      </c>
      <c r="I118" s="13">
        <v>376.5</v>
      </c>
      <c r="J118" t="str">
        <f>VLOOKUP(Table1[[#This Row],[product_id]],Table2[],3,FALSE)</f>
        <v>Mobile Phone</v>
      </c>
      <c r="K118" t="str">
        <f>IF(Table1[[#This Row],[delivery_status]]="Delivered","Order Successful","Order is Still Processing")</f>
        <v>Order Successful</v>
      </c>
      <c r="L118" t="str">
        <f>IF(Table1[[#This Row],[order_amount]]&lt;=500,"Normal Sales",IF(Table1[[#This Row],[order_amount]]&lt;=1500,"Average Sales","High Sales"))</f>
        <v>Normal Sales</v>
      </c>
    </row>
    <row r="119" spans="1:12" ht="19" x14ac:dyDescent="0.25">
      <c r="A119" s="2">
        <v>90124</v>
      </c>
      <c r="B119" s="4">
        <v>96</v>
      </c>
      <c r="C119" s="2" t="s">
        <v>139</v>
      </c>
      <c r="D119" s="4" t="s">
        <v>140</v>
      </c>
      <c r="E119" s="7">
        <v>44960</v>
      </c>
      <c r="F119" s="4" t="s">
        <v>188</v>
      </c>
      <c r="G119" s="2">
        <v>1</v>
      </c>
      <c r="H119" s="4" t="s">
        <v>14</v>
      </c>
      <c r="I119" s="13">
        <v>79.989999999999995</v>
      </c>
      <c r="J119" t="str">
        <f>VLOOKUP(Table1[[#This Row],[product_id]],Table2[],3,FALSE)</f>
        <v>Mobile Phone</v>
      </c>
      <c r="K119" t="str">
        <f>IF(Table1[[#This Row],[delivery_status]]="Delivered","Order Successful","Order is Still Processing")</f>
        <v>Order is Still Processing</v>
      </c>
      <c r="L119" t="str">
        <f>IF(Table1[[#This Row],[order_amount]]&lt;=500,"Normal Sales",IF(Table1[[#This Row],[order_amount]]&lt;=1500,"Average Sales","High Sales"))</f>
        <v>Normal Sales</v>
      </c>
    </row>
    <row r="120" spans="1:12" ht="19" x14ac:dyDescent="0.25">
      <c r="A120" s="2">
        <v>90125</v>
      </c>
      <c r="B120" s="4">
        <v>82</v>
      </c>
      <c r="C120" s="2" t="s">
        <v>141</v>
      </c>
      <c r="D120" s="4" t="s">
        <v>142</v>
      </c>
      <c r="E120" s="7">
        <v>44693</v>
      </c>
      <c r="F120" s="4" t="s">
        <v>181</v>
      </c>
      <c r="G120" s="2">
        <v>2</v>
      </c>
      <c r="H120" s="4" t="s">
        <v>14</v>
      </c>
      <c r="I120" s="13">
        <v>19.98</v>
      </c>
      <c r="J120" t="str">
        <f>VLOOKUP(Table1[[#This Row],[product_id]],Table2[],3,FALSE)</f>
        <v>Accessories</v>
      </c>
      <c r="K120" t="str">
        <f>IF(Table1[[#This Row],[delivery_status]]="Delivered","Order Successful","Order is Still Processing")</f>
        <v>Order is Still Processing</v>
      </c>
      <c r="L120" t="str">
        <f>IF(Table1[[#This Row],[order_amount]]&lt;=500,"Normal Sales",IF(Table1[[#This Row],[order_amount]]&lt;=1500,"Average Sales","High Sales"))</f>
        <v>Normal Sales</v>
      </c>
    </row>
    <row r="121" spans="1:12" ht="19" x14ac:dyDescent="0.25">
      <c r="A121" s="2">
        <v>90126</v>
      </c>
      <c r="B121" s="4">
        <v>3</v>
      </c>
      <c r="C121" s="2" t="s">
        <v>135</v>
      </c>
      <c r="D121" s="4" t="s">
        <v>136</v>
      </c>
      <c r="E121" s="7">
        <v>44713</v>
      </c>
      <c r="F121" s="4" t="s">
        <v>190</v>
      </c>
      <c r="G121" s="2">
        <v>1</v>
      </c>
      <c r="H121" s="4" t="s">
        <v>14</v>
      </c>
      <c r="I121" s="13">
        <v>2099.9899999999998</v>
      </c>
      <c r="J121" t="str">
        <f>VLOOKUP(Table1[[#This Row],[product_id]],Table2[],3,FALSE)</f>
        <v>Laptop</v>
      </c>
      <c r="K121" t="str">
        <f>IF(Table1[[#This Row],[delivery_status]]="Delivered","Order Successful","Order is Still Processing")</f>
        <v>Order is Still Processing</v>
      </c>
      <c r="L121" t="str">
        <f>IF(Table1[[#This Row],[order_amount]]&lt;=500,"Normal Sales",IF(Table1[[#This Row],[order_amount]]&lt;=1500,"Average Sales","High Sales"))</f>
        <v>High Sales</v>
      </c>
    </row>
    <row r="122" spans="1:12" ht="19" x14ac:dyDescent="0.25">
      <c r="A122" s="2">
        <v>90127</v>
      </c>
      <c r="B122" s="4">
        <v>44</v>
      </c>
      <c r="C122" s="2" t="s">
        <v>144</v>
      </c>
      <c r="D122" s="4" t="s">
        <v>145</v>
      </c>
      <c r="E122" s="7">
        <v>44796</v>
      </c>
      <c r="F122" s="4" t="s">
        <v>174</v>
      </c>
      <c r="G122" s="2">
        <v>3</v>
      </c>
      <c r="H122" s="4" t="s">
        <v>61</v>
      </c>
      <c r="I122" s="13">
        <v>184.29</v>
      </c>
      <c r="J122" t="str">
        <f>VLOOKUP(Table1[[#This Row],[product_id]],Table2[],3,FALSE)</f>
        <v>Accessories</v>
      </c>
      <c r="K122" t="str">
        <f>IF(Table1[[#This Row],[delivery_status]]="Delivered","Order Successful","Order is Still Processing")</f>
        <v>Order is Still Processing</v>
      </c>
      <c r="L122" t="str">
        <f>IF(Table1[[#This Row],[order_amount]]&lt;=500,"Normal Sales",IF(Table1[[#This Row],[order_amount]]&lt;=1500,"Average Sales","High Sales"))</f>
        <v>Normal Sales</v>
      </c>
    </row>
    <row r="123" spans="1:12" ht="19" x14ac:dyDescent="0.25">
      <c r="A123" s="2">
        <v>90128</v>
      </c>
      <c r="B123" s="4">
        <v>46</v>
      </c>
      <c r="C123" s="2" t="s">
        <v>70</v>
      </c>
      <c r="D123" s="4" t="s">
        <v>71</v>
      </c>
      <c r="E123" s="7">
        <v>44975</v>
      </c>
      <c r="F123" s="4" t="s">
        <v>168</v>
      </c>
      <c r="G123" s="2">
        <v>2</v>
      </c>
      <c r="H123" s="4" t="s">
        <v>18</v>
      </c>
      <c r="I123" s="13">
        <v>91</v>
      </c>
      <c r="J123" t="str">
        <f>VLOOKUP(Table1[[#This Row],[product_id]],Table2[],3,FALSE)</f>
        <v>Accessories</v>
      </c>
      <c r="K123" t="str">
        <f>IF(Table1[[#This Row],[delivery_status]]="Delivered","Order Successful","Order is Still Processing")</f>
        <v>Order Successful</v>
      </c>
      <c r="L123" t="str">
        <f>IF(Table1[[#This Row],[order_amount]]&lt;=500,"Normal Sales",IF(Table1[[#This Row],[order_amount]]&lt;=1500,"Average Sales","High Sales"))</f>
        <v>Normal Sales</v>
      </c>
    </row>
    <row r="124" spans="1:12" ht="19" x14ac:dyDescent="0.25">
      <c r="A124" s="2">
        <v>90129</v>
      </c>
      <c r="B124" s="4">
        <v>79</v>
      </c>
      <c r="C124" s="2" t="s">
        <v>146</v>
      </c>
      <c r="D124" s="4" t="s">
        <v>147</v>
      </c>
      <c r="E124" s="7">
        <v>44981</v>
      </c>
      <c r="F124" s="4" t="s">
        <v>191</v>
      </c>
      <c r="G124" s="2">
        <v>1</v>
      </c>
      <c r="H124" s="4" t="s">
        <v>18</v>
      </c>
      <c r="I124" s="13">
        <v>59</v>
      </c>
      <c r="J124" t="str">
        <f>VLOOKUP(Table1[[#This Row],[product_id]],Table2[],3,FALSE)</f>
        <v>Accessories</v>
      </c>
      <c r="K124" t="str">
        <f>IF(Table1[[#This Row],[delivery_status]]="Delivered","Order Successful","Order is Still Processing")</f>
        <v>Order Successful</v>
      </c>
      <c r="L124" t="str">
        <f>IF(Table1[[#This Row],[order_amount]]&lt;=500,"Normal Sales",IF(Table1[[#This Row],[order_amount]]&lt;=1500,"Average Sales","High Sales"))</f>
        <v>Normal Sales</v>
      </c>
    </row>
    <row r="125" spans="1:12" ht="19" x14ac:dyDescent="0.25">
      <c r="A125" s="2">
        <v>90130</v>
      </c>
      <c r="B125" s="4">
        <v>94</v>
      </c>
      <c r="C125" s="2" t="s">
        <v>149</v>
      </c>
      <c r="D125" s="4" t="s">
        <v>150</v>
      </c>
      <c r="E125" s="7">
        <v>44952</v>
      </c>
      <c r="F125" s="4" t="s">
        <v>179</v>
      </c>
      <c r="G125" s="2">
        <v>2</v>
      </c>
      <c r="H125" s="4" t="s">
        <v>18</v>
      </c>
      <c r="I125" s="13">
        <v>1359.98</v>
      </c>
      <c r="J125" t="str">
        <f>VLOOKUP(Table1[[#This Row],[product_id]],Table2[],3,FALSE)</f>
        <v>Mobile Phone</v>
      </c>
      <c r="K125" t="str">
        <f>IF(Table1[[#This Row],[delivery_status]]="Delivered","Order Successful","Order is Still Processing")</f>
        <v>Order Successful</v>
      </c>
      <c r="L125" t="str">
        <f>IF(Table1[[#This Row],[order_amount]]&lt;=500,"Normal Sales",IF(Table1[[#This Row],[order_amount]]&lt;=1500,"Average Sales","High Sales"))</f>
        <v>Average Sales</v>
      </c>
    </row>
    <row r="126" spans="1:12" ht="19" x14ac:dyDescent="0.25">
      <c r="A126" s="2">
        <v>90131</v>
      </c>
      <c r="B126" s="4">
        <v>12</v>
      </c>
      <c r="C126" s="2" t="s">
        <v>151</v>
      </c>
      <c r="D126" s="4" t="s">
        <v>152</v>
      </c>
      <c r="E126" s="7">
        <v>44993</v>
      </c>
      <c r="F126" s="4" t="s">
        <v>192</v>
      </c>
      <c r="G126" s="2">
        <v>3</v>
      </c>
      <c r="H126" s="4" t="s">
        <v>61</v>
      </c>
      <c r="I126" s="13">
        <v>57</v>
      </c>
      <c r="J126" t="str">
        <f>VLOOKUP(Table1[[#This Row],[product_id]],Table2[],3,FALSE)</f>
        <v>Accessories</v>
      </c>
      <c r="K126" t="str">
        <f>IF(Table1[[#This Row],[delivery_status]]="Delivered","Order Successful","Order is Still Processing")</f>
        <v>Order is Still Processing</v>
      </c>
      <c r="L126" t="str">
        <f>IF(Table1[[#This Row],[order_amount]]&lt;=500,"Normal Sales",IF(Table1[[#This Row],[order_amount]]&lt;=1500,"Average Sales","High Sales"))</f>
        <v>Normal Sales</v>
      </c>
    </row>
    <row r="127" spans="1:12" ht="19" x14ac:dyDescent="0.25">
      <c r="A127" s="2">
        <v>90132</v>
      </c>
      <c r="B127" s="4">
        <v>76</v>
      </c>
      <c r="C127" s="2" t="s">
        <v>153</v>
      </c>
      <c r="D127" s="4" t="s">
        <v>154</v>
      </c>
      <c r="E127" s="7">
        <v>44670</v>
      </c>
      <c r="F127" s="4" t="s">
        <v>180</v>
      </c>
      <c r="G127" s="2">
        <v>2</v>
      </c>
      <c r="H127" s="4" t="s">
        <v>18</v>
      </c>
      <c r="I127" s="13">
        <v>4898</v>
      </c>
      <c r="J127" t="str">
        <f>VLOOKUP(Table1[[#This Row],[product_id]],Table2[],3,FALSE)</f>
        <v>Laptop</v>
      </c>
      <c r="K127" t="str">
        <f>IF(Table1[[#This Row],[delivery_status]]="Delivered","Order Successful","Order is Still Processing")</f>
        <v>Order Successful</v>
      </c>
      <c r="L127" t="str">
        <f>IF(Table1[[#This Row],[order_amount]]&lt;=500,"Normal Sales",IF(Table1[[#This Row],[order_amount]]&lt;=1500,"Average Sales","High Sales"))</f>
        <v>High Sales</v>
      </c>
    </row>
    <row r="128" spans="1:12" ht="19" x14ac:dyDescent="0.25">
      <c r="A128" s="2">
        <v>90133</v>
      </c>
      <c r="B128" s="4">
        <v>26</v>
      </c>
      <c r="C128" s="2" t="s">
        <v>155</v>
      </c>
      <c r="D128" s="4" t="s">
        <v>156</v>
      </c>
      <c r="E128" s="7">
        <v>45012</v>
      </c>
      <c r="F128" s="4" t="s">
        <v>175</v>
      </c>
      <c r="G128" s="2">
        <v>2</v>
      </c>
      <c r="H128" s="4" t="s">
        <v>14</v>
      </c>
      <c r="I128" s="13">
        <v>1599.98</v>
      </c>
      <c r="J128" t="str">
        <f>VLOOKUP(Table1[[#This Row],[product_id]],Table2[],3,FALSE)</f>
        <v>Mobile Phone</v>
      </c>
      <c r="K128" t="str">
        <f>IF(Table1[[#This Row],[delivery_status]]="Delivered","Order Successful","Order is Still Processing")</f>
        <v>Order is Still Processing</v>
      </c>
      <c r="L128" t="str">
        <f>IF(Table1[[#This Row],[order_amount]]&lt;=500,"Normal Sales",IF(Table1[[#This Row],[order_amount]]&lt;=1500,"Average Sales","High Sales"))</f>
        <v>High Sales</v>
      </c>
    </row>
    <row r="129" spans="1:12" ht="19" x14ac:dyDescent="0.25">
      <c r="A129" s="2">
        <v>90134</v>
      </c>
      <c r="B129" s="4">
        <v>19</v>
      </c>
      <c r="C129" s="2" t="s">
        <v>157</v>
      </c>
      <c r="D129" s="4" t="s">
        <v>158</v>
      </c>
      <c r="E129" s="7">
        <v>44657</v>
      </c>
      <c r="F129" s="4" t="s">
        <v>193</v>
      </c>
      <c r="G129" s="2">
        <v>1</v>
      </c>
      <c r="H129" s="4" t="s">
        <v>61</v>
      </c>
      <c r="I129" s="13">
        <v>1699.99</v>
      </c>
      <c r="J129" t="str">
        <f>VLOOKUP(Table1[[#This Row],[product_id]],Table2[],3,FALSE)</f>
        <v>Laptop</v>
      </c>
      <c r="K129" t="str">
        <f>IF(Table1[[#This Row],[delivery_status]]="Delivered","Order Successful","Order is Still Processing")</f>
        <v>Order is Still Processing</v>
      </c>
      <c r="L129" t="str">
        <f>IF(Table1[[#This Row],[order_amount]]&lt;=500,"Normal Sales",IF(Table1[[#This Row],[order_amount]]&lt;=1500,"Average Sales","High Sales"))</f>
        <v>High Sales</v>
      </c>
    </row>
    <row r="130" spans="1:12" ht="19" x14ac:dyDescent="0.25">
      <c r="A130" s="2">
        <v>90135</v>
      </c>
      <c r="B130" s="4">
        <v>61</v>
      </c>
      <c r="C130" s="2" t="s">
        <v>159</v>
      </c>
      <c r="D130" s="4" t="s">
        <v>160</v>
      </c>
      <c r="E130" s="7">
        <v>44687</v>
      </c>
      <c r="F130" s="4" t="s">
        <v>173</v>
      </c>
      <c r="G130" s="2">
        <v>1</v>
      </c>
      <c r="H130" s="4" t="s">
        <v>61</v>
      </c>
      <c r="I130" s="13">
        <v>299.99</v>
      </c>
      <c r="J130" t="str">
        <f>VLOOKUP(Table1[[#This Row],[product_id]],Table2[],3,FALSE)</f>
        <v>Laptop</v>
      </c>
      <c r="K130" t="str">
        <f>IF(Table1[[#This Row],[delivery_status]]="Delivered","Order Successful","Order is Still Processing")</f>
        <v>Order is Still Processing</v>
      </c>
      <c r="L130" t="str">
        <f>IF(Table1[[#This Row],[order_amount]]&lt;=500,"Normal Sales",IF(Table1[[#This Row],[order_amount]]&lt;=1500,"Average Sales","High Sales"))</f>
        <v>Normal Sales</v>
      </c>
    </row>
    <row r="131" spans="1:12" ht="19" x14ac:dyDescent="0.25">
      <c r="A131" s="2">
        <v>90136</v>
      </c>
      <c r="B131" s="4">
        <v>28</v>
      </c>
      <c r="C131" s="2" t="s">
        <v>162</v>
      </c>
      <c r="D131" s="4" t="s">
        <v>163</v>
      </c>
      <c r="E131" s="7">
        <v>44851</v>
      </c>
      <c r="F131" s="4" t="s">
        <v>194</v>
      </c>
      <c r="G131" s="2">
        <v>1</v>
      </c>
      <c r="H131" s="4" t="s">
        <v>18</v>
      </c>
      <c r="I131" s="13">
        <v>649.99</v>
      </c>
      <c r="J131" t="str">
        <f>VLOOKUP(Table1[[#This Row],[product_id]],Table2[],3,FALSE)</f>
        <v>Laptop</v>
      </c>
      <c r="K131" t="str">
        <f>IF(Table1[[#This Row],[delivery_status]]="Delivered","Order Successful","Order is Still Processing")</f>
        <v>Order Successful</v>
      </c>
      <c r="L131" t="str">
        <f>IF(Table1[[#This Row],[order_amount]]&lt;=500,"Normal Sales",IF(Table1[[#This Row],[order_amount]]&lt;=1500,"Average Sales","High Sales"))</f>
        <v>Average Sales</v>
      </c>
    </row>
    <row r="132" spans="1:12" ht="19" x14ac:dyDescent="0.25">
      <c r="A132" s="2">
        <v>90137</v>
      </c>
      <c r="B132" s="4">
        <v>64</v>
      </c>
      <c r="C132" s="2" t="s">
        <v>99</v>
      </c>
      <c r="D132" s="4" t="s">
        <v>100</v>
      </c>
      <c r="E132" s="7">
        <v>44896</v>
      </c>
      <c r="F132" s="4" t="s">
        <v>176</v>
      </c>
      <c r="G132" s="2">
        <v>2</v>
      </c>
      <c r="H132" s="4" t="s">
        <v>18</v>
      </c>
      <c r="I132" s="13">
        <v>36</v>
      </c>
      <c r="J132" t="str">
        <f>VLOOKUP(Table1[[#This Row],[product_id]],Table2[],3,FALSE)</f>
        <v>Accessories</v>
      </c>
      <c r="K132" t="str">
        <f>IF(Table1[[#This Row],[delivery_status]]="Delivered","Order Successful","Order is Still Processing")</f>
        <v>Order Successful</v>
      </c>
      <c r="L132" t="str">
        <f>IF(Table1[[#This Row],[order_amount]]&lt;=500,"Normal Sales",IF(Table1[[#This Row],[order_amount]]&lt;=1500,"Average Sales","High Sales"))</f>
        <v>Normal Sales</v>
      </c>
    </row>
    <row r="133" spans="1:12" ht="19" x14ac:dyDescent="0.25">
      <c r="A133" s="2">
        <v>90138</v>
      </c>
      <c r="B133" s="4">
        <v>32</v>
      </c>
      <c r="C133" s="2" t="s">
        <v>95</v>
      </c>
      <c r="D133" s="4" t="s">
        <v>96</v>
      </c>
      <c r="E133" s="7">
        <v>45000</v>
      </c>
      <c r="F133" s="4" t="s">
        <v>168</v>
      </c>
      <c r="G133" s="2">
        <v>1</v>
      </c>
      <c r="H133" s="4" t="s">
        <v>61</v>
      </c>
      <c r="I133" s="13">
        <v>45.5</v>
      </c>
      <c r="J133" t="str">
        <f>VLOOKUP(Table1[[#This Row],[product_id]],Table2[],3,FALSE)</f>
        <v>Accessories</v>
      </c>
      <c r="K133" t="str">
        <f>IF(Table1[[#This Row],[delivery_status]]="Delivered","Order Successful","Order is Still Processing")</f>
        <v>Order is Still Processing</v>
      </c>
      <c r="L133" t="str">
        <f>IF(Table1[[#This Row],[order_amount]]&lt;=500,"Normal Sales",IF(Table1[[#This Row],[order_amount]]&lt;=1500,"Average Sales","High Sales"))</f>
        <v>Normal Sales</v>
      </c>
    </row>
    <row r="134" spans="1:12" ht="19" x14ac:dyDescent="0.25">
      <c r="A134" s="2">
        <v>90139</v>
      </c>
      <c r="B134" s="4">
        <v>63</v>
      </c>
      <c r="C134" s="2" t="s">
        <v>164</v>
      </c>
      <c r="D134" s="4" t="s">
        <v>165</v>
      </c>
      <c r="E134" s="7">
        <v>44610</v>
      </c>
      <c r="F134" s="4" t="s">
        <v>195</v>
      </c>
      <c r="G134" s="2">
        <v>1</v>
      </c>
      <c r="H134" s="4" t="s">
        <v>18</v>
      </c>
      <c r="I134" s="13">
        <v>10.99</v>
      </c>
      <c r="J134" t="str">
        <f>VLOOKUP(Table1[[#This Row],[product_id]],Table2[],3,FALSE)</f>
        <v>Accessories</v>
      </c>
      <c r="K134" t="str">
        <f>IF(Table1[[#This Row],[delivery_status]]="Delivered","Order Successful","Order is Still Processing")</f>
        <v>Order Successful</v>
      </c>
      <c r="L134" t="str">
        <f>IF(Table1[[#This Row],[order_amount]]&lt;=500,"Normal Sales",IF(Table1[[#This Row],[order_amount]]&lt;=1500,"Average Sales","High Sales"))</f>
        <v>Normal Sales</v>
      </c>
    </row>
    <row r="135" spans="1:12" ht="19" x14ac:dyDescent="0.25">
      <c r="A135" s="2">
        <v>90140</v>
      </c>
      <c r="B135" s="4">
        <v>93</v>
      </c>
      <c r="C135" s="2" t="s">
        <v>132</v>
      </c>
      <c r="D135" s="4" t="s">
        <v>133</v>
      </c>
      <c r="E135" s="7">
        <v>44909</v>
      </c>
      <c r="F135" s="4" t="s">
        <v>196</v>
      </c>
      <c r="G135" s="2">
        <v>2</v>
      </c>
      <c r="H135" s="4" t="s">
        <v>61</v>
      </c>
      <c r="I135" s="13">
        <v>3599.98</v>
      </c>
      <c r="J135" t="str">
        <f>VLOOKUP(Table1[[#This Row],[product_id]],Table2[],3,FALSE)</f>
        <v>Mobile Phone</v>
      </c>
      <c r="K135" t="str">
        <f>IF(Table1[[#This Row],[delivery_status]]="Delivered","Order Successful","Order is Still Processing")</f>
        <v>Order is Still Processing</v>
      </c>
      <c r="L135" t="str">
        <f>IF(Table1[[#This Row],[order_amount]]&lt;=500,"Normal Sales",IF(Table1[[#This Row],[order_amount]]&lt;=1500,"Average Sales","High Sales"))</f>
        <v>High Sales</v>
      </c>
    </row>
    <row r="136" spans="1:12" ht="19" x14ac:dyDescent="0.25">
      <c r="A136" s="2">
        <v>90141</v>
      </c>
      <c r="B136" s="4">
        <v>94</v>
      </c>
      <c r="C136" s="2" t="s">
        <v>149</v>
      </c>
      <c r="D136" s="4" t="s">
        <v>150</v>
      </c>
      <c r="E136" s="7">
        <v>44735</v>
      </c>
      <c r="F136" s="4" t="s">
        <v>185</v>
      </c>
      <c r="G136" s="2">
        <v>1</v>
      </c>
      <c r="H136" s="4" t="s">
        <v>14</v>
      </c>
      <c r="I136" s="13">
        <v>879</v>
      </c>
      <c r="J136" t="str">
        <f>VLOOKUP(Table1[[#This Row],[product_id]],Table2[],3,FALSE)</f>
        <v>Laptop</v>
      </c>
      <c r="K136" t="str">
        <f>IF(Table1[[#This Row],[delivery_status]]="Delivered","Order Successful","Order is Still Processing")</f>
        <v>Order is Still Processing</v>
      </c>
      <c r="L136" t="str">
        <f>IF(Table1[[#This Row],[order_amount]]&lt;=500,"Normal Sales",IF(Table1[[#This Row],[order_amount]]&lt;=1500,"Average Sales","High Sales"))</f>
        <v>Average Sales</v>
      </c>
    </row>
    <row r="137" spans="1:12" ht="19" x14ac:dyDescent="0.25">
      <c r="A137" s="2">
        <v>90142</v>
      </c>
      <c r="B137" s="4">
        <v>21</v>
      </c>
      <c r="C137" s="2" t="s">
        <v>10</v>
      </c>
      <c r="D137" s="4" t="s">
        <v>11</v>
      </c>
      <c r="E137" s="7">
        <v>44902</v>
      </c>
      <c r="F137" s="4" t="s">
        <v>186</v>
      </c>
      <c r="G137" s="2">
        <v>2</v>
      </c>
      <c r="H137" s="4" t="s">
        <v>18</v>
      </c>
      <c r="I137" s="13">
        <v>1399.98</v>
      </c>
      <c r="J137" t="str">
        <f>VLOOKUP(Table1[[#This Row],[product_id]],Table2[],3,FALSE)</f>
        <v>Mobile Phone</v>
      </c>
      <c r="K137" t="str">
        <f>IF(Table1[[#This Row],[delivery_status]]="Delivered","Order Successful","Order is Still Processing")</f>
        <v>Order Successful</v>
      </c>
      <c r="L137" t="str">
        <f>IF(Table1[[#This Row],[order_amount]]&lt;=500,"Normal Sales",IF(Table1[[#This Row],[order_amount]]&lt;=1500,"Average Sales","High Sales"))</f>
        <v>Average Sales</v>
      </c>
    </row>
    <row r="138" spans="1:12" ht="19" x14ac:dyDescent="0.25">
      <c r="A138" s="2">
        <v>90143</v>
      </c>
      <c r="B138" s="4">
        <v>91</v>
      </c>
      <c r="C138" s="2" t="s">
        <v>118</v>
      </c>
      <c r="D138" s="4" t="s">
        <v>119</v>
      </c>
      <c r="E138" s="7">
        <v>44759</v>
      </c>
      <c r="F138" s="4" t="s">
        <v>171</v>
      </c>
      <c r="G138" s="2">
        <v>1</v>
      </c>
      <c r="H138" s="4" t="s">
        <v>61</v>
      </c>
      <c r="I138" s="13">
        <v>299.99</v>
      </c>
      <c r="J138" t="str">
        <f>VLOOKUP(Table1[[#This Row],[product_id]],Table2[],3,FALSE)</f>
        <v>Laptop</v>
      </c>
      <c r="K138" t="str">
        <f>IF(Table1[[#This Row],[delivery_status]]="Delivered","Order Successful","Order is Still Processing")</f>
        <v>Order is Still Processing</v>
      </c>
      <c r="L138" t="str">
        <f>IF(Table1[[#This Row],[order_amount]]&lt;=500,"Normal Sales",IF(Table1[[#This Row],[order_amount]]&lt;=1500,"Average Sales","High Sales"))</f>
        <v>Normal Sales</v>
      </c>
    </row>
    <row r="139" spans="1:12" ht="19" x14ac:dyDescent="0.25">
      <c r="A139" s="2">
        <v>90144</v>
      </c>
      <c r="B139" s="4">
        <v>8</v>
      </c>
      <c r="C139" s="2" t="s">
        <v>19</v>
      </c>
      <c r="D139" s="4" t="s">
        <v>20</v>
      </c>
      <c r="E139" s="7">
        <v>44834</v>
      </c>
      <c r="F139" s="4" t="s">
        <v>188</v>
      </c>
      <c r="G139" s="2">
        <v>3</v>
      </c>
      <c r="H139" s="4" t="s">
        <v>18</v>
      </c>
      <c r="I139" s="13">
        <v>239.96999999999997</v>
      </c>
      <c r="J139" t="str">
        <f>VLOOKUP(Table1[[#This Row],[product_id]],Table2[],3,FALSE)</f>
        <v>Mobile Phone</v>
      </c>
      <c r="K139" t="str">
        <f>IF(Table1[[#This Row],[delivery_status]]="Delivered","Order Successful","Order is Still Processing")</f>
        <v>Order Successful</v>
      </c>
      <c r="L139" t="str">
        <f>IF(Table1[[#This Row],[order_amount]]&lt;=500,"Normal Sales",IF(Table1[[#This Row],[order_amount]]&lt;=1500,"Average Sales","High Sales"))</f>
        <v>Normal Sales</v>
      </c>
    </row>
    <row r="140" spans="1:12" ht="19" x14ac:dyDescent="0.25">
      <c r="A140" s="2">
        <v>90145</v>
      </c>
      <c r="B140" s="4">
        <v>9</v>
      </c>
      <c r="C140" s="2" t="s">
        <v>121</v>
      </c>
      <c r="D140" s="4" t="s">
        <v>122</v>
      </c>
      <c r="E140" s="7">
        <v>44734</v>
      </c>
      <c r="F140" s="4" t="s">
        <v>178</v>
      </c>
      <c r="G140" s="2">
        <v>2</v>
      </c>
      <c r="H140" s="4" t="s">
        <v>18</v>
      </c>
      <c r="I140" s="13">
        <v>1299.98</v>
      </c>
      <c r="J140" t="str">
        <f>VLOOKUP(Table1[[#This Row],[product_id]],Table2[],3,FALSE)</f>
        <v>Laptop</v>
      </c>
      <c r="K140" t="str">
        <f>IF(Table1[[#This Row],[delivery_status]]="Delivered","Order Successful","Order is Still Processing")</f>
        <v>Order Successful</v>
      </c>
      <c r="L140" t="str">
        <f>IF(Table1[[#This Row],[order_amount]]&lt;=500,"Normal Sales",IF(Table1[[#This Row],[order_amount]]&lt;=1500,"Average Sales","High Sales"))</f>
        <v>Average Sales</v>
      </c>
    </row>
    <row r="141" spans="1:12" ht="19" x14ac:dyDescent="0.25">
      <c r="A141" s="2">
        <v>90146</v>
      </c>
      <c r="B141" s="4">
        <v>93</v>
      </c>
      <c r="C141" s="2" t="s">
        <v>132</v>
      </c>
      <c r="D141" s="4" t="s">
        <v>133</v>
      </c>
      <c r="E141" s="7">
        <v>44569</v>
      </c>
      <c r="F141" s="4" t="s">
        <v>189</v>
      </c>
      <c r="G141" s="2">
        <v>3</v>
      </c>
      <c r="H141" s="4" t="s">
        <v>18</v>
      </c>
      <c r="I141" s="13">
        <v>376.5</v>
      </c>
      <c r="J141" t="str">
        <f>VLOOKUP(Table1[[#This Row],[product_id]],Table2[],3,FALSE)</f>
        <v>Mobile Phone</v>
      </c>
      <c r="K141" t="str">
        <f>IF(Table1[[#This Row],[delivery_status]]="Delivered","Order Successful","Order is Still Processing")</f>
        <v>Order Successful</v>
      </c>
      <c r="L141" t="str">
        <f>IF(Table1[[#This Row],[order_amount]]&lt;=500,"Normal Sales",IF(Table1[[#This Row],[order_amount]]&lt;=1500,"Average Sales","High Sales"))</f>
        <v>Normal Sales</v>
      </c>
    </row>
    <row r="142" spans="1:12" ht="19" x14ac:dyDescent="0.25">
      <c r="A142" s="2">
        <v>90147</v>
      </c>
      <c r="B142" s="4">
        <v>41</v>
      </c>
      <c r="C142" s="2" t="s">
        <v>36</v>
      </c>
      <c r="D142" s="4" t="s">
        <v>37</v>
      </c>
      <c r="E142" s="7">
        <v>44565</v>
      </c>
      <c r="F142" s="4" t="s">
        <v>192</v>
      </c>
      <c r="G142" s="2">
        <v>2</v>
      </c>
      <c r="H142" s="4" t="s">
        <v>61</v>
      </c>
      <c r="I142" s="13">
        <v>38</v>
      </c>
      <c r="J142" t="str">
        <f>VLOOKUP(Table1[[#This Row],[product_id]],Table2[],3,FALSE)</f>
        <v>Accessories</v>
      </c>
      <c r="K142" t="str">
        <f>IF(Table1[[#This Row],[delivery_status]]="Delivered","Order Successful","Order is Still Processing")</f>
        <v>Order is Still Processing</v>
      </c>
      <c r="L142" t="str">
        <f>IF(Table1[[#This Row],[order_amount]]&lt;=500,"Normal Sales",IF(Table1[[#This Row],[order_amount]]&lt;=1500,"Average Sales","High Sales"))</f>
        <v>Normal Sales</v>
      </c>
    </row>
    <row r="143" spans="1:12" ht="19" x14ac:dyDescent="0.25">
      <c r="A143" s="2">
        <v>90148</v>
      </c>
      <c r="B143" s="4">
        <v>87</v>
      </c>
      <c r="C143" s="2" t="s">
        <v>39</v>
      </c>
      <c r="D143" s="4" t="s">
        <v>40</v>
      </c>
      <c r="E143" s="7">
        <v>44764</v>
      </c>
      <c r="F143" s="4" t="s">
        <v>174</v>
      </c>
      <c r="G143" s="2">
        <v>3</v>
      </c>
      <c r="H143" s="4" t="s">
        <v>18</v>
      </c>
      <c r="I143" s="13">
        <v>184.29</v>
      </c>
      <c r="J143" t="str">
        <f>VLOOKUP(Table1[[#This Row],[product_id]],Table2[],3,FALSE)</f>
        <v>Accessories</v>
      </c>
      <c r="K143" t="str">
        <f>IF(Table1[[#This Row],[delivery_status]]="Delivered","Order Successful","Order is Still Processing")</f>
        <v>Order Successful</v>
      </c>
      <c r="L143" t="str">
        <f>IF(Table1[[#This Row],[order_amount]]&lt;=500,"Normal Sales",IF(Table1[[#This Row],[order_amount]]&lt;=1500,"Average Sales","High Sales"))</f>
        <v>Normal Sales</v>
      </c>
    </row>
    <row r="144" spans="1:12" ht="19" x14ac:dyDescent="0.25">
      <c r="A144" s="2">
        <v>90149</v>
      </c>
      <c r="B144" s="4">
        <v>49</v>
      </c>
      <c r="C144" s="2" t="s">
        <v>48</v>
      </c>
      <c r="D144" s="4" t="s">
        <v>49</v>
      </c>
      <c r="E144" s="7">
        <v>44573</v>
      </c>
      <c r="F144" s="4" t="s">
        <v>197</v>
      </c>
      <c r="G144" s="2">
        <v>3</v>
      </c>
      <c r="H144" s="4" t="s">
        <v>14</v>
      </c>
      <c r="I144" s="13">
        <v>29.97</v>
      </c>
      <c r="J144" t="str">
        <f>VLOOKUP(Table1[[#This Row],[product_id]],Table2[],3,FALSE)</f>
        <v>Accessories</v>
      </c>
      <c r="K144" t="str">
        <f>IF(Table1[[#This Row],[delivery_status]]="Delivered","Order Successful","Order is Still Processing")</f>
        <v>Order is Still Processing</v>
      </c>
      <c r="L144" t="str">
        <f>IF(Table1[[#This Row],[order_amount]]&lt;=500,"Normal Sales",IF(Table1[[#This Row],[order_amount]]&lt;=1500,"Average Sales","High Sales"))</f>
        <v>Normal Sales</v>
      </c>
    </row>
    <row r="145" spans="1:12" ht="19" x14ac:dyDescent="0.25">
      <c r="A145" s="2">
        <v>90150</v>
      </c>
      <c r="B145" s="4">
        <v>66</v>
      </c>
      <c r="C145" s="2" t="s">
        <v>50</v>
      </c>
      <c r="D145" s="4" t="s">
        <v>51</v>
      </c>
      <c r="E145" s="7">
        <v>44874</v>
      </c>
      <c r="F145" s="4" t="s">
        <v>198</v>
      </c>
      <c r="G145" s="2">
        <v>2</v>
      </c>
      <c r="H145" s="4" t="s">
        <v>61</v>
      </c>
      <c r="I145" s="13">
        <v>3199.98</v>
      </c>
      <c r="J145" t="str">
        <f>VLOOKUP(Table1[[#This Row],[product_id]],Table2[],3,FALSE)</f>
        <v>Laptop</v>
      </c>
      <c r="K145" t="str">
        <f>IF(Table1[[#This Row],[delivery_status]]="Delivered","Order Successful","Order is Still Processing")</f>
        <v>Order is Still Processing</v>
      </c>
      <c r="L145" t="str">
        <f>IF(Table1[[#This Row],[order_amount]]&lt;=500,"Normal Sales",IF(Table1[[#This Row],[order_amount]]&lt;=1500,"Average Sales","High Sales"))</f>
        <v>High Sales</v>
      </c>
    </row>
    <row r="146" spans="1:12" ht="19" x14ac:dyDescent="0.25">
      <c r="A146" s="2">
        <v>90151</v>
      </c>
      <c r="B146" s="4">
        <v>48</v>
      </c>
      <c r="C146" s="2" t="s">
        <v>53</v>
      </c>
      <c r="D146" s="4" t="s">
        <v>54</v>
      </c>
      <c r="E146" s="7">
        <v>44869</v>
      </c>
      <c r="F146" s="4" t="s">
        <v>177</v>
      </c>
      <c r="G146" s="2">
        <v>1</v>
      </c>
      <c r="H146" s="4" t="s">
        <v>14</v>
      </c>
      <c r="I146" s="13">
        <v>1449.99</v>
      </c>
      <c r="J146" t="str">
        <f>VLOOKUP(Table1[[#This Row],[product_id]],Table2[],3,FALSE)</f>
        <v>Mobile Phone</v>
      </c>
      <c r="K146" t="str">
        <f>IF(Table1[[#This Row],[delivery_status]]="Delivered","Order Successful","Order is Still Processing")</f>
        <v>Order is Still Processing</v>
      </c>
      <c r="L146" t="str">
        <f>IF(Table1[[#This Row],[order_amount]]&lt;=500,"Normal Sales",IF(Table1[[#This Row],[order_amount]]&lt;=1500,"Average Sales","High Sales"))</f>
        <v>Average Sales</v>
      </c>
    </row>
    <row r="147" spans="1:12" ht="19" x14ac:dyDescent="0.25">
      <c r="A147" s="2">
        <v>90152</v>
      </c>
      <c r="B147" s="4">
        <v>69</v>
      </c>
      <c r="C147" s="2" t="s">
        <v>56</v>
      </c>
      <c r="D147" s="4" t="s">
        <v>57</v>
      </c>
      <c r="E147" s="7">
        <v>44910</v>
      </c>
      <c r="F147" s="4" t="s">
        <v>173</v>
      </c>
      <c r="G147" s="2">
        <v>3</v>
      </c>
      <c r="H147" s="4" t="s">
        <v>14</v>
      </c>
      <c r="I147" s="13">
        <v>899.97</v>
      </c>
      <c r="J147" t="str">
        <f>VLOOKUP(Table1[[#This Row],[product_id]],Table2[],3,FALSE)</f>
        <v>Laptop</v>
      </c>
      <c r="K147" t="str">
        <f>IF(Table1[[#This Row],[delivery_status]]="Delivered","Order Successful","Order is Still Processing")</f>
        <v>Order is Still Processing</v>
      </c>
      <c r="L147" t="str">
        <f>IF(Table1[[#This Row],[order_amount]]&lt;=500,"Normal Sales",IF(Table1[[#This Row],[order_amount]]&lt;=1500,"Average Sales","High Sales"))</f>
        <v>Average Sales</v>
      </c>
    </row>
    <row r="148" spans="1:12" ht="19" x14ac:dyDescent="0.25">
      <c r="A148" s="2">
        <v>90153</v>
      </c>
      <c r="B148" s="4">
        <v>31</v>
      </c>
      <c r="C148" s="2" t="s">
        <v>42</v>
      </c>
      <c r="D148" s="4" t="s">
        <v>43</v>
      </c>
      <c r="E148" s="7">
        <v>44627</v>
      </c>
      <c r="F148" s="4" t="s">
        <v>189</v>
      </c>
      <c r="G148" s="2">
        <v>3</v>
      </c>
      <c r="H148" s="4" t="s">
        <v>14</v>
      </c>
      <c r="I148" s="13">
        <v>376.5</v>
      </c>
      <c r="J148" t="str">
        <f>VLOOKUP(Table1[[#This Row],[product_id]],Table2[],3,FALSE)</f>
        <v>Mobile Phone</v>
      </c>
      <c r="K148" t="str">
        <f>IF(Table1[[#This Row],[delivery_status]]="Delivered","Order Successful","Order is Still Processing")</f>
        <v>Order is Still Processing</v>
      </c>
      <c r="L148" t="str">
        <f>IF(Table1[[#This Row],[order_amount]]&lt;=500,"Normal Sales",IF(Table1[[#This Row],[order_amount]]&lt;=1500,"Average Sales","High Sales"))</f>
        <v>Normal Sales</v>
      </c>
    </row>
    <row r="149" spans="1:12" ht="19" x14ac:dyDescent="0.25">
      <c r="A149" s="2">
        <v>90154</v>
      </c>
      <c r="B149" s="4">
        <v>25</v>
      </c>
      <c r="C149" s="2" t="s">
        <v>45</v>
      </c>
      <c r="D149" s="4" t="s">
        <v>46</v>
      </c>
      <c r="E149" s="7">
        <v>44674</v>
      </c>
      <c r="F149" s="4" t="s">
        <v>195</v>
      </c>
      <c r="G149" s="2">
        <v>1</v>
      </c>
      <c r="H149" s="4" t="s">
        <v>14</v>
      </c>
      <c r="I149" s="13">
        <v>10.99</v>
      </c>
      <c r="J149" t="str">
        <f>VLOOKUP(Table1[[#This Row],[product_id]],Table2[],3,FALSE)</f>
        <v>Accessories</v>
      </c>
      <c r="K149" t="str">
        <f>IF(Table1[[#This Row],[delivery_status]]="Delivered","Order Successful","Order is Still Processing")</f>
        <v>Order is Still Processing</v>
      </c>
      <c r="L149" t="str">
        <f>IF(Table1[[#This Row],[order_amount]]&lt;=500,"Normal Sales",IF(Table1[[#This Row],[order_amount]]&lt;=1500,"Average Sales","High Sales"))</f>
        <v>Normal Sales</v>
      </c>
    </row>
    <row r="150" spans="1:12" ht="19" x14ac:dyDescent="0.25">
      <c r="A150" s="2">
        <v>90155</v>
      </c>
      <c r="B150" s="4">
        <v>15</v>
      </c>
      <c r="C150" s="2" t="s">
        <v>59</v>
      </c>
      <c r="D150" s="4" t="s">
        <v>60</v>
      </c>
      <c r="E150" s="7">
        <v>44589</v>
      </c>
      <c r="F150" s="4" t="s">
        <v>199</v>
      </c>
      <c r="G150" s="2">
        <v>2</v>
      </c>
      <c r="H150" s="4" t="s">
        <v>18</v>
      </c>
      <c r="I150" s="13">
        <v>2798</v>
      </c>
      <c r="J150" t="str">
        <f>VLOOKUP(Table1[[#This Row],[product_id]],Table2[],3,FALSE)</f>
        <v>Laptop</v>
      </c>
      <c r="K150" t="str">
        <f>IF(Table1[[#This Row],[delivery_status]]="Delivered","Order Successful","Order is Still Processing")</f>
        <v>Order Successful</v>
      </c>
      <c r="L150" t="str">
        <f>IF(Table1[[#This Row],[order_amount]]&lt;=500,"Normal Sales",IF(Table1[[#This Row],[order_amount]]&lt;=1500,"Average Sales","High Sales"))</f>
        <v>High Sales</v>
      </c>
    </row>
    <row r="151" spans="1:12" ht="19" x14ac:dyDescent="0.25">
      <c r="A151" s="2">
        <v>90156</v>
      </c>
      <c r="B151" s="4">
        <v>39</v>
      </c>
      <c r="C151" s="2" t="s">
        <v>62</v>
      </c>
      <c r="D151" s="4" t="s">
        <v>63</v>
      </c>
      <c r="E151" s="7">
        <v>44991</v>
      </c>
      <c r="F151" s="4" t="s">
        <v>185</v>
      </c>
      <c r="G151" s="2">
        <v>1</v>
      </c>
      <c r="H151" s="4" t="s">
        <v>18</v>
      </c>
      <c r="I151" s="13">
        <v>879</v>
      </c>
      <c r="J151" t="str">
        <f>VLOOKUP(Table1[[#This Row],[product_id]],Table2[],3,FALSE)</f>
        <v>Laptop</v>
      </c>
      <c r="K151" t="str">
        <f>IF(Table1[[#This Row],[delivery_status]]="Delivered","Order Successful","Order is Still Processing")</f>
        <v>Order Successful</v>
      </c>
      <c r="L151" t="str">
        <f>IF(Table1[[#This Row],[order_amount]]&lt;=500,"Normal Sales",IF(Table1[[#This Row],[order_amount]]&lt;=1500,"Average Sales","High Sales"))</f>
        <v>Average Sales</v>
      </c>
    </row>
    <row r="152" spans="1:12" ht="19" x14ac:dyDescent="0.25">
      <c r="A152" s="2">
        <v>90157</v>
      </c>
      <c r="B152" s="4">
        <v>4</v>
      </c>
      <c r="C152" s="2" t="s">
        <v>65</v>
      </c>
      <c r="D152" s="4" t="s">
        <v>66</v>
      </c>
      <c r="E152" s="7">
        <v>44970</v>
      </c>
      <c r="F152" s="4" t="s">
        <v>187</v>
      </c>
      <c r="G152" s="2">
        <v>3</v>
      </c>
      <c r="H152" s="4" t="s">
        <v>61</v>
      </c>
      <c r="I152" s="13">
        <v>869.97</v>
      </c>
      <c r="J152" t="str">
        <f>VLOOKUP(Table1[[#This Row],[product_id]],Table2[],3,FALSE)</f>
        <v>Mobile Phone</v>
      </c>
      <c r="K152" t="str">
        <f>IF(Table1[[#This Row],[delivery_status]]="Delivered","Order Successful","Order is Still Processing")</f>
        <v>Order is Still Processing</v>
      </c>
      <c r="L152" t="str">
        <f>IF(Table1[[#This Row],[order_amount]]&lt;=500,"Normal Sales",IF(Table1[[#This Row],[order_amount]]&lt;=1500,"Average Sales","High Sales"))</f>
        <v>Average Sales</v>
      </c>
    </row>
    <row r="153" spans="1:12" ht="19" x14ac:dyDescent="0.25">
      <c r="A153" s="2">
        <v>90158</v>
      </c>
      <c r="B153" s="4">
        <v>21</v>
      </c>
      <c r="C153" s="2" t="s">
        <v>10</v>
      </c>
      <c r="D153" s="4" t="s">
        <v>11</v>
      </c>
      <c r="E153" s="7">
        <v>44929</v>
      </c>
      <c r="F153" s="4" t="s">
        <v>186</v>
      </c>
      <c r="G153" s="2">
        <v>3</v>
      </c>
      <c r="H153" s="4" t="s">
        <v>14</v>
      </c>
      <c r="I153" s="13">
        <v>2099.9700000000003</v>
      </c>
      <c r="J153" t="str">
        <f>VLOOKUP(Table1[[#This Row],[product_id]],Table2[],3,FALSE)</f>
        <v>Mobile Phone</v>
      </c>
      <c r="K153" t="str">
        <f>IF(Table1[[#This Row],[delivery_status]]="Delivered","Order Successful","Order is Still Processing")</f>
        <v>Order is Still Processing</v>
      </c>
      <c r="L153" t="str">
        <f>IF(Table1[[#This Row],[order_amount]]&lt;=500,"Normal Sales",IF(Table1[[#This Row],[order_amount]]&lt;=1500,"Average Sales","High Sales"))</f>
        <v>High Sales</v>
      </c>
    </row>
    <row r="154" spans="1:12" ht="19" x14ac:dyDescent="0.25">
      <c r="A154" s="2">
        <v>90159</v>
      </c>
      <c r="B154" s="4">
        <v>35</v>
      </c>
      <c r="C154" s="2" t="s">
        <v>15</v>
      </c>
      <c r="D154" s="4" t="s">
        <v>16</v>
      </c>
      <c r="E154" s="7">
        <v>44898</v>
      </c>
      <c r="F154" s="4" t="s">
        <v>200</v>
      </c>
      <c r="G154" s="2">
        <v>1</v>
      </c>
      <c r="H154" s="4" t="s">
        <v>14</v>
      </c>
      <c r="I154" s="13">
        <v>15.99</v>
      </c>
      <c r="J154" t="str">
        <f>VLOOKUP(Table1[[#This Row],[product_id]],Table2[],3,FALSE)</f>
        <v>Accessories</v>
      </c>
      <c r="K154" t="str">
        <f>IF(Table1[[#This Row],[delivery_status]]="Delivered","Order Successful","Order is Still Processing")</f>
        <v>Order is Still Processing</v>
      </c>
      <c r="L154" t="str">
        <f>IF(Table1[[#This Row],[order_amount]]&lt;=500,"Normal Sales",IF(Table1[[#This Row],[order_amount]]&lt;=1500,"Average Sales","High Sales"))</f>
        <v>Normal Sales</v>
      </c>
    </row>
    <row r="155" spans="1:12" ht="19" x14ac:dyDescent="0.25">
      <c r="A155" s="2">
        <v>90160</v>
      </c>
      <c r="B155" s="4">
        <v>8</v>
      </c>
      <c r="C155" s="2" t="s">
        <v>19</v>
      </c>
      <c r="D155" s="4" t="s">
        <v>20</v>
      </c>
      <c r="E155" s="7">
        <v>44593</v>
      </c>
      <c r="F155" s="4" t="s">
        <v>188</v>
      </c>
      <c r="G155" s="2">
        <v>1</v>
      </c>
      <c r="H155" s="4" t="s">
        <v>61</v>
      </c>
      <c r="I155" s="13">
        <v>79.989999999999995</v>
      </c>
      <c r="J155" t="str">
        <f>VLOOKUP(Table1[[#This Row],[product_id]],Table2[],3,FALSE)</f>
        <v>Mobile Phone</v>
      </c>
      <c r="K155" t="str">
        <f>IF(Table1[[#This Row],[delivery_status]]="Delivered","Order Successful","Order is Still Processing")</f>
        <v>Order is Still Processing</v>
      </c>
      <c r="L155" t="str">
        <f>IF(Table1[[#This Row],[order_amount]]&lt;=500,"Normal Sales",IF(Table1[[#This Row],[order_amount]]&lt;=1500,"Average Sales","High Sales"))</f>
        <v>Normal Sales</v>
      </c>
    </row>
    <row r="156" spans="1:12" ht="19" x14ac:dyDescent="0.25">
      <c r="A156" s="2">
        <v>90161</v>
      </c>
      <c r="B156" s="4">
        <v>78</v>
      </c>
      <c r="C156" s="2" t="s">
        <v>23</v>
      </c>
      <c r="D156" s="4" t="s">
        <v>24</v>
      </c>
      <c r="E156" s="7">
        <v>44798</v>
      </c>
      <c r="F156" s="4" t="s">
        <v>182</v>
      </c>
      <c r="G156" s="2">
        <v>2</v>
      </c>
      <c r="H156" s="4" t="s">
        <v>14</v>
      </c>
      <c r="I156" s="13">
        <v>1799.98</v>
      </c>
      <c r="J156" t="str">
        <f>VLOOKUP(Table1[[#This Row],[product_id]],Table2[],3,FALSE)</f>
        <v>Mobile Phone</v>
      </c>
      <c r="K156" t="str">
        <f>IF(Table1[[#This Row],[delivery_status]]="Delivered","Order Successful","Order is Still Processing")</f>
        <v>Order is Still Processing</v>
      </c>
      <c r="L156" t="str">
        <f>IF(Table1[[#This Row],[order_amount]]&lt;=500,"Normal Sales",IF(Table1[[#This Row],[order_amount]]&lt;=1500,"Average Sales","High Sales"))</f>
        <v>High Sales</v>
      </c>
    </row>
    <row r="157" spans="1:12" ht="19" x14ac:dyDescent="0.25">
      <c r="A157" s="2">
        <v>90162</v>
      </c>
      <c r="B157" s="4">
        <v>38</v>
      </c>
      <c r="C157" s="2" t="s">
        <v>27</v>
      </c>
      <c r="D157" s="4" t="s">
        <v>28</v>
      </c>
      <c r="E157" s="7">
        <v>44625</v>
      </c>
      <c r="F157" s="4" t="s">
        <v>172</v>
      </c>
      <c r="G157" s="2">
        <v>2</v>
      </c>
      <c r="H157" s="4" t="s">
        <v>18</v>
      </c>
      <c r="I157" s="13">
        <v>37.979999999999997</v>
      </c>
      <c r="J157" t="str">
        <f>VLOOKUP(Table1[[#This Row],[product_id]],Table2[],3,FALSE)</f>
        <v>Accessories</v>
      </c>
      <c r="K157" t="str">
        <f>IF(Table1[[#This Row],[delivery_status]]="Delivered","Order Successful","Order is Still Processing")</f>
        <v>Order Successful</v>
      </c>
      <c r="L157" t="str">
        <f>IF(Table1[[#This Row],[order_amount]]&lt;=500,"Normal Sales",IF(Table1[[#This Row],[order_amount]]&lt;=1500,"Average Sales","High Sales"))</f>
        <v>Normal Sales</v>
      </c>
    </row>
    <row r="158" spans="1:12" ht="19" x14ac:dyDescent="0.25">
      <c r="A158" s="2">
        <v>90163</v>
      </c>
      <c r="B158" s="4">
        <v>97</v>
      </c>
      <c r="C158" s="2" t="s">
        <v>30</v>
      </c>
      <c r="D158" s="4" t="s">
        <v>31</v>
      </c>
      <c r="E158" s="7">
        <v>44669</v>
      </c>
      <c r="F158" s="4" t="s">
        <v>201</v>
      </c>
      <c r="G158" s="2">
        <v>3</v>
      </c>
      <c r="H158" s="4" t="s">
        <v>18</v>
      </c>
      <c r="I158" s="13">
        <v>599.97</v>
      </c>
      <c r="J158" t="str">
        <f>VLOOKUP(Table1[[#This Row],[product_id]],Table2[],3,FALSE)</f>
        <v>Mobile Phone</v>
      </c>
      <c r="K158" t="str">
        <f>IF(Table1[[#This Row],[delivery_status]]="Delivered","Order Successful","Order is Still Processing")</f>
        <v>Order Successful</v>
      </c>
      <c r="L158" t="str">
        <f>IF(Table1[[#This Row],[order_amount]]&lt;=500,"Normal Sales",IF(Table1[[#This Row],[order_amount]]&lt;=1500,"Average Sales","High Sales"))</f>
        <v>Average Sales</v>
      </c>
    </row>
    <row r="159" spans="1:12" ht="19" x14ac:dyDescent="0.25">
      <c r="A159" s="2">
        <v>90164</v>
      </c>
      <c r="B159" s="4">
        <v>22</v>
      </c>
      <c r="C159" s="2" t="s">
        <v>33</v>
      </c>
      <c r="D159" s="4" t="s">
        <v>34</v>
      </c>
      <c r="E159" s="7">
        <v>45006</v>
      </c>
      <c r="F159" s="4" t="s">
        <v>169</v>
      </c>
      <c r="G159" s="2">
        <v>3</v>
      </c>
      <c r="H159" s="4" t="s">
        <v>61</v>
      </c>
      <c r="I159" s="13">
        <v>46.8</v>
      </c>
      <c r="J159" t="str">
        <f>VLOOKUP(Table1[[#This Row],[product_id]],Table2[],3,FALSE)</f>
        <v>Accessories</v>
      </c>
      <c r="K159" t="str">
        <f>IF(Table1[[#This Row],[delivery_status]]="Delivered","Order Successful","Order is Still Processing")</f>
        <v>Order is Still Processing</v>
      </c>
      <c r="L159" t="str">
        <f>IF(Table1[[#This Row],[order_amount]]&lt;=500,"Normal Sales",IF(Table1[[#This Row],[order_amount]]&lt;=1500,"Average Sales","High Sales"))</f>
        <v>Normal Sales</v>
      </c>
    </row>
    <row r="160" spans="1:12" ht="19" x14ac:dyDescent="0.25">
      <c r="A160" s="2">
        <v>90165</v>
      </c>
      <c r="B160" s="4">
        <v>41</v>
      </c>
      <c r="C160" s="2" t="s">
        <v>36</v>
      </c>
      <c r="D160" s="4" t="s">
        <v>37</v>
      </c>
      <c r="E160" s="7">
        <v>44622</v>
      </c>
      <c r="F160" s="4" t="s">
        <v>199</v>
      </c>
      <c r="G160" s="2">
        <v>1</v>
      </c>
      <c r="H160" s="4" t="s">
        <v>61</v>
      </c>
      <c r="I160" s="13">
        <v>1399</v>
      </c>
      <c r="J160" t="str">
        <f>VLOOKUP(Table1[[#This Row],[product_id]],Table2[],3,FALSE)</f>
        <v>Laptop</v>
      </c>
      <c r="K160" t="str">
        <f>IF(Table1[[#This Row],[delivery_status]]="Delivered","Order Successful","Order is Still Processing")</f>
        <v>Order is Still Processing</v>
      </c>
      <c r="L160" t="str">
        <f>IF(Table1[[#This Row],[order_amount]]&lt;=500,"Normal Sales",IF(Table1[[#This Row],[order_amount]]&lt;=1500,"Average Sales","High Sales"))</f>
        <v>Average Sales</v>
      </c>
    </row>
    <row r="161" spans="1:12" ht="19" x14ac:dyDescent="0.25">
      <c r="A161" s="2">
        <v>90166</v>
      </c>
      <c r="B161" s="4">
        <v>87</v>
      </c>
      <c r="C161" s="2" t="s">
        <v>39</v>
      </c>
      <c r="D161" s="4" t="s">
        <v>40</v>
      </c>
      <c r="E161" s="7">
        <v>45010</v>
      </c>
      <c r="F161" s="4" t="s">
        <v>187</v>
      </c>
      <c r="G161" s="2">
        <v>1</v>
      </c>
      <c r="H161" s="4" t="s">
        <v>18</v>
      </c>
      <c r="I161" s="13">
        <v>289.99</v>
      </c>
      <c r="J161" t="str">
        <f>VLOOKUP(Table1[[#This Row],[product_id]],Table2[],3,FALSE)</f>
        <v>Mobile Phone</v>
      </c>
      <c r="K161" t="str">
        <f>IF(Table1[[#This Row],[delivery_status]]="Delivered","Order Successful","Order is Still Processing")</f>
        <v>Order Successful</v>
      </c>
      <c r="L161" t="str">
        <f>IF(Table1[[#This Row],[order_amount]]&lt;=500,"Normal Sales",IF(Table1[[#This Row],[order_amount]]&lt;=1500,"Average Sales","High Sales"))</f>
        <v>Normal Sales</v>
      </c>
    </row>
    <row r="162" spans="1:12" ht="19" x14ac:dyDescent="0.25">
      <c r="A162" s="2">
        <v>90167</v>
      </c>
      <c r="B162" s="4">
        <v>49</v>
      </c>
      <c r="C162" s="2" t="s">
        <v>48</v>
      </c>
      <c r="D162" s="4" t="s">
        <v>49</v>
      </c>
      <c r="E162" s="7">
        <v>44715</v>
      </c>
      <c r="F162" s="4" t="s">
        <v>168</v>
      </c>
      <c r="G162" s="2">
        <v>3</v>
      </c>
      <c r="H162" s="4" t="s">
        <v>14</v>
      </c>
      <c r="I162" s="13">
        <v>136.5</v>
      </c>
      <c r="J162" t="str">
        <f>VLOOKUP(Table1[[#This Row],[product_id]],Table2[],3,FALSE)</f>
        <v>Accessories</v>
      </c>
      <c r="K162" t="str">
        <f>IF(Table1[[#This Row],[delivery_status]]="Delivered","Order Successful","Order is Still Processing")</f>
        <v>Order is Still Processing</v>
      </c>
      <c r="L162" t="str">
        <f>IF(Table1[[#This Row],[order_amount]]&lt;=500,"Normal Sales",IF(Table1[[#This Row],[order_amount]]&lt;=1500,"Average Sales","High Sales"))</f>
        <v>Normal Sales</v>
      </c>
    </row>
    <row r="163" spans="1:12" ht="19" x14ac:dyDescent="0.25">
      <c r="A163" s="2">
        <v>90168</v>
      </c>
      <c r="B163" s="4">
        <v>66</v>
      </c>
      <c r="C163" s="2" t="s">
        <v>50</v>
      </c>
      <c r="D163" s="4" t="s">
        <v>51</v>
      </c>
      <c r="E163" s="7">
        <v>44623</v>
      </c>
      <c r="F163" s="4" t="s">
        <v>169</v>
      </c>
      <c r="G163" s="2">
        <v>1</v>
      </c>
      <c r="H163" s="4" t="s">
        <v>18</v>
      </c>
      <c r="I163" s="13">
        <v>15.6</v>
      </c>
      <c r="J163" t="str">
        <f>VLOOKUP(Table1[[#This Row],[product_id]],Table2[],3,FALSE)</f>
        <v>Accessories</v>
      </c>
      <c r="K163" t="str">
        <f>IF(Table1[[#This Row],[delivery_status]]="Delivered","Order Successful","Order is Still Processing")</f>
        <v>Order Successful</v>
      </c>
      <c r="L163" t="str">
        <f>IF(Table1[[#This Row],[order_amount]]&lt;=500,"Normal Sales",IF(Table1[[#This Row],[order_amount]]&lt;=1500,"Average Sales","High Sales"))</f>
        <v>Normal Sales</v>
      </c>
    </row>
    <row r="164" spans="1:12" ht="19" x14ac:dyDescent="0.25">
      <c r="A164" s="2">
        <v>90169</v>
      </c>
      <c r="B164" s="4">
        <v>48</v>
      </c>
      <c r="C164" s="2" t="s">
        <v>53</v>
      </c>
      <c r="D164" s="4" t="s">
        <v>54</v>
      </c>
      <c r="E164" s="7">
        <v>44738</v>
      </c>
      <c r="F164" s="4" t="s">
        <v>170</v>
      </c>
      <c r="G164" s="2">
        <v>3</v>
      </c>
      <c r="H164" s="4" t="s">
        <v>14</v>
      </c>
      <c r="I164" s="13">
        <v>2099.9700000000003</v>
      </c>
      <c r="J164" t="str">
        <f>VLOOKUP(Table1[[#This Row],[product_id]],Table2[],3,FALSE)</f>
        <v>Mobile Phone</v>
      </c>
      <c r="K164" t="str">
        <f>IF(Table1[[#This Row],[delivery_status]]="Delivered","Order Successful","Order is Still Processing")</f>
        <v>Order is Still Processing</v>
      </c>
      <c r="L164" t="str">
        <f>IF(Table1[[#This Row],[order_amount]]&lt;=500,"Normal Sales",IF(Table1[[#This Row],[order_amount]]&lt;=1500,"Average Sales","High Sales"))</f>
        <v>High Sales</v>
      </c>
    </row>
    <row r="165" spans="1:12" ht="19" x14ac:dyDescent="0.25">
      <c r="A165" s="2">
        <v>90170</v>
      </c>
      <c r="B165" s="4">
        <v>69</v>
      </c>
      <c r="C165" s="2" t="s">
        <v>56</v>
      </c>
      <c r="D165" s="4" t="s">
        <v>57</v>
      </c>
      <c r="E165" s="7">
        <v>44793</v>
      </c>
      <c r="F165" s="4" t="s">
        <v>171</v>
      </c>
      <c r="G165" s="2">
        <v>2</v>
      </c>
      <c r="H165" s="4" t="s">
        <v>18</v>
      </c>
      <c r="I165" s="13">
        <v>599.98</v>
      </c>
      <c r="J165" t="str">
        <f>VLOOKUP(Table1[[#This Row],[product_id]],Table2[],3,FALSE)</f>
        <v>Laptop</v>
      </c>
      <c r="K165" t="str">
        <f>IF(Table1[[#This Row],[delivery_status]]="Delivered","Order Successful","Order is Still Processing")</f>
        <v>Order Successful</v>
      </c>
      <c r="L165" t="str">
        <f>IF(Table1[[#This Row],[order_amount]]&lt;=500,"Normal Sales",IF(Table1[[#This Row],[order_amount]]&lt;=1500,"Average Sales","High Sales"))</f>
        <v>Average Sales</v>
      </c>
    </row>
    <row r="166" spans="1:12" ht="19" x14ac:dyDescent="0.25">
      <c r="A166" s="2">
        <v>90171</v>
      </c>
      <c r="B166" s="4">
        <v>31</v>
      </c>
      <c r="C166" s="2" t="s">
        <v>42</v>
      </c>
      <c r="D166" s="4" t="s">
        <v>43</v>
      </c>
      <c r="E166" s="7">
        <v>44698</v>
      </c>
      <c r="F166" s="4" t="s">
        <v>172</v>
      </c>
      <c r="G166" s="2">
        <v>2</v>
      </c>
      <c r="H166" s="4" t="s">
        <v>14</v>
      </c>
      <c r="I166" s="13">
        <v>37.979999999999997</v>
      </c>
      <c r="J166" t="str">
        <f>VLOOKUP(Table1[[#This Row],[product_id]],Table2[],3,FALSE)</f>
        <v>Accessories</v>
      </c>
      <c r="K166" t="str">
        <f>IF(Table1[[#This Row],[delivery_status]]="Delivered","Order Successful","Order is Still Processing")</f>
        <v>Order is Still Processing</v>
      </c>
      <c r="L166" t="str">
        <f>IF(Table1[[#This Row],[order_amount]]&lt;=500,"Normal Sales",IF(Table1[[#This Row],[order_amount]]&lt;=1500,"Average Sales","High Sales"))</f>
        <v>Normal Sales</v>
      </c>
    </row>
    <row r="167" spans="1:12" ht="19" x14ac:dyDescent="0.25">
      <c r="A167" s="2">
        <v>90172</v>
      </c>
      <c r="B167" s="4">
        <v>25</v>
      </c>
      <c r="C167" s="2" t="s">
        <v>45</v>
      </c>
      <c r="D167" s="4" t="s">
        <v>46</v>
      </c>
      <c r="E167" s="7">
        <v>44586</v>
      </c>
      <c r="F167" s="4" t="s">
        <v>173</v>
      </c>
      <c r="G167" s="2">
        <v>1</v>
      </c>
      <c r="H167" s="4" t="s">
        <v>14</v>
      </c>
      <c r="I167" s="13">
        <v>299.99</v>
      </c>
      <c r="J167" t="str">
        <f>VLOOKUP(Table1[[#This Row],[product_id]],Table2[],3,FALSE)</f>
        <v>Laptop</v>
      </c>
      <c r="K167" t="str">
        <f>IF(Table1[[#This Row],[delivery_status]]="Delivered","Order Successful","Order is Still Processing")</f>
        <v>Order is Still Processing</v>
      </c>
      <c r="L167" t="str">
        <f>IF(Table1[[#This Row],[order_amount]]&lt;=500,"Normal Sales",IF(Table1[[#This Row],[order_amount]]&lt;=1500,"Average Sales","High Sales"))</f>
        <v>Normal Sales</v>
      </c>
    </row>
    <row r="168" spans="1:12" ht="19" x14ac:dyDescent="0.25">
      <c r="A168" s="2">
        <v>90173</v>
      </c>
      <c r="B168" s="4">
        <v>15</v>
      </c>
      <c r="C168" s="2" t="s">
        <v>59</v>
      </c>
      <c r="D168" s="4" t="s">
        <v>60</v>
      </c>
      <c r="E168" s="7">
        <v>44717</v>
      </c>
      <c r="F168" s="4" t="s">
        <v>174</v>
      </c>
      <c r="G168" s="2">
        <v>2</v>
      </c>
      <c r="H168" s="4" t="s">
        <v>14</v>
      </c>
      <c r="I168" s="13">
        <v>122.86</v>
      </c>
      <c r="J168" t="str">
        <f>VLOOKUP(Table1[[#This Row],[product_id]],Table2[],3,FALSE)</f>
        <v>Accessories</v>
      </c>
      <c r="K168" t="str">
        <f>IF(Table1[[#This Row],[delivery_status]]="Delivered","Order Successful","Order is Still Processing")</f>
        <v>Order is Still Processing</v>
      </c>
      <c r="L168" t="str">
        <f>IF(Table1[[#This Row],[order_amount]]&lt;=500,"Normal Sales",IF(Table1[[#This Row],[order_amount]]&lt;=1500,"Average Sales","High Sales"))</f>
        <v>Normal Sales</v>
      </c>
    </row>
    <row r="169" spans="1:12" ht="19" x14ac:dyDescent="0.25">
      <c r="A169" s="2">
        <v>90174</v>
      </c>
      <c r="B169" s="4">
        <v>39</v>
      </c>
      <c r="C169" s="2" t="s">
        <v>62</v>
      </c>
      <c r="D169" s="4" t="s">
        <v>63</v>
      </c>
      <c r="E169" s="7">
        <v>44633</v>
      </c>
      <c r="F169" s="4" t="s">
        <v>175</v>
      </c>
      <c r="G169" s="2">
        <v>3</v>
      </c>
      <c r="H169" s="4" t="s">
        <v>18</v>
      </c>
      <c r="I169" s="13">
        <v>2399.9700000000003</v>
      </c>
      <c r="J169" t="str">
        <f>VLOOKUP(Table1[[#This Row],[product_id]],Table2[],3,FALSE)</f>
        <v>Mobile Phone</v>
      </c>
      <c r="K169" t="str">
        <f>IF(Table1[[#This Row],[delivery_status]]="Delivered","Order Successful","Order is Still Processing")</f>
        <v>Order Successful</v>
      </c>
      <c r="L169" t="str">
        <f>IF(Table1[[#This Row],[order_amount]]&lt;=500,"Normal Sales",IF(Table1[[#This Row],[order_amount]]&lt;=1500,"Average Sales","High Sales"))</f>
        <v>High Sales</v>
      </c>
    </row>
    <row r="170" spans="1:12" ht="19" x14ac:dyDescent="0.25">
      <c r="A170" s="2">
        <v>90175</v>
      </c>
      <c r="B170" s="4">
        <v>4</v>
      </c>
      <c r="C170" s="2" t="s">
        <v>65</v>
      </c>
      <c r="D170" s="4" t="s">
        <v>66</v>
      </c>
      <c r="E170" s="7">
        <v>44724</v>
      </c>
      <c r="F170" s="4" t="s">
        <v>176</v>
      </c>
      <c r="G170" s="2">
        <v>3</v>
      </c>
      <c r="H170" s="4" t="s">
        <v>14</v>
      </c>
      <c r="I170" s="13">
        <v>54</v>
      </c>
      <c r="J170" t="str">
        <f>VLOOKUP(Table1[[#This Row],[product_id]],Table2[],3,FALSE)</f>
        <v>Accessories</v>
      </c>
      <c r="K170" t="str">
        <f>IF(Table1[[#This Row],[delivery_status]]="Delivered","Order Successful","Order is Still Processing")</f>
        <v>Order is Still Processing</v>
      </c>
      <c r="L170" t="str">
        <f>IF(Table1[[#This Row],[order_amount]]&lt;=500,"Normal Sales",IF(Table1[[#This Row],[order_amount]]&lt;=1500,"Average Sales","High Sales"))</f>
        <v>Normal Sales</v>
      </c>
    </row>
    <row r="171" spans="1:12" ht="19" x14ac:dyDescent="0.25">
      <c r="A171" s="2">
        <v>90176</v>
      </c>
      <c r="B171" s="4">
        <v>80</v>
      </c>
      <c r="C171" s="2" t="s">
        <v>67</v>
      </c>
      <c r="D171" s="4" t="s">
        <v>68</v>
      </c>
      <c r="E171" s="7">
        <v>44791</v>
      </c>
      <c r="F171" s="4" t="s">
        <v>176</v>
      </c>
      <c r="G171" s="2">
        <v>2</v>
      </c>
      <c r="H171" s="4" t="s">
        <v>14</v>
      </c>
      <c r="I171" s="13">
        <v>36</v>
      </c>
      <c r="J171" t="str">
        <f>VLOOKUP(Table1[[#This Row],[product_id]],Table2[],3,FALSE)</f>
        <v>Accessories</v>
      </c>
      <c r="K171" t="str">
        <f>IF(Table1[[#This Row],[delivery_status]]="Delivered","Order Successful","Order is Still Processing")</f>
        <v>Order is Still Processing</v>
      </c>
      <c r="L171" t="str">
        <f>IF(Table1[[#This Row],[order_amount]]&lt;=500,"Normal Sales",IF(Table1[[#This Row],[order_amount]]&lt;=1500,"Average Sales","High Sales"))</f>
        <v>Normal Sales</v>
      </c>
    </row>
    <row r="172" spans="1:12" ht="19" x14ac:dyDescent="0.25">
      <c r="A172" s="2">
        <v>90177</v>
      </c>
      <c r="B172" s="4">
        <v>48</v>
      </c>
      <c r="C172" s="2" t="s">
        <v>53</v>
      </c>
      <c r="D172" s="4" t="s">
        <v>54</v>
      </c>
      <c r="E172" s="7">
        <v>44660</v>
      </c>
      <c r="F172" s="4" t="s">
        <v>177</v>
      </c>
      <c r="G172" s="2">
        <v>1</v>
      </c>
      <c r="H172" s="4" t="s">
        <v>18</v>
      </c>
      <c r="I172" s="13">
        <v>1449.99</v>
      </c>
      <c r="J172" t="str">
        <f>VLOOKUP(Table1[[#This Row],[product_id]],Table2[],3,FALSE)</f>
        <v>Mobile Phone</v>
      </c>
      <c r="K172" t="str">
        <f>IF(Table1[[#This Row],[delivery_status]]="Delivered","Order Successful","Order is Still Processing")</f>
        <v>Order Successful</v>
      </c>
      <c r="L172" t="str">
        <f>IF(Table1[[#This Row],[order_amount]]&lt;=500,"Normal Sales",IF(Table1[[#This Row],[order_amount]]&lt;=1500,"Average Sales","High Sales"))</f>
        <v>Average Sales</v>
      </c>
    </row>
    <row r="173" spans="1:12" ht="19" x14ac:dyDescent="0.25">
      <c r="A173" s="2">
        <v>90178</v>
      </c>
      <c r="B173" s="4">
        <v>46</v>
      </c>
      <c r="C173" s="2" t="s">
        <v>70</v>
      </c>
      <c r="D173" s="4" t="s">
        <v>71</v>
      </c>
      <c r="E173" s="7">
        <v>44747</v>
      </c>
      <c r="F173" s="4" t="s">
        <v>178</v>
      </c>
      <c r="G173" s="2">
        <v>1</v>
      </c>
      <c r="H173" s="4" t="s">
        <v>18</v>
      </c>
      <c r="I173" s="13">
        <v>649.99</v>
      </c>
      <c r="J173" t="str">
        <f>VLOOKUP(Table1[[#This Row],[product_id]],Table2[],3,FALSE)</f>
        <v>Laptop</v>
      </c>
      <c r="K173" t="str">
        <f>IF(Table1[[#This Row],[delivery_status]]="Delivered","Order Successful","Order is Still Processing")</f>
        <v>Order Successful</v>
      </c>
      <c r="L173" t="str">
        <f>IF(Table1[[#This Row],[order_amount]]&lt;=500,"Normal Sales",IF(Table1[[#This Row],[order_amount]]&lt;=1500,"Average Sales","High Sales"))</f>
        <v>Average Sales</v>
      </c>
    </row>
    <row r="174" spans="1:12" ht="19" x14ac:dyDescent="0.25">
      <c r="A174" s="2">
        <v>90179</v>
      </c>
      <c r="B174" s="4">
        <v>40</v>
      </c>
      <c r="C174" s="2" t="s">
        <v>73</v>
      </c>
      <c r="D174" s="4" t="s">
        <v>74</v>
      </c>
      <c r="E174" s="7">
        <v>44837</v>
      </c>
      <c r="F174" s="4" t="s">
        <v>179</v>
      </c>
      <c r="G174" s="2">
        <v>1</v>
      </c>
      <c r="H174" s="4" t="s">
        <v>14</v>
      </c>
      <c r="I174" s="13">
        <v>679.99</v>
      </c>
      <c r="J174" t="str">
        <f>VLOOKUP(Table1[[#This Row],[product_id]],Table2[],3,FALSE)</f>
        <v>Mobile Phone</v>
      </c>
      <c r="K174" t="str">
        <f>IF(Table1[[#This Row],[delivery_status]]="Delivered","Order Successful","Order is Still Processing")</f>
        <v>Order is Still Processing</v>
      </c>
      <c r="L174" t="str">
        <f>IF(Table1[[#This Row],[order_amount]]&lt;=500,"Normal Sales",IF(Table1[[#This Row],[order_amount]]&lt;=1500,"Average Sales","High Sales"))</f>
        <v>Average Sales</v>
      </c>
    </row>
    <row r="175" spans="1:12" ht="19" x14ac:dyDescent="0.25">
      <c r="A175" s="2">
        <v>90180</v>
      </c>
      <c r="B175" s="4">
        <v>45</v>
      </c>
      <c r="C175" s="2" t="s">
        <v>75</v>
      </c>
      <c r="D175" s="4" t="s">
        <v>76</v>
      </c>
      <c r="E175" s="7">
        <v>44743</v>
      </c>
      <c r="F175" s="4" t="s">
        <v>180</v>
      </c>
      <c r="G175" s="2">
        <v>2</v>
      </c>
      <c r="H175" s="4" t="s">
        <v>18</v>
      </c>
      <c r="I175" s="13">
        <v>4898</v>
      </c>
      <c r="J175" t="str">
        <f>VLOOKUP(Table1[[#This Row],[product_id]],Table2[],3,FALSE)</f>
        <v>Laptop</v>
      </c>
      <c r="K175" t="str">
        <f>IF(Table1[[#This Row],[delivery_status]]="Delivered","Order Successful","Order is Still Processing")</f>
        <v>Order Successful</v>
      </c>
      <c r="L175" t="str">
        <f>IF(Table1[[#This Row],[order_amount]]&lt;=500,"Normal Sales",IF(Table1[[#This Row],[order_amount]]&lt;=1500,"Average Sales","High Sales"))</f>
        <v>High Sales</v>
      </c>
    </row>
    <row r="176" spans="1:12" ht="19" x14ac:dyDescent="0.25">
      <c r="A176" s="2">
        <v>90181</v>
      </c>
      <c r="B176" s="4">
        <v>74</v>
      </c>
      <c r="C176" s="2" t="s">
        <v>78</v>
      </c>
      <c r="D176" s="4" t="s">
        <v>79</v>
      </c>
      <c r="E176" s="7">
        <v>44886</v>
      </c>
      <c r="F176" s="4" t="s">
        <v>181</v>
      </c>
      <c r="G176" s="2">
        <v>3</v>
      </c>
      <c r="H176" s="4" t="s">
        <v>14</v>
      </c>
      <c r="I176" s="13">
        <v>29.97</v>
      </c>
      <c r="J176" t="str">
        <f>VLOOKUP(Table1[[#This Row],[product_id]],Table2[],3,FALSE)</f>
        <v>Accessories</v>
      </c>
      <c r="K176" t="str">
        <f>IF(Table1[[#This Row],[delivery_status]]="Delivered","Order Successful","Order is Still Processing")</f>
        <v>Order is Still Processing</v>
      </c>
      <c r="L176" t="str">
        <f>IF(Table1[[#This Row],[order_amount]]&lt;=500,"Normal Sales",IF(Table1[[#This Row],[order_amount]]&lt;=1500,"Average Sales","High Sales"))</f>
        <v>Normal Sales</v>
      </c>
    </row>
    <row r="177" spans="1:12" ht="19" x14ac:dyDescent="0.25">
      <c r="A177" s="2">
        <v>90182</v>
      </c>
      <c r="B177" s="4">
        <v>43</v>
      </c>
      <c r="C177" s="2" t="s">
        <v>80</v>
      </c>
      <c r="D177" s="4" t="s">
        <v>81</v>
      </c>
      <c r="E177" s="7">
        <v>44577</v>
      </c>
      <c r="F177" s="4" t="s">
        <v>179</v>
      </c>
      <c r="G177" s="2">
        <v>1</v>
      </c>
      <c r="H177" s="4" t="s">
        <v>61</v>
      </c>
      <c r="I177" s="13">
        <v>679.99</v>
      </c>
      <c r="J177" t="str">
        <f>VLOOKUP(Table1[[#This Row],[product_id]],Table2[],3,FALSE)</f>
        <v>Mobile Phone</v>
      </c>
      <c r="K177" t="str">
        <f>IF(Table1[[#This Row],[delivery_status]]="Delivered","Order Successful","Order is Still Processing")</f>
        <v>Order is Still Processing</v>
      </c>
      <c r="L177" t="str">
        <f>IF(Table1[[#This Row],[order_amount]]&lt;=500,"Normal Sales",IF(Table1[[#This Row],[order_amount]]&lt;=1500,"Average Sales","High Sales"))</f>
        <v>Average Sales</v>
      </c>
    </row>
    <row r="178" spans="1:12" ht="19" x14ac:dyDescent="0.25">
      <c r="A178" s="2">
        <v>90183</v>
      </c>
      <c r="B178" s="4">
        <v>54</v>
      </c>
      <c r="C178" s="2" t="s">
        <v>82</v>
      </c>
      <c r="D178" s="4" t="s">
        <v>83</v>
      </c>
      <c r="E178" s="7">
        <v>44676</v>
      </c>
      <c r="F178" s="4" t="s">
        <v>182</v>
      </c>
      <c r="G178" s="2">
        <v>2</v>
      </c>
      <c r="H178" s="4" t="s">
        <v>14</v>
      </c>
      <c r="I178" s="13">
        <v>1799.98</v>
      </c>
      <c r="J178" t="str">
        <f>VLOOKUP(Table1[[#This Row],[product_id]],Table2[],3,FALSE)</f>
        <v>Mobile Phone</v>
      </c>
      <c r="K178" t="str">
        <f>IF(Table1[[#This Row],[delivery_status]]="Delivered","Order Successful","Order is Still Processing")</f>
        <v>Order is Still Processing</v>
      </c>
      <c r="L178" t="str">
        <f>IF(Table1[[#This Row],[order_amount]]&lt;=500,"Normal Sales",IF(Table1[[#This Row],[order_amount]]&lt;=1500,"Average Sales","High Sales"))</f>
        <v>High Sales</v>
      </c>
    </row>
    <row r="179" spans="1:12" ht="19" x14ac:dyDescent="0.25">
      <c r="A179" s="2">
        <v>90184</v>
      </c>
      <c r="B179" s="4">
        <v>92</v>
      </c>
      <c r="C179" s="2" t="s">
        <v>85</v>
      </c>
      <c r="D179" s="4" t="s">
        <v>86</v>
      </c>
      <c r="E179" s="7">
        <v>44795</v>
      </c>
      <c r="F179" s="4" t="s">
        <v>171</v>
      </c>
      <c r="G179" s="2">
        <v>3</v>
      </c>
      <c r="H179" s="4" t="s">
        <v>61</v>
      </c>
      <c r="I179" s="13">
        <v>899.97</v>
      </c>
      <c r="J179" t="str">
        <f>VLOOKUP(Table1[[#This Row],[product_id]],Table2[],3,FALSE)</f>
        <v>Laptop</v>
      </c>
      <c r="K179" t="str">
        <f>IF(Table1[[#This Row],[delivery_status]]="Delivered","Order Successful","Order is Still Processing")</f>
        <v>Order is Still Processing</v>
      </c>
      <c r="L179" t="str">
        <f>IF(Table1[[#This Row],[order_amount]]&lt;=500,"Normal Sales",IF(Table1[[#This Row],[order_amount]]&lt;=1500,"Average Sales","High Sales"))</f>
        <v>Average Sales</v>
      </c>
    </row>
    <row r="180" spans="1:12" ht="19" x14ac:dyDescent="0.25">
      <c r="A180" s="2">
        <v>90185</v>
      </c>
      <c r="B180" s="4">
        <v>100</v>
      </c>
      <c r="C180" s="2" t="s">
        <v>87</v>
      </c>
      <c r="D180" s="4" t="s">
        <v>88</v>
      </c>
      <c r="E180" s="7">
        <v>45010</v>
      </c>
      <c r="F180" s="4" t="s">
        <v>183</v>
      </c>
      <c r="G180" s="2">
        <v>2</v>
      </c>
      <c r="H180" s="4" t="s">
        <v>18</v>
      </c>
      <c r="I180" s="13">
        <v>3600</v>
      </c>
      <c r="J180" t="str">
        <f>VLOOKUP(Table1[[#This Row],[product_id]],Table2[],3,FALSE)</f>
        <v>Laptop</v>
      </c>
      <c r="K180" t="str">
        <f>IF(Table1[[#This Row],[delivery_status]]="Delivered","Order Successful","Order is Still Processing")</f>
        <v>Order Successful</v>
      </c>
      <c r="L180" t="str">
        <f>IF(Table1[[#This Row],[order_amount]]&lt;=500,"Normal Sales",IF(Table1[[#This Row],[order_amount]]&lt;=1500,"Average Sales","High Sales"))</f>
        <v>High Sales</v>
      </c>
    </row>
    <row r="181" spans="1:12" ht="19" x14ac:dyDescent="0.25">
      <c r="A181" s="2">
        <v>90186</v>
      </c>
      <c r="B181" s="4">
        <v>33</v>
      </c>
      <c r="C181" s="2" t="s">
        <v>90</v>
      </c>
      <c r="D181" s="4" t="s">
        <v>91</v>
      </c>
      <c r="E181" s="7">
        <v>44781</v>
      </c>
      <c r="F181" s="4" t="s">
        <v>182</v>
      </c>
      <c r="G181" s="2">
        <v>3</v>
      </c>
      <c r="H181" s="4" t="s">
        <v>18</v>
      </c>
      <c r="I181" s="13">
        <v>2699.9700000000003</v>
      </c>
      <c r="J181" t="str">
        <f>VLOOKUP(Table1[[#This Row],[product_id]],Table2[],3,FALSE)</f>
        <v>Mobile Phone</v>
      </c>
      <c r="K181" t="str">
        <f>IF(Table1[[#This Row],[delivery_status]]="Delivered","Order Successful","Order is Still Processing")</f>
        <v>Order Successful</v>
      </c>
      <c r="L181" t="str">
        <f>IF(Table1[[#This Row],[order_amount]]&lt;=500,"Normal Sales",IF(Table1[[#This Row],[order_amount]]&lt;=1500,"Average Sales","High Sales"))</f>
        <v>High Sales</v>
      </c>
    </row>
    <row r="182" spans="1:12" ht="19" x14ac:dyDescent="0.25">
      <c r="A182" s="2">
        <v>90187</v>
      </c>
      <c r="B182" s="4">
        <v>47</v>
      </c>
      <c r="C182" s="2" t="s">
        <v>92</v>
      </c>
      <c r="D182" s="4" t="s">
        <v>93</v>
      </c>
      <c r="E182" s="7">
        <v>44710</v>
      </c>
      <c r="F182" s="4" t="s">
        <v>184</v>
      </c>
      <c r="G182" s="2">
        <v>2</v>
      </c>
      <c r="H182" s="4" t="s">
        <v>61</v>
      </c>
      <c r="I182" s="13">
        <v>410</v>
      </c>
      <c r="J182" t="str">
        <f>VLOOKUP(Table1[[#This Row],[product_id]],Table2[],3,FALSE)</f>
        <v>Mobile Phone</v>
      </c>
      <c r="K182" t="str">
        <f>IF(Table1[[#This Row],[delivery_status]]="Delivered","Order Successful","Order is Still Processing")</f>
        <v>Order is Still Processing</v>
      </c>
      <c r="L182" t="str">
        <f>IF(Table1[[#This Row],[order_amount]]&lt;=500,"Normal Sales",IF(Table1[[#This Row],[order_amount]]&lt;=1500,"Average Sales","High Sales"))</f>
        <v>Normal Sales</v>
      </c>
    </row>
    <row r="183" spans="1:12" ht="19" x14ac:dyDescent="0.25">
      <c r="A183" s="2">
        <v>90188</v>
      </c>
      <c r="B183" s="4">
        <v>35</v>
      </c>
      <c r="C183" s="2" t="s">
        <v>15</v>
      </c>
      <c r="D183" s="4" t="s">
        <v>16</v>
      </c>
      <c r="E183" s="7">
        <v>44662</v>
      </c>
      <c r="F183" s="4" t="s">
        <v>168</v>
      </c>
      <c r="G183" s="2">
        <v>2</v>
      </c>
      <c r="H183" s="4" t="s">
        <v>14</v>
      </c>
      <c r="I183" s="13">
        <v>91</v>
      </c>
      <c r="J183" t="str">
        <f>VLOOKUP(Table1[[#This Row],[product_id]],Table2[],3,FALSE)</f>
        <v>Accessories</v>
      </c>
      <c r="K183" t="str">
        <f>IF(Table1[[#This Row],[delivery_status]]="Delivered","Order Successful","Order is Still Processing")</f>
        <v>Order is Still Processing</v>
      </c>
      <c r="L183" t="str">
        <f>IF(Table1[[#This Row],[order_amount]]&lt;=500,"Normal Sales",IF(Table1[[#This Row],[order_amount]]&lt;=1500,"Average Sales","High Sales"))</f>
        <v>Normal Sales</v>
      </c>
    </row>
    <row r="184" spans="1:12" ht="19" x14ac:dyDescent="0.25">
      <c r="A184" s="2">
        <v>90189</v>
      </c>
      <c r="B184" s="4">
        <v>32</v>
      </c>
      <c r="C184" s="2" t="s">
        <v>95</v>
      </c>
      <c r="D184" s="4" t="s">
        <v>96</v>
      </c>
      <c r="E184" s="7">
        <v>44924</v>
      </c>
      <c r="F184" s="4" t="s">
        <v>185</v>
      </c>
      <c r="G184" s="2">
        <v>2</v>
      </c>
      <c r="H184" s="4" t="s">
        <v>14</v>
      </c>
      <c r="I184" s="13">
        <v>1758</v>
      </c>
      <c r="J184" t="str">
        <f>VLOOKUP(Table1[[#This Row],[product_id]],Table2[],3,FALSE)</f>
        <v>Laptop</v>
      </c>
      <c r="K184" t="str">
        <f>IF(Table1[[#This Row],[delivery_status]]="Delivered","Order Successful","Order is Still Processing")</f>
        <v>Order is Still Processing</v>
      </c>
      <c r="L184" t="str">
        <f>IF(Table1[[#This Row],[order_amount]]&lt;=500,"Normal Sales",IF(Table1[[#This Row],[order_amount]]&lt;=1500,"Average Sales","High Sales"))</f>
        <v>High Sales</v>
      </c>
    </row>
    <row r="185" spans="1:12" ht="19" x14ac:dyDescent="0.25">
      <c r="A185" s="2">
        <v>90190</v>
      </c>
      <c r="B185" s="4">
        <v>14</v>
      </c>
      <c r="C185" s="2" t="s">
        <v>97</v>
      </c>
      <c r="D185" s="4" t="s">
        <v>98</v>
      </c>
      <c r="E185" s="7">
        <v>45000</v>
      </c>
      <c r="F185" s="4" t="s">
        <v>174</v>
      </c>
      <c r="G185" s="2">
        <v>2</v>
      </c>
      <c r="H185" s="4" t="s">
        <v>61</v>
      </c>
      <c r="I185" s="13">
        <v>122.86</v>
      </c>
      <c r="J185" t="str">
        <f>VLOOKUP(Table1[[#This Row],[product_id]],Table2[],3,FALSE)</f>
        <v>Accessories</v>
      </c>
      <c r="K185" t="str">
        <f>IF(Table1[[#This Row],[delivery_status]]="Delivered","Order Successful","Order is Still Processing")</f>
        <v>Order is Still Processing</v>
      </c>
      <c r="L185" t="str">
        <f>IF(Table1[[#This Row],[order_amount]]&lt;=500,"Normal Sales",IF(Table1[[#This Row],[order_amount]]&lt;=1500,"Average Sales","High Sales"))</f>
        <v>Normal Sales</v>
      </c>
    </row>
    <row r="186" spans="1:12" ht="19" x14ac:dyDescent="0.25">
      <c r="A186" s="2">
        <v>90191</v>
      </c>
      <c r="B186" s="4">
        <v>64</v>
      </c>
      <c r="C186" s="2" t="s">
        <v>99</v>
      </c>
      <c r="D186" s="4" t="s">
        <v>100</v>
      </c>
      <c r="E186" s="7">
        <v>44688</v>
      </c>
      <c r="F186" s="4" t="s">
        <v>171</v>
      </c>
      <c r="G186" s="2">
        <v>1</v>
      </c>
      <c r="H186" s="4" t="s">
        <v>61</v>
      </c>
      <c r="I186" s="13">
        <v>299.99</v>
      </c>
      <c r="J186" t="str">
        <f>VLOOKUP(Table1[[#This Row],[product_id]],Table2[],3,FALSE)</f>
        <v>Laptop</v>
      </c>
      <c r="K186" t="str">
        <f>IF(Table1[[#This Row],[delivery_status]]="Delivered","Order Successful","Order is Still Processing")</f>
        <v>Order is Still Processing</v>
      </c>
      <c r="L186" t="str">
        <f>IF(Table1[[#This Row],[order_amount]]&lt;=500,"Normal Sales",IF(Table1[[#This Row],[order_amount]]&lt;=1500,"Average Sales","High Sales"))</f>
        <v>Normal Sales</v>
      </c>
    </row>
    <row r="187" spans="1:12" ht="19" x14ac:dyDescent="0.25">
      <c r="A187" s="2">
        <v>90192</v>
      </c>
      <c r="B187" s="4">
        <v>55</v>
      </c>
      <c r="C187" s="2" t="s">
        <v>101</v>
      </c>
      <c r="D187" s="4" t="s">
        <v>102</v>
      </c>
      <c r="E187" s="7">
        <v>44951</v>
      </c>
      <c r="F187" s="4" t="s">
        <v>186</v>
      </c>
      <c r="G187" s="2">
        <v>1</v>
      </c>
      <c r="H187" s="4" t="s">
        <v>14</v>
      </c>
      <c r="I187" s="13">
        <v>699.99</v>
      </c>
      <c r="J187" t="str">
        <f>VLOOKUP(Table1[[#This Row],[product_id]],Table2[],3,FALSE)</f>
        <v>Mobile Phone</v>
      </c>
      <c r="K187" t="str">
        <f>IF(Table1[[#This Row],[delivery_status]]="Delivered","Order Successful","Order is Still Processing")</f>
        <v>Order is Still Processing</v>
      </c>
      <c r="L187" t="str">
        <f>IF(Table1[[#This Row],[order_amount]]&lt;=500,"Normal Sales",IF(Table1[[#This Row],[order_amount]]&lt;=1500,"Average Sales","High Sales"))</f>
        <v>Average Sales</v>
      </c>
    </row>
    <row r="188" spans="1:12" ht="19" x14ac:dyDescent="0.25">
      <c r="A188" s="2">
        <v>90193</v>
      </c>
      <c r="B188" s="4">
        <v>60</v>
      </c>
      <c r="C188" s="2" t="s">
        <v>103</v>
      </c>
      <c r="D188" s="4" t="s">
        <v>104</v>
      </c>
      <c r="E188" s="7">
        <v>44922</v>
      </c>
      <c r="F188" s="4" t="s">
        <v>180</v>
      </c>
      <c r="G188" s="2">
        <v>1</v>
      </c>
      <c r="H188" s="4" t="s">
        <v>18</v>
      </c>
      <c r="I188" s="13">
        <v>2449</v>
      </c>
      <c r="J188" t="str">
        <f>VLOOKUP(Table1[[#This Row],[product_id]],Table2[],3,FALSE)</f>
        <v>Laptop</v>
      </c>
      <c r="K188" t="str">
        <f>IF(Table1[[#This Row],[delivery_status]]="Delivered","Order Successful","Order is Still Processing")</f>
        <v>Order Successful</v>
      </c>
      <c r="L188" t="str">
        <f>IF(Table1[[#This Row],[order_amount]]&lt;=500,"Normal Sales",IF(Table1[[#This Row],[order_amount]]&lt;=1500,"Average Sales","High Sales"))</f>
        <v>High Sales</v>
      </c>
    </row>
    <row r="189" spans="1:12" ht="19" x14ac:dyDescent="0.25">
      <c r="A189" s="2">
        <v>90194</v>
      </c>
      <c r="B189" s="4">
        <v>39</v>
      </c>
      <c r="C189" s="2" t="s">
        <v>62</v>
      </c>
      <c r="D189" s="4" t="s">
        <v>63</v>
      </c>
      <c r="E189" s="7">
        <v>44776</v>
      </c>
      <c r="F189" s="4" t="s">
        <v>187</v>
      </c>
      <c r="G189" s="2">
        <v>2</v>
      </c>
      <c r="H189" s="4" t="s">
        <v>61</v>
      </c>
      <c r="I189" s="13">
        <v>579.98</v>
      </c>
      <c r="J189" t="str">
        <f>VLOOKUP(Table1[[#This Row],[product_id]],Table2[],3,FALSE)</f>
        <v>Mobile Phone</v>
      </c>
      <c r="K189" t="str">
        <f>IF(Table1[[#This Row],[delivery_status]]="Delivered","Order Successful","Order is Still Processing")</f>
        <v>Order is Still Processing</v>
      </c>
      <c r="L189" t="str">
        <f>IF(Table1[[#This Row],[order_amount]]&lt;=500,"Normal Sales",IF(Table1[[#This Row],[order_amount]]&lt;=1500,"Average Sales","High Sales"))</f>
        <v>Average Sales</v>
      </c>
    </row>
    <row r="190" spans="1:12" ht="19" x14ac:dyDescent="0.25">
      <c r="A190" s="2">
        <v>90195</v>
      </c>
      <c r="B190" s="4">
        <v>57</v>
      </c>
      <c r="C190" s="2" t="s">
        <v>106</v>
      </c>
      <c r="D190" s="4" t="s">
        <v>107</v>
      </c>
      <c r="E190" s="7">
        <v>44949</v>
      </c>
      <c r="F190" s="4" t="s">
        <v>183</v>
      </c>
      <c r="G190" s="2">
        <v>3</v>
      </c>
      <c r="H190" s="4" t="s">
        <v>61</v>
      </c>
      <c r="I190" s="13">
        <v>5400</v>
      </c>
      <c r="J190" t="str">
        <f>VLOOKUP(Table1[[#This Row],[product_id]],Table2[],3,FALSE)</f>
        <v>Laptop</v>
      </c>
      <c r="K190" t="str">
        <f>IF(Table1[[#This Row],[delivery_status]]="Delivered","Order Successful","Order is Still Processing")</f>
        <v>Order is Still Processing</v>
      </c>
      <c r="L190" t="str">
        <f>IF(Table1[[#This Row],[order_amount]]&lt;=500,"Normal Sales",IF(Table1[[#This Row],[order_amount]]&lt;=1500,"Average Sales","High Sales"))</f>
        <v>High Sales</v>
      </c>
    </row>
    <row r="191" spans="1:12" ht="19" x14ac:dyDescent="0.25">
      <c r="A191" s="2">
        <v>90196</v>
      </c>
      <c r="B191" s="4">
        <v>13</v>
      </c>
      <c r="C191" s="2" t="s">
        <v>108</v>
      </c>
      <c r="D191" s="4" t="s">
        <v>109</v>
      </c>
      <c r="E191" s="7">
        <v>44777</v>
      </c>
      <c r="F191" s="4" t="s">
        <v>188</v>
      </c>
      <c r="G191" s="2">
        <v>3</v>
      </c>
      <c r="H191" s="4" t="s">
        <v>18</v>
      </c>
      <c r="I191" s="13">
        <v>239.96999999999997</v>
      </c>
      <c r="J191" t="str">
        <f>VLOOKUP(Table1[[#This Row],[product_id]],Table2[],3,FALSE)</f>
        <v>Mobile Phone</v>
      </c>
      <c r="K191" t="str">
        <f>IF(Table1[[#This Row],[delivery_status]]="Delivered","Order Successful","Order is Still Processing")</f>
        <v>Order Successful</v>
      </c>
      <c r="L191" t="str">
        <f>IF(Table1[[#This Row],[order_amount]]&lt;=500,"Normal Sales",IF(Table1[[#This Row],[order_amount]]&lt;=1500,"Average Sales","High Sales"))</f>
        <v>Normal Sales</v>
      </c>
    </row>
    <row r="192" spans="1:12" ht="19" x14ac:dyDescent="0.25">
      <c r="A192" s="2">
        <v>90197</v>
      </c>
      <c r="B192" s="4">
        <v>78</v>
      </c>
      <c r="C192" s="2" t="s">
        <v>23</v>
      </c>
      <c r="D192" s="4" t="s">
        <v>24</v>
      </c>
      <c r="E192" s="7">
        <v>44785</v>
      </c>
      <c r="F192" s="4" t="s">
        <v>183</v>
      </c>
      <c r="G192" s="2">
        <v>1</v>
      </c>
      <c r="H192" s="4" t="s">
        <v>18</v>
      </c>
      <c r="I192" s="13">
        <v>1800</v>
      </c>
      <c r="J192" t="str">
        <f>VLOOKUP(Table1[[#This Row],[product_id]],Table2[],3,FALSE)</f>
        <v>Laptop</v>
      </c>
      <c r="K192" t="str">
        <f>IF(Table1[[#This Row],[delivery_status]]="Delivered","Order Successful","Order is Still Processing")</f>
        <v>Order Successful</v>
      </c>
      <c r="L192" t="str">
        <f>IF(Table1[[#This Row],[order_amount]]&lt;=500,"Normal Sales",IF(Table1[[#This Row],[order_amount]]&lt;=1500,"Average Sales","High Sales"))</f>
        <v>High Sales</v>
      </c>
    </row>
    <row r="193" spans="1:12" ht="19" x14ac:dyDescent="0.25">
      <c r="A193" s="2">
        <v>90198</v>
      </c>
      <c r="B193" s="4">
        <v>98</v>
      </c>
      <c r="C193" s="2" t="s">
        <v>111</v>
      </c>
      <c r="D193" s="4" t="s">
        <v>112</v>
      </c>
      <c r="E193" s="7">
        <v>44926</v>
      </c>
      <c r="F193" s="4" t="s">
        <v>186</v>
      </c>
      <c r="G193" s="2">
        <v>2</v>
      </c>
      <c r="H193" s="4" t="s">
        <v>61</v>
      </c>
      <c r="I193" s="13">
        <v>1399.98</v>
      </c>
      <c r="J193" t="str">
        <f>VLOOKUP(Table1[[#This Row],[product_id]],Table2[],3,FALSE)</f>
        <v>Mobile Phone</v>
      </c>
      <c r="K193" t="str">
        <f>IF(Table1[[#This Row],[delivery_status]]="Delivered","Order Successful","Order is Still Processing")</f>
        <v>Order is Still Processing</v>
      </c>
      <c r="L193" t="str">
        <f>IF(Table1[[#This Row],[order_amount]]&lt;=500,"Normal Sales",IF(Table1[[#This Row],[order_amount]]&lt;=1500,"Average Sales","High Sales"))</f>
        <v>Average Sales</v>
      </c>
    </row>
    <row r="194" spans="1:12" ht="19" x14ac:dyDescent="0.25">
      <c r="A194" s="2">
        <v>90199</v>
      </c>
      <c r="B194" s="4">
        <v>50</v>
      </c>
      <c r="C194" s="2" t="s">
        <v>113</v>
      </c>
      <c r="D194" s="4" t="s">
        <v>114</v>
      </c>
      <c r="E194" s="7">
        <v>44619</v>
      </c>
      <c r="F194" s="4" t="s">
        <v>173</v>
      </c>
      <c r="G194" s="2">
        <v>1</v>
      </c>
      <c r="H194" s="4" t="s">
        <v>18</v>
      </c>
      <c r="I194" s="13">
        <v>299.99</v>
      </c>
      <c r="J194" t="str">
        <f>VLOOKUP(Table1[[#This Row],[product_id]],Table2[],3,FALSE)</f>
        <v>Laptop</v>
      </c>
      <c r="K194" t="str">
        <f>IF(Table1[[#This Row],[delivery_status]]="Delivered","Order Successful","Order is Still Processing")</f>
        <v>Order Successful</v>
      </c>
      <c r="L194" t="str">
        <f>IF(Table1[[#This Row],[order_amount]]&lt;=500,"Normal Sales",IF(Table1[[#This Row],[order_amount]]&lt;=1500,"Average Sales","High Sales"))</f>
        <v>Normal Sales</v>
      </c>
    </row>
    <row r="195" spans="1:12" ht="19" x14ac:dyDescent="0.25">
      <c r="A195" s="2">
        <v>90200</v>
      </c>
      <c r="B195" s="4">
        <v>40</v>
      </c>
      <c r="C195" s="2" t="s">
        <v>73</v>
      </c>
      <c r="D195" s="4" t="s">
        <v>74</v>
      </c>
      <c r="E195" s="7">
        <v>44587</v>
      </c>
      <c r="F195" s="4" t="s">
        <v>172</v>
      </c>
      <c r="G195" s="2">
        <v>1</v>
      </c>
      <c r="H195" s="4" t="s">
        <v>61</v>
      </c>
      <c r="I195" s="13">
        <v>18.989999999999998</v>
      </c>
      <c r="J195" t="str">
        <f>VLOOKUP(Table1[[#This Row],[product_id]],Table2[],3,FALSE)</f>
        <v>Accessories</v>
      </c>
      <c r="K195" t="str">
        <f>IF(Table1[[#This Row],[delivery_status]]="Delivered","Order Successful","Order is Still Processing")</f>
        <v>Order is Still Processing</v>
      </c>
      <c r="L195" t="str">
        <f>IF(Table1[[#This Row],[order_amount]]&lt;=500,"Normal Sales",IF(Table1[[#This Row],[order_amount]]&lt;=1500,"Average Sales","High Sales"))</f>
        <v>Normal Sales</v>
      </c>
    </row>
    <row r="196" spans="1:12" ht="19" x14ac:dyDescent="0.25">
      <c r="A196" s="2">
        <v>90201</v>
      </c>
      <c r="B196" s="4">
        <v>45</v>
      </c>
      <c r="C196" s="2" t="s">
        <v>75</v>
      </c>
      <c r="D196" s="4" t="s">
        <v>76</v>
      </c>
      <c r="E196" s="7">
        <v>44938</v>
      </c>
      <c r="F196" s="4" t="s">
        <v>175</v>
      </c>
      <c r="G196" s="2">
        <v>2</v>
      </c>
      <c r="H196" s="4" t="s">
        <v>61</v>
      </c>
      <c r="I196" s="13">
        <v>1599.98</v>
      </c>
      <c r="J196" t="str">
        <f>VLOOKUP(Table1[[#This Row],[product_id]],Table2[],3,FALSE)</f>
        <v>Mobile Phone</v>
      </c>
      <c r="K196" t="str">
        <f>IF(Table1[[#This Row],[delivery_status]]="Delivered","Order Successful","Order is Still Processing")</f>
        <v>Order is Still Processing</v>
      </c>
      <c r="L196" t="str">
        <f>IF(Table1[[#This Row],[order_amount]]&lt;=500,"Normal Sales",IF(Table1[[#This Row],[order_amount]]&lt;=1500,"Average Sales","High Sales"))</f>
        <v>High Sales</v>
      </c>
    </row>
    <row r="197" spans="1:12" ht="19" x14ac:dyDescent="0.25">
      <c r="A197" s="2">
        <v>90202</v>
      </c>
      <c r="B197" s="4">
        <v>74</v>
      </c>
      <c r="C197" s="2" t="s">
        <v>78</v>
      </c>
      <c r="D197" s="4" t="s">
        <v>79</v>
      </c>
      <c r="E197" s="7">
        <v>44812</v>
      </c>
      <c r="F197" s="4" t="s">
        <v>179</v>
      </c>
      <c r="G197" s="2">
        <v>3</v>
      </c>
      <c r="H197" s="4" t="s">
        <v>61</v>
      </c>
      <c r="I197" s="13">
        <v>2039.97</v>
      </c>
      <c r="J197" t="str">
        <f>VLOOKUP(Table1[[#This Row],[product_id]],Table2[],3,FALSE)</f>
        <v>Mobile Phone</v>
      </c>
      <c r="K197" t="str">
        <f>IF(Table1[[#This Row],[delivery_status]]="Delivered","Order Successful","Order is Still Processing")</f>
        <v>Order is Still Processing</v>
      </c>
      <c r="L197" t="str">
        <f>IF(Table1[[#This Row],[order_amount]]&lt;=500,"Normal Sales",IF(Table1[[#This Row],[order_amount]]&lt;=1500,"Average Sales","High Sales"))</f>
        <v>High Sales</v>
      </c>
    </row>
    <row r="198" spans="1:12" ht="19" x14ac:dyDescent="0.25">
      <c r="A198" s="2">
        <v>90203</v>
      </c>
      <c r="B198" s="4">
        <v>43</v>
      </c>
      <c r="C198" s="2" t="s">
        <v>80</v>
      </c>
      <c r="D198" s="4" t="s">
        <v>81</v>
      </c>
      <c r="E198" s="7">
        <v>44957</v>
      </c>
      <c r="F198" s="4" t="s">
        <v>189</v>
      </c>
      <c r="G198" s="2">
        <v>1</v>
      </c>
      <c r="H198" s="4" t="s">
        <v>18</v>
      </c>
      <c r="I198" s="13">
        <v>125.5</v>
      </c>
      <c r="J198" t="str">
        <f>VLOOKUP(Table1[[#This Row],[product_id]],Table2[],3,FALSE)</f>
        <v>Mobile Phone</v>
      </c>
      <c r="K198" t="str">
        <f>IF(Table1[[#This Row],[delivery_status]]="Delivered","Order Successful","Order is Still Processing")</f>
        <v>Order Successful</v>
      </c>
      <c r="L198" t="str">
        <f>IF(Table1[[#This Row],[order_amount]]&lt;=500,"Normal Sales",IF(Table1[[#This Row],[order_amount]]&lt;=1500,"Average Sales","High Sales"))</f>
        <v>Normal Sales</v>
      </c>
    </row>
    <row r="199" spans="1:12" ht="19" x14ac:dyDescent="0.25">
      <c r="A199" s="2">
        <v>90204</v>
      </c>
      <c r="B199" s="4">
        <v>54</v>
      </c>
      <c r="C199" s="2" t="s">
        <v>82</v>
      </c>
      <c r="D199" s="4" t="s">
        <v>83</v>
      </c>
      <c r="E199" s="7">
        <v>44960</v>
      </c>
      <c r="F199" s="4" t="s">
        <v>188</v>
      </c>
      <c r="G199" s="2">
        <v>3</v>
      </c>
      <c r="H199" s="4" t="s">
        <v>14</v>
      </c>
      <c r="I199" s="13">
        <v>239.96999999999997</v>
      </c>
      <c r="J199" t="str">
        <f>VLOOKUP(Table1[[#This Row],[product_id]],Table2[],3,FALSE)</f>
        <v>Mobile Phone</v>
      </c>
      <c r="K199" t="str">
        <f>IF(Table1[[#This Row],[delivery_status]]="Delivered","Order Successful","Order is Still Processing")</f>
        <v>Order is Still Processing</v>
      </c>
      <c r="L199" t="str">
        <f>IF(Table1[[#This Row],[order_amount]]&lt;=500,"Normal Sales",IF(Table1[[#This Row],[order_amount]]&lt;=1500,"Average Sales","High Sales"))</f>
        <v>Normal Sales</v>
      </c>
    </row>
    <row r="200" spans="1:12" ht="19" x14ac:dyDescent="0.25">
      <c r="A200" s="2">
        <v>90205</v>
      </c>
      <c r="B200" s="4">
        <v>92</v>
      </c>
      <c r="C200" s="2" t="s">
        <v>85</v>
      </c>
      <c r="D200" s="4" t="s">
        <v>86</v>
      </c>
      <c r="E200" s="7">
        <v>44693</v>
      </c>
      <c r="F200" s="4" t="s">
        <v>181</v>
      </c>
      <c r="G200" s="2">
        <v>2</v>
      </c>
      <c r="H200" s="4" t="s">
        <v>14</v>
      </c>
      <c r="I200" s="13">
        <v>19.98</v>
      </c>
      <c r="J200" t="str">
        <f>VLOOKUP(Table1[[#This Row],[product_id]],Table2[],3,FALSE)</f>
        <v>Accessories</v>
      </c>
      <c r="K200" t="str">
        <f>IF(Table1[[#This Row],[delivery_status]]="Delivered","Order Successful","Order is Still Processing")</f>
        <v>Order is Still Processing</v>
      </c>
      <c r="L200" t="str">
        <f>IF(Table1[[#This Row],[order_amount]]&lt;=500,"Normal Sales",IF(Table1[[#This Row],[order_amount]]&lt;=1500,"Average Sales","High Sales"))</f>
        <v>Normal Sales</v>
      </c>
    </row>
    <row r="201" spans="1:12" ht="19" x14ac:dyDescent="0.25">
      <c r="B201" s="2"/>
      <c r="C201" s="2"/>
    </row>
    <row r="202" spans="1:12" ht="19" x14ac:dyDescent="0.25">
      <c r="B202" s="2"/>
      <c r="C202" s="2"/>
    </row>
    <row r="203" spans="1:12" ht="19" x14ac:dyDescent="0.25">
      <c r="B203" s="2"/>
      <c r="C203" s="2"/>
    </row>
    <row r="204" spans="1:12" ht="19" x14ac:dyDescent="0.25">
      <c r="B204" s="2"/>
      <c r="C204" s="2"/>
    </row>
    <row r="205" spans="1:12" ht="19" x14ac:dyDescent="0.25">
      <c r="B205" s="2"/>
      <c r="C205" s="2"/>
    </row>
    <row r="206" spans="1:12" ht="19" x14ac:dyDescent="0.25">
      <c r="B206" s="2"/>
      <c r="C206" s="2"/>
    </row>
    <row r="207" spans="1:12" ht="19" x14ac:dyDescent="0.25">
      <c r="B207" s="2"/>
      <c r="C207" s="2"/>
    </row>
    <row r="208" spans="1:12" ht="19" x14ac:dyDescent="0.25">
      <c r="B208" s="2"/>
      <c r="C208" s="2"/>
    </row>
    <row r="209" spans="2:3" ht="19" x14ac:dyDescent="0.25">
      <c r="B209" s="2"/>
      <c r="C209" s="2"/>
    </row>
    <row r="210" spans="2:3" ht="19" x14ac:dyDescent="0.25">
      <c r="B210" s="2"/>
      <c r="C210" s="2"/>
    </row>
    <row r="211" spans="2:3" ht="19" x14ac:dyDescent="0.25">
      <c r="B211" s="2"/>
      <c r="C211" s="2"/>
    </row>
    <row r="212" spans="2:3" ht="19" x14ac:dyDescent="0.25">
      <c r="B212" s="2"/>
      <c r="C212" s="2"/>
    </row>
    <row r="213" spans="2:3" ht="19" x14ac:dyDescent="0.25">
      <c r="B213" s="2"/>
      <c r="C213" s="2"/>
    </row>
    <row r="214" spans="2:3" ht="19" x14ac:dyDescent="0.25">
      <c r="B214" s="2"/>
      <c r="C214" s="2"/>
    </row>
    <row r="215" spans="2:3" ht="19" x14ac:dyDescent="0.25">
      <c r="B215" s="2"/>
      <c r="C215" s="2"/>
    </row>
    <row r="216" spans="2:3" ht="19" x14ac:dyDescent="0.25">
      <c r="B216" s="2"/>
      <c r="C216" s="2"/>
    </row>
    <row r="217" spans="2:3" ht="19" x14ac:dyDescent="0.25">
      <c r="B217" s="2"/>
      <c r="C217" s="2"/>
    </row>
    <row r="218" spans="2:3" ht="19" x14ac:dyDescent="0.25">
      <c r="B218" s="2"/>
      <c r="C218" s="2"/>
    </row>
    <row r="219" spans="2:3" ht="19" x14ac:dyDescent="0.25">
      <c r="B219" s="2"/>
      <c r="C219" s="2"/>
    </row>
    <row r="220" spans="2:3" ht="19" x14ac:dyDescent="0.25">
      <c r="B220" s="2"/>
      <c r="C220" s="2"/>
    </row>
    <row r="221" spans="2:3" ht="19" x14ac:dyDescent="0.25">
      <c r="B221" s="2"/>
      <c r="C221" s="2"/>
    </row>
    <row r="222" spans="2:3" ht="19" x14ac:dyDescent="0.25">
      <c r="B222" s="2"/>
      <c r="C222" s="2"/>
    </row>
    <row r="223" spans="2:3" ht="19" x14ac:dyDescent="0.25">
      <c r="B223" s="2"/>
      <c r="C223" s="2"/>
    </row>
    <row r="224" spans="2:3" ht="19" x14ac:dyDescent="0.25">
      <c r="B224" s="2"/>
      <c r="C224" s="2"/>
    </row>
    <row r="225" spans="2:3" ht="19" x14ac:dyDescent="0.25">
      <c r="B225" s="2"/>
      <c r="C225" s="2"/>
    </row>
    <row r="226" spans="2:3" ht="19" x14ac:dyDescent="0.25">
      <c r="B226" s="2"/>
      <c r="C226" s="2"/>
    </row>
    <row r="227" spans="2:3" ht="19" x14ac:dyDescent="0.25">
      <c r="B227" s="2"/>
      <c r="C227" s="2"/>
    </row>
    <row r="228" spans="2:3" ht="19" x14ac:dyDescent="0.25">
      <c r="B228" s="2"/>
      <c r="C228" s="2"/>
    </row>
    <row r="229" spans="2:3" ht="19" x14ac:dyDescent="0.25">
      <c r="B229" s="2"/>
      <c r="C229" s="2"/>
    </row>
    <row r="230" spans="2:3" ht="19" x14ac:dyDescent="0.25">
      <c r="B230" s="2"/>
      <c r="C230" s="2"/>
    </row>
    <row r="231" spans="2:3" ht="19" x14ac:dyDescent="0.25">
      <c r="B231" s="2"/>
      <c r="C231" s="2"/>
    </row>
    <row r="232" spans="2:3" ht="19" x14ac:dyDescent="0.25">
      <c r="B232" s="2"/>
      <c r="C232" s="2"/>
    </row>
  </sheetData>
  <pageMargins left="0.7" right="0.7" top="0.75" bottom="0.75" header="0.3" footer="0.3"/>
  <tableParts count="2">
    <tablePart r:id="rId1"/>
    <tablePart r:id="rId2"/>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Workings</vt:lpstr>
      <vt:lpstr>Dashboard</vt:lpstr>
      <vt:lpstr>PrimeTech Stores Sales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Kola Ademola</dc:creator>
  <cp:lastModifiedBy>Francis Emenike</cp:lastModifiedBy>
  <dcterms:created xsi:type="dcterms:W3CDTF">2023-08-02T14:38:37Z</dcterms:created>
  <dcterms:modified xsi:type="dcterms:W3CDTF">2025-04-19T15:52:56Z</dcterms:modified>
</cp:coreProperties>
</file>