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a\AppData\Local\Microsoft\Windows\INetCache\Content.Outlook\TV73EAKT\"/>
    </mc:Choice>
  </mc:AlternateContent>
  <xr:revisionPtr revIDLastSave="0" documentId="13_ncr:1_{43216A90-8495-4554-904D-D31276C793B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Inven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0" i="1" l="1"/>
  <c r="Z95" i="1"/>
  <c r="Z94" i="1"/>
  <c r="Q95" i="1"/>
  <c r="Q94" i="1"/>
  <c r="H52" i="1"/>
  <c r="H46" i="1"/>
  <c r="AI45" i="1" l="1"/>
  <c r="AI41" i="1" l="1"/>
  <c r="AI51" i="1" l="1"/>
  <c r="Z93" i="1" l="1"/>
  <c r="H75" i="1"/>
  <c r="H31" i="1"/>
  <c r="H48" i="1"/>
  <c r="H69" i="1"/>
  <c r="I104" i="1" l="1"/>
  <c r="AI61" i="1"/>
  <c r="AI60" i="1"/>
  <c r="AI59" i="1"/>
  <c r="AI58" i="1"/>
  <c r="AI57" i="1"/>
  <c r="AI56" i="1"/>
  <c r="AI55" i="1"/>
  <c r="AI52" i="1"/>
  <c r="AI50" i="1"/>
  <c r="AI49" i="1"/>
  <c r="AI48" i="1"/>
  <c r="AI47" i="1"/>
  <c r="AI46" i="1"/>
  <c r="AI44" i="1"/>
  <c r="AI43" i="1"/>
  <c r="AI42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Z96" i="1"/>
  <c r="Z92" i="1"/>
  <c r="Z91" i="1"/>
  <c r="Z89" i="1"/>
  <c r="Z86" i="1"/>
  <c r="Z85" i="1"/>
  <c r="Z84" i="1"/>
  <c r="Z83" i="1"/>
  <c r="Z82" i="1"/>
  <c r="Z81" i="1"/>
  <c r="Z80" i="1"/>
  <c r="Z75" i="1"/>
  <c r="Z74" i="1"/>
  <c r="Z73" i="1"/>
  <c r="Z72" i="1"/>
  <c r="Z71" i="1"/>
  <c r="Z70" i="1"/>
  <c r="Z69" i="1"/>
  <c r="Z68" i="1"/>
  <c r="Z67" i="1"/>
  <c r="Z66" i="1"/>
  <c r="Z64" i="1"/>
  <c r="Z63" i="1"/>
  <c r="Z62" i="1"/>
  <c r="Z61" i="1"/>
  <c r="Z60" i="1"/>
  <c r="Z59" i="1"/>
  <c r="Z58" i="1"/>
  <c r="Z57" i="1"/>
  <c r="Z55" i="1"/>
  <c r="Z54" i="1"/>
  <c r="Z53" i="1"/>
  <c r="Z48" i="1"/>
  <c r="Z47" i="1"/>
  <c r="Z46" i="1"/>
  <c r="Z41" i="1"/>
  <c r="Z30" i="1"/>
  <c r="Q96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63" i="1"/>
  <c r="Q59" i="1"/>
  <c r="Q55" i="1"/>
  <c r="Q44" i="1"/>
  <c r="Q36" i="1"/>
  <c r="Q34" i="1"/>
  <c r="Q33" i="1"/>
  <c r="Q32" i="1"/>
  <c r="Q31" i="1"/>
  <c r="Q30" i="1"/>
  <c r="Q29" i="1"/>
  <c r="Q25" i="1"/>
  <c r="I105" i="1" l="1"/>
  <c r="Q28" i="1"/>
  <c r="Q27" i="1"/>
  <c r="Q26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Z77" i="1"/>
  <c r="Z78" i="1"/>
  <c r="Z79" i="1"/>
  <c r="Z88" i="1"/>
  <c r="H68" i="1"/>
  <c r="Z90" i="1"/>
  <c r="H47" i="1"/>
  <c r="H49" i="1"/>
  <c r="H51" i="1"/>
  <c r="H53" i="1"/>
  <c r="H54" i="1"/>
  <c r="H55" i="1"/>
  <c r="H56" i="1"/>
  <c r="H57" i="1"/>
  <c r="H58" i="1"/>
  <c r="H59" i="1"/>
  <c r="H61" i="1"/>
  <c r="H62" i="1"/>
  <c r="H63" i="1"/>
  <c r="H64" i="1"/>
  <c r="H65" i="1"/>
  <c r="H66" i="1"/>
  <c r="H67" i="1"/>
  <c r="H70" i="1"/>
  <c r="H71" i="1"/>
  <c r="H72" i="1"/>
  <c r="H73" i="1"/>
  <c r="H74" i="1"/>
  <c r="Q42" i="1"/>
  <c r="Z26" i="1"/>
  <c r="Q43" i="1"/>
  <c r="Z27" i="1"/>
  <c r="Z52" i="1" l="1"/>
  <c r="Z51" i="1"/>
  <c r="Z50" i="1"/>
  <c r="Z49" i="1"/>
  <c r="AI40" i="1"/>
  <c r="Q53" i="1"/>
  <c r="Q52" i="1"/>
  <c r="Q51" i="1"/>
  <c r="Q49" i="1"/>
  <c r="Q48" i="1"/>
  <c r="Q47" i="1"/>
  <c r="Q46" i="1"/>
  <c r="Q45" i="1"/>
  <c r="Q41" i="1"/>
  <c r="Q39" i="1"/>
  <c r="Q38" i="1"/>
  <c r="Q40" i="1"/>
  <c r="Z44" i="1"/>
  <c r="Z43" i="1"/>
  <c r="Z42" i="1"/>
  <c r="Z40" i="1"/>
  <c r="Z39" i="1"/>
  <c r="Z38" i="1"/>
  <c r="Z37" i="1"/>
  <c r="Z36" i="1"/>
  <c r="Z35" i="1"/>
  <c r="Z34" i="1"/>
  <c r="Z33" i="1"/>
  <c r="Z32" i="1"/>
  <c r="Z31" i="1"/>
  <c r="Z29" i="1"/>
  <c r="Z28" i="1"/>
  <c r="Q69" i="1"/>
  <c r="Q72" i="1"/>
  <c r="Q71" i="1"/>
  <c r="Q70" i="1"/>
  <c r="Q68" i="1"/>
  <c r="Q67" i="1"/>
  <c r="Q66" i="1"/>
  <c r="Q64" i="1"/>
  <c r="Q62" i="1"/>
  <c r="Q61" i="1"/>
  <c r="Q60" i="1"/>
  <c r="Q58" i="1"/>
  <c r="Q57" i="1"/>
  <c r="H89" i="1"/>
  <c r="H88" i="1"/>
  <c r="H87" i="1"/>
  <c r="H79" i="1"/>
  <c r="H78" i="1"/>
  <c r="H77" i="1"/>
  <c r="H86" i="1"/>
  <c r="AI54" i="1" l="1"/>
  <c r="AJ97" i="1" s="1"/>
  <c r="Q37" i="1" l="1"/>
  <c r="Q56" i="1"/>
  <c r="H80" i="1"/>
  <c r="H81" i="1"/>
  <c r="H82" i="1"/>
  <c r="H83" i="1"/>
  <c r="H84" i="1"/>
  <c r="H85" i="1"/>
  <c r="H90" i="1"/>
  <c r="H91" i="1"/>
  <c r="H92" i="1"/>
  <c r="H93" i="1"/>
  <c r="H94" i="1"/>
  <c r="H95" i="1"/>
  <c r="H96" i="1"/>
  <c r="Z25" i="1"/>
  <c r="AA97" i="1" s="1"/>
  <c r="I97" i="1" l="1"/>
  <c r="R97" i="1"/>
  <c r="I106" i="1"/>
  <c r="J103" i="1" l="1"/>
  <c r="J104" i="1" s="1"/>
  <c r="J105" i="1" s="1"/>
  <c r="J106" i="1" s="1"/>
  <c r="R106" i="1" s="1"/>
</calcChain>
</file>

<file path=xl/sharedStrings.xml><?xml version="1.0" encoding="utf-8"?>
<sst xmlns="http://schemas.openxmlformats.org/spreadsheetml/2006/main" count="368" uniqueCount="297">
  <si>
    <t>IF PAID BY COMPANY - NAME</t>
  </si>
  <si>
    <t>TEL</t>
  </si>
  <si>
    <t>FULL LOADING ADDRESS</t>
  </si>
  <si>
    <t>DO YOU REQUIRE PACKING ?</t>
  </si>
  <si>
    <t>YES</t>
  </si>
  <si>
    <t xml:space="preserve">NO </t>
  </si>
  <si>
    <t>(Work)</t>
  </si>
  <si>
    <t>DO YOU REQUIRE INSURANCE ?</t>
  </si>
  <si>
    <t>(Please Specify Value)</t>
  </si>
  <si>
    <t>STUDY</t>
  </si>
  <si>
    <t>3 SIT/SETTEE</t>
  </si>
  <si>
    <t>DESK</t>
  </si>
  <si>
    <t xml:space="preserve"> SMALL</t>
  </si>
  <si>
    <t>BANDSAW</t>
  </si>
  <si>
    <t>2 SIT/SETTEE</t>
  </si>
  <si>
    <t>MEDIUM</t>
  </si>
  <si>
    <t>CIRCULAR SAW</t>
  </si>
  <si>
    <t>LARGE</t>
  </si>
  <si>
    <t>RADIAL ARM SAW</t>
  </si>
  <si>
    <t>ROCKER CHAIR</t>
  </si>
  <si>
    <t>DRILL PRESS</t>
  </si>
  <si>
    <t xml:space="preserve">BOOKCASE </t>
  </si>
  <si>
    <t>LATHE</t>
  </si>
  <si>
    <t>STATIONERY CABINET</t>
  </si>
  <si>
    <t>WELDER</t>
  </si>
  <si>
    <t>FILING CABINET</t>
  </si>
  <si>
    <t>HI-FI / MUSIC CENTRE</t>
  </si>
  <si>
    <t>2 DRAWER CABINET</t>
  </si>
  <si>
    <t>MEAT SAW</t>
  </si>
  <si>
    <t>SPEAKERS</t>
  </si>
  <si>
    <t xml:space="preserve">SAFE   </t>
  </si>
  <si>
    <t>S</t>
  </si>
  <si>
    <t>M</t>
  </si>
  <si>
    <t>L</t>
  </si>
  <si>
    <t>WOOD - CBMETER</t>
  </si>
  <si>
    <t>TV SET</t>
  </si>
  <si>
    <t>FRIDGE</t>
  </si>
  <si>
    <t>TV CABINET / TROLLEY</t>
  </si>
  <si>
    <t>TOOL CUPBOARD</t>
  </si>
  <si>
    <t>BAR FRIDGE</t>
  </si>
  <si>
    <t xml:space="preserve">DEEPFREEZE     </t>
  </si>
  <si>
    <t>DISPLAY CABINET</t>
  </si>
  <si>
    <t xml:space="preserve">PIANO  </t>
  </si>
  <si>
    <t>UPRIGHT</t>
  </si>
  <si>
    <t>GARDEN TABLE - PLASTIC/STEEL</t>
  </si>
  <si>
    <t>MICROWAVE</t>
  </si>
  <si>
    <t>GARDEN CHAIR - PLASTIC/STEEL</t>
  </si>
  <si>
    <t>BAR COUNTER</t>
  </si>
  <si>
    <t>DISHWASHER</t>
  </si>
  <si>
    <t>GARDEN BENCH</t>
  </si>
  <si>
    <t>FOLDING TABLE</t>
  </si>
  <si>
    <t>BENCHES</t>
  </si>
  <si>
    <t>UMBRELLA</t>
  </si>
  <si>
    <t>GRANDFATHER CLOCK</t>
  </si>
  <si>
    <t>SMALL</t>
  </si>
  <si>
    <t>HOSEPIPE</t>
  </si>
  <si>
    <t>STANDING LAMPS</t>
  </si>
  <si>
    <t>DINING ROOM</t>
  </si>
  <si>
    <t>WHEELBARROW</t>
  </si>
  <si>
    <t>VEGETABLE RACK</t>
  </si>
  <si>
    <t>LAWNMOWER</t>
  </si>
  <si>
    <t>LAUNDRY</t>
  </si>
  <si>
    <t>BUFFET</t>
  </si>
  <si>
    <t>WASHING MACHINE</t>
  </si>
  <si>
    <t>WELSH DRESSER</t>
  </si>
  <si>
    <t>TUMBLE DRYER</t>
  </si>
  <si>
    <t>BIRD BATH</t>
  </si>
  <si>
    <t>IRONING BOARD</t>
  </si>
  <si>
    <t>HOT TRAY</t>
  </si>
  <si>
    <t>SWING</t>
  </si>
  <si>
    <t>TEA TROLLEY</t>
  </si>
  <si>
    <t>CLOTHES AIRER</t>
  </si>
  <si>
    <t>JUNGLE GYM (DIMENSIONS)</t>
  </si>
  <si>
    <t>BEDROOMS</t>
  </si>
  <si>
    <t>SAND PIT</t>
  </si>
  <si>
    <t>EXERCISE BIKE</t>
  </si>
  <si>
    <t>CAMPING EQUIPMENT</t>
  </si>
  <si>
    <t>WALL CLOCKS</t>
  </si>
  <si>
    <t xml:space="preserve">DRESSING TABLE </t>
  </si>
  <si>
    <t>HAT STAND</t>
  </si>
  <si>
    <t>CHEST OF DRAWERS</t>
  </si>
  <si>
    <t>WORK TABLE</t>
  </si>
  <si>
    <t>BABY COT</t>
  </si>
  <si>
    <t>TRUNKS</t>
  </si>
  <si>
    <t>SUITCASES</t>
  </si>
  <si>
    <t>PRAM / CRADLE</t>
  </si>
  <si>
    <t>CANOE</t>
  </si>
  <si>
    <t>GENTS WARDROBE</t>
  </si>
  <si>
    <t>LADIES WARDROBE</t>
  </si>
  <si>
    <t>WINDSURFER</t>
  </si>
  <si>
    <t>PADDLESKI</t>
  </si>
  <si>
    <t>TOTAL UNITS</t>
  </si>
  <si>
    <t>FURNITURE VOLUME</t>
  </si>
  <si>
    <t>CARTON VOLUME</t>
  </si>
  <si>
    <t>TOTAL VOLUME</t>
  </si>
  <si>
    <t>NAME AND SURNAME</t>
  </si>
  <si>
    <t>ESTIMATED MOVE DATE</t>
  </si>
  <si>
    <t>DO YOU REQUIRE STORAGE ?</t>
  </si>
  <si>
    <t>TODAYS DATE</t>
  </si>
  <si>
    <t>DESCRIPTION OF LOAD ADDRESS: (PLEASE MARK WITH "X")</t>
  </si>
  <si>
    <t>DESCRIPTION OF OFFLOAD ADDRESS: (PLEASE MARK WITH "X")</t>
  </si>
  <si>
    <t>House</t>
  </si>
  <si>
    <t>Townhouse</t>
  </si>
  <si>
    <t>Access (distance to front entrance)</t>
  </si>
  <si>
    <t>Security Control Requirements (e.g ID Books)</t>
  </si>
  <si>
    <t>Shuttle Vehicle Required</t>
  </si>
  <si>
    <t>NO</t>
  </si>
  <si>
    <t>meters</t>
  </si>
  <si>
    <t>Stairs / Lifts</t>
  </si>
  <si>
    <t>(Please specify)</t>
  </si>
  <si>
    <t>GRAND / BABY GRAND</t>
  </si>
  <si>
    <t>KIST</t>
  </si>
  <si>
    <t>PIANO STOOL</t>
  </si>
  <si>
    <t>COFFEE TABLE (SMALL)</t>
  </si>
  <si>
    <t>COFFEE TABLE (LARGE)</t>
  </si>
  <si>
    <t>WALL UNIT - NO. OF PIECES</t>
  </si>
  <si>
    <t>ROOM DIVIDER - NO.OF PIECES</t>
  </si>
  <si>
    <t>WRITING BUREAU</t>
  </si>
  <si>
    <t>CHAIR(S)</t>
  </si>
  <si>
    <t>SIDEBOARD</t>
  </si>
  <si>
    <t>BED - KING</t>
  </si>
  <si>
    <t>BED - QUEEN</t>
  </si>
  <si>
    <t xml:space="preserve">BED - DOUBLE </t>
  </si>
  <si>
    <t>BED - SINGLE</t>
  </si>
  <si>
    <t>BED - 3/4</t>
  </si>
  <si>
    <t>HEADBOARD - KING</t>
  </si>
  <si>
    <t>HEADBOARD - QUEEN</t>
  </si>
  <si>
    <t>HEADBOARD - DOUBLE</t>
  </si>
  <si>
    <t>HEADBOARD - SINGLE</t>
  </si>
  <si>
    <t>HEADBOARD - 3/4</t>
  </si>
  <si>
    <t>LAMP(S)</t>
  </si>
  <si>
    <t>CABINET(S)</t>
  </si>
  <si>
    <t xml:space="preserve">KITCHEN / PANTRY </t>
  </si>
  <si>
    <t>COOLER BOX(ES)</t>
  </si>
  <si>
    <t>DUSTBIN(S)</t>
  </si>
  <si>
    <t>VACUUM CLEANER</t>
  </si>
  <si>
    <t>SPEED QUEEN</t>
  </si>
  <si>
    <t>PATIO / GARDEN</t>
  </si>
  <si>
    <t>GAS BRAAI</t>
  </si>
  <si>
    <t>WEBER BRAAI</t>
  </si>
  <si>
    <t>TROLLEY</t>
  </si>
  <si>
    <t>UMBRELLA STAND</t>
  </si>
  <si>
    <t>GARAGE / STOREROOM</t>
  </si>
  <si>
    <t>CRATES</t>
  </si>
  <si>
    <t>BICYCLE(S)</t>
  </si>
  <si>
    <t>CABINET - METAL</t>
  </si>
  <si>
    <t>LADDER(S)</t>
  </si>
  <si>
    <t>SPADE / FORK / RAKE / HOE</t>
  </si>
  <si>
    <t>BACKPACKS / TOGBAGS</t>
  </si>
  <si>
    <t>QTY</t>
  </si>
  <si>
    <t>TRUCK RESTRICTIONS ?</t>
  </si>
  <si>
    <t>L-SHAPED COUCH</t>
  </si>
  <si>
    <t>SMALL STEP LADDER</t>
  </si>
  <si>
    <t>BIN(S) - MUNICIPAL</t>
  </si>
  <si>
    <t>POOL TABLE</t>
  </si>
  <si>
    <t>TABLE TENNIS TABLE</t>
  </si>
  <si>
    <t>Please fill in your details as</t>
  </si>
  <si>
    <t>comprehensively as possible</t>
  </si>
  <si>
    <t>Thank you.</t>
  </si>
  <si>
    <t>LOUNGE</t>
  </si>
  <si>
    <t>1 SIT/SETTEE - ARMCHAIR</t>
  </si>
  <si>
    <t>RECLINER / LAZY BOY</t>
  </si>
  <si>
    <t>SLEEPER COUCH</t>
  </si>
  <si>
    <t>BAR STOOLS</t>
  </si>
  <si>
    <t xml:space="preserve">COMPACTUM </t>
  </si>
  <si>
    <t>CREDENZA</t>
  </si>
  <si>
    <t>COMPUTER / SCREEN / ACCESSORIES</t>
  </si>
  <si>
    <t>IRONING PRESS</t>
  </si>
  <si>
    <t>POLISHER / VACUUM CLEANER</t>
  </si>
  <si>
    <t>FANS</t>
  </si>
  <si>
    <t>MIRRORS / PAINTINGS</t>
  </si>
  <si>
    <t>BOXES / CRATES / BAGS</t>
  </si>
  <si>
    <t>CARPETS / RUGS</t>
  </si>
  <si>
    <t>KIDS BEDROOM / PLAYROOM</t>
  </si>
  <si>
    <t>FEEDING CHAIR</t>
  </si>
  <si>
    <t>KIDS PLASTIC TABLE</t>
  </si>
  <si>
    <t>KIDS PLASTIC CHAIR(S)</t>
  </si>
  <si>
    <t>KIDS BICYCLE / LARGE TOY(S)</t>
  </si>
  <si>
    <t>TOY BOX(ES)</t>
  </si>
  <si>
    <t>OTTOMAN(S)</t>
  </si>
  <si>
    <t>SHELVES / RACKS</t>
  </si>
  <si>
    <t>LATHE TABLE</t>
  </si>
  <si>
    <t>DRUM - STEEL</t>
  </si>
  <si>
    <t>TOOLBOX / TRUNK</t>
  </si>
  <si>
    <t>SCOOTER</t>
  </si>
  <si>
    <t>PATIO HEATER</t>
  </si>
  <si>
    <t>LOUNGER(S)</t>
  </si>
  <si>
    <t>FOLDING CHAIRS / STACK CHAIRS</t>
  </si>
  <si>
    <t>LEAF BLOWER</t>
  </si>
  <si>
    <t>POT PLANTS / GARDEN FEATURES</t>
  </si>
  <si>
    <t>STATUE / ORNAMENT (SMALL)</t>
  </si>
  <si>
    <t>STATUE / ORNAMENT (MEDIUM)</t>
  </si>
  <si>
    <t>STATUE / ORNAMENT (LARGE)</t>
  </si>
  <si>
    <t>POT PLANTS (2 PEOPLE TO CARRY)</t>
  </si>
  <si>
    <t>POT PLANTS (4 PEOPLE TO CARRY)</t>
  </si>
  <si>
    <t>WATER FEATURE (SMALL)</t>
  </si>
  <si>
    <t>WATER FEATURE (MEDIUM)</t>
  </si>
  <si>
    <t>WATER FEATURE (LARGE)</t>
  </si>
  <si>
    <t>GAZEBO(S)</t>
  </si>
  <si>
    <t>TENT (2-4 MAN)</t>
  </si>
  <si>
    <t>TENT (4-6 MAN)</t>
  </si>
  <si>
    <t>CAMPING FREEZER</t>
  </si>
  <si>
    <t>FISHING RODS</t>
  </si>
  <si>
    <t>FISHING TRUNK</t>
  </si>
  <si>
    <t>PET ACCESSORIES</t>
  </si>
  <si>
    <t>DOG KENNEL (SMALL)</t>
  </si>
  <si>
    <t>DOG KENNEL (MEDIUM / LARGE)</t>
  </si>
  <si>
    <t>HAMSTER / BIRD CAGE (SMALL)</t>
  </si>
  <si>
    <t>BIRD CAGE (MEDIUM)</t>
  </si>
  <si>
    <t>BIRD CAGE (LARGE)</t>
  </si>
  <si>
    <t>FISH TANK (SMALL)</t>
  </si>
  <si>
    <t>FISH TANK (MEDIUM / LARGE)</t>
  </si>
  <si>
    <t>CAT / DOG BED</t>
  </si>
  <si>
    <t>CAT PLAY STATION</t>
  </si>
  <si>
    <t>MUSICAL INSTRUMENTS</t>
  </si>
  <si>
    <t>KEYBOARD STAND</t>
  </si>
  <si>
    <t>ORGAN</t>
  </si>
  <si>
    <t>GUITAR IN CASE (NO BAG)</t>
  </si>
  <si>
    <t>GUITAR AMP</t>
  </si>
  <si>
    <t>DRUM KIT</t>
  </si>
  <si>
    <t>GOLF BAG / CLUBS</t>
  </si>
  <si>
    <t>WEIGHTS</t>
  </si>
  <si>
    <t>OTHER</t>
  </si>
  <si>
    <t>SURFBOARD(S)</t>
  </si>
  <si>
    <t>EXERCISE / ACTIVE EQUIPMENT</t>
  </si>
  <si>
    <t>BEAN BAG(S)</t>
  </si>
  <si>
    <t>PALLETS</t>
  </si>
  <si>
    <t>BOXES (L) Average (400 x 600 x 1200)</t>
  </si>
  <si>
    <t>SMALL SIDE TABLE(S)</t>
  </si>
  <si>
    <t>BAR AREA</t>
  </si>
  <si>
    <t>WINE RACK</t>
  </si>
  <si>
    <t>ROCKING HORSE</t>
  </si>
  <si>
    <t>IRON - KG</t>
  </si>
  <si>
    <t>CAMPING CHAIRS</t>
  </si>
  <si>
    <t xml:space="preserve">GENERATOR </t>
  </si>
  <si>
    <t>COMPRESSOR</t>
  </si>
  <si>
    <t>GAS BOTTLES (EMPTY) - SMALL</t>
  </si>
  <si>
    <t>GAS BOTTLES (EMPTY) - MEDIUM</t>
  </si>
  <si>
    <t>GAS BOTTLES (EMPTY) - LARGE</t>
  </si>
  <si>
    <t>BABY CAR SEATS</t>
  </si>
  <si>
    <t>BLACK BAGS</t>
  </si>
  <si>
    <t>KINDLY NOTE:</t>
  </si>
  <si>
    <t>All Flammable items to be transported by client</t>
  </si>
  <si>
    <t>All Firearms &amp; Ammunition to be transported by client</t>
  </si>
  <si>
    <t>All Small Expensive Items to be transported by client</t>
  </si>
  <si>
    <t>(E.g. Jewellery, Laptops, Cellphones, Tablets etc.)</t>
  </si>
  <si>
    <t>PLASMA STAND</t>
  </si>
  <si>
    <t>OFFLOAD POINT</t>
  </si>
  <si>
    <t>(Please Specify Restrictions)</t>
  </si>
  <si>
    <t>(Home)</t>
  </si>
  <si>
    <t>CONTACT NUMBERS     (Cell)</t>
  </si>
  <si>
    <t xml:space="preserve">E-MAIL ADDRESS </t>
  </si>
  <si>
    <t>FULL DELIVERY ADDRESS</t>
  </si>
  <si>
    <t>Flats / Floor</t>
  </si>
  <si>
    <t>DOLL HOUSE (1m x 1m)</t>
  </si>
  <si>
    <t>STOVE (ELECTRIC / GAS)</t>
  </si>
  <si>
    <t>WORKBENCH - WOOD / STEEL</t>
  </si>
  <si>
    <t>HANDHELD TOOLBOX</t>
  </si>
  <si>
    <t>EDGE CUTTER / WEEDEATER</t>
  </si>
  <si>
    <t>ANIMAL MOUNTINGS</t>
  </si>
  <si>
    <t>HEATER(S) - GAS / OIL</t>
  </si>
  <si>
    <t>BOXES (S) Average (250 x 300 x 350) - BOOKS</t>
  </si>
  <si>
    <t>BOXES (M) Average (350 x 400 x 650) - KITCHEN</t>
  </si>
  <si>
    <t>4 DRAWER CABINET</t>
  </si>
  <si>
    <t xml:space="preserve">MOPS / BROOMS </t>
  </si>
  <si>
    <t>WASHING BASKET(S)</t>
  </si>
  <si>
    <t xml:space="preserve">ELECTRONIC KEYBOARD IN CASE </t>
  </si>
  <si>
    <t>EXTRAS</t>
  </si>
  <si>
    <t>CHAISE LOUNGE</t>
  </si>
  <si>
    <t>CORNER / HALF MOON TABLE</t>
  </si>
  <si>
    <t>DSTV DISH</t>
  </si>
  <si>
    <t>ALL-IN-ONE GYM</t>
  </si>
  <si>
    <t>TREADMILL / HEALTH WALKER</t>
  </si>
  <si>
    <t>LINEN / WARDROBE BOXES</t>
  </si>
  <si>
    <t>TRAMPOLINE (OUTDOOR)</t>
  </si>
  <si>
    <t>BOMA PIT</t>
  </si>
  <si>
    <t>CABINET</t>
  </si>
  <si>
    <t>LIQUOR CUPBOARD</t>
  </si>
  <si>
    <t>ARTIST EASEL / DRAWING BOARD</t>
  </si>
  <si>
    <t>AIR CONDITIONER</t>
  </si>
  <si>
    <t>BEDSIDE TABLE(S) / PEDESTAL(S)</t>
  </si>
  <si>
    <t>SWING BENCH - WOOD (2 SEATER)</t>
  </si>
  <si>
    <t>TRAMPOLINE (SMALL GYM)</t>
  </si>
  <si>
    <t>SEWING MACH / CABINET</t>
  </si>
  <si>
    <t>AT LOAD POINT</t>
  </si>
  <si>
    <t>All lamp shades to be packed in boxes</t>
  </si>
  <si>
    <t>POT PLANTS (CARRY WITH 1 HAND)</t>
  </si>
  <si>
    <t>POT PLANTS (CARRY WITH 2 HANDS)</t>
  </si>
  <si>
    <t>ROUND TABLE (SMALL)</t>
  </si>
  <si>
    <t>CD / DVD STAND</t>
  </si>
  <si>
    <t>POUFFE(S)</t>
  </si>
  <si>
    <t>DINING TABLE (4 - 6 SEATER)</t>
  </si>
  <si>
    <t>DINING TABLE (8 - 10 SEATER)</t>
  </si>
  <si>
    <t>QUADBIKE</t>
  </si>
  <si>
    <t xml:space="preserve">WATER DISPENSER </t>
  </si>
  <si>
    <t>TABLE / BUTCHERS BLOCK</t>
  </si>
  <si>
    <t xml:space="preserve">                                      MOVING BUREAU INVENTORY 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</si>
</sst>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9"/>
      <name val="Arial"/>
      <family val="2"/>
    </font>
    <font>
      <b/>
      <sz val="8"/>
      <name val="Arial"/>
      <family val="2"/>
    </font>
    <font>
      <b/>
      <sz val="8"/>
      <name val="Arial"/>
    </font>
    <font>
      <sz val="8"/>
      <name val="Arial"/>
      <family val="2"/>
    </font>
    <font>
      <sz val="8"/>
      <name val="Arial"/>
    </font>
    <font>
      <b/>
      <sz val="9"/>
      <color indexed="9"/>
      <name val="Arial"/>
      <family val="2"/>
    </font>
    <font>
      <b/>
      <sz val="8.5"/>
      <name val="Arial"/>
      <family val="2"/>
    </font>
    <font>
      <u/>
      <sz val="10"/>
      <color theme="10"/>
      <name val="Arial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b/>
      <u/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20"/>
      <color rgb="FFFF0000"/>
      <name val="Georgia"/>
      <family val="1"/>
    </font>
    <font>
      <sz val="20"/>
      <color rgb="FFFF0000"/>
      <name val="Georgia"/>
      <family val="1"/>
    </font>
    <font>
      <b/>
      <sz val="9"/>
      <color rgb="FFFF0000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63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3" xfId="0" applyFont="1" applyBorder="1"/>
    <xf numFmtId="0" fontId="7" fillId="0" borderId="3" xfId="0" applyFont="1" applyBorder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164" fontId="4" fillId="0" borderId="4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64" fontId="4" fillId="0" borderId="8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4" fillId="0" borderId="2" xfId="0" applyFont="1" applyBorder="1" applyAlignment="1">
      <alignment horizontal="right" vertical="center"/>
    </xf>
    <xf numFmtId="0" fontId="2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5" fontId="5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6" xfId="0" applyBorder="1" applyAlignment="1">
      <alignment horizontal="left"/>
    </xf>
    <xf numFmtId="0" fontId="2" fillId="0" borderId="2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0" fillId="0" borderId="0" xfId="0" applyBorder="1"/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5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1" fillId="0" borderId="0" xfId="0" quotePrefix="1" applyFont="1" applyBorder="1" applyAlignment="1">
      <alignment horizontal="left" vertical="center"/>
    </xf>
    <xf numFmtId="4" fontId="4" fillId="0" borderId="29" xfId="0" applyNumberFormat="1" applyFont="1" applyBorder="1"/>
    <xf numFmtId="0" fontId="0" fillId="0" borderId="0" xfId="0" applyBorder="1" applyAlignment="1">
      <alignment horizontal="left"/>
    </xf>
    <xf numFmtId="4" fontId="4" fillId="0" borderId="4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15" fillId="0" borderId="0" xfId="0" applyFont="1"/>
    <xf numFmtId="4" fontId="4" fillId="0" borderId="8" xfId="0" applyNumberFormat="1" applyFont="1" applyBorder="1" applyAlignment="1">
      <alignment horizontal="right"/>
    </xf>
    <xf numFmtId="0" fontId="4" fillId="0" borderId="7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/>
    </xf>
    <xf numFmtId="0" fontId="0" fillId="0" borderId="1" xfId="0" applyBorder="1"/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4" fillId="0" borderId="7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0" borderId="41" xfId="0" applyFont="1" applyBorder="1" applyAlignment="1">
      <alignment vertical="center"/>
    </xf>
    <xf numFmtId="0" fontId="4" fillId="0" borderId="2" xfId="0" applyFont="1" applyBorder="1"/>
    <xf numFmtId="0" fontId="4" fillId="0" borderId="2" xfId="0" applyFont="1" applyFill="1" applyBorder="1" applyAlignment="1"/>
    <xf numFmtId="1" fontId="4" fillId="0" borderId="23" xfId="0" applyNumberFormat="1" applyFont="1" applyBorder="1"/>
    <xf numFmtId="0" fontId="4" fillId="0" borderId="5" xfId="0" applyFont="1" applyFill="1" applyBorder="1" applyAlignment="1">
      <alignment horizontal="right" vertical="center"/>
    </xf>
    <xf numFmtId="0" fontId="4" fillId="0" borderId="23" xfId="0" applyFont="1" applyBorder="1"/>
    <xf numFmtId="0" fontId="4" fillId="0" borderId="2" xfId="0" applyFont="1" applyFill="1" applyBorder="1" applyAlignment="1">
      <alignment horizontal="right" vertical="center"/>
    </xf>
    <xf numFmtId="0" fontId="4" fillId="0" borderId="39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5" fillId="0" borderId="39" xfId="0" applyFont="1" applyBorder="1"/>
    <xf numFmtId="0" fontId="4" fillId="0" borderId="39" xfId="0" applyFont="1" applyBorder="1"/>
    <xf numFmtId="0" fontId="1" fillId="0" borderId="39" xfId="0" applyFont="1" applyBorder="1"/>
    <xf numFmtId="0" fontId="0" fillId="0" borderId="39" xfId="0" applyBorder="1"/>
    <xf numFmtId="0" fontId="4" fillId="0" borderId="6" xfId="0" applyFont="1" applyFill="1" applyBorder="1" applyAlignment="1">
      <alignment vertical="center"/>
    </xf>
    <xf numFmtId="0" fontId="4" fillId="0" borderId="4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0" fillId="2" borderId="47" xfId="0" applyFill="1" applyBorder="1" applyAlignment="1">
      <alignment horizontal="left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12" fillId="2" borderId="29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vertical="center"/>
    </xf>
    <xf numFmtId="0" fontId="4" fillId="2" borderId="48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left" vertical="center"/>
    </xf>
    <xf numFmtId="0" fontId="6" fillId="2" borderId="21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/>
    <xf numFmtId="4" fontId="11" fillId="0" borderId="6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3" fillId="0" borderId="6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5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0" borderId="7" xfId="0" applyFont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0" fillId="0" borderId="0" xfId="0" applyBorder="1" applyAlignment="1"/>
    <xf numFmtId="0" fontId="6" fillId="2" borderId="21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4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4" xfId="0" applyFont="1" applyBorder="1" applyAlignment="1"/>
    <xf numFmtId="0" fontId="4" fillId="0" borderId="7" xfId="0" applyFont="1" applyBorder="1" applyAlignme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1" xfId="0" applyFont="1" applyBorder="1" applyAlignment="1">
      <alignment horizontal="left" vertic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9" fillId="0" borderId="20" xfId="0" applyFont="1" applyFill="1" applyBorder="1" applyAlignment="1">
      <alignment horizontal="left" vertical="center"/>
    </xf>
    <xf numFmtId="0" fontId="19" fillId="0" borderId="21" xfId="0" applyFont="1" applyFill="1" applyBorder="1" applyAlignment="1">
      <alignment horizontal="left" vertical="center"/>
    </xf>
    <xf numFmtId="0" fontId="19" fillId="0" borderId="22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27" xfId="0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7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4" fillId="0" borderId="46" xfId="0" applyFont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7" fillId="0" borderId="3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10" fillId="0" borderId="4" xfId="1" applyFont="1" applyBorder="1" applyAlignment="1" applyProtection="1">
      <alignment horizontal="left"/>
    </xf>
    <xf numFmtId="0" fontId="20" fillId="0" borderId="21" xfId="0" applyFont="1" applyBorder="1" applyAlignment="1">
      <alignment horizontal="left" vertical="center"/>
    </xf>
    <xf numFmtId="15" fontId="2" fillId="0" borderId="20" xfId="0" applyNumberFormat="1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15" fontId="2" fillId="0" borderId="21" xfId="0" applyNumberFormat="1" applyFont="1" applyBorder="1" applyAlignment="1">
      <alignment horizontal="center" vertical="center"/>
    </xf>
    <xf numFmtId="15" fontId="2" fillId="0" borderId="22" xfId="0" applyNumberFormat="1" applyFont="1" applyBorder="1" applyAlignment="1">
      <alignment horizontal="center" vertical="center"/>
    </xf>
    <xf numFmtId="15" fontId="5" fillId="0" borderId="4" xfId="0" applyNumberFormat="1" applyFont="1" applyBorder="1" applyAlignment="1">
      <alignment horizontal="left"/>
    </xf>
    <xf numFmtId="0" fontId="16" fillId="0" borderId="2" xfId="0" applyFont="1" applyBorder="1" applyAlignment="1">
      <alignment horizontal="left" vertical="center"/>
    </xf>
    <xf numFmtId="0" fontId="7" fillId="0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4" xfId="0" applyFont="1" applyFill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4" fillId="0" borderId="45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4" fillId="0" borderId="30" xfId="0" applyFont="1" applyFill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4" fillId="0" borderId="6" xfId="0" applyFont="1" applyBorder="1" applyAlignment="1"/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2" fillId="0" borderId="38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7" fillId="0" borderId="10" xfId="0" applyFont="1" applyFill="1" applyBorder="1" applyAlignment="1"/>
    <xf numFmtId="0" fontId="18" fillId="0" borderId="10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120"/>
  <sheetViews>
    <sheetView tabSelected="1" zoomScaleNormal="100" workbookViewId="0">
      <selection sqref="A1:AJ1"/>
    </sheetView>
  </sheetViews>
  <sheetFormatPr defaultRowHeight="12.75" x14ac:dyDescent="0.2"/>
  <cols>
    <col min="1" max="1" width="4.7109375" customWidth="1"/>
    <col min="2" max="3" width="4.42578125" customWidth="1"/>
    <col min="4" max="4" width="4.7109375" customWidth="1"/>
    <col min="5" max="5" width="4.28515625" customWidth="1"/>
    <col min="6" max="6" width="3" customWidth="1"/>
    <col min="7" max="7" width="12.28515625" hidden="1" customWidth="1"/>
    <col min="8" max="8" width="7.7109375" hidden="1" customWidth="1"/>
    <col min="9" max="9" width="7.85546875" customWidth="1"/>
    <col min="10" max="10" width="10" customWidth="1"/>
    <col min="11" max="11" width="4.42578125" customWidth="1"/>
    <col min="12" max="12" width="3.85546875" customWidth="1"/>
    <col min="13" max="13" width="4.28515625" customWidth="1"/>
    <col min="14" max="14" width="4.42578125" customWidth="1"/>
    <col min="15" max="15" width="8.5703125" customWidth="1"/>
    <col min="16" max="16" width="7.28515625" hidden="1" customWidth="1"/>
    <col min="17" max="17" width="4.28515625" hidden="1" customWidth="1"/>
    <col min="18" max="18" width="7.85546875" customWidth="1"/>
    <col min="19" max="19" width="5.28515625" customWidth="1"/>
    <col min="20" max="22" width="4.7109375" customWidth="1"/>
    <col min="23" max="23" width="4.42578125" customWidth="1"/>
    <col min="24" max="24" width="4.140625" customWidth="1"/>
    <col min="25" max="25" width="4" hidden="1" customWidth="1"/>
    <col min="26" max="26" width="5.5703125" hidden="1" customWidth="1"/>
    <col min="27" max="27" width="7.85546875" customWidth="1"/>
    <col min="28" max="28" width="10.28515625" customWidth="1"/>
    <col min="29" max="30" width="4.28515625" customWidth="1"/>
    <col min="31" max="31" width="4.5703125" customWidth="1"/>
    <col min="32" max="32" width="3.85546875" customWidth="1"/>
    <col min="33" max="33" width="8.5703125" customWidth="1"/>
    <col min="34" max="34" width="6.140625" hidden="1" customWidth="1"/>
    <col min="35" max="35" width="7.7109375" hidden="1" customWidth="1"/>
    <col min="36" max="36" width="7.85546875" customWidth="1"/>
  </cols>
  <sheetData>
    <row r="1" spans="1:256" ht="26.25" thickBot="1" x14ac:dyDescent="0.4">
      <c r="A1" s="261" t="s">
        <v>296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1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256" ht="34.5" customHeight="1" thickTop="1" x14ac:dyDescent="0.2">
      <c r="A2" s="196" t="s">
        <v>95</v>
      </c>
      <c r="B2" s="196"/>
      <c r="C2" s="196"/>
      <c r="D2" s="196"/>
      <c r="E2" s="196"/>
      <c r="F2" s="197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8"/>
      <c r="S2" s="196" t="s">
        <v>0</v>
      </c>
      <c r="T2" s="196"/>
      <c r="U2" s="196"/>
      <c r="V2" s="196"/>
      <c r="W2" s="196"/>
      <c r="X2" s="196"/>
      <c r="Y2" s="196"/>
      <c r="Z2" s="199"/>
      <c r="AA2" s="199"/>
      <c r="AB2" s="199"/>
      <c r="AC2" s="199"/>
      <c r="AD2" s="199"/>
      <c r="AE2" s="9" t="s">
        <v>1</v>
      </c>
      <c r="AF2" s="199"/>
      <c r="AG2" s="199"/>
      <c r="AH2" s="199"/>
      <c r="AI2" s="199"/>
      <c r="AJ2" s="199"/>
      <c r="AK2" s="3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pans="1:256" ht="18" customHeight="1" x14ac:dyDescent="0.2">
      <c r="A3" s="160" t="s">
        <v>2</v>
      </c>
      <c r="B3" s="160"/>
      <c r="C3" s="160"/>
      <c r="D3" s="160"/>
      <c r="E3" s="16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3"/>
      <c r="S3" s="160" t="s">
        <v>252</v>
      </c>
      <c r="T3" s="160"/>
      <c r="U3" s="160"/>
      <c r="V3" s="160"/>
      <c r="W3" s="160"/>
      <c r="X3" s="160"/>
      <c r="Y3" s="16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3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</row>
    <row r="4" spans="1:256" ht="18" customHeight="1" x14ac:dyDescent="0.2">
      <c r="A4" s="160"/>
      <c r="B4" s="160"/>
      <c r="C4" s="160"/>
      <c r="D4" s="160"/>
      <c r="E4" s="160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3"/>
      <c r="S4" s="160"/>
      <c r="T4" s="160"/>
      <c r="U4" s="160"/>
      <c r="V4" s="160"/>
      <c r="W4" s="160"/>
      <c r="X4" s="160"/>
      <c r="Y4" s="160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3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</row>
    <row r="5" spans="1:256" ht="18" customHeight="1" x14ac:dyDescent="0.2">
      <c r="A5" s="160"/>
      <c r="B5" s="160"/>
      <c r="C5" s="160"/>
      <c r="D5" s="160"/>
      <c r="E5" s="160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3"/>
      <c r="S5" s="160"/>
      <c r="T5" s="160"/>
      <c r="U5" s="160"/>
      <c r="V5" s="160"/>
      <c r="W5" s="160"/>
      <c r="X5" s="160"/>
      <c r="Y5" s="160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3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ht="18" customHeight="1" x14ac:dyDescent="0.2">
      <c r="A6" s="160"/>
      <c r="B6" s="160"/>
      <c r="C6" s="160"/>
      <c r="D6" s="160"/>
      <c r="E6" s="160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3"/>
      <c r="S6" s="160"/>
      <c r="T6" s="160"/>
      <c r="U6" s="160"/>
      <c r="V6" s="160"/>
      <c r="W6" s="160"/>
      <c r="X6" s="160"/>
      <c r="Y6" s="160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3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</row>
    <row r="7" spans="1:256" ht="18" customHeight="1" x14ac:dyDescent="0.2">
      <c r="A7" s="160" t="s">
        <v>250</v>
      </c>
      <c r="B7" s="160"/>
      <c r="C7" s="160"/>
      <c r="D7" s="160"/>
      <c r="E7" s="16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3"/>
      <c r="S7" s="160" t="s">
        <v>3</v>
      </c>
      <c r="T7" s="160"/>
      <c r="U7" s="160"/>
      <c r="V7" s="160"/>
      <c r="W7" s="160"/>
      <c r="X7" s="160"/>
      <c r="Y7" s="160"/>
      <c r="Z7" s="160"/>
      <c r="AA7" s="160"/>
      <c r="AB7" s="160"/>
      <c r="AC7" s="38" t="s">
        <v>4</v>
      </c>
      <c r="AD7" s="39" t="s">
        <v>5</v>
      </c>
      <c r="AE7" s="162"/>
      <c r="AF7" s="163"/>
      <c r="AG7" s="163"/>
      <c r="AH7" s="163"/>
      <c r="AI7" s="163"/>
      <c r="AJ7" s="163"/>
      <c r="AK7" s="4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 ht="18" customHeight="1" x14ac:dyDescent="0.2">
      <c r="A8" s="161" t="s">
        <v>6</v>
      </c>
      <c r="B8" s="161"/>
      <c r="C8" s="161"/>
      <c r="D8" s="161"/>
      <c r="E8" s="161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3"/>
      <c r="S8" s="160" t="s">
        <v>97</v>
      </c>
      <c r="T8" s="160"/>
      <c r="U8" s="160"/>
      <c r="V8" s="160"/>
      <c r="W8" s="160"/>
      <c r="X8" s="160"/>
      <c r="Y8" s="160"/>
      <c r="Z8" s="160"/>
      <c r="AA8" s="160"/>
      <c r="AB8" s="160"/>
      <c r="AC8" s="40" t="s">
        <v>4</v>
      </c>
      <c r="AD8" s="41" t="s">
        <v>5</v>
      </c>
      <c r="AE8" s="163"/>
      <c r="AF8" s="163"/>
      <c r="AG8" s="163"/>
      <c r="AH8" s="163"/>
      <c r="AI8" s="163"/>
      <c r="AJ8" s="163"/>
      <c r="AK8" s="4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spans="1:256" ht="18" customHeight="1" x14ac:dyDescent="0.2">
      <c r="A9" s="161" t="s">
        <v>249</v>
      </c>
      <c r="B9" s="161"/>
      <c r="C9" s="161"/>
      <c r="D9" s="161"/>
      <c r="E9" s="161"/>
      <c r="F9" s="201"/>
      <c r="G9" s="202"/>
      <c r="H9" s="202"/>
      <c r="I9" s="202"/>
      <c r="J9" s="202"/>
      <c r="K9" s="202"/>
      <c r="L9" s="202"/>
      <c r="M9" s="202"/>
      <c r="N9" s="202"/>
      <c r="O9" s="202"/>
      <c r="P9" s="14"/>
      <c r="Q9" s="14"/>
      <c r="R9" s="3"/>
      <c r="S9" s="160" t="s">
        <v>7</v>
      </c>
      <c r="T9" s="203"/>
      <c r="U9" s="203"/>
      <c r="V9" s="203"/>
      <c r="W9" s="203"/>
      <c r="X9" s="203"/>
      <c r="Y9" s="13"/>
      <c r="Z9" s="13"/>
      <c r="AA9" s="160"/>
      <c r="AB9" s="203"/>
      <c r="AC9" s="38" t="s">
        <v>4</v>
      </c>
      <c r="AD9" s="39" t="s">
        <v>5</v>
      </c>
      <c r="AE9" s="165"/>
      <c r="AF9" s="181"/>
      <c r="AG9" s="181"/>
      <c r="AH9" s="181"/>
      <c r="AI9" s="181"/>
      <c r="AJ9" s="181"/>
      <c r="AK9" s="4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spans="1:256" ht="18" customHeight="1" x14ac:dyDescent="0.2">
      <c r="A10" s="160" t="s">
        <v>251</v>
      </c>
      <c r="B10" s="160"/>
      <c r="C10" s="160"/>
      <c r="D10" s="160"/>
      <c r="E10" s="160"/>
      <c r="F10" s="204"/>
      <c r="G10" s="202"/>
      <c r="H10" s="202"/>
      <c r="I10" s="202"/>
      <c r="J10" s="202"/>
      <c r="K10" s="202"/>
      <c r="L10" s="202"/>
      <c r="M10" s="202"/>
      <c r="N10" s="202"/>
      <c r="O10" s="202"/>
      <c r="P10" s="14"/>
      <c r="Q10" s="14"/>
      <c r="R10" s="3"/>
      <c r="S10" s="147"/>
      <c r="T10" s="147"/>
      <c r="U10" s="147"/>
      <c r="V10" s="147"/>
      <c r="W10" s="147"/>
      <c r="X10" s="147"/>
      <c r="Y10" s="147"/>
      <c r="Z10" s="160"/>
      <c r="AA10" s="160"/>
      <c r="AB10" s="160"/>
      <c r="AC10" s="42"/>
      <c r="AD10" s="43"/>
      <c r="AE10" s="237" t="s">
        <v>8</v>
      </c>
      <c r="AF10" s="237"/>
      <c r="AG10" s="237"/>
      <c r="AH10" s="237"/>
      <c r="AI10" s="237"/>
      <c r="AJ10" s="237"/>
      <c r="AK10" s="5"/>
      <c r="AL10" s="1"/>
      <c r="AM10" s="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</row>
    <row r="11" spans="1:256" ht="18" customHeight="1" x14ac:dyDescent="0.2">
      <c r="A11" s="160" t="s">
        <v>96</v>
      </c>
      <c r="B11" s="160"/>
      <c r="C11" s="160"/>
      <c r="D11" s="160"/>
      <c r="E11" s="160"/>
      <c r="F11" s="204"/>
      <c r="G11" s="202"/>
      <c r="H11" s="202"/>
      <c r="I11" s="202"/>
      <c r="J11" s="202"/>
      <c r="K11" s="202"/>
      <c r="L11" s="202"/>
      <c r="M11" s="202"/>
      <c r="N11" s="202"/>
      <c r="O11" s="202"/>
      <c r="P11" s="16"/>
      <c r="Q11" s="16"/>
      <c r="R11" s="3"/>
      <c r="S11" s="214" t="s">
        <v>150</v>
      </c>
      <c r="T11" s="214"/>
      <c r="U11" s="214"/>
      <c r="V11" s="214"/>
      <c r="W11" s="214"/>
      <c r="X11" s="214"/>
      <c r="Y11" s="214"/>
      <c r="Z11" s="238" t="s">
        <v>284</v>
      </c>
      <c r="AA11" s="238"/>
      <c r="AB11" s="238"/>
      <c r="AC11" s="75" t="s">
        <v>4</v>
      </c>
      <c r="AD11" s="76" t="s">
        <v>5</v>
      </c>
      <c r="AE11" s="165"/>
      <c r="AF11" s="165"/>
      <c r="AG11" s="165"/>
      <c r="AH11" s="165"/>
      <c r="AI11" s="165"/>
      <c r="AJ11" s="166"/>
      <c r="AK11" s="3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spans="1:256" ht="18" customHeight="1" x14ac:dyDescent="0.2">
      <c r="A12" s="173" t="s">
        <v>98</v>
      </c>
      <c r="B12" s="173"/>
      <c r="C12" s="173"/>
      <c r="D12" s="173"/>
      <c r="E12" s="173"/>
      <c r="F12" s="213"/>
      <c r="G12" s="202"/>
      <c r="H12" s="202"/>
      <c r="I12" s="202"/>
      <c r="J12" s="202"/>
      <c r="K12" s="202"/>
      <c r="L12" s="202"/>
      <c r="M12" s="202"/>
      <c r="N12" s="202"/>
      <c r="O12" s="202"/>
      <c r="P12" s="19"/>
      <c r="Q12" s="19"/>
      <c r="R12" s="3"/>
      <c r="S12" s="214" t="s">
        <v>150</v>
      </c>
      <c r="T12" s="214"/>
      <c r="U12" s="214"/>
      <c r="V12" s="214"/>
      <c r="W12" s="214"/>
      <c r="X12" s="214"/>
      <c r="Y12" s="214"/>
      <c r="Z12" s="238" t="s">
        <v>247</v>
      </c>
      <c r="AA12" s="238"/>
      <c r="AB12" s="238"/>
      <c r="AC12" s="75" t="s">
        <v>4</v>
      </c>
      <c r="AD12" s="76" t="s">
        <v>5</v>
      </c>
      <c r="AE12" s="167"/>
      <c r="AF12" s="168"/>
      <c r="AG12" s="168"/>
      <c r="AH12" s="168"/>
      <c r="AI12" s="168"/>
      <c r="AJ12" s="169"/>
      <c r="AK12" s="3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</row>
    <row r="13" spans="1:256" ht="18" customHeight="1" x14ac:dyDescent="0.2">
      <c r="A13" s="20"/>
      <c r="B13" s="20"/>
      <c r="C13" s="20"/>
      <c r="D13" s="20"/>
      <c r="E13" s="20"/>
      <c r="F13" s="21"/>
      <c r="G13" s="22"/>
      <c r="H13" s="22"/>
      <c r="I13" s="22"/>
      <c r="J13" s="22"/>
      <c r="K13" s="22"/>
      <c r="L13" s="22"/>
      <c r="M13" s="22"/>
      <c r="N13" s="22"/>
      <c r="O13" s="22"/>
      <c r="P13" s="23"/>
      <c r="Q13" s="23"/>
      <c r="R13" s="3"/>
      <c r="S13" s="18"/>
      <c r="T13" s="18"/>
      <c r="U13" s="18"/>
      <c r="V13" s="18"/>
      <c r="W13" s="18"/>
      <c r="X13" s="18"/>
      <c r="Y13" s="18"/>
      <c r="Z13" s="13"/>
      <c r="AA13" s="13"/>
      <c r="AB13" s="13"/>
      <c r="AC13" s="24"/>
      <c r="AD13" s="25"/>
      <c r="AE13" s="259" t="s">
        <v>248</v>
      </c>
      <c r="AF13" s="260"/>
      <c r="AG13" s="260"/>
      <c r="AH13" s="260"/>
      <c r="AI13" s="260"/>
      <c r="AJ13" s="260"/>
      <c r="AK13" s="3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</row>
    <row r="14" spans="1:256" ht="18" customHeight="1" thickBot="1" x14ac:dyDescent="0.25">
      <c r="A14" s="70"/>
      <c r="B14" s="70"/>
      <c r="C14" s="70"/>
      <c r="D14" s="70"/>
      <c r="E14" s="70"/>
      <c r="F14" s="21"/>
      <c r="G14" s="68"/>
      <c r="H14" s="68"/>
      <c r="I14" s="68"/>
      <c r="J14" s="68"/>
      <c r="K14" s="68"/>
      <c r="L14" s="68"/>
      <c r="M14" s="68"/>
      <c r="N14" s="68"/>
      <c r="O14" s="68"/>
      <c r="P14" s="23"/>
      <c r="Q14" s="23"/>
      <c r="R14" s="3"/>
      <c r="S14" s="67"/>
      <c r="T14" s="67"/>
      <c r="U14" s="67"/>
      <c r="V14" s="67"/>
      <c r="W14" s="67"/>
      <c r="X14" s="67"/>
      <c r="Y14" s="67"/>
      <c r="Z14" s="69"/>
      <c r="AA14" s="69"/>
      <c r="AB14" s="69"/>
      <c r="AC14" s="24"/>
      <c r="AD14" s="25"/>
      <c r="AE14" s="74"/>
      <c r="AF14" s="74"/>
      <c r="AG14" s="74"/>
      <c r="AH14" s="74"/>
      <c r="AI14" s="74"/>
      <c r="AJ14" s="74"/>
      <c r="AK14" s="3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</row>
    <row r="15" spans="1:256" ht="18" customHeight="1" thickBot="1" x14ac:dyDescent="0.25">
      <c r="A15" s="215" t="s">
        <v>99</v>
      </c>
      <c r="B15" s="216"/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7"/>
      <c r="P15" s="23"/>
      <c r="Q15" s="23"/>
      <c r="R15" s="3"/>
      <c r="S15" s="224" t="s">
        <v>100</v>
      </c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7"/>
      <c r="AH15" s="29"/>
      <c r="AI15" s="29"/>
      <c r="AJ15" s="29"/>
      <c r="AK15" s="3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</row>
    <row r="16" spans="1:256" ht="18" customHeight="1" thickBot="1" x14ac:dyDescent="0.25">
      <c r="A16" s="218" t="s">
        <v>101</v>
      </c>
      <c r="B16" s="219"/>
      <c r="C16" s="219"/>
      <c r="D16" s="219"/>
      <c r="E16" s="219"/>
      <c r="F16" s="219"/>
      <c r="G16" s="219"/>
      <c r="H16" s="219"/>
      <c r="I16" s="219"/>
      <c r="J16" s="220"/>
      <c r="K16" s="239"/>
      <c r="L16" s="241"/>
      <c r="M16" s="22"/>
      <c r="N16" s="22"/>
      <c r="O16" s="27"/>
      <c r="P16" s="23"/>
      <c r="Q16" s="23"/>
      <c r="R16" s="3"/>
      <c r="S16" s="174" t="s">
        <v>101</v>
      </c>
      <c r="T16" s="229"/>
      <c r="U16" s="229"/>
      <c r="V16" s="229"/>
      <c r="W16" s="229"/>
      <c r="X16" s="229"/>
      <c r="Y16" s="229"/>
      <c r="Z16" s="229"/>
      <c r="AA16" s="229"/>
      <c r="AB16" s="230"/>
      <c r="AC16" s="234"/>
      <c r="AD16" s="236"/>
      <c r="AE16" s="22"/>
      <c r="AF16" s="22"/>
      <c r="AG16" s="27"/>
      <c r="AH16" s="26"/>
      <c r="AI16" s="26"/>
      <c r="AJ16" s="26"/>
      <c r="AK16" s="3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spans="1:256" ht="18" customHeight="1" thickBot="1" x14ac:dyDescent="0.25">
      <c r="A17" s="174" t="s">
        <v>102</v>
      </c>
      <c r="B17" s="175"/>
      <c r="C17" s="175"/>
      <c r="D17" s="175"/>
      <c r="E17" s="175"/>
      <c r="F17" s="175"/>
      <c r="G17" s="175"/>
      <c r="H17" s="175"/>
      <c r="I17" s="175"/>
      <c r="J17" s="176"/>
      <c r="K17" s="239"/>
      <c r="L17" s="241"/>
      <c r="M17" s="22"/>
      <c r="N17" s="22"/>
      <c r="O17" s="27"/>
      <c r="P17" s="23"/>
      <c r="Q17" s="23"/>
      <c r="R17" s="3"/>
      <c r="S17" s="174" t="s">
        <v>102</v>
      </c>
      <c r="T17" s="229"/>
      <c r="U17" s="229"/>
      <c r="V17" s="229"/>
      <c r="W17" s="229"/>
      <c r="X17" s="229"/>
      <c r="Y17" s="229"/>
      <c r="Z17" s="229"/>
      <c r="AA17" s="229"/>
      <c r="AB17" s="230"/>
      <c r="AC17" s="239"/>
      <c r="AD17" s="241"/>
      <c r="AE17" s="22"/>
      <c r="AF17" s="22"/>
      <c r="AG17" s="27"/>
      <c r="AH17" s="26"/>
      <c r="AI17" s="26"/>
      <c r="AJ17" s="26"/>
      <c r="AK17" s="3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</row>
    <row r="18" spans="1:256" ht="18" customHeight="1" thickBot="1" x14ac:dyDescent="0.25">
      <c r="A18" s="174" t="s">
        <v>253</v>
      </c>
      <c r="B18" s="175"/>
      <c r="C18" s="175"/>
      <c r="D18" s="175"/>
      <c r="E18" s="175"/>
      <c r="F18" s="175"/>
      <c r="G18" s="175"/>
      <c r="H18" s="175"/>
      <c r="I18" s="175"/>
      <c r="J18" s="176"/>
      <c r="K18" s="227"/>
      <c r="L18" s="228"/>
      <c r="M18" s="22"/>
      <c r="N18" s="22"/>
      <c r="O18" s="27"/>
      <c r="P18" s="23"/>
      <c r="Q18" s="23"/>
      <c r="R18" s="3"/>
      <c r="S18" s="174" t="s">
        <v>253</v>
      </c>
      <c r="T18" s="229"/>
      <c r="U18" s="229"/>
      <c r="V18" s="229"/>
      <c r="W18" s="229"/>
      <c r="X18" s="229"/>
      <c r="Y18" s="229"/>
      <c r="Z18" s="229"/>
      <c r="AA18" s="229"/>
      <c r="AB18" s="230"/>
      <c r="AC18" s="227"/>
      <c r="AD18" s="228"/>
      <c r="AE18" s="22"/>
      <c r="AF18" s="22"/>
      <c r="AG18" s="27"/>
      <c r="AH18" s="26"/>
      <c r="AI18" s="26"/>
      <c r="AJ18" s="26"/>
      <c r="AK18" s="3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</row>
    <row r="19" spans="1:256" ht="18" customHeight="1" thickBot="1" x14ac:dyDescent="0.25">
      <c r="A19" s="174" t="s">
        <v>103</v>
      </c>
      <c r="B19" s="175"/>
      <c r="C19" s="175"/>
      <c r="D19" s="175"/>
      <c r="E19" s="175"/>
      <c r="F19" s="175"/>
      <c r="G19" s="175"/>
      <c r="H19" s="175"/>
      <c r="I19" s="175"/>
      <c r="J19" s="176"/>
      <c r="K19" s="239"/>
      <c r="L19" s="240"/>
      <c r="M19" s="241"/>
      <c r="N19" s="242" t="s">
        <v>107</v>
      </c>
      <c r="O19" s="243"/>
      <c r="P19" s="23"/>
      <c r="Q19" s="23"/>
      <c r="R19" s="3"/>
      <c r="S19" s="174" t="s">
        <v>103</v>
      </c>
      <c r="T19" s="229"/>
      <c r="U19" s="229"/>
      <c r="V19" s="229"/>
      <c r="W19" s="229"/>
      <c r="X19" s="229"/>
      <c r="Y19" s="229"/>
      <c r="Z19" s="229"/>
      <c r="AA19" s="229"/>
      <c r="AB19" s="230"/>
      <c r="AC19" s="239"/>
      <c r="AD19" s="240"/>
      <c r="AE19" s="241"/>
      <c r="AF19" s="242" t="s">
        <v>107</v>
      </c>
      <c r="AG19" s="243"/>
      <c r="AH19" s="26"/>
      <c r="AI19" s="26"/>
      <c r="AJ19" s="26"/>
      <c r="AK19" s="3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  <row r="20" spans="1:256" ht="18" customHeight="1" thickBot="1" x14ac:dyDescent="0.25">
      <c r="A20" s="174" t="s">
        <v>108</v>
      </c>
      <c r="B20" s="175"/>
      <c r="C20" s="175"/>
      <c r="D20" s="175"/>
      <c r="E20" s="175"/>
      <c r="F20" s="175"/>
      <c r="G20" s="175"/>
      <c r="H20" s="175"/>
      <c r="I20" s="175"/>
      <c r="J20" s="176"/>
      <c r="K20" s="227"/>
      <c r="L20" s="228"/>
      <c r="M20" s="255" t="s">
        <v>109</v>
      </c>
      <c r="N20" s="256"/>
      <c r="O20" s="257"/>
      <c r="P20" s="23"/>
      <c r="Q20" s="23"/>
      <c r="R20" s="3"/>
      <c r="S20" s="174" t="s">
        <v>108</v>
      </c>
      <c r="T20" s="229"/>
      <c r="U20" s="229"/>
      <c r="V20" s="229"/>
      <c r="W20" s="229"/>
      <c r="X20" s="229"/>
      <c r="Y20" s="229"/>
      <c r="Z20" s="229"/>
      <c r="AA20" s="229"/>
      <c r="AB20" s="230"/>
      <c r="AC20" s="227"/>
      <c r="AD20" s="228"/>
      <c r="AE20" s="221" t="s">
        <v>109</v>
      </c>
      <c r="AF20" s="222"/>
      <c r="AG20" s="223"/>
      <c r="AH20" s="26"/>
      <c r="AI20" s="26"/>
      <c r="AJ20" s="26"/>
      <c r="AK20" s="3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</row>
    <row r="21" spans="1:256" ht="18" customHeight="1" thickBot="1" x14ac:dyDescent="0.25">
      <c r="A21" s="231" t="s">
        <v>104</v>
      </c>
      <c r="B21" s="232"/>
      <c r="C21" s="232"/>
      <c r="D21" s="232"/>
      <c r="E21" s="232"/>
      <c r="F21" s="232"/>
      <c r="G21" s="232"/>
      <c r="H21" s="232"/>
      <c r="I21" s="232"/>
      <c r="J21" s="233"/>
      <c r="K21" s="224" t="s">
        <v>4</v>
      </c>
      <c r="L21" s="225"/>
      <c r="M21" s="226"/>
      <c r="N21" s="225" t="s">
        <v>106</v>
      </c>
      <c r="O21" s="226"/>
      <c r="P21" s="23"/>
      <c r="Q21" s="23"/>
      <c r="R21" s="3"/>
      <c r="S21" s="174" t="s">
        <v>104</v>
      </c>
      <c r="T21" s="229"/>
      <c r="U21" s="229"/>
      <c r="V21" s="229"/>
      <c r="W21" s="229"/>
      <c r="X21" s="229"/>
      <c r="Y21" s="229"/>
      <c r="Z21" s="229"/>
      <c r="AA21" s="229"/>
      <c r="AB21" s="230"/>
      <c r="AC21" s="224" t="s">
        <v>4</v>
      </c>
      <c r="AD21" s="225"/>
      <c r="AE21" s="226"/>
      <c r="AF21" s="225" t="s">
        <v>106</v>
      </c>
      <c r="AG21" s="226"/>
      <c r="AH21" s="26"/>
      <c r="AI21" s="26"/>
      <c r="AJ21" s="26"/>
      <c r="AK21" s="3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</row>
    <row r="22" spans="1:256" ht="18" customHeight="1" thickBot="1" x14ac:dyDescent="0.25">
      <c r="A22" s="170" t="s">
        <v>105</v>
      </c>
      <c r="B22" s="171"/>
      <c r="C22" s="171"/>
      <c r="D22" s="171"/>
      <c r="E22" s="172"/>
      <c r="F22" s="206" t="s">
        <v>4</v>
      </c>
      <c r="G22" s="211"/>
      <c r="H22" s="211"/>
      <c r="I22" s="212"/>
      <c r="J22" s="28" t="s">
        <v>106</v>
      </c>
      <c r="K22" s="234"/>
      <c r="L22" s="235"/>
      <c r="M22" s="235"/>
      <c r="N22" s="235"/>
      <c r="O22" s="236"/>
      <c r="P22" s="23"/>
      <c r="Q22" s="23"/>
      <c r="R22" s="3"/>
      <c r="S22" s="170" t="s">
        <v>105</v>
      </c>
      <c r="T22" s="205"/>
      <c r="U22" s="205"/>
      <c r="V22" s="205"/>
      <c r="W22" s="205"/>
      <c r="X22" s="206" t="s">
        <v>4</v>
      </c>
      <c r="Y22" s="207"/>
      <c r="Z22" s="207"/>
      <c r="AA22" s="208"/>
      <c r="AB22" s="28" t="s">
        <v>106</v>
      </c>
      <c r="AC22" s="239"/>
      <c r="AD22" s="240"/>
      <c r="AE22" s="240"/>
      <c r="AF22" s="240"/>
      <c r="AG22" s="241"/>
      <c r="AH22" s="26"/>
      <c r="AI22" s="26"/>
      <c r="AJ22" s="26"/>
      <c r="AK22" s="3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</row>
    <row r="23" spans="1:256" ht="18" customHeight="1" thickBot="1" x14ac:dyDescent="0.25">
      <c r="A23" s="20"/>
      <c r="B23" s="20"/>
      <c r="C23" s="20"/>
      <c r="D23" s="20"/>
      <c r="E23" s="20"/>
      <c r="F23" s="21"/>
      <c r="G23" s="22"/>
      <c r="H23" s="22"/>
      <c r="I23" s="22"/>
      <c r="J23" s="22"/>
      <c r="K23" s="22"/>
      <c r="L23" s="22"/>
      <c r="M23" s="22"/>
      <c r="N23" s="22"/>
      <c r="O23" s="22"/>
      <c r="P23" s="23"/>
      <c r="Q23" s="23"/>
      <c r="R23" s="3"/>
      <c r="S23" s="18"/>
      <c r="T23" s="18"/>
      <c r="U23" s="18"/>
      <c r="V23" s="18"/>
      <c r="W23" s="18"/>
      <c r="X23" s="18"/>
      <c r="Y23" s="18"/>
      <c r="Z23" s="13"/>
      <c r="AA23" s="13"/>
      <c r="AB23" s="13"/>
      <c r="AC23" s="24"/>
      <c r="AD23" s="25"/>
      <c r="AE23" s="26"/>
      <c r="AF23" s="26"/>
      <c r="AG23" s="26"/>
      <c r="AH23" s="26"/>
      <c r="AI23" s="26"/>
      <c r="AJ23" s="26"/>
      <c r="AK23" s="3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spans="1:256" ht="13.5" thickBot="1" x14ac:dyDescent="0.25">
      <c r="A24" s="141" t="s">
        <v>159</v>
      </c>
      <c r="B24" s="149"/>
      <c r="C24" s="149"/>
      <c r="D24" s="149"/>
      <c r="E24" s="149"/>
      <c r="F24" s="150"/>
      <c r="G24" s="96"/>
      <c r="H24" s="97"/>
      <c r="I24" s="98" t="s">
        <v>149</v>
      </c>
      <c r="J24" s="178" t="s">
        <v>173</v>
      </c>
      <c r="K24" s="179"/>
      <c r="L24" s="179"/>
      <c r="M24" s="179"/>
      <c r="N24" s="179"/>
      <c r="O24" s="180"/>
      <c r="P24" s="99"/>
      <c r="Q24" s="100"/>
      <c r="R24" s="98" t="s">
        <v>149</v>
      </c>
      <c r="S24" s="178" t="s">
        <v>137</v>
      </c>
      <c r="T24" s="179"/>
      <c r="U24" s="179"/>
      <c r="V24" s="179"/>
      <c r="W24" s="179"/>
      <c r="X24" s="180"/>
      <c r="Y24" s="101"/>
      <c r="Z24" s="102"/>
      <c r="AA24" s="103" t="s">
        <v>149</v>
      </c>
      <c r="AB24" s="178" t="s">
        <v>224</v>
      </c>
      <c r="AC24" s="179"/>
      <c r="AD24" s="179"/>
      <c r="AE24" s="179"/>
      <c r="AF24" s="179"/>
      <c r="AG24" s="180"/>
      <c r="AH24" s="101"/>
      <c r="AI24" s="102"/>
      <c r="AJ24" s="98" t="s">
        <v>149</v>
      </c>
      <c r="AK24" s="6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</row>
    <row r="25" spans="1:256" x14ac:dyDescent="0.2">
      <c r="A25" s="177" t="s">
        <v>10</v>
      </c>
      <c r="B25" s="156"/>
      <c r="C25" s="156"/>
      <c r="D25" s="156"/>
      <c r="E25" s="156"/>
      <c r="F25" s="157"/>
      <c r="G25" s="46">
        <v>3.5</v>
      </c>
      <c r="H25" s="46">
        <f>SUM(G25*I25)</f>
        <v>0</v>
      </c>
      <c r="I25" s="72"/>
      <c r="J25" s="258" t="s">
        <v>178</v>
      </c>
      <c r="K25" s="153"/>
      <c r="L25" s="153"/>
      <c r="M25" s="153"/>
      <c r="N25" s="153"/>
      <c r="O25" s="153"/>
      <c r="P25" s="59">
        <v>0.5</v>
      </c>
      <c r="Q25" s="7">
        <f>SUM(P25*R25)</f>
        <v>0</v>
      </c>
      <c r="R25" s="81"/>
      <c r="S25" s="153" t="s">
        <v>44</v>
      </c>
      <c r="T25" s="153"/>
      <c r="U25" s="153"/>
      <c r="V25" s="153"/>
      <c r="W25" s="153"/>
      <c r="X25" s="153"/>
      <c r="Y25" s="7">
        <v>2</v>
      </c>
      <c r="Z25" s="7">
        <f t="shared" ref="Z25:Z44" si="0">SUM(Y25*AA25)</f>
        <v>0</v>
      </c>
      <c r="AA25" s="46"/>
      <c r="AB25" s="153" t="s">
        <v>144</v>
      </c>
      <c r="AC25" s="189"/>
      <c r="AD25" s="189"/>
      <c r="AE25" s="189"/>
      <c r="AF25" s="189"/>
      <c r="AG25" s="189"/>
      <c r="AH25" s="57">
        <v>1</v>
      </c>
      <c r="AI25" s="7">
        <f t="shared" ref="AI25:AI38" si="1">SUM(AH25*AJ25)</f>
        <v>0</v>
      </c>
      <c r="AJ25" s="73"/>
      <c r="AK25" s="6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</row>
    <row r="26" spans="1:256" x14ac:dyDescent="0.2">
      <c r="A26" s="164" t="s">
        <v>14</v>
      </c>
      <c r="B26" s="136"/>
      <c r="C26" s="136"/>
      <c r="D26" s="136"/>
      <c r="E26" s="136"/>
      <c r="F26" s="140"/>
      <c r="G26" s="7">
        <v>2.5</v>
      </c>
      <c r="H26" s="7">
        <f>SUM(G26*I26)</f>
        <v>0</v>
      </c>
      <c r="I26" s="32"/>
      <c r="J26" s="122" t="s">
        <v>82</v>
      </c>
      <c r="K26" s="122"/>
      <c r="L26" s="122"/>
      <c r="M26" s="122"/>
      <c r="N26" s="122"/>
      <c r="O26" s="122"/>
      <c r="P26" s="7">
        <v>2</v>
      </c>
      <c r="Q26" s="7">
        <f>SUM(P26*R26)</f>
        <v>0</v>
      </c>
      <c r="R26" s="7"/>
      <c r="S26" s="114" t="s">
        <v>46</v>
      </c>
      <c r="T26" s="136"/>
      <c r="U26" s="136"/>
      <c r="V26" s="136"/>
      <c r="W26" s="136"/>
      <c r="X26" s="140"/>
      <c r="Y26" s="7">
        <v>0.5</v>
      </c>
      <c r="Z26" s="7">
        <f t="shared" si="0"/>
        <v>0</v>
      </c>
      <c r="AA26" s="7"/>
      <c r="AB26" s="122" t="s">
        <v>282</v>
      </c>
      <c r="AC26" s="123"/>
      <c r="AD26" s="123"/>
      <c r="AE26" s="123"/>
      <c r="AF26" s="123"/>
      <c r="AG26" s="123"/>
      <c r="AH26" s="57">
        <v>0.2</v>
      </c>
      <c r="AI26" s="7">
        <f t="shared" si="1"/>
        <v>0</v>
      </c>
      <c r="AJ26" s="30"/>
      <c r="AK26" s="6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</row>
    <row r="27" spans="1:256" x14ac:dyDescent="0.2">
      <c r="A27" s="164" t="s">
        <v>160</v>
      </c>
      <c r="B27" s="136"/>
      <c r="C27" s="136"/>
      <c r="D27" s="136"/>
      <c r="E27" s="136"/>
      <c r="F27" s="140"/>
      <c r="G27" s="7">
        <v>1.5</v>
      </c>
      <c r="H27" s="7">
        <f>SUM(G27*I27)</f>
        <v>0</v>
      </c>
      <c r="I27" s="32"/>
      <c r="J27" s="122" t="s">
        <v>164</v>
      </c>
      <c r="K27" s="122"/>
      <c r="L27" s="122"/>
      <c r="M27" s="122"/>
      <c r="N27" s="122"/>
      <c r="O27" s="122"/>
      <c r="P27" s="7">
        <v>1.5</v>
      </c>
      <c r="Q27" s="7">
        <f>SUM(P27*R27)</f>
        <v>0</v>
      </c>
      <c r="R27" s="7"/>
      <c r="S27" s="114" t="s">
        <v>49</v>
      </c>
      <c r="T27" s="136"/>
      <c r="U27" s="136"/>
      <c r="V27" s="136"/>
      <c r="W27" s="136"/>
      <c r="X27" s="140"/>
      <c r="Y27" s="7">
        <v>2.5</v>
      </c>
      <c r="Z27" s="7">
        <f t="shared" si="0"/>
        <v>0</v>
      </c>
      <c r="AA27" s="7"/>
      <c r="AB27" s="122" t="s">
        <v>155</v>
      </c>
      <c r="AC27" s="123"/>
      <c r="AD27" s="123"/>
      <c r="AE27" s="123"/>
      <c r="AF27" s="123"/>
      <c r="AG27" s="123"/>
      <c r="AH27" s="57">
        <v>5</v>
      </c>
      <c r="AI27" s="7">
        <f t="shared" si="1"/>
        <v>0</v>
      </c>
      <c r="AJ27" s="30"/>
      <c r="AK27" s="6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</row>
    <row r="28" spans="1:256" x14ac:dyDescent="0.2">
      <c r="A28" s="164" t="s">
        <v>151</v>
      </c>
      <c r="B28" s="136"/>
      <c r="C28" s="136"/>
      <c r="D28" s="136"/>
      <c r="E28" s="136"/>
      <c r="F28" s="140"/>
      <c r="G28" s="7">
        <v>6.5</v>
      </c>
      <c r="H28" s="7">
        <f t="shared" ref="H28:H37" si="2">SUM(G28*I28)</f>
        <v>0</v>
      </c>
      <c r="I28" s="32"/>
      <c r="J28" s="122" t="s">
        <v>85</v>
      </c>
      <c r="K28" s="122"/>
      <c r="L28" s="122"/>
      <c r="M28" s="122"/>
      <c r="N28" s="122"/>
      <c r="O28" s="122"/>
      <c r="P28" s="7">
        <v>0.5</v>
      </c>
      <c r="Q28" s="7">
        <f>SUM(P28*R28)</f>
        <v>0</v>
      </c>
      <c r="R28" s="7"/>
      <c r="S28" s="122" t="s">
        <v>50</v>
      </c>
      <c r="T28" s="122"/>
      <c r="U28" s="122"/>
      <c r="V28" s="122"/>
      <c r="W28" s="122"/>
      <c r="X28" s="122"/>
      <c r="Y28" s="7">
        <v>0.25</v>
      </c>
      <c r="Z28" s="7">
        <f t="shared" si="0"/>
        <v>0</v>
      </c>
      <c r="AA28" s="7"/>
      <c r="AB28" s="122" t="s">
        <v>154</v>
      </c>
      <c r="AC28" s="123"/>
      <c r="AD28" s="123"/>
      <c r="AE28" s="123"/>
      <c r="AF28" s="123"/>
      <c r="AG28" s="123"/>
      <c r="AH28" s="57">
        <v>7</v>
      </c>
      <c r="AI28" s="7">
        <f t="shared" si="1"/>
        <v>0</v>
      </c>
      <c r="AJ28" s="30"/>
      <c r="AK28" s="6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29" spans="1:256" x14ac:dyDescent="0.2">
      <c r="A29" s="164" t="s">
        <v>19</v>
      </c>
      <c r="B29" s="136"/>
      <c r="C29" s="136"/>
      <c r="D29" s="136"/>
      <c r="E29" s="136"/>
      <c r="F29" s="140"/>
      <c r="G29" s="7">
        <v>1</v>
      </c>
      <c r="H29" s="7">
        <f t="shared" si="2"/>
        <v>0</v>
      </c>
      <c r="I29" s="32"/>
      <c r="J29" s="122" t="s">
        <v>174</v>
      </c>
      <c r="K29" s="123"/>
      <c r="L29" s="123"/>
      <c r="M29" s="123"/>
      <c r="N29" s="123"/>
      <c r="O29" s="123"/>
      <c r="P29" s="58">
        <v>0.5</v>
      </c>
      <c r="Q29" s="7">
        <f t="shared" ref="Q29:Q34" si="3">SUM(P29*R29)</f>
        <v>0</v>
      </c>
      <c r="R29" s="7"/>
      <c r="S29" s="122" t="s">
        <v>187</v>
      </c>
      <c r="T29" s="122"/>
      <c r="U29" s="122"/>
      <c r="V29" s="122"/>
      <c r="W29" s="122"/>
      <c r="X29" s="122"/>
      <c r="Y29" s="7">
        <v>0.25</v>
      </c>
      <c r="Z29" s="7">
        <f t="shared" si="0"/>
        <v>0</v>
      </c>
      <c r="AA29" s="7"/>
      <c r="AB29" s="122" t="s">
        <v>220</v>
      </c>
      <c r="AC29" s="123"/>
      <c r="AD29" s="123"/>
      <c r="AE29" s="123"/>
      <c r="AF29" s="123"/>
      <c r="AG29" s="123"/>
      <c r="AH29" s="57">
        <v>0.5</v>
      </c>
      <c r="AI29" s="7">
        <f t="shared" si="1"/>
        <v>0</v>
      </c>
      <c r="AJ29" s="30"/>
      <c r="AK29" s="6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</row>
    <row r="30" spans="1:256" x14ac:dyDescent="0.2">
      <c r="A30" s="164" t="s">
        <v>161</v>
      </c>
      <c r="B30" s="136"/>
      <c r="C30" s="136"/>
      <c r="D30" s="136"/>
      <c r="E30" s="136"/>
      <c r="F30" s="140"/>
      <c r="G30" s="7">
        <v>1.5</v>
      </c>
      <c r="H30" s="7">
        <f t="shared" si="2"/>
        <v>0</v>
      </c>
      <c r="I30" s="32"/>
      <c r="J30" s="122" t="s">
        <v>175</v>
      </c>
      <c r="K30" s="123"/>
      <c r="L30" s="123"/>
      <c r="M30" s="123"/>
      <c r="N30" s="123"/>
      <c r="O30" s="123"/>
      <c r="P30" s="58">
        <v>0.5</v>
      </c>
      <c r="Q30" s="7">
        <f t="shared" si="3"/>
        <v>0</v>
      </c>
      <c r="R30" s="7"/>
      <c r="S30" s="114" t="s">
        <v>185</v>
      </c>
      <c r="T30" s="115"/>
      <c r="U30" s="115"/>
      <c r="V30" s="115"/>
      <c r="W30" s="115"/>
      <c r="X30" s="116"/>
      <c r="Y30" s="7">
        <v>1</v>
      </c>
      <c r="Z30" s="7">
        <f t="shared" si="0"/>
        <v>0</v>
      </c>
      <c r="AA30" s="7"/>
      <c r="AB30" s="122" t="s">
        <v>86</v>
      </c>
      <c r="AC30" s="123"/>
      <c r="AD30" s="123"/>
      <c r="AE30" s="123"/>
      <c r="AF30" s="123"/>
      <c r="AG30" s="123"/>
      <c r="AH30" s="57">
        <v>5</v>
      </c>
      <c r="AI30" s="7">
        <f t="shared" si="1"/>
        <v>0</v>
      </c>
      <c r="AJ30" s="30"/>
      <c r="AK30" s="6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pans="1:256" x14ac:dyDescent="0.2">
      <c r="A31" s="164" t="s">
        <v>162</v>
      </c>
      <c r="B31" s="136"/>
      <c r="C31" s="136"/>
      <c r="D31" s="136"/>
      <c r="E31" s="136"/>
      <c r="F31" s="140"/>
      <c r="G31" s="7">
        <v>2.5</v>
      </c>
      <c r="H31" s="7">
        <f t="shared" si="2"/>
        <v>0</v>
      </c>
      <c r="I31" s="32"/>
      <c r="J31" s="122" t="s">
        <v>176</v>
      </c>
      <c r="K31" s="123"/>
      <c r="L31" s="123"/>
      <c r="M31" s="123"/>
      <c r="N31" s="123"/>
      <c r="O31" s="123"/>
      <c r="P31" s="58">
        <v>0.25</v>
      </c>
      <c r="Q31" s="7">
        <f t="shared" si="3"/>
        <v>0</v>
      </c>
      <c r="R31" s="7"/>
      <c r="S31" s="122" t="s">
        <v>52</v>
      </c>
      <c r="T31" s="122"/>
      <c r="U31" s="122"/>
      <c r="V31" s="122"/>
      <c r="W31" s="122"/>
      <c r="X31" s="122"/>
      <c r="Y31" s="7">
        <v>0.25</v>
      </c>
      <c r="Z31" s="7">
        <f t="shared" si="0"/>
        <v>0</v>
      </c>
      <c r="AA31" s="7"/>
      <c r="AB31" s="122" t="s">
        <v>89</v>
      </c>
      <c r="AC31" s="123"/>
      <c r="AD31" s="123"/>
      <c r="AE31" s="123"/>
      <c r="AF31" s="123"/>
      <c r="AG31" s="123"/>
      <c r="AH31" s="57">
        <v>5</v>
      </c>
      <c r="AI31" s="7">
        <f t="shared" si="1"/>
        <v>0</v>
      </c>
      <c r="AJ31" s="30"/>
      <c r="AK31" s="6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</row>
    <row r="32" spans="1:256" x14ac:dyDescent="0.2">
      <c r="A32" s="164" t="s">
        <v>179</v>
      </c>
      <c r="B32" s="136"/>
      <c r="C32" s="136"/>
      <c r="D32" s="136"/>
      <c r="E32" s="136"/>
      <c r="F32" s="140"/>
      <c r="G32" s="7">
        <v>0.75</v>
      </c>
      <c r="H32" s="7">
        <f t="shared" si="2"/>
        <v>0</v>
      </c>
      <c r="I32" s="32"/>
      <c r="J32" s="122" t="s">
        <v>177</v>
      </c>
      <c r="K32" s="123"/>
      <c r="L32" s="123"/>
      <c r="M32" s="123"/>
      <c r="N32" s="123"/>
      <c r="O32" s="123"/>
      <c r="P32" s="58">
        <v>0.5</v>
      </c>
      <c r="Q32" s="7">
        <f t="shared" si="3"/>
        <v>0</v>
      </c>
      <c r="R32" s="7"/>
      <c r="S32" s="254" t="s">
        <v>141</v>
      </c>
      <c r="T32" s="158"/>
      <c r="U32" s="158"/>
      <c r="V32" s="158"/>
      <c r="W32" s="158"/>
      <c r="X32" s="159"/>
      <c r="Y32" s="7">
        <v>0.5</v>
      </c>
      <c r="Z32" s="7">
        <f t="shared" si="0"/>
        <v>0</v>
      </c>
      <c r="AA32" s="7"/>
      <c r="AB32" s="114" t="s">
        <v>90</v>
      </c>
      <c r="AC32" s="115"/>
      <c r="AD32" s="115"/>
      <c r="AE32" s="115"/>
      <c r="AF32" s="115"/>
      <c r="AG32" s="116"/>
      <c r="AH32" s="57">
        <v>5</v>
      </c>
      <c r="AI32" s="7">
        <f t="shared" si="1"/>
        <v>0</v>
      </c>
      <c r="AJ32" s="30"/>
      <c r="AK32" s="6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</row>
    <row r="33" spans="1:256" x14ac:dyDescent="0.2">
      <c r="A33" s="164" t="s">
        <v>113</v>
      </c>
      <c r="B33" s="136"/>
      <c r="C33" s="136"/>
      <c r="D33" s="136"/>
      <c r="E33" s="136"/>
      <c r="F33" s="140"/>
      <c r="G33" s="7">
        <v>0.75</v>
      </c>
      <c r="H33" s="7">
        <f t="shared" si="2"/>
        <v>0</v>
      </c>
      <c r="I33" s="32"/>
      <c r="J33" s="114" t="s">
        <v>254</v>
      </c>
      <c r="K33" s="115"/>
      <c r="L33" s="115"/>
      <c r="M33" s="115"/>
      <c r="N33" s="115"/>
      <c r="O33" s="116"/>
      <c r="P33" s="58">
        <v>3</v>
      </c>
      <c r="Q33" s="7">
        <f t="shared" si="3"/>
        <v>0</v>
      </c>
      <c r="R33" s="7"/>
      <c r="S33" s="114" t="s">
        <v>140</v>
      </c>
      <c r="T33" s="115"/>
      <c r="U33" s="115"/>
      <c r="V33" s="115"/>
      <c r="W33" s="115"/>
      <c r="X33" s="116"/>
      <c r="Y33" s="7">
        <v>0.5</v>
      </c>
      <c r="Z33" s="7">
        <f t="shared" si="0"/>
        <v>0</v>
      </c>
      <c r="AA33" s="7"/>
      <c r="AB33" s="114" t="s">
        <v>75</v>
      </c>
      <c r="AC33" s="115"/>
      <c r="AD33" s="115"/>
      <c r="AE33" s="115"/>
      <c r="AF33" s="115"/>
      <c r="AG33" s="116"/>
      <c r="AH33" s="57">
        <v>2</v>
      </c>
      <c r="AI33" s="7">
        <f t="shared" si="1"/>
        <v>0</v>
      </c>
      <c r="AJ33" s="30"/>
      <c r="AK33" s="6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pans="1:256" ht="13.5" thickBot="1" x14ac:dyDescent="0.25">
      <c r="A34" s="164" t="s">
        <v>114</v>
      </c>
      <c r="B34" s="136"/>
      <c r="C34" s="136"/>
      <c r="D34" s="136"/>
      <c r="E34" s="136"/>
      <c r="F34" s="140"/>
      <c r="G34" s="7">
        <v>1</v>
      </c>
      <c r="H34" s="7">
        <f t="shared" si="2"/>
        <v>0</v>
      </c>
      <c r="I34" s="32"/>
      <c r="J34" s="209" t="s">
        <v>231</v>
      </c>
      <c r="K34" s="210"/>
      <c r="L34" s="210"/>
      <c r="M34" s="210"/>
      <c r="N34" s="210"/>
      <c r="O34" s="210"/>
      <c r="P34" s="58">
        <v>1</v>
      </c>
      <c r="Q34" s="7">
        <f t="shared" si="3"/>
        <v>0</v>
      </c>
      <c r="R34" s="58"/>
      <c r="S34" s="114" t="s">
        <v>186</v>
      </c>
      <c r="T34" s="115"/>
      <c r="U34" s="115"/>
      <c r="V34" s="115"/>
      <c r="W34" s="115"/>
      <c r="X34" s="116"/>
      <c r="Y34" s="7">
        <v>1</v>
      </c>
      <c r="Z34" s="7">
        <f t="shared" si="0"/>
        <v>0</v>
      </c>
      <c r="AA34" s="7"/>
      <c r="AB34" s="114" t="s">
        <v>272</v>
      </c>
      <c r="AC34" s="115"/>
      <c r="AD34" s="115"/>
      <c r="AE34" s="115"/>
      <c r="AF34" s="115"/>
      <c r="AG34" s="116"/>
      <c r="AH34" s="57">
        <v>2</v>
      </c>
      <c r="AI34" s="7">
        <f t="shared" si="1"/>
        <v>0</v>
      </c>
      <c r="AJ34" s="30"/>
      <c r="AK34" s="6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</row>
    <row r="35" spans="1:256" ht="13.5" thickBot="1" x14ac:dyDescent="0.25">
      <c r="A35" s="164" t="s">
        <v>228</v>
      </c>
      <c r="B35" s="136"/>
      <c r="C35" s="136"/>
      <c r="D35" s="136"/>
      <c r="E35" s="136"/>
      <c r="F35" s="140"/>
      <c r="G35" s="7">
        <v>0.25</v>
      </c>
      <c r="H35" s="7">
        <f t="shared" si="2"/>
        <v>0</v>
      </c>
      <c r="I35" s="32"/>
      <c r="J35" s="178" t="s">
        <v>132</v>
      </c>
      <c r="K35" s="179"/>
      <c r="L35" s="179"/>
      <c r="M35" s="179"/>
      <c r="N35" s="179"/>
      <c r="O35" s="180"/>
      <c r="P35" s="99"/>
      <c r="Q35" s="100"/>
      <c r="R35" s="98" t="s">
        <v>149</v>
      </c>
      <c r="S35" s="140" t="s">
        <v>55</v>
      </c>
      <c r="T35" s="122"/>
      <c r="U35" s="122"/>
      <c r="V35" s="122"/>
      <c r="W35" s="122"/>
      <c r="X35" s="122"/>
      <c r="Y35" s="7">
        <v>0.25</v>
      </c>
      <c r="Z35" s="7">
        <f t="shared" si="0"/>
        <v>0</v>
      </c>
      <c r="AA35" s="7"/>
      <c r="AB35" s="114" t="s">
        <v>221</v>
      </c>
      <c r="AC35" s="115"/>
      <c r="AD35" s="115"/>
      <c r="AE35" s="115"/>
      <c r="AF35" s="115"/>
      <c r="AG35" s="116"/>
      <c r="AH35" s="57">
        <v>0.2</v>
      </c>
      <c r="AI35" s="7">
        <f t="shared" si="1"/>
        <v>0</v>
      </c>
      <c r="AJ35" s="30"/>
      <c r="AK35" s="6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</row>
    <row r="36" spans="1:256" x14ac:dyDescent="0.2">
      <c r="A36" s="164" t="s">
        <v>288</v>
      </c>
      <c r="B36" s="136"/>
      <c r="C36" s="136"/>
      <c r="D36" s="136"/>
      <c r="E36" s="136"/>
      <c r="F36" s="140"/>
      <c r="G36" s="7">
        <v>0.5</v>
      </c>
      <c r="H36" s="7">
        <f t="shared" si="2"/>
        <v>0</v>
      </c>
      <c r="I36" s="32"/>
      <c r="J36" s="153" t="s">
        <v>36</v>
      </c>
      <c r="K36" s="153"/>
      <c r="L36" s="153"/>
      <c r="M36" s="153"/>
      <c r="N36" s="244" t="s">
        <v>15</v>
      </c>
      <c r="O36" s="244"/>
      <c r="P36" s="62">
        <v>1.75</v>
      </c>
      <c r="Q36" s="7">
        <f t="shared" ref="Q36:Q44" si="4">SUM(P36*R36)</f>
        <v>0</v>
      </c>
      <c r="R36" s="81"/>
      <c r="S36" s="122" t="s">
        <v>58</v>
      </c>
      <c r="T36" s="122"/>
      <c r="U36" s="122"/>
      <c r="V36" s="122"/>
      <c r="W36" s="122"/>
      <c r="X36" s="122"/>
      <c r="Y36" s="7">
        <v>1</v>
      </c>
      <c r="Z36" s="7">
        <f t="shared" si="0"/>
        <v>0</v>
      </c>
      <c r="AA36" s="7"/>
      <c r="AB36" s="114" t="s">
        <v>293</v>
      </c>
      <c r="AC36" s="115"/>
      <c r="AD36" s="115"/>
      <c r="AE36" s="115"/>
      <c r="AF36" s="115"/>
      <c r="AG36" s="116"/>
      <c r="AH36" s="57">
        <v>5</v>
      </c>
      <c r="AI36" s="7">
        <f t="shared" si="1"/>
        <v>0</v>
      </c>
      <c r="AJ36" s="30"/>
      <c r="AK36" s="6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</row>
    <row r="37" spans="1:256" x14ac:dyDescent="0.2">
      <c r="A37" s="164" t="s">
        <v>269</v>
      </c>
      <c r="B37" s="136"/>
      <c r="C37" s="136"/>
      <c r="D37" s="136"/>
      <c r="E37" s="136"/>
      <c r="F37" s="140"/>
      <c r="G37" s="7">
        <v>0.5</v>
      </c>
      <c r="H37" s="7">
        <f t="shared" si="2"/>
        <v>0</v>
      </c>
      <c r="I37" s="32"/>
      <c r="J37" s="122"/>
      <c r="K37" s="122"/>
      <c r="L37" s="122"/>
      <c r="M37" s="122"/>
      <c r="N37" s="190" t="s">
        <v>17</v>
      </c>
      <c r="O37" s="190"/>
      <c r="P37" s="7">
        <v>2.5</v>
      </c>
      <c r="Q37" s="7">
        <f t="shared" si="4"/>
        <v>0</v>
      </c>
      <c r="R37" s="7"/>
      <c r="S37" s="122" t="s">
        <v>138</v>
      </c>
      <c r="T37" s="122"/>
      <c r="U37" s="122"/>
      <c r="V37" s="39" t="s">
        <v>31</v>
      </c>
      <c r="W37" s="10" t="s">
        <v>32</v>
      </c>
      <c r="X37" s="39" t="s">
        <v>33</v>
      </c>
      <c r="Y37" s="11">
        <v>2.5</v>
      </c>
      <c r="Z37" s="7">
        <f t="shared" si="0"/>
        <v>0</v>
      </c>
      <c r="AA37" s="7"/>
      <c r="AB37" s="114" t="s">
        <v>271</v>
      </c>
      <c r="AC37" s="115"/>
      <c r="AD37" s="115"/>
      <c r="AE37" s="115"/>
      <c r="AF37" s="115"/>
      <c r="AG37" s="116"/>
      <c r="AH37" s="57">
        <v>5</v>
      </c>
      <c r="AI37" s="7">
        <f t="shared" si="1"/>
        <v>0</v>
      </c>
      <c r="AJ37" s="30"/>
      <c r="AK37" s="6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</row>
    <row r="38" spans="1:256" ht="13.5" thickBot="1" x14ac:dyDescent="0.25">
      <c r="A38" s="164" t="s">
        <v>26</v>
      </c>
      <c r="B38" s="136"/>
      <c r="C38" s="136"/>
      <c r="D38" s="136"/>
      <c r="E38" s="136"/>
      <c r="F38" s="140"/>
      <c r="G38" s="7">
        <v>0.5</v>
      </c>
      <c r="H38" s="7">
        <f t="shared" ref="H38:H46" si="5">SUM(G38*I38)</f>
        <v>0</v>
      </c>
      <c r="I38" s="32"/>
      <c r="J38" s="122" t="s">
        <v>40</v>
      </c>
      <c r="K38" s="122"/>
      <c r="L38" s="122"/>
      <c r="M38" s="122"/>
      <c r="N38" s="190" t="s">
        <v>15</v>
      </c>
      <c r="O38" s="190"/>
      <c r="P38" s="7">
        <v>1.5</v>
      </c>
      <c r="Q38" s="7">
        <f t="shared" si="4"/>
        <v>0</v>
      </c>
      <c r="R38" s="32"/>
      <c r="S38" s="33" t="s">
        <v>139</v>
      </c>
      <c r="T38" s="34"/>
      <c r="U38" s="35"/>
      <c r="V38" s="39" t="s">
        <v>31</v>
      </c>
      <c r="W38" s="10" t="s">
        <v>32</v>
      </c>
      <c r="X38" s="39" t="s">
        <v>33</v>
      </c>
      <c r="Y38" s="36">
        <v>1</v>
      </c>
      <c r="Z38" s="7">
        <f t="shared" si="0"/>
        <v>0</v>
      </c>
      <c r="AA38" s="7"/>
      <c r="AB38" s="209" t="s">
        <v>223</v>
      </c>
      <c r="AC38" s="210"/>
      <c r="AD38" s="210"/>
      <c r="AE38" s="210"/>
      <c r="AF38" s="210"/>
      <c r="AG38" s="210"/>
      <c r="AH38" s="57">
        <v>2</v>
      </c>
      <c r="AI38" s="7">
        <f t="shared" si="1"/>
        <v>0</v>
      </c>
      <c r="AJ38" s="59"/>
      <c r="AK38" s="6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</row>
    <row r="39" spans="1:256" ht="13.5" thickBot="1" x14ac:dyDescent="0.25">
      <c r="A39" s="164" t="s">
        <v>29</v>
      </c>
      <c r="B39" s="136"/>
      <c r="C39" s="136"/>
      <c r="D39" s="136"/>
      <c r="E39" s="136"/>
      <c r="F39" s="140"/>
      <c r="G39" s="7">
        <v>0.25</v>
      </c>
      <c r="H39" s="7">
        <f t="shared" si="5"/>
        <v>0</v>
      </c>
      <c r="I39" s="32"/>
      <c r="J39" s="190"/>
      <c r="K39" s="190"/>
      <c r="L39" s="190"/>
      <c r="M39" s="190"/>
      <c r="N39" s="190" t="s">
        <v>17</v>
      </c>
      <c r="O39" s="190"/>
      <c r="P39" s="7">
        <v>2</v>
      </c>
      <c r="Q39" s="7">
        <f t="shared" si="4"/>
        <v>0</v>
      </c>
      <c r="R39" s="7"/>
      <c r="S39" s="114" t="s">
        <v>69</v>
      </c>
      <c r="T39" s="115"/>
      <c r="U39" s="116"/>
      <c r="V39" s="37" t="s">
        <v>31</v>
      </c>
      <c r="W39" s="37" t="s">
        <v>32</v>
      </c>
      <c r="X39" s="37" t="s">
        <v>33</v>
      </c>
      <c r="Y39" s="7">
        <v>6</v>
      </c>
      <c r="Z39" s="7">
        <f t="shared" si="0"/>
        <v>0</v>
      </c>
      <c r="AA39" s="7"/>
      <c r="AB39" s="141" t="s">
        <v>222</v>
      </c>
      <c r="AC39" s="149"/>
      <c r="AD39" s="149"/>
      <c r="AE39" s="149"/>
      <c r="AF39" s="149"/>
      <c r="AG39" s="150"/>
      <c r="AH39" s="101"/>
      <c r="AI39" s="102"/>
      <c r="AJ39" s="98" t="s">
        <v>149</v>
      </c>
      <c r="AK39" s="6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</row>
    <row r="40" spans="1:256" x14ac:dyDescent="0.2">
      <c r="A40" s="164" t="s">
        <v>35</v>
      </c>
      <c r="B40" s="136"/>
      <c r="C40" s="136"/>
      <c r="D40" s="136"/>
      <c r="E40" s="136"/>
      <c r="F40" s="140"/>
      <c r="G40" s="7">
        <v>0.75</v>
      </c>
      <c r="H40" s="7">
        <f t="shared" si="5"/>
        <v>0</v>
      </c>
      <c r="I40" s="32"/>
      <c r="J40" s="122" t="s">
        <v>39</v>
      </c>
      <c r="K40" s="122"/>
      <c r="L40" s="122"/>
      <c r="M40" s="122"/>
      <c r="N40" s="122"/>
      <c r="O40" s="122"/>
      <c r="P40" s="7">
        <v>0.75</v>
      </c>
      <c r="Q40" s="7">
        <f t="shared" si="4"/>
        <v>0</v>
      </c>
      <c r="R40" s="7"/>
      <c r="S40" s="114" t="s">
        <v>72</v>
      </c>
      <c r="T40" s="115"/>
      <c r="U40" s="115"/>
      <c r="V40" s="115"/>
      <c r="W40" s="115"/>
      <c r="X40" s="116"/>
      <c r="Y40" s="7">
        <v>10</v>
      </c>
      <c r="Z40" s="7">
        <f t="shared" si="0"/>
        <v>0</v>
      </c>
      <c r="AA40" s="7"/>
      <c r="AB40" s="153" t="s">
        <v>270</v>
      </c>
      <c r="AC40" s="153"/>
      <c r="AD40" s="153"/>
      <c r="AE40" s="153"/>
      <c r="AF40" s="153"/>
      <c r="AG40" s="153"/>
      <c r="AH40" s="7">
        <v>0.25</v>
      </c>
      <c r="AI40" s="7">
        <f t="shared" ref="AI40:AI52" si="6">SUM(AH40*AJ40)</f>
        <v>0</v>
      </c>
      <c r="AJ40" s="46"/>
      <c r="AK40" s="6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</row>
    <row r="41" spans="1:256" x14ac:dyDescent="0.2">
      <c r="A41" s="164" t="s">
        <v>246</v>
      </c>
      <c r="B41" s="136"/>
      <c r="C41" s="136"/>
      <c r="D41" s="136"/>
      <c r="E41" s="136"/>
      <c r="F41" s="140"/>
      <c r="G41" s="7">
        <v>2.5</v>
      </c>
      <c r="H41" s="7">
        <f t="shared" si="5"/>
        <v>0</v>
      </c>
      <c r="I41" s="32"/>
      <c r="J41" s="122" t="s">
        <v>255</v>
      </c>
      <c r="K41" s="122"/>
      <c r="L41" s="122"/>
      <c r="M41" s="122"/>
      <c r="N41" s="122"/>
      <c r="O41" s="122"/>
      <c r="P41" s="11">
        <v>2</v>
      </c>
      <c r="Q41" s="7">
        <f t="shared" si="4"/>
        <v>0</v>
      </c>
      <c r="R41" s="7"/>
      <c r="S41" s="114" t="s">
        <v>281</v>
      </c>
      <c r="T41" s="115"/>
      <c r="U41" s="115"/>
      <c r="V41" s="115"/>
      <c r="W41" s="115"/>
      <c r="X41" s="116"/>
      <c r="Y41" s="7">
        <v>10</v>
      </c>
      <c r="Z41" s="7">
        <f t="shared" si="0"/>
        <v>0</v>
      </c>
      <c r="AA41" s="7"/>
      <c r="AB41" s="114" t="s">
        <v>77</v>
      </c>
      <c r="AC41" s="115"/>
      <c r="AD41" s="115"/>
      <c r="AE41" s="115"/>
      <c r="AF41" s="115"/>
      <c r="AG41" s="116"/>
      <c r="AH41" s="7">
        <v>0.25</v>
      </c>
      <c r="AI41" s="7">
        <f t="shared" si="6"/>
        <v>0</v>
      </c>
      <c r="AJ41" s="46"/>
      <c r="AK41" s="6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</row>
    <row r="42" spans="1:256" x14ac:dyDescent="0.2">
      <c r="A42" s="164" t="s">
        <v>37</v>
      </c>
      <c r="B42" s="136"/>
      <c r="C42" s="136"/>
      <c r="D42" s="136"/>
      <c r="E42" s="136"/>
      <c r="F42" s="140"/>
      <c r="G42" s="7">
        <v>0.75</v>
      </c>
      <c r="H42" s="7">
        <f t="shared" si="5"/>
        <v>0</v>
      </c>
      <c r="I42" s="32"/>
      <c r="J42" s="114" t="s">
        <v>45</v>
      </c>
      <c r="K42" s="136"/>
      <c r="L42" s="136"/>
      <c r="M42" s="136"/>
      <c r="N42" s="136"/>
      <c r="O42" s="140"/>
      <c r="P42" s="7">
        <v>0.25</v>
      </c>
      <c r="Q42" s="7">
        <f t="shared" si="4"/>
        <v>0</v>
      </c>
      <c r="R42" s="7"/>
      <c r="S42" s="114" t="s">
        <v>74</v>
      </c>
      <c r="T42" s="115"/>
      <c r="U42" s="115"/>
      <c r="V42" s="115"/>
      <c r="W42" s="115"/>
      <c r="X42" s="116"/>
      <c r="Y42" s="7">
        <v>0.5</v>
      </c>
      <c r="Z42" s="7">
        <f t="shared" si="0"/>
        <v>0</v>
      </c>
      <c r="AA42" s="7"/>
      <c r="AB42" s="114" t="s">
        <v>170</v>
      </c>
      <c r="AC42" s="115"/>
      <c r="AD42" s="115"/>
      <c r="AE42" s="115"/>
      <c r="AF42" s="115"/>
      <c r="AG42" s="116"/>
      <c r="AH42" s="7">
        <v>0.2</v>
      </c>
      <c r="AI42" s="7">
        <f t="shared" si="6"/>
        <v>0</v>
      </c>
      <c r="AJ42" s="7"/>
      <c r="AK42" s="6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</row>
    <row r="43" spans="1:256" x14ac:dyDescent="0.2">
      <c r="A43" s="164" t="s">
        <v>115</v>
      </c>
      <c r="B43" s="136"/>
      <c r="C43" s="136"/>
      <c r="D43" s="136"/>
      <c r="E43" s="136"/>
      <c r="F43" s="140"/>
      <c r="G43" s="7">
        <v>1.5</v>
      </c>
      <c r="H43" s="7">
        <f t="shared" si="5"/>
        <v>0</v>
      </c>
      <c r="I43" s="32"/>
      <c r="J43" s="114" t="s">
        <v>48</v>
      </c>
      <c r="K43" s="136"/>
      <c r="L43" s="136"/>
      <c r="M43" s="136"/>
      <c r="N43" s="136"/>
      <c r="O43" s="140"/>
      <c r="P43" s="7">
        <v>1.5</v>
      </c>
      <c r="Q43" s="7">
        <f t="shared" si="4"/>
        <v>0</v>
      </c>
      <c r="R43" s="7"/>
      <c r="S43" s="114" t="s">
        <v>274</v>
      </c>
      <c r="T43" s="115"/>
      <c r="U43" s="115"/>
      <c r="V43" s="115"/>
      <c r="W43" s="115"/>
      <c r="X43" s="116"/>
      <c r="Y43" s="7">
        <v>2</v>
      </c>
      <c r="Z43" s="7">
        <f t="shared" si="0"/>
        <v>0</v>
      </c>
      <c r="AA43" s="7"/>
      <c r="AB43" s="114" t="s">
        <v>260</v>
      </c>
      <c r="AC43" s="136"/>
      <c r="AD43" s="136"/>
      <c r="AE43" s="136"/>
      <c r="AF43" s="136"/>
      <c r="AG43" s="140"/>
      <c r="AH43" s="7">
        <v>0.25</v>
      </c>
      <c r="AI43" s="7">
        <f t="shared" si="6"/>
        <v>0</v>
      </c>
      <c r="AJ43" s="7"/>
      <c r="AK43" s="6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</row>
    <row r="44" spans="1:256" ht="13.5" thickBot="1" x14ac:dyDescent="0.25">
      <c r="A44" s="164" t="s">
        <v>116</v>
      </c>
      <c r="B44" s="136"/>
      <c r="C44" s="136"/>
      <c r="D44" s="136"/>
      <c r="E44" s="136"/>
      <c r="F44" s="140"/>
      <c r="G44" s="7">
        <v>1</v>
      </c>
      <c r="H44" s="7">
        <f t="shared" si="5"/>
        <v>0</v>
      </c>
      <c r="I44" s="32"/>
      <c r="J44" s="122" t="s">
        <v>295</v>
      </c>
      <c r="K44" s="122"/>
      <c r="L44" s="122"/>
      <c r="M44" s="122"/>
      <c r="N44" s="122"/>
      <c r="O44" s="122"/>
      <c r="P44" s="7">
        <v>2</v>
      </c>
      <c r="Q44" s="7">
        <f t="shared" si="4"/>
        <v>0</v>
      </c>
      <c r="R44" s="7"/>
      <c r="S44" s="122" t="s">
        <v>275</v>
      </c>
      <c r="T44" s="122"/>
      <c r="U44" s="122"/>
      <c r="V44" s="122"/>
      <c r="W44" s="122"/>
      <c r="X44" s="122"/>
      <c r="Y44" s="36">
        <v>2</v>
      </c>
      <c r="Z44" s="7">
        <f t="shared" si="0"/>
        <v>0</v>
      </c>
      <c r="AA44" s="58"/>
      <c r="AB44" s="114" t="s">
        <v>169</v>
      </c>
      <c r="AC44" s="115"/>
      <c r="AD44" s="115"/>
      <c r="AE44" s="115"/>
      <c r="AF44" s="115"/>
      <c r="AG44" s="116"/>
      <c r="AH44" s="7">
        <v>0.5</v>
      </c>
      <c r="AI44" s="7">
        <f t="shared" si="6"/>
        <v>0</v>
      </c>
      <c r="AJ44" s="7"/>
      <c r="AK44" s="6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</row>
    <row r="45" spans="1:256" ht="13.5" thickBot="1" x14ac:dyDescent="0.25">
      <c r="A45" s="164" t="s">
        <v>41</v>
      </c>
      <c r="B45" s="136"/>
      <c r="C45" s="136"/>
      <c r="D45" s="136"/>
      <c r="E45" s="136"/>
      <c r="F45" s="140"/>
      <c r="G45" s="7">
        <v>2</v>
      </c>
      <c r="H45" s="7">
        <f t="shared" si="5"/>
        <v>0</v>
      </c>
      <c r="I45" s="32"/>
      <c r="J45" s="122" t="s">
        <v>118</v>
      </c>
      <c r="K45" s="122"/>
      <c r="L45" s="122"/>
      <c r="M45" s="122"/>
      <c r="N45" s="122"/>
      <c r="O45" s="122"/>
      <c r="P45" s="7">
        <v>0.75</v>
      </c>
      <c r="Q45" s="7">
        <f t="shared" ref="Q45:Q53" si="7">SUM(P45*R45)</f>
        <v>0</v>
      </c>
      <c r="R45" s="7"/>
      <c r="S45" s="178" t="s">
        <v>189</v>
      </c>
      <c r="T45" s="179"/>
      <c r="U45" s="179"/>
      <c r="V45" s="179"/>
      <c r="W45" s="179"/>
      <c r="X45" s="180"/>
      <c r="Y45" s="106"/>
      <c r="Z45" s="106"/>
      <c r="AA45" s="98" t="s">
        <v>149</v>
      </c>
      <c r="AB45" s="154" t="s">
        <v>279</v>
      </c>
      <c r="AC45" s="115"/>
      <c r="AD45" s="115"/>
      <c r="AE45" s="115"/>
      <c r="AF45" s="115"/>
      <c r="AG45" s="116"/>
      <c r="AH45" s="7">
        <v>1</v>
      </c>
      <c r="AI45" s="7">
        <f t="shared" si="6"/>
        <v>0</v>
      </c>
      <c r="AJ45" s="7"/>
      <c r="AK45" s="6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</row>
    <row r="46" spans="1:256" x14ac:dyDescent="0.2">
      <c r="A46" s="164" t="s">
        <v>289</v>
      </c>
      <c r="B46" s="115"/>
      <c r="C46" s="115"/>
      <c r="D46" s="115"/>
      <c r="E46" s="115"/>
      <c r="F46" s="116"/>
      <c r="G46" s="7">
        <v>0.5</v>
      </c>
      <c r="H46" s="7">
        <f t="shared" si="5"/>
        <v>0</v>
      </c>
      <c r="I46" s="32"/>
      <c r="J46" s="122" t="s">
        <v>51</v>
      </c>
      <c r="K46" s="122"/>
      <c r="L46" s="122"/>
      <c r="M46" s="122"/>
      <c r="N46" s="122"/>
      <c r="O46" s="122"/>
      <c r="P46" s="7">
        <v>1.25</v>
      </c>
      <c r="Q46" s="7">
        <f t="shared" si="7"/>
        <v>0</v>
      </c>
      <c r="R46" s="7"/>
      <c r="S46" s="252" t="s">
        <v>190</v>
      </c>
      <c r="T46" s="253"/>
      <c r="U46" s="253"/>
      <c r="V46" s="253"/>
      <c r="W46" s="253"/>
      <c r="X46" s="253"/>
      <c r="Y46" s="79">
        <v>0.5</v>
      </c>
      <c r="Z46" s="7">
        <f t="shared" ref="Z46:Z48" si="8">SUM(Y46*AA46)</f>
        <v>0</v>
      </c>
      <c r="AA46" s="73"/>
      <c r="AB46" s="114" t="s">
        <v>172</v>
      </c>
      <c r="AC46" s="115"/>
      <c r="AD46" s="115"/>
      <c r="AE46" s="115"/>
      <c r="AF46" s="115"/>
      <c r="AG46" s="116"/>
      <c r="AH46" s="7">
        <v>0.5</v>
      </c>
      <c r="AI46" s="7">
        <f t="shared" si="6"/>
        <v>0</v>
      </c>
      <c r="AJ46" s="7"/>
      <c r="AK46" s="6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</row>
    <row r="47" spans="1:256" x14ac:dyDescent="0.2">
      <c r="A47" s="164" t="s">
        <v>53</v>
      </c>
      <c r="B47" s="136"/>
      <c r="C47" s="136"/>
      <c r="D47" s="136"/>
      <c r="E47" s="136"/>
      <c r="F47" s="140"/>
      <c r="G47" s="7">
        <v>1</v>
      </c>
      <c r="H47" s="7">
        <f t="shared" ref="H47:H49" si="9">SUM(G47*I47)</f>
        <v>0</v>
      </c>
      <c r="I47" s="7"/>
      <c r="J47" s="122" t="s">
        <v>131</v>
      </c>
      <c r="K47" s="122"/>
      <c r="L47" s="122"/>
      <c r="M47" s="122"/>
      <c r="N47" s="190" t="s">
        <v>54</v>
      </c>
      <c r="O47" s="190"/>
      <c r="P47" s="7">
        <v>0.75</v>
      </c>
      <c r="Q47" s="7">
        <f t="shared" si="7"/>
        <v>0</v>
      </c>
      <c r="R47" s="7"/>
      <c r="S47" s="144" t="s">
        <v>191</v>
      </c>
      <c r="T47" s="115"/>
      <c r="U47" s="115"/>
      <c r="V47" s="115"/>
      <c r="W47" s="115"/>
      <c r="X47" s="115"/>
      <c r="Y47" s="79">
        <v>1</v>
      </c>
      <c r="Z47" s="7">
        <f t="shared" si="8"/>
        <v>0</v>
      </c>
      <c r="AA47" s="30"/>
      <c r="AB47" s="140" t="s">
        <v>283</v>
      </c>
      <c r="AC47" s="122"/>
      <c r="AD47" s="122"/>
      <c r="AE47" s="122"/>
      <c r="AF47" s="122"/>
      <c r="AG47" s="122"/>
      <c r="AH47" s="7">
        <v>1</v>
      </c>
      <c r="AI47" s="7">
        <f t="shared" si="6"/>
        <v>0</v>
      </c>
      <c r="AJ47" s="7"/>
      <c r="AK47" s="6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spans="1:256" x14ac:dyDescent="0.2">
      <c r="A48" s="164" t="s">
        <v>79</v>
      </c>
      <c r="B48" s="136"/>
      <c r="C48" s="136"/>
      <c r="D48" s="136"/>
      <c r="E48" s="136"/>
      <c r="F48" s="140"/>
      <c r="G48" s="7">
        <v>0.5</v>
      </c>
      <c r="H48" s="7">
        <f t="shared" si="9"/>
        <v>0</v>
      </c>
      <c r="I48" s="7"/>
      <c r="J48" s="122"/>
      <c r="K48" s="122"/>
      <c r="L48" s="122"/>
      <c r="M48" s="122"/>
      <c r="N48" s="190" t="s">
        <v>15</v>
      </c>
      <c r="O48" s="190"/>
      <c r="P48" s="7">
        <v>1</v>
      </c>
      <c r="Q48" s="7">
        <f t="shared" si="7"/>
        <v>0</v>
      </c>
      <c r="R48" s="7"/>
      <c r="S48" s="144" t="s">
        <v>192</v>
      </c>
      <c r="T48" s="115"/>
      <c r="U48" s="115"/>
      <c r="V48" s="115"/>
      <c r="W48" s="115"/>
      <c r="X48" s="115"/>
      <c r="Y48" s="79">
        <v>3</v>
      </c>
      <c r="Z48" s="7">
        <f t="shared" si="8"/>
        <v>0</v>
      </c>
      <c r="AA48" s="30"/>
      <c r="AB48" s="122" t="s">
        <v>81</v>
      </c>
      <c r="AC48" s="122"/>
      <c r="AD48" s="122"/>
      <c r="AE48" s="122"/>
      <c r="AF48" s="122"/>
      <c r="AG48" s="122"/>
      <c r="AH48" s="7">
        <v>1</v>
      </c>
      <c r="AI48" s="7">
        <f t="shared" si="6"/>
        <v>0</v>
      </c>
      <c r="AJ48" s="7"/>
      <c r="AK48" s="6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</row>
    <row r="49" spans="1:256" ht="13.5" thickBot="1" x14ac:dyDescent="0.25">
      <c r="A49" s="249" t="s">
        <v>56</v>
      </c>
      <c r="B49" s="192"/>
      <c r="C49" s="192"/>
      <c r="D49" s="192"/>
      <c r="E49" s="192"/>
      <c r="F49" s="193"/>
      <c r="G49" s="58">
        <v>0.5</v>
      </c>
      <c r="H49" s="58">
        <f t="shared" si="9"/>
        <v>0</v>
      </c>
      <c r="I49" s="58"/>
      <c r="J49" s="140"/>
      <c r="K49" s="122"/>
      <c r="L49" s="122"/>
      <c r="M49" s="122"/>
      <c r="N49" s="190" t="s">
        <v>17</v>
      </c>
      <c r="O49" s="190"/>
      <c r="P49" s="7">
        <v>2</v>
      </c>
      <c r="Q49" s="7">
        <f t="shared" si="7"/>
        <v>0</v>
      </c>
      <c r="R49" s="7"/>
      <c r="S49" s="153" t="s">
        <v>286</v>
      </c>
      <c r="T49" s="153"/>
      <c r="U49" s="153"/>
      <c r="V49" s="153"/>
      <c r="W49" s="153"/>
      <c r="X49" s="153"/>
      <c r="Y49" s="7">
        <v>0.5</v>
      </c>
      <c r="Z49" s="7">
        <f>SUM(Y49*AA49)</f>
        <v>0</v>
      </c>
      <c r="AA49" s="7"/>
      <c r="AB49" s="122" t="s">
        <v>83</v>
      </c>
      <c r="AC49" s="122"/>
      <c r="AD49" s="122"/>
      <c r="AE49" s="122"/>
      <c r="AF49" s="122"/>
      <c r="AG49" s="122"/>
      <c r="AH49" s="7">
        <v>0.5</v>
      </c>
      <c r="AI49" s="7">
        <f t="shared" si="6"/>
        <v>0</v>
      </c>
      <c r="AJ49" s="7"/>
      <c r="AK49" s="6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</row>
    <row r="50" spans="1:256" ht="13.5" thickBot="1" x14ac:dyDescent="0.25">
      <c r="A50" s="141" t="s">
        <v>57</v>
      </c>
      <c r="B50" s="149"/>
      <c r="C50" s="149"/>
      <c r="D50" s="149"/>
      <c r="E50" s="149"/>
      <c r="F50" s="150"/>
      <c r="G50" s="104"/>
      <c r="H50" s="105"/>
      <c r="I50" s="98" t="s">
        <v>149</v>
      </c>
      <c r="J50" s="154" t="s">
        <v>294</v>
      </c>
      <c r="K50" s="184"/>
      <c r="L50" s="184"/>
      <c r="M50" s="184"/>
      <c r="N50" s="184"/>
      <c r="O50" s="185"/>
      <c r="P50" s="7">
        <v>0.5</v>
      </c>
      <c r="Q50" s="7">
        <f t="shared" si="7"/>
        <v>0</v>
      </c>
      <c r="R50" s="7"/>
      <c r="S50" s="122" t="s">
        <v>287</v>
      </c>
      <c r="T50" s="122"/>
      <c r="U50" s="122"/>
      <c r="V50" s="122"/>
      <c r="W50" s="122"/>
      <c r="X50" s="122"/>
      <c r="Y50" s="7">
        <v>0.85</v>
      </c>
      <c r="Z50" s="7">
        <f t="shared" ref="Z50:Z75" si="10">SUM(Y50*AA50)</f>
        <v>0</v>
      </c>
      <c r="AA50" s="7"/>
      <c r="AB50" s="114" t="s">
        <v>225</v>
      </c>
      <c r="AC50" s="115"/>
      <c r="AD50" s="115"/>
      <c r="AE50" s="115"/>
      <c r="AF50" s="115"/>
      <c r="AG50" s="116"/>
      <c r="AH50" s="7">
        <v>0.25</v>
      </c>
      <c r="AI50" s="7">
        <f t="shared" si="6"/>
        <v>0</v>
      </c>
      <c r="AJ50" s="7"/>
      <c r="AK50" s="6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</row>
    <row r="51" spans="1:256" x14ac:dyDescent="0.2">
      <c r="A51" s="177" t="s">
        <v>291</v>
      </c>
      <c r="B51" s="156"/>
      <c r="C51" s="156"/>
      <c r="D51" s="156"/>
      <c r="E51" s="156"/>
      <c r="F51" s="157"/>
      <c r="G51" s="46">
        <v>3</v>
      </c>
      <c r="H51" s="46">
        <f t="shared" ref="H51:H59" si="11">SUM(G51*I51)</f>
        <v>0</v>
      </c>
      <c r="I51" s="72"/>
      <c r="J51" s="114" t="s">
        <v>152</v>
      </c>
      <c r="K51" s="184"/>
      <c r="L51" s="184"/>
      <c r="M51" s="184"/>
      <c r="N51" s="184"/>
      <c r="O51" s="185"/>
      <c r="P51" s="7">
        <v>0.2</v>
      </c>
      <c r="Q51" s="7">
        <f t="shared" si="7"/>
        <v>0</v>
      </c>
      <c r="R51" s="7"/>
      <c r="S51" s="122" t="s">
        <v>193</v>
      </c>
      <c r="T51" s="122"/>
      <c r="U51" s="122"/>
      <c r="V51" s="122"/>
      <c r="W51" s="122"/>
      <c r="X51" s="122"/>
      <c r="Y51" s="7">
        <v>1.5</v>
      </c>
      <c r="Z51" s="7">
        <f t="shared" si="10"/>
        <v>0</v>
      </c>
      <c r="AA51" s="7"/>
      <c r="AB51" s="114" t="s">
        <v>226</v>
      </c>
      <c r="AC51" s="115"/>
      <c r="AD51" s="115"/>
      <c r="AE51" s="115"/>
      <c r="AF51" s="115"/>
      <c r="AG51" s="116"/>
      <c r="AH51" s="7">
        <v>0.25</v>
      </c>
      <c r="AI51" s="7">
        <f t="shared" si="6"/>
        <v>0</v>
      </c>
      <c r="AJ51" s="58"/>
      <c r="AK51" s="6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</row>
    <row r="52" spans="1:256" ht="13.5" thickBot="1" x14ac:dyDescent="0.25">
      <c r="A52" s="164" t="s">
        <v>292</v>
      </c>
      <c r="B52" s="115"/>
      <c r="C52" s="115"/>
      <c r="D52" s="115"/>
      <c r="E52" s="115"/>
      <c r="F52" s="116"/>
      <c r="G52" s="7">
        <v>4.5</v>
      </c>
      <c r="H52" s="7">
        <f t="shared" si="11"/>
        <v>0</v>
      </c>
      <c r="I52" s="72"/>
      <c r="J52" s="114" t="s">
        <v>134</v>
      </c>
      <c r="K52" s="184"/>
      <c r="L52" s="184"/>
      <c r="M52" s="184"/>
      <c r="N52" s="184"/>
      <c r="O52" s="185"/>
      <c r="P52" s="7">
        <v>0.25</v>
      </c>
      <c r="Q52" s="7">
        <f t="shared" si="7"/>
        <v>0</v>
      </c>
      <c r="R52" s="7"/>
      <c r="S52" s="209" t="s">
        <v>194</v>
      </c>
      <c r="T52" s="209"/>
      <c r="U52" s="209"/>
      <c r="V52" s="209"/>
      <c r="W52" s="209"/>
      <c r="X52" s="209"/>
      <c r="Y52" s="7">
        <v>3</v>
      </c>
      <c r="Z52" s="7">
        <f t="shared" si="10"/>
        <v>0</v>
      </c>
      <c r="AA52" s="30"/>
      <c r="AB52" s="114" t="s">
        <v>278</v>
      </c>
      <c r="AC52" s="115"/>
      <c r="AD52" s="115"/>
      <c r="AE52" s="115"/>
      <c r="AF52" s="115"/>
      <c r="AG52" s="116"/>
      <c r="AH52" s="7">
        <v>0.25</v>
      </c>
      <c r="AI52" s="7">
        <f t="shared" si="6"/>
        <v>0</v>
      </c>
      <c r="AJ52" s="58"/>
      <c r="AK52" s="84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</row>
    <row r="53" spans="1:256" ht="13.5" thickBot="1" x14ac:dyDescent="0.25">
      <c r="A53" s="164" t="s">
        <v>118</v>
      </c>
      <c r="B53" s="136"/>
      <c r="C53" s="136"/>
      <c r="D53" s="136"/>
      <c r="E53" s="136"/>
      <c r="F53" s="140"/>
      <c r="G53" s="7">
        <v>0.6</v>
      </c>
      <c r="H53" s="7">
        <f t="shared" si="11"/>
        <v>0</v>
      </c>
      <c r="I53" s="32"/>
      <c r="J53" s="209" t="s">
        <v>59</v>
      </c>
      <c r="K53" s="209"/>
      <c r="L53" s="209"/>
      <c r="M53" s="209"/>
      <c r="N53" s="209"/>
      <c r="O53" s="209"/>
      <c r="P53" s="7">
        <v>0.25</v>
      </c>
      <c r="Q53" s="7">
        <f t="shared" si="7"/>
        <v>0</v>
      </c>
      <c r="R53" s="58"/>
      <c r="S53" s="140" t="s">
        <v>195</v>
      </c>
      <c r="T53" s="123"/>
      <c r="U53" s="123"/>
      <c r="V53" s="123"/>
      <c r="W53" s="123"/>
      <c r="X53" s="123"/>
      <c r="Y53" s="71">
        <v>2</v>
      </c>
      <c r="Z53" s="7">
        <f t="shared" si="10"/>
        <v>0</v>
      </c>
      <c r="AA53" s="30"/>
      <c r="AB53" s="141" t="s">
        <v>171</v>
      </c>
      <c r="AC53" s="142"/>
      <c r="AD53" s="142"/>
      <c r="AE53" s="142"/>
      <c r="AF53" s="142"/>
      <c r="AG53" s="143"/>
      <c r="AH53" s="107"/>
      <c r="AI53" s="108"/>
      <c r="AJ53" s="98" t="s">
        <v>149</v>
      </c>
      <c r="AK53" s="84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</row>
    <row r="54" spans="1:256" ht="13.5" thickBot="1" x14ac:dyDescent="0.25">
      <c r="A54" s="164" t="s">
        <v>119</v>
      </c>
      <c r="B54" s="136"/>
      <c r="C54" s="136"/>
      <c r="D54" s="136"/>
      <c r="E54" s="136"/>
      <c r="F54" s="140"/>
      <c r="G54" s="7">
        <v>2</v>
      </c>
      <c r="H54" s="7">
        <f t="shared" si="11"/>
        <v>0</v>
      </c>
      <c r="I54" s="32"/>
      <c r="J54" s="178" t="s">
        <v>61</v>
      </c>
      <c r="K54" s="179"/>
      <c r="L54" s="179"/>
      <c r="M54" s="179"/>
      <c r="N54" s="179"/>
      <c r="O54" s="180"/>
      <c r="P54" s="101"/>
      <c r="Q54" s="102"/>
      <c r="R54" s="98" t="s">
        <v>149</v>
      </c>
      <c r="S54" s="122" t="s">
        <v>196</v>
      </c>
      <c r="T54" s="123"/>
      <c r="U54" s="123"/>
      <c r="V54" s="123"/>
      <c r="W54" s="123"/>
      <c r="X54" s="123"/>
      <c r="Y54" s="71">
        <v>4</v>
      </c>
      <c r="Z54" s="7">
        <f t="shared" si="10"/>
        <v>0</v>
      </c>
      <c r="AA54" s="30"/>
      <c r="AB54" s="155" t="s">
        <v>261</v>
      </c>
      <c r="AC54" s="156"/>
      <c r="AD54" s="156"/>
      <c r="AE54" s="156"/>
      <c r="AF54" s="156"/>
      <c r="AG54" s="157"/>
      <c r="AH54" s="7">
        <v>0.55000000000000004</v>
      </c>
      <c r="AI54" s="7">
        <f>SUM(AH54*AJ54)</f>
        <v>0</v>
      </c>
      <c r="AJ54" s="72"/>
      <c r="AK54" s="84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</row>
    <row r="55" spans="1:256" ht="13.5" thickBot="1" x14ac:dyDescent="0.25">
      <c r="A55" s="164" t="s">
        <v>62</v>
      </c>
      <c r="B55" s="136"/>
      <c r="C55" s="136"/>
      <c r="D55" s="136"/>
      <c r="E55" s="136"/>
      <c r="F55" s="140"/>
      <c r="G55" s="7">
        <v>2</v>
      </c>
      <c r="H55" s="7">
        <f t="shared" si="11"/>
        <v>0</v>
      </c>
      <c r="I55" s="32"/>
      <c r="J55" s="153" t="s">
        <v>63</v>
      </c>
      <c r="K55" s="153"/>
      <c r="L55" s="153"/>
      <c r="M55" s="153"/>
      <c r="N55" s="153"/>
      <c r="O55" s="153"/>
      <c r="P55" s="62">
        <v>1.5</v>
      </c>
      <c r="Q55" s="7">
        <f t="shared" ref="Q55:Q64" si="12">SUM(P55*R55)</f>
        <v>0</v>
      </c>
      <c r="R55" s="81"/>
      <c r="S55" s="209" t="s">
        <v>197</v>
      </c>
      <c r="T55" s="210"/>
      <c r="U55" s="210"/>
      <c r="V55" s="210"/>
      <c r="W55" s="210"/>
      <c r="X55" s="210"/>
      <c r="Y55" s="71">
        <v>6</v>
      </c>
      <c r="Z55" s="7">
        <f t="shared" si="10"/>
        <v>0</v>
      </c>
      <c r="AA55" s="59"/>
      <c r="AB55" s="114" t="s">
        <v>262</v>
      </c>
      <c r="AC55" s="115"/>
      <c r="AD55" s="115"/>
      <c r="AE55" s="115"/>
      <c r="AF55" s="115"/>
      <c r="AG55" s="116"/>
      <c r="AH55" s="7">
        <v>0.65</v>
      </c>
      <c r="AI55" s="7">
        <f t="shared" ref="AI55:AI61" si="13">SUM(AH55*AJ55)</f>
        <v>0</v>
      </c>
      <c r="AJ55" s="32"/>
      <c r="AK55" s="84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</row>
    <row r="56" spans="1:256" ht="13.5" thickBot="1" x14ac:dyDescent="0.25">
      <c r="A56" s="164" t="s">
        <v>64</v>
      </c>
      <c r="B56" s="136"/>
      <c r="C56" s="136"/>
      <c r="D56" s="136"/>
      <c r="E56" s="136"/>
      <c r="F56" s="140"/>
      <c r="G56" s="7">
        <v>2</v>
      </c>
      <c r="H56" s="7">
        <f t="shared" si="11"/>
        <v>0</v>
      </c>
      <c r="I56" s="32"/>
      <c r="J56" s="114" t="s">
        <v>136</v>
      </c>
      <c r="K56" s="115"/>
      <c r="L56" s="115"/>
      <c r="M56" s="115"/>
      <c r="N56" s="115"/>
      <c r="O56" s="116"/>
      <c r="P56" s="7">
        <v>2</v>
      </c>
      <c r="Q56" s="7">
        <f t="shared" si="12"/>
        <v>0</v>
      </c>
      <c r="R56" s="7"/>
      <c r="S56" s="178" t="s">
        <v>76</v>
      </c>
      <c r="T56" s="179"/>
      <c r="U56" s="179"/>
      <c r="V56" s="179"/>
      <c r="W56" s="179"/>
      <c r="X56" s="180"/>
      <c r="Y56" s="101"/>
      <c r="Z56" s="102"/>
      <c r="AA56" s="98" t="s">
        <v>149</v>
      </c>
      <c r="AB56" s="114" t="s">
        <v>227</v>
      </c>
      <c r="AC56" s="115"/>
      <c r="AD56" s="115"/>
      <c r="AE56" s="115"/>
      <c r="AF56" s="115"/>
      <c r="AG56" s="116"/>
      <c r="AH56" s="7">
        <v>0.75</v>
      </c>
      <c r="AI56" s="7">
        <f t="shared" si="13"/>
        <v>0</v>
      </c>
      <c r="AJ56" s="32"/>
      <c r="AK56" s="84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</row>
    <row r="57" spans="1:256" x14ac:dyDescent="0.2">
      <c r="A57" s="164" t="s">
        <v>41</v>
      </c>
      <c r="B57" s="136"/>
      <c r="C57" s="136"/>
      <c r="D57" s="136"/>
      <c r="E57" s="136"/>
      <c r="F57" s="140"/>
      <c r="G57" s="7">
        <v>2</v>
      </c>
      <c r="H57" s="7">
        <f t="shared" si="11"/>
        <v>0</v>
      </c>
      <c r="I57" s="32"/>
      <c r="J57" s="122" t="s">
        <v>65</v>
      </c>
      <c r="K57" s="122"/>
      <c r="L57" s="122"/>
      <c r="M57" s="122"/>
      <c r="N57" s="122"/>
      <c r="O57" s="122"/>
      <c r="P57" s="7">
        <v>1</v>
      </c>
      <c r="Q57" s="7">
        <f t="shared" si="12"/>
        <v>0</v>
      </c>
      <c r="R57" s="78"/>
      <c r="S57" s="153" t="s">
        <v>199</v>
      </c>
      <c r="T57" s="189"/>
      <c r="U57" s="189"/>
      <c r="V57" s="189"/>
      <c r="W57" s="189"/>
      <c r="X57" s="189"/>
      <c r="Y57" s="57">
        <v>0.75</v>
      </c>
      <c r="Z57" s="7">
        <f t="shared" si="10"/>
        <v>0</v>
      </c>
      <c r="AA57" s="73"/>
      <c r="AB57" s="114" t="s">
        <v>273</v>
      </c>
      <c r="AC57" s="136"/>
      <c r="AD57" s="136"/>
      <c r="AE57" s="136"/>
      <c r="AF57" s="136"/>
      <c r="AG57" s="140"/>
      <c r="AH57" s="7">
        <v>0.85</v>
      </c>
      <c r="AI57" s="7">
        <f t="shared" si="13"/>
        <v>0</v>
      </c>
      <c r="AJ57" s="32"/>
      <c r="AK57" s="84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</row>
    <row r="58" spans="1:256" x14ac:dyDescent="0.2">
      <c r="A58" s="164" t="s">
        <v>68</v>
      </c>
      <c r="B58" s="136"/>
      <c r="C58" s="136"/>
      <c r="D58" s="136"/>
      <c r="E58" s="136"/>
      <c r="F58" s="140"/>
      <c r="G58" s="7">
        <v>0.5</v>
      </c>
      <c r="H58" s="7">
        <f t="shared" si="11"/>
        <v>0</v>
      </c>
      <c r="I58" s="7"/>
      <c r="J58" s="114" t="s">
        <v>135</v>
      </c>
      <c r="K58" s="115"/>
      <c r="L58" s="115"/>
      <c r="M58" s="115"/>
      <c r="N58" s="115"/>
      <c r="O58" s="116"/>
      <c r="P58" s="7">
        <v>0.25</v>
      </c>
      <c r="Q58" s="7">
        <f t="shared" si="12"/>
        <v>0</v>
      </c>
      <c r="R58" s="78"/>
      <c r="S58" s="122" t="s">
        <v>200</v>
      </c>
      <c r="T58" s="123"/>
      <c r="U58" s="123"/>
      <c r="V58" s="123"/>
      <c r="W58" s="123"/>
      <c r="X58" s="123"/>
      <c r="Y58" s="57">
        <v>1</v>
      </c>
      <c r="Z58" s="7">
        <f t="shared" si="10"/>
        <v>0</v>
      </c>
      <c r="AA58" s="30"/>
      <c r="AB58" s="114" t="s">
        <v>143</v>
      </c>
      <c r="AC58" s="136"/>
      <c r="AD58" s="136"/>
      <c r="AE58" s="136"/>
      <c r="AF58" s="136"/>
      <c r="AG58" s="140"/>
      <c r="AH58" s="7">
        <v>0.75</v>
      </c>
      <c r="AI58" s="7">
        <f t="shared" si="13"/>
        <v>0</v>
      </c>
      <c r="AJ58" s="32"/>
      <c r="AK58" s="84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</row>
    <row r="59" spans="1:256" ht="13.5" thickBot="1" x14ac:dyDescent="0.25">
      <c r="A59" s="246" t="s">
        <v>70</v>
      </c>
      <c r="B59" s="247"/>
      <c r="C59" s="247"/>
      <c r="D59" s="247"/>
      <c r="E59" s="247"/>
      <c r="F59" s="248"/>
      <c r="G59" s="92">
        <v>0.7</v>
      </c>
      <c r="H59" s="92">
        <f t="shared" si="11"/>
        <v>0</v>
      </c>
      <c r="I59" s="92"/>
      <c r="J59" s="136" t="s">
        <v>167</v>
      </c>
      <c r="K59" s="115"/>
      <c r="L59" s="115"/>
      <c r="M59" s="115"/>
      <c r="N59" s="115"/>
      <c r="O59" s="116"/>
      <c r="P59" s="7">
        <v>1</v>
      </c>
      <c r="Q59" s="7">
        <f t="shared" si="12"/>
        <v>0</v>
      </c>
      <c r="R59" s="78"/>
      <c r="S59" s="122" t="s">
        <v>50</v>
      </c>
      <c r="T59" s="123"/>
      <c r="U59" s="123"/>
      <c r="V59" s="123"/>
      <c r="W59" s="123"/>
      <c r="X59" s="123"/>
      <c r="Y59" s="57">
        <v>0.25</v>
      </c>
      <c r="Z59" s="7">
        <f t="shared" si="10"/>
        <v>0</v>
      </c>
      <c r="AA59" s="30"/>
      <c r="AB59" s="158" t="s">
        <v>148</v>
      </c>
      <c r="AC59" s="158"/>
      <c r="AD59" s="158"/>
      <c r="AE59" s="158"/>
      <c r="AF59" s="158"/>
      <c r="AG59" s="159"/>
      <c r="AH59" s="7">
        <v>0.5</v>
      </c>
      <c r="AI59" s="7">
        <f t="shared" si="13"/>
        <v>0</v>
      </c>
      <c r="AJ59" s="32"/>
      <c r="AK59" s="84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</row>
    <row r="60" spans="1:256" ht="13.5" thickBot="1" x14ac:dyDescent="0.25">
      <c r="A60" s="109" t="s">
        <v>9</v>
      </c>
      <c r="B60" s="110"/>
      <c r="C60" s="110"/>
      <c r="D60" s="110"/>
      <c r="E60" s="110"/>
      <c r="F60" s="111"/>
      <c r="G60" s="110"/>
      <c r="H60" s="110"/>
      <c r="I60" s="98" t="s">
        <v>149</v>
      </c>
      <c r="J60" s="122" t="s">
        <v>67</v>
      </c>
      <c r="K60" s="122"/>
      <c r="L60" s="122"/>
      <c r="M60" s="122"/>
      <c r="N60" s="122"/>
      <c r="O60" s="122"/>
      <c r="P60" s="7">
        <v>0.15</v>
      </c>
      <c r="Q60" s="7">
        <f t="shared" si="12"/>
        <v>0</v>
      </c>
      <c r="R60" s="78"/>
      <c r="S60" s="122" t="s">
        <v>233</v>
      </c>
      <c r="T60" s="123"/>
      <c r="U60" s="123"/>
      <c r="V60" s="123"/>
      <c r="W60" s="123"/>
      <c r="X60" s="123"/>
      <c r="Y60" s="57">
        <v>0.25</v>
      </c>
      <c r="Z60" s="7">
        <f t="shared" si="10"/>
        <v>0</v>
      </c>
      <c r="AA60" s="30"/>
      <c r="AB60" s="114" t="s">
        <v>84</v>
      </c>
      <c r="AC60" s="136"/>
      <c r="AD60" s="136"/>
      <c r="AE60" s="136"/>
      <c r="AF60" s="136"/>
      <c r="AG60" s="140"/>
      <c r="AH60" s="7">
        <v>0.5</v>
      </c>
      <c r="AI60" s="7">
        <f t="shared" si="13"/>
        <v>0</v>
      </c>
      <c r="AJ60" s="7"/>
      <c r="AK60" s="45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</row>
    <row r="61" spans="1:256" ht="13.5" thickBot="1" x14ac:dyDescent="0.25">
      <c r="A61" s="155" t="s">
        <v>11</v>
      </c>
      <c r="B61" s="156"/>
      <c r="C61" s="156"/>
      <c r="D61" s="157"/>
      <c r="E61" s="194" t="s">
        <v>12</v>
      </c>
      <c r="F61" s="195"/>
      <c r="G61" s="46">
        <v>1.5</v>
      </c>
      <c r="H61" s="46">
        <f t="shared" ref="H61:H75" si="14">SUM(G61*I61)</f>
        <v>0</v>
      </c>
      <c r="I61" s="72"/>
      <c r="J61" s="122" t="s">
        <v>265</v>
      </c>
      <c r="K61" s="122"/>
      <c r="L61" s="122"/>
      <c r="M61" s="122"/>
      <c r="N61" s="122"/>
      <c r="O61" s="122"/>
      <c r="P61" s="7">
        <v>0.5</v>
      </c>
      <c r="Q61" s="7">
        <f t="shared" si="12"/>
        <v>0</v>
      </c>
      <c r="R61" s="78"/>
      <c r="S61" s="122" t="s">
        <v>201</v>
      </c>
      <c r="T61" s="123"/>
      <c r="U61" s="123"/>
      <c r="V61" s="123"/>
      <c r="W61" s="123"/>
      <c r="X61" s="123"/>
      <c r="Y61" s="57">
        <v>1</v>
      </c>
      <c r="Z61" s="7">
        <f t="shared" si="10"/>
        <v>0</v>
      </c>
      <c r="AA61" s="30"/>
      <c r="AB61" s="114" t="s">
        <v>240</v>
      </c>
      <c r="AC61" s="115"/>
      <c r="AD61" s="115"/>
      <c r="AE61" s="115"/>
      <c r="AF61" s="115"/>
      <c r="AG61" s="116"/>
      <c r="AH61" s="7">
        <v>0.4</v>
      </c>
      <c r="AI61" s="7">
        <f t="shared" si="13"/>
        <v>0</v>
      </c>
      <c r="AJ61" s="92"/>
      <c r="AK61" s="84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</row>
    <row r="62" spans="1:256" ht="13.5" thickBot="1" x14ac:dyDescent="0.25">
      <c r="A62" s="114"/>
      <c r="B62" s="136"/>
      <c r="C62" s="136"/>
      <c r="D62" s="140"/>
      <c r="E62" s="182" t="s">
        <v>15</v>
      </c>
      <c r="F62" s="183"/>
      <c r="G62" s="7">
        <v>2</v>
      </c>
      <c r="H62" s="7">
        <f t="shared" si="14"/>
        <v>0</v>
      </c>
      <c r="I62" s="32"/>
      <c r="J62" s="122" t="s">
        <v>71</v>
      </c>
      <c r="K62" s="122"/>
      <c r="L62" s="122"/>
      <c r="M62" s="122"/>
      <c r="N62" s="122"/>
      <c r="O62" s="122"/>
      <c r="P62" s="7">
        <v>0.15</v>
      </c>
      <c r="Q62" s="7">
        <f t="shared" si="12"/>
        <v>0</v>
      </c>
      <c r="R62" s="78"/>
      <c r="S62" s="122" t="s">
        <v>198</v>
      </c>
      <c r="T62" s="123"/>
      <c r="U62" s="123"/>
      <c r="V62" s="123"/>
      <c r="W62" s="123"/>
      <c r="X62" s="123"/>
      <c r="Y62" s="57">
        <v>0.75</v>
      </c>
      <c r="Z62" s="7">
        <f t="shared" si="10"/>
        <v>0</v>
      </c>
      <c r="AA62" s="30"/>
      <c r="AB62" s="141" t="s">
        <v>267</v>
      </c>
      <c r="AC62" s="142"/>
      <c r="AD62" s="142"/>
      <c r="AE62" s="142"/>
      <c r="AF62" s="142"/>
      <c r="AG62" s="143"/>
      <c r="AH62" s="107"/>
      <c r="AI62" s="108"/>
      <c r="AJ62" s="98" t="s">
        <v>149</v>
      </c>
      <c r="AK62" s="84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</row>
    <row r="63" spans="1:256" x14ac:dyDescent="0.2">
      <c r="A63" s="114"/>
      <c r="B63" s="136"/>
      <c r="C63" s="136"/>
      <c r="D63" s="140"/>
      <c r="E63" s="182" t="s">
        <v>17</v>
      </c>
      <c r="F63" s="183"/>
      <c r="G63" s="7">
        <v>3</v>
      </c>
      <c r="H63" s="7">
        <f t="shared" si="14"/>
        <v>0</v>
      </c>
      <c r="I63" s="32"/>
      <c r="J63" s="114" t="s">
        <v>168</v>
      </c>
      <c r="K63" s="115"/>
      <c r="L63" s="115"/>
      <c r="M63" s="115"/>
      <c r="N63" s="115"/>
      <c r="O63" s="116"/>
      <c r="P63" s="7">
        <v>0.25</v>
      </c>
      <c r="Q63" s="7">
        <f t="shared" si="12"/>
        <v>0</v>
      </c>
      <c r="R63" s="78"/>
      <c r="S63" s="140" t="s">
        <v>202</v>
      </c>
      <c r="T63" s="123"/>
      <c r="U63" s="123"/>
      <c r="V63" s="123"/>
      <c r="W63" s="123"/>
      <c r="X63" s="123"/>
      <c r="Y63" s="57">
        <v>0.1</v>
      </c>
      <c r="Z63" s="7">
        <f t="shared" si="10"/>
        <v>0</v>
      </c>
      <c r="AA63" s="30"/>
      <c r="AB63" s="144"/>
      <c r="AC63" s="145"/>
      <c r="AD63" s="145"/>
      <c r="AE63" s="145"/>
      <c r="AF63" s="145"/>
      <c r="AG63" s="146"/>
      <c r="AH63" s="30"/>
      <c r="AI63" s="30"/>
      <c r="AJ63" s="91"/>
      <c r="AK63" s="84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</row>
    <row r="64" spans="1:256" ht="13.5" thickBot="1" x14ac:dyDescent="0.25">
      <c r="A64" s="114" t="s">
        <v>118</v>
      </c>
      <c r="B64" s="136"/>
      <c r="C64" s="136"/>
      <c r="D64" s="136"/>
      <c r="E64" s="136"/>
      <c r="F64" s="140"/>
      <c r="G64" s="7">
        <v>1</v>
      </c>
      <c r="H64" s="7">
        <f t="shared" si="14"/>
        <v>0</v>
      </c>
      <c r="I64" s="32"/>
      <c r="J64" s="122" t="s">
        <v>264</v>
      </c>
      <c r="K64" s="122"/>
      <c r="L64" s="122"/>
      <c r="M64" s="122"/>
      <c r="N64" s="122"/>
      <c r="O64" s="122"/>
      <c r="P64" s="7">
        <v>0.1</v>
      </c>
      <c r="Q64" s="7">
        <f t="shared" si="12"/>
        <v>0</v>
      </c>
      <c r="R64" s="82"/>
      <c r="S64" s="250" t="s">
        <v>203</v>
      </c>
      <c r="T64" s="251"/>
      <c r="U64" s="251"/>
      <c r="V64" s="251"/>
      <c r="W64" s="251"/>
      <c r="X64" s="251"/>
      <c r="Y64" s="7">
        <v>0.5</v>
      </c>
      <c r="Z64" s="7">
        <f t="shared" si="10"/>
        <v>0</v>
      </c>
      <c r="AA64" s="59"/>
      <c r="AB64" s="144"/>
      <c r="AC64" s="145"/>
      <c r="AD64" s="145"/>
      <c r="AE64" s="145"/>
      <c r="AF64" s="145"/>
      <c r="AG64" s="146"/>
      <c r="AH64" s="30"/>
      <c r="AI64" s="30"/>
      <c r="AJ64" s="91"/>
      <c r="AK64" s="84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</row>
    <row r="65" spans="1:257" ht="13.5" thickBot="1" x14ac:dyDescent="0.25">
      <c r="A65" s="114" t="s">
        <v>21</v>
      </c>
      <c r="B65" s="136"/>
      <c r="C65" s="136"/>
      <c r="D65" s="140"/>
      <c r="E65" s="182" t="s">
        <v>12</v>
      </c>
      <c r="F65" s="183"/>
      <c r="G65" s="7">
        <v>0.6</v>
      </c>
      <c r="H65" s="7">
        <f t="shared" si="14"/>
        <v>0</v>
      </c>
      <c r="I65" s="32"/>
      <c r="J65" s="109" t="s">
        <v>142</v>
      </c>
      <c r="K65" s="110"/>
      <c r="L65" s="110"/>
      <c r="M65" s="110"/>
      <c r="N65" s="110"/>
      <c r="O65" s="111"/>
      <c r="P65" s="112"/>
      <c r="Q65" s="112"/>
      <c r="R65" s="98" t="s">
        <v>149</v>
      </c>
      <c r="S65" s="178" t="s">
        <v>204</v>
      </c>
      <c r="T65" s="179"/>
      <c r="U65" s="179"/>
      <c r="V65" s="179"/>
      <c r="W65" s="179"/>
      <c r="X65" s="180"/>
      <c r="Y65" s="101"/>
      <c r="Z65" s="102"/>
      <c r="AA65" s="98" t="s">
        <v>149</v>
      </c>
      <c r="AB65" s="144"/>
      <c r="AC65" s="145"/>
      <c r="AD65" s="145"/>
      <c r="AE65" s="145"/>
      <c r="AF65" s="145"/>
      <c r="AG65" s="146"/>
      <c r="AH65" s="30"/>
      <c r="AI65" s="30"/>
      <c r="AJ65" s="91"/>
      <c r="AK65" s="84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</row>
    <row r="66" spans="1:257" x14ac:dyDescent="0.2">
      <c r="A66" s="114"/>
      <c r="B66" s="136"/>
      <c r="C66" s="136"/>
      <c r="D66" s="140"/>
      <c r="E66" s="182" t="s">
        <v>15</v>
      </c>
      <c r="F66" s="183"/>
      <c r="G66" s="7">
        <v>1</v>
      </c>
      <c r="H66" s="7">
        <f t="shared" si="14"/>
        <v>0</v>
      </c>
      <c r="I66" s="32"/>
      <c r="J66" s="155" t="s">
        <v>13</v>
      </c>
      <c r="K66" s="156"/>
      <c r="L66" s="156"/>
      <c r="M66" s="156"/>
      <c r="N66" s="156"/>
      <c r="O66" s="157"/>
      <c r="P66" s="7">
        <v>1</v>
      </c>
      <c r="Q66" s="7">
        <f>+SUM(P66*R66)</f>
        <v>0</v>
      </c>
      <c r="R66" s="46"/>
      <c r="S66" s="153" t="s">
        <v>205</v>
      </c>
      <c r="T66" s="189"/>
      <c r="U66" s="189"/>
      <c r="V66" s="189"/>
      <c r="W66" s="189"/>
      <c r="X66" s="189"/>
      <c r="Y66" s="57">
        <v>1.5</v>
      </c>
      <c r="Z66" s="7">
        <f t="shared" si="10"/>
        <v>0</v>
      </c>
      <c r="AA66" s="73"/>
      <c r="AB66" s="144"/>
      <c r="AC66" s="145"/>
      <c r="AD66" s="145"/>
      <c r="AE66" s="145"/>
      <c r="AF66" s="145"/>
      <c r="AG66" s="146"/>
      <c r="AH66" s="30"/>
      <c r="AI66" s="30"/>
      <c r="AJ66" s="91"/>
      <c r="AK66" s="84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</row>
    <row r="67" spans="1:257" x14ac:dyDescent="0.2">
      <c r="A67" s="114"/>
      <c r="B67" s="136"/>
      <c r="C67" s="136"/>
      <c r="D67" s="140"/>
      <c r="E67" s="182" t="s">
        <v>17</v>
      </c>
      <c r="F67" s="183"/>
      <c r="G67" s="7">
        <v>2</v>
      </c>
      <c r="H67" s="7">
        <f t="shared" si="14"/>
        <v>0</v>
      </c>
      <c r="I67" s="7"/>
      <c r="J67" s="114" t="s">
        <v>16</v>
      </c>
      <c r="K67" s="136"/>
      <c r="L67" s="136"/>
      <c r="M67" s="136"/>
      <c r="N67" s="136"/>
      <c r="O67" s="140"/>
      <c r="P67" s="7">
        <v>1</v>
      </c>
      <c r="Q67" s="7">
        <f t="shared" ref="Q67:Q96" si="15">+SUM(P67*R67)</f>
        <v>0</v>
      </c>
      <c r="R67" s="7"/>
      <c r="S67" s="122" t="s">
        <v>206</v>
      </c>
      <c r="T67" s="123"/>
      <c r="U67" s="123"/>
      <c r="V67" s="123"/>
      <c r="W67" s="123"/>
      <c r="X67" s="123"/>
      <c r="Y67" s="57">
        <v>3</v>
      </c>
      <c r="Z67" s="7">
        <f t="shared" si="10"/>
        <v>0</v>
      </c>
      <c r="AA67" s="30"/>
      <c r="AB67" s="144"/>
      <c r="AC67" s="145"/>
      <c r="AD67" s="145"/>
      <c r="AE67" s="145"/>
      <c r="AF67" s="145"/>
      <c r="AG67" s="146"/>
      <c r="AH67" s="30"/>
      <c r="AI67" s="30"/>
      <c r="AJ67" s="91"/>
      <c r="AK67" s="84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</row>
    <row r="68" spans="1:257" x14ac:dyDescent="0.2">
      <c r="A68" s="164" t="s">
        <v>117</v>
      </c>
      <c r="B68" s="136"/>
      <c r="C68" s="136"/>
      <c r="D68" s="136"/>
      <c r="E68" s="136"/>
      <c r="F68" s="140"/>
      <c r="G68" s="7">
        <v>1.5</v>
      </c>
      <c r="H68" s="7">
        <f>SUM(G68*I68)</f>
        <v>0</v>
      </c>
      <c r="I68" s="7"/>
      <c r="J68" s="114" t="s">
        <v>18</v>
      </c>
      <c r="K68" s="136"/>
      <c r="L68" s="136"/>
      <c r="M68" s="136"/>
      <c r="N68" s="136"/>
      <c r="O68" s="140"/>
      <c r="P68" s="7">
        <v>1</v>
      </c>
      <c r="Q68" s="7">
        <f t="shared" si="15"/>
        <v>0</v>
      </c>
      <c r="R68" s="7"/>
      <c r="S68" s="122" t="s">
        <v>207</v>
      </c>
      <c r="T68" s="123"/>
      <c r="U68" s="123"/>
      <c r="V68" s="123"/>
      <c r="W68" s="123"/>
      <c r="X68" s="123"/>
      <c r="Y68" s="57">
        <v>0.5</v>
      </c>
      <c r="Z68" s="7">
        <f t="shared" si="10"/>
        <v>0</v>
      </c>
      <c r="AA68" s="30"/>
      <c r="AB68" s="114"/>
      <c r="AC68" s="115"/>
      <c r="AD68" s="115"/>
      <c r="AE68" s="115"/>
      <c r="AF68" s="115"/>
      <c r="AG68" s="116"/>
      <c r="AH68" s="7"/>
      <c r="AI68" s="7"/>
      <c r="AJ68" s="32"/>
      <c r="AK68" s="84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</row>
    <row r="69" spans="1:257" x14ac:dyDescent="0.2">
      <c r="A69" s="114" t="s">
        <v>165</v>
      </c>
      <c r="B69" s="136"/>
      <c r="C69" s="136"/>
      <c r="D69" s="136"/>
      <c r="E69" s="136"/>
      <c r="F69" s="140"/>
      <c r="G69" s="7">
        <v>2</v>
      </c>
      <c r="H69" s="7">
        <f>SUM(G69*I69)</f>
        <v>0</v>
      </c>
      <c r="I69" s="7"/>
      <c r="J69" s="122" t="s">
        <v>28</v>
      </c>
      <c r="K69" s="122"/>
      <c r="L69" s="122"/>
      <c r="M69" s="122"/>
      <c r="N69" s="122"/>
      <c r="O69" s="122"/>
      <c r="P69" s="7">
        <v>1.5</v>
      </c>
      <c r="Q69" s="7">
        <f>+SUM(P69*R69)</f>
        <v>0</v>
      </c>
      <c r="R69" s="7"/>
      <c r="S69" s="122" t="s">
        <v>208</v>
      </c>
      <c r="T69" s="123"/>
      <c r="U69" s="123"/>
      <c r="V69" s="123"/>
      <c r="W69" s="123"/>
      <c r="X69" s="123"/>
      <c r="Y69" s="57">
        <v>0.1</v>
      </c>
      <c r="Z69" s="7">
        <f t="shared" si="10"/>
        <v>0</v>
      </c>
      <c r="AA69" s="30"/>
      <c r="AB69" s="136"/>
      <c r="AC69" s="115"/>
      <c r="AD69" s="115"/>
      <c r="AE69" s="115"/>
      <c r="AF69" s="115"/>
      <c r="AG69" s="116"/>
      <c r="AH69" s="7"/>
      <c r="AI69" s="7"/>
      <c r="AJ69" s="32"/>
      <c r="AK69" s="84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</row>
    <row r="70" spans="1:257" x14ac:dyDescent="0.2">
      <c r="A70" s="114" t="s">
        <v>23</v>
      </c>
      <c r="B70" s="136"/>
      <c r="C70" s="136"/>
      <c r="D70" s="136"/>
      <c r="E70" s="136"/>
      <c r="F70" s="140"/>
      <c r="G70" s="7">
        <v>2</v>
      </c>
      <c r="H70" s="7">
        <f t="shared" si="14"/>
        <v>0</v>
      </c>
      <c r="I70" s="7"/>
      <c r="J70" s="114" t="s">
        <v>20</v>
      </c>
      <c r="K70" s="136"/>
      <c r="L70" s="136"/>
      <c r="M70" s="136"/>
      <c r="N70" s="136"/>
      <c r="O70" s="140"/>
      <c r="P70" s="7">
        <v>1.5</v>
      </c>
      <c r="Q70" s="7">
        <f t="shared" si="15"/>
        <v>0</v>
      </c>
      <c r="R70" s="7"/>
      <c r="S70" s="122" t="s">
        <v>209</v>
      </c>
      <c r="T70" s="123"/>
      <c r="U70" s="123"/>
      <c r="V70" s="123"/>
      <c r="W70" s="123"/>
      <c r="X70" s="123"/>
      <c r="Y70" s="57">
        <v>2</v>
      </c>
      <c r="Z70" s="7">
        <f t="shared" si="10"/>
        <v>0</v>
      </c>
      <c r="AA70" s="30"/>
      <c r="AB70" s="114"/>
      <c r="AC70" s="115"/>
      <c r="AD70" s="115"/>
      <c r="AE70" s="115"/>
      <c r="AF70" s="115"/>
      <c r="AG70" s="116"/>
      <c r="AH70" s="7"/>
      <c r="AI70" s="7"/>
      <c r="AJ70" s="32"/>
      <c r="AK70" s="84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</row>
    <row r="71" spans="1:257" x14ac:dyDescent="0.2">
      <c r="A71" s="114" t="s">
        <v>25</v>
      </c>
      <c r="B71" s="136"/>
      <c r="C71" s="136"/>
      <c r="D71" s="136"/>
      <c r="E71" s="136"/>
      <c r="F71" s="140"/>
      <c r="G71" s="7">
        <v>1</v>
      </c>
      <c r="H71" s="7">
        <f t="shared" si="14"/>
        <v>0</v>
      </c>
      <c r="I71" s="7"/>
      <c r="J71" s="114" t="s">
        <v>182</v>
      </c>
      <c r="K71" s="136"/>
      <c r="L71" s="136"/>
      <c r="M71" s="136"/>
      <c r="N71" s="136"/>
      <c r="O71" s="140"/>
      <c r="P71" s="7">
        <v>1</v>
      </c>
      <c r="Q71" s="7">
        <f t="shared" si="15"/>
        <v>0</v>
      </c>
      <c r="R71" s="32"/>
      <c r="S71" s="122" t="s">
        <v>66</v>
      </c>
      <c r="T71" s="123"/>
      <c r="U71" s="123"/>
      <c r="V71" s="123"/>
      <c r="W71" s="123"/>
      <c r="X71" s="123"/>
      <c r="Y71" s="57">
        <v>0.75</v>
      </c>
      <c r="Z71" s="7">
        <f t="shared" si="10"/>
        <v>0</v>
      </c>
      <c r="AA71" s="30"/>
      <c r="AB71" s="114"/>
      <c r="AC71" s="115"/>
      <c r="AD71" s="115"/>
      <c r="AE71" s="115"/>
      <c r="AF71" s="115"/>
      <c r="AG71" s="116"/>
      <c r="AH71" s="7"/>
      <c r="AI71" s="7"/>
      <c r="AJ71" s="32"/>
      <c r="AK71" s="87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</row>
    <row r="72" spans="1:257" x14ac:dyDescent="0.2">
      <c r="A72" s="114" t="s">
        <v>27</v>
      </c>
      <c r="B72" s="136"/>
      <c r="C72" s="136"/>
      <c r="D72" s="136"/>
      <c r="E72" s="136"/>
      <c r="F72" s="140"/>
      <c r="G72" s="7">
        <v>1.5</v>
      </c>
      <c r="H72" s="7">
        <f t="shared" si="14"/>
        <v>0</v>
      </c>
      <c r="I72" s="7"/>
      <c r="J72" s="114" t="s">
        <v>22</v>
      </c>
      <c r="K72" s="136"/>
      <c r="L72" s="136"/>
      <c r="M72" s="136"/>
      <c r="N72" s="136"/>
      <c r="O72" s="140"/>
      <c r="P72" s="7">
        <v>3</v>
      </c>
      <c r="Q72" s="7">
        <f t="shared" si="15"/>
        <v>0</v>
      </c>
      <c r="R72" s="7"/>
      <c r="S72" s="122" t="s">
        <v>210</v>
      </c>
      <c r="T72" s="123"/>
      <c r="U72" s="123"/>
      <c r="V72" s="123"/>
      <c r="W72" s="123"/>
      <c r="X72" s="123"/>
      <c r="Y72" s="57">
        <v>0.75</v>
      </c>
      <c r="Z72" s="7">
        <f t="shared" si="10"/>
        <v>0</v>
      </c>
      <c r="AA72" s="30"/>
      <c r="AB72" s="114"/>
      <c r="AC72" s="115"/>
      <c r="AD72" s="115"/>
      <c r="AE72" s="115"/>
      <c r="AF72" s="115"/>
      <c r="AG72" s="116"/>
      <c r="AH72" s="7"/>
      <c r="AI72" s="7"/>
      <c r="AJ72" s="32"/>
      <c r="AK72" s="87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</row>
    <row r="73" spans="1:257" ht="13.5" customHeight="1" x14ac:dyDescent="0.2">
      <c r="A73" s="114" t="s">
        <v>263</v>
      </c>
      <c r="B73" s="136"/>
      <c r="C73" s="136"/>
      <c r="D73" s="136"/>
      <c r="E73" s="136"/>
      <c r="F73" s="140"/>
      <c r="G73" s="7">
        <v>2</v>
      </c>
      <c r="H73" s="7">
        <f t="shared" si="14"/>
        <v>0</v>
      </c>
      <c r="I73" s="7"/>
      <c r="J73" s="114" t="s">
        <v>181</v>
      </c>
      <c r="K73" s="115"/>
      <c r="L73" s="115"/>
      <c r="M73" s="115"/>
      <c r="N73" s="115"/>
      <c r="O73" s="116"/>
      <c r="P73" s="7">
        <v>4</v>
      </c>
      <c r="Q73" s="7">
        <f t="shared" si="15"/>
        <v>0</v>
      </c>
      <c r="R73" s="7"/>
      <c r="S73" s="122" t="s">
        <v>211</v>
      </c>
      <c r="T73" s="123"/>
      <c r="U73" s="123"/>
      <c r="V73" s="123"/>
      <c r="W73" s="123"/>
      <c r="X73" s="123"/>
      <c r="Y73" s="57">
        <v>1.5</v>
      </c>
      <c r="Z73" s="7">
        <f t="shared" si="10"/>
        <v>0</v>
      </c>
      <c r="AA73" s="30"/>
      <c r="AB73" s="114"/>
      <c r="AC73" s="115"/>
      <c r="AD73" s="115"/>
      <c r="AE73" s="115"/>
      <c r="AF73" s="115"/>
      <c r="AG73" s="116"/>
      <c r="AH73" s="7"/>
      <c r="AI73" s="7"/>
      <c r="AJ73" s="32"/>
      <c r="AK73" s="87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</row>
    <row r="74" spans="1:257" x14ac:dyDescent="0.2">
      <c r="A74" s="114" t="s">
        <v>166</v>
      </c>
      <c r="B74" s="136"/>
      <c r="C74" s="136"/>
      <c r="D74" s="136"/>
      <c r="E74" s="136"/>
      <c r="F74" s="140"/>
      <c r="G74" s="58">
        <v>0.5</v>
      </c>
      <c r="H74" s="58">
        <f t="shared" si="14"/>
        <v>0</v>
      </c>
      <c r="I74" s="58"/>
      <c r="J74" s="136" t="s">
        <v>234</v>
      </c>
      <c r="K74" s="115"/>
      <c r="L74" s="115"/>
      <c r="M74" s="115"/>
      <c r="N74" s="115"/>
      <c r="O74" s="116"/>
      <c r="P74" s="7">
        <v>1.5</v>
      </c>
      <c r="Q74" s="7">
        <f t="shared" si="15"/>
        <v>0</v>
      </c>
      <c r="R74" s="7"/>
      <c r="S74" s="114" t="s">
        <v>212</v>
      </c>
      <c r="T74" s="115"/>
      <c r="U74" s="115"/>
      <c r="V74" s="115"/>
      <c r="W74" s="115"/>
      <c r="X74" s="115"/>
      <c r="Y74" s="7">
        <v>0.25</v>
      </c>
      <c r="Z74" s="7">
        <f t="shared" si="10"/>
        <v>0</v>
      </c>
      <c r="AA74" s="30"/>
      <c r="AB74" s="114"/>
      <c r="AC74" s="115"/>
      <c r="AD74" s="115"/>
      <c r="AE74" s="115"/>
      <c r="AF74" s="115"/>
      <c r="AG74" s="116"/>
      <c r="AH74" s="7"/>
      <c r="AI74" s="7"/>
      <c r="AJ74" s="32"/>
      <c r="AK74" s="87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</row>
    <row r="75" spans="1:257" ht="13.5" thickBot="1" x14ac:dyDescent="0.25">
      <c r="A75" s="191" t="s">
        <v>30</v>
      </c>
      <c r="B75" s="192"/>
      <c r="C75" s="193"/>
      <c r="D75" s="95" t="s">
        <v>31</v>
      </c>
      <c r="E75" s="94" t="s">
        <v>32</v>
      </c>
      <c r="F75" s="95" t="s">
        <v>33</v>
      </c>
      <c r="G75" s="82">
        <v>2</v>
      </c>
      <c r="H75" s="58">
        <f t="shared" si="14"/>
        <v>0</v>
      </c>
      <c r="I75" s="80"/>
      <c r="J75" s="136" t="s">
        <v>235</v>
      </c>
      <c r="K75" s="115"/>
      <c r="L75" s="115"/>
      <c r="M75" s="115"/>
      <c r="N75" s="115"/>
      <c r="O75" s="116"/>
      <c r="P75" s="7">
        <v>1.5</v>
      </c>
      <c r="Q75" s="7">
        <f t="shared" si="15"/>
        <v>0</v>
      </c>
      <c r="R75" s="7"/>
      <c r="S75" s="151" t="s">
        <v>213</v>
      </c>
      <c r="T75" s="152"/>
      <c r="U75" s="152"/>
      <c r="V75" s="152"/>
      <c r="W75" s="152"/>
      <c r="X75" s="152"/>
      <c r="Y75" s="7">
        <v>1.3</v>
      </c>
      <c r="Z75" s="7">
        <f t="shared" si="10"/>
        <v>0</v>
      </c>
      <c r="AA75" s="59"/>
      <c r="AB75" s="131"/>
      <c r="AC75" s="120"/>
      <c r="AD75" s="120"/>
      <c r="AE75" s="120"/>
      <c r="AF75" s="120"/>
      <c r="AG75" s="121"/>
      <c r="AH75" s="55"/>
      <c r="AI75" s="63"/>
      <c r="AJ75" s="85"/>
      <c r="AK75" s="87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</row>
    <row r="76" spans="1:257" ht="13.5" thickBot="1" x14ac:dyDescent="0.25">
      <c r="A76" s="178" t="s">
        <v>73</v>
      </c>
      <c r="B76" s="179"/>
      <c r="C76" s="179"/>
      <c r="D76" s="179"/>
      <c r="E76" s="179"/>
      <c r="F76" s="180"/>
      <c r="G76" s="104"/>
      <c r="H76" s="113"/>
      <c r="I76" s="98" t="s">
        <v>149</v>
      </c>
      <c r="J76" s="114" t="s">
        <v>24</v>
      </c>
      <c r="K76" s="136"/>
      <c r="L76" s="136"/>
      <c r="M76" s="136"/>
      <c r="N76" s="136"/>
      <c r="O76" s="140"/>
      <c r="P76" s="7">
        <v>1</v>
      </c>
      <c r="Q76" s="7">
        <f t="shared" si="15"/>
        <v>0</v>
      </c>
      <c r="R76" s="7"/>
      <c r="S76" s="178" t="s">
        <v>214</v>
      </c>
      <c r="T76" s="179"/>
      <c r="U76" s="179"/>
      <c r="V76" s="179"/>
      <c r="W76" s="179"/>
      <c r="X76" s="180"/>
      <c r="Y76" s="101"/>
      <c r="Z76" s="102"/>
      <c r="AA76" s="98" t="s">
        <v>149</v>
      </c>
      <c r="AB76" s="131"/>
      <c r="AC76" s="120"/>
      <c r="AD76" s="120"/>
      <c r="AE76" s="120"/>
      <c r="AF76" s="120"/>
      <c r="AG76" s="121"/>
      <c r="AH76" s="55"/>
      <c r="AI76" s="63"/>
      <c r="AJ76" s="85"/>
      <c r="AK76" s="87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</row>
    <row r="77" spans="1:257" x14ac:dyDescent="0.2">
      <c r="A77" s="245" t="s">
        <v>120</v>
      </c>
      <c r="B77" s="156"/>
      <c r="C77" s="156"/>
      <c r="D77" s="156"/>
      <c r="E77" s="156"/>
      <c r="F77" s="157"/>
      <c r="G77" s="73">
        <v>3</v>
      </c>
      <c r="H77" s="46">
        <f t="shared" ref="H77:H96" si="16">SUM(G77*I77)</f>
        <v>0</v>
      </c>
      <c r="I77" s="73"/>
      <c r="J77" s="114" t="s">
        <v>146</v>
      </c>
      <c r="K77" s="136"/>
      <c r="L77" s="136"/>
      <c r="M77" s="136"/>
      <c r="N77" s="136"/>
      <c r="O77" s="140"/>
      <c r="P77" s="7">
        <v>0.5</v>
      </c>
      <c r="Q77" s="7">
        <f t="shared" si="15"/>
        <v>0</v>
      </c>
      <c r="R77" s="7"/>
      <c r="S77" s="156" t="s">
        <v>42</v>
      </c>
      <c r="T77" s="156"/>
      <c r="U77" s="156"/>
      <c r="V77" s="157"/>
      <c r="W77" s="194" t="s">
        <v>43</v>
      </c>
      <c r="X77" s="195"/>
      <c r="Y77" s="7">
        <v>3</v>
      </c>
      <c r="Z77" s="7">
        <f>SUM(Y77*AA77)</f>
        <v>0</v>
      </c>
      <c r="AA77" s="77"/>
      <c r="AB77" s="124"/>
      <c r="AC77" s="120"/>
      <c r="AD77" s="120"/>
      <c r="AE77" s="120"/>
      <c r="AF77" s="120"/>
      <c r="AG77" s="121"/>
      <c r="AH77" s="56"/>
      <c r="AI77" s="64"/>
      <c r="AJ77" s="86"/>
      <c r="AK77" s="87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</row>
    <row r="78" spans="1:257" x14ac:dyDescent="0.2">
      <c r="A78" s="144" t="s">
        <v>121</v>
      </c>
      <c r="B78" s="136"/>
      <c r="C78" s="136"/>
      <c r="D78" s="136"/>
      <c r="E78" s="136"/>
      <c r="F78" s="140"/>
      <c r="G78" s="30">
        <v>3</v>
      </c>
      <c r="H78" s="7">
        <f t="shared" si="16"/>
        <v>0</v>
      </c>
      <c r="I78" s="30"/>
      <c r="J78" s="114" t="s">
        <v>133</v>
      </c>
      <c r="K78" s="115"/>
      <c r="L78" s="115"/>
      <c r="M78" s="115"/>
      <c r="N78" s="115"/>
      <c r="O78" s="116"/>
      <c r="P78" s="7">
        <v>0.25</v>
      </c>
      <c r="Q78" s="7">
        <f t="shared" si="15"/>
        <v>0</v>
      </c>
      <c r="R78" s="7"/>
      <c r="S78" s="71" t="s">
        <v>42</v>
      </c>
      <c r="T78" s="7"/>
      <c r="U78" s="137" t="s">
        <v>110</v>
      </c>
      <c r="V78" s="138"/>
      <c r="W78" s="138"/>
      <c r="X78" s="139"/>
      <c r="Y78" s="11">
        <v>6</v>
      </c>
      <c r="Z78" s="7">
        <f>SUM(Y78*AA78)</f>
        <v>0</v>
      </c>
      <c r="AA78" s="7"/>
      <c r="AB78" s="114"/>
      <c r="AC78" s="115"/>
      <c r="AD78" s="115"/>
      <c r="AE78" s="115"/>
      <c r="AF78" s="115"/>
      <c r="AG78" s="116"/>
      <c r="AH78" s="7"/>
      <c r="AI78" s="7"/>
      <c r="AJ78" s="32"/>
      <c r="AK78" s="87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</row>
    <row r="79" spans="1:257" ht="13.5" customHeight="1" x14ac:dyDescent="0.2">
      <c r="A79" s="144" t="s">
        <v>122</v>
      </c>
      <c r="B79" s="136"/>
      <c r="C79" s="136"/>
      <c r="D79" s="136"/>
      <c r="E79" s="136"/>
      <c r="F79" s="140"/>
      <c r="G79" s="30">
        <v>3</v>
      </c>
      <c r="H79" s="7">
        <f t="shared" si="16"/>
        <v>0</v>
      </c>
      <c r="I79" s="30"/>
      <c r="J79" s="114" t="s">
        <v>145</v>
      </c>
      <c r="K79" s="115"/>
      <c r="L79" s="115"/>
      <c r="M79" s="115"/>
      <c r="N79" s="115"/>
      <c r="O79" s="116"/>
      <c r="P79" s="7">
        <v>2</v>
      </c>
      <c r="Q79" s="7">
        <f t="shared" si="15"/>
        <v>0</v>
      </c>
      <c r="R79" s="7"/>
      <c r="S79" s="187" t="s">
        <v>112</v>
      </c>
      <c r="T79" s="187"/>
      <c r="U79" s="187"/>
      <c r="V79" s="187"/>
      <c r="W79" s="187"/>
      <c r="X79" s="188"/>
      <c r="Y79" s="17">
        <v>0.25</v>
      </c>
      <c r="Z79" s="7">
        <f>SUM(Y79*AA79)</f>
        <v>0</v>
      </c>
      <c r="AA79" s="7"/>
      <c r="AB79" s="114"/>
      <c r="AC79" s="115"/>
      <c r="AD79" s="115"/>
      <c r="AE79" s="115"/>
      <c r="AF79" s="115"/>
      <c r="AG79" s="116"/>
      <c r="AH79" s="7"/>
      <c r="AI79" s="7"/>
      <c r="AJ79" s="32"/>
      <c r="AK79" s="84"/>
      <c r="AL79" s="1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</row>
    <row r="80" spans="1:257" ht="13.5" customHeight="1" x14ac:dyDescent="0.2">
      <c r="A80" s="122" t="s">
        <v>123</v>
      </c>
      <c r="B80" s="122"/>
      <c r="C80" s="122"/>
      <c r="D80" s="122"/>
      <c r="E80" s="122"/>
      <c r="F80" s="122"/>
      <c r="G80" s="7">
        <v>1.5</v>
      </c>
      <c r="H80" s="7">
        <f t="shared" si="16"/>
        <v>0</v>
      </c>
      <c r="I80" s="7"/>
      <c r="J80" s="122" t="s">
        <v>256</v>
      </c>
      <c r="K80" s="122"/>
      <c r="L80" s="122"/>
      <c r="M80" s="122"/>
      <c r="N80" s="122"/>
      <c r="O80" s="122"/>
      <c r="P80" s="7">
        <v>2</v>
      </c>
      <c r="Q80" s="7">
        <f t="shared" si="15"/>
        <v>0</v>
      </c>
      <c r="R80" s="7"/>
      <c r="S80" s="122" t="s">
        <v>266</v>
      </c>
      <c r="T80" s="123"/>
      <c r="U80" s="123"/>
      <c r="V80" s="123"/>
      <c r="W80" s="123"/>
      <c r="X80" s="123"/>
      <c r="Y80" s="57">
        <v>0.75</v>
      </c>
      <c r="Z80" s="7">
        <f t="shared" ref="Z80:Z86" si="17">SUM(Y80*AA80)</f>
        <v>0</v>
      </c>
      <c r="AA80" s="30"/>
      <c r="AB80" s="136"/>
      <c r="AC80" s="115"/>
      <c r="AD80" s="115"/>
      <c r="AE80" s="115"/>
      <c r="AF80" s="115"/>
      <c r="AG80" s="116"/>
      <c r="AH80" s="7"/>
      <c r="AI80" s="7"/>
      <c r="AJ80" s="32"/>
      <c r="AK80" s="84"/>
      <c r="AL80" s="1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</row>
    <row r="81" spans="1:257" ht="13.5" customHeight="1" x14ac:dyDescent="0.2">
      <c r="A81" s="122" t="s">
        <v>124</v>
      </c>
      <c r="B81" s="122"/>
      <c r="C81" s="122"/>
      <c r="D81" s="122"/>
      <c r="E81" s="122"/>
      <c r="F81" s="122"/>
      <c r="G81" s="7">
        <v>2</v>
      </c>
      <c r="H81" s="7">
        <f t="shared" si="16"/>
        <v>0</v>
      </c>
      <c r="I81" s="7"/>
      <c r="J81" s="122" t="s">
        <v>257</v>
      </c>
      <c r="K81" s="122"/>
      <c r="L81" s="122"/>
      <c r="M81" s="122"/>
      <c r="N81" s="122"/>
      <c r="O81" s="122"/>
      <c r="P81" s="7">
        <v>0.5</v>
      </c>
      <c r="Q81" s="7">
        <f t="shared" si="15"/>
        <v>0</v>
      </c>
      <c r="R81" s="7"/>
      <c r="S81" s="122" t="s">
        <v>215</v>
      </c>
      <c r="T81" s="123"/>
      <c r="U81" s="123"/>
      <c r="V81" s="123"/>
      <c r="W81" s="123"/>
      <c r="X81" s="123"/>
      <c r="Y81" s="57">
        <v>1</v>
      </c>
      <c r="Z81" s="7">
        <f t="shared" si="17"/>
        <v>0</v>
      </c>
      <c r="AA81" s="30"/>
      <c r="AB81" s="114"/>
      <c r="AC81" s="115"/>
      <c r="AD81" s="115"/>
      <c r="AE81" s="115"/>
      <c r="AF81" s="115"/>
      <c r="AG81" s="116"/>
      <c r="AH81" s="7"/>
      <c r="AI81" s="7"/>
      <c r="AJ81" s="32"/>
      <c r="AK81" s="84"/>
      <c r="AL81" s="1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</row>
    <row r="82" spans="1:257" x14ac:dyDescent="0.2">
      <c r="A82" s="122" t="s">
        <v>125</v>
      </c>
      <c r="B82" s="122"/>
      <c r="C82" s="122"/>
      <c r="D82" s="122"/>
      <c r="E82" s="122"/>
      <c r="F82" s="122"/>
      <c r="G82" s="7">
        <v>2</v>
      </c>
      <c r="H82" s="7">
        <f t="shared" si="16"/>
        <v>0</v>
      </c>
      <c r="I82" s="7"/>
      <c r="J82" s="114" t="s">
        <v>180</v>
      </c>
      <c r="K82" s="115"/>
      <c r="L82" s="115"/>
      <c r="M82" s="115"/>
      <c r="N82" s="115"/>
      <c r="O82" s="116"/>
      <c r="P82" s="7">
        <v>0.15</v>
      </c>
      <c r="Q82" s="7">
        <f t="shared" si="15"/>
        <v>0</v>
      </c>
      <c r="R82" s="7"/>
      <c r="S82" s="122" t="s">
        <v>216</v>
      </c>
      <c r="T82" s="123"/>
      <c r="U82" s="123"/>
      <c r="V82" s="123"/>
      <c r="W82" s="123"/>
      <c r="X82" s="123"/>
      <c r="Y82" s="57">
        <v>3</v>
      </c>
      <c r="Z82" s="7">
        <f t="shared" si="17"/>
        <v>0</v>
      </c>
      <c r="AA82" s="30"/>
      <c r="AB82" s="114"/>
      <c r="AC82" s="115"/>
      <c r="AD82" s="115"/>
      <c r="AE82" s="115"/>
      <c r="AF82" s="115"/>
      <c r="AG82" s="116"/>
      <c r="AH82" s="7"/>
      <c r="AI82" s="7"/>
      <c r="AJ82" s="32"/>
      <c r="AK82" s="84"/>
      <c r="AL82" s="1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</row>
    <row r="83" spans="1:257" x14ac:dyDescent="0.2">
      <c r="A83" s="122" t="s">
        <v>126</v>
      </c>
      <c r="B83" s="122"/>
      <c r="C83" s="122"/>
      <c r="D83" s="122"/>
      <c r="E83" s="122"/>
      <c r="F83" s="122"/>
      <c r="G83" s="7">
        <v>1</v>
      </c>
      <c r="H83" s="7">
        <f t="shared" si="16"/>
        <v>0</v>
      </c>
      <c r="I83" s="7"/>
      <c r="J83" s="114" t="s">
        <v>60</v>
      </c>
      <c r="K83" s="115"/>
      <c r="L83" s="115"/>
      <c r="M83" s="115"/>
      <c r="N83" s="115"/>
      <c r="O83" s="116"/>
      <c r="P83" s="7">
        <v>1</v>
      </c>
      <c r="Q83" s="7">
        <f t="shared" si="15"/>
        <v>0</v>
      </c>
      <c r="R83" s="7"/>
      <c r="S83" s="122" t="s">
        <v>217</v>
      </c>
      <c r="T83" s="123"/>
      <c r="U83" s="123"/>
      <c r="V83" s="123"/>
      <c r="W83" s="123"/>
      <c r="X83" s="123"/>
      <c r="Y83" s="57">
        <v>0.5</v>
      </c>
      <c r="Z83" s="7">
        <f t="shared" si="17"/>
        <v>0</v>
      </c>
      <c r="AA83" s="30"/>
      <c r="AB83" s="114"/>
      <c r="AC83" s="115"/>
      <c r="AD83" s="115"/>
      <c r="AE83" s="115"/>
      <c r="AF83" s="115"/>
      <c r="AG83" s="116"/>
      <c r="AH83" s="7"/>
      <c r="AI83" s="7"/>
      <c r="AJ83" s="32"/>
      <c r="AK83" s="84"/>
      <c r="AL83" s="1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</row>
    <row r="84" spans="1:257" x14ac:dyDescent="0.2">
      <c r="A84" s="122" t="s">
        <v>127</v>
      </c>
      <c r="B84" s="122"/>
      <c r="C84" s="122"/>
      <c r="D84" s="122"/>
      <c r="E84" s="122"/>
      <c r="F84" s="122"/>
      <c r="G84" s="7">
        <v>1</v>
      </c>
      <c r="H84" s="7">
        <f t="shared" si="16"/>
        <v>0</v>
      </c>
      <c r="I84" s="7"/>
      <c r="J84" s="114" t="s">
        <v>258</v>
      </c>
      <c r="K84" s="115"/>
      <c r="L84" s="115"/>
      <c r="M84" s="115"/>
      <c r="N84" s="115"/>
      <c r="O84" s="116"/>
      <c r="P84" s="7">
        <v>0.25</v>
      </c>
      <c r="Q84" s="7">
        <f t="shared" si="15"/>
        <v>0</v>
      </c>
      <c r="R84" s="7"/>
      <c r="S84" s="122" t="s">
        <v>218</v>
      </c>
      <c r="T84" s="123"/>
      <c r="U84" s="123"/>
      <c r="V84" s="123"/>
      <c r="W84" s="123"/>
      <c r="X84" s="123"/>
      <c r="Y84" s="57">
        <v>0.5</v>
      </c>
      <c r="Z84" s="7">
        <f t="shared" si="17"/>
        <v>0</v>
      </c>
      <c r="AA84" s="30"/>
      <c r="AB84" s="114"/>
      <c r="AC84" s="115"/>
      <c r="AD84" s="115"/>
      <c r="AE84" s="115"/>
      <c r="AF84" s="115"/>
      <c r="AG84" s="116"/>
      <c r="AH84" s="7"/>
      <c r="AI84" s="7"/>
      <c r="AJ84" s="32"/>
      <c r="AK84" s="88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</row>
    <row r="85" spans="1:257" x14ac:dyDescent="0.2">
      <c r="A85" s="122" t="s">
        <v>128</v>
      </c>
      <c r="B85" s="122"/>
      <c r="C85" s="122"/>
      <c r="D85" s="122"/>
      <c r="E85" s="122"/>
      <c r="F85" s="122"/>
      <c r="G85" s="7">
        <v>0.5</v>
      </c>
      <c r="H85" s="7">
        <f t="shared" si="16"/>
        <v>0</v>
      </c>
      <c r="I85" s="7"/>
      <c r="J85" s="114" t="s">
        <v>188</v>
      </c>
      <c r="K85" s="115"/>
      <c r="L85" s="115"/>
      <c r="M85" s="115"/>
      <c r="N85" s="115"/>
      <c r="O85" s="116"/>
      <c r="P85" s="7">
        <v>0.25</v>
      </c>
      <c r="Q85" s="7">
        <f t="shared" si="15"/>
        <v>0</v>
      </c>
      <c r="R85" s="7"/>
      <c r="S85" s="122" t="s">
        <v>219</v>
      </c>
      <c r="T85" s="123"/>
      <c r="U85" s="123"/>
      <c r="V85" s="123"/>
      <c r="W85" s="123"/>
      <c r="X85" s="123"/>
      <c r="Y85" s="57">
        <v>3</v>
      </c>
      <c r="Z85" s="7">
        <f t="shared" si="17"/>
        <v>0</v>
      </c>
      <c r="AA85" s="30"/>
      <c r="AB85" s="114"/>
      <c r="AC85" s="115"/>
      <c r="AD85" s="115"/>
      <c r="AE85" s="115"/>
      <c r="AF85" s="115"/>
      <c r="AG85" s="116"/>
      <c r="AH85" s="7"/>
      <c r="AI85" s="7"/>
      <c r="AJ85" s="32"/>
      <c r="AK85" s="88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</row>
    <row r="86" spans="1:257" ht="13.5" thickBot="1" x14ac:dyDescent="0.25">
      <c r="A86" s="122" t="s">
        <v>129</v>
      </c>
      <c r="B86" s="122"/>
      <c r="C86" s="122"/>
      <c r="D86" s="122"/>
      <c r="E86" s="122"/>
      <c r="F86" s="122"/>
      <c r="G86" s="7">
        <v>0.5</v>
      </c>
      <c r="H86" s="7">
        <f t="shared" si="16"/>
        <v>0</v>
      </c>
      <c r="I86" s="7"/>
      <c r="J86" s="114" t="s">
        <v>147</v>
      </c>
      <c r="K86" s="115"/>
      <c r="L86" s="115"/>
      <c r="M86" s="115"/>
      <c r="N86" s="115"/>
      <c r="O86" s="116"/>
      <c r="P86" s="7">
        <v>0.15</v>
      </c>
      <c r="Q86" s="7">
        <f t="shared" si="15"/>
        <v>0</v>
      </c>
      <c r="R86" s="7"/>
      <c r="S86" s="122" t="s">
        <v>29</v>
      </c>
      <c r="T86" s="123"/>
      <c r="U86" s="123"/>
      <c r="V86" s="123"/>
      <c r="W86" s="123"/>
      <c r="X86" s="123"/>
      <c r="Y86" s="57">
        <v>0.5</v>
      </c>
      <c r="Z86" s="7">
        <f t="shared" si="17"/>
        <v>0</v>
      </c>
      <c r="AA86" s="59"/>
      <c r="AB86" s="114"/>
      <c r="AC86" s="115"/>
      <c r="AD86" s="115"/>
      <c r="AE86" s="115"/>
      <c r="AF86" s="115"/>
      <c r="AG86" s="116"/>
      <c r="AH86" s="7"/>
      <c r="AI86" s="7"/>
      <c r="AJ86" s="32"/>
      <c r="AK86" s="88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</row>
    <row r="87" spans="1:257" ht="13.5" customHeight="1" thickBot="1" x14ac:dyDescent="0.25">
      <c r="A87" s="114" t="s">
        <v>111</v>
      </c>
      <c r="B87" s="115"/>
      <c r="C87" s="115"/>
      <c r="D87" s="115"/>
      <c r="E87" s="115"/>
      <c r="F87" s="116"/>
      <c r="G87" s="7">
        <v>0.8</v>
      </c>
      <c r="H87" s="7">
        <f t="shared" si="16"/>
        <v>0</v>
      </c>
      <c r="I87" s="7"/>
      <c r="J87" s="114" t="s">
        <v>236</v>
      </c>
      <c r="K87" s="115"/>
      <c r="L87" s="115"/>
      <c r="M87" s="115"/>
      <c r="N87" s="115"/>
      <c r="O87" s="116"/>
      <c r="P87" s="7">
        <v>0.25</v>
      </c>
      <c r="Q87" s="7">
        <f t="shared" si="15"/>
        <v>0</v>
      </c>
      <c r="R87" s="7"/>
      <c r="S87" s="141" t="s">
        <v>229</v>
      </c>
      <c r="T87" s="149"/>
      <c r="U87" s="149"/>
      <c r="V87" s="149"/>
      <c r="W87" s="149"/>
      <c r="X87" s="150"/>
      <c r="Y87" s="101"/>
      <c r="Z87" s="102"/>
      <c r="AA87" s="98" t="s">
        <v>149</v>
      </c>
      <c r="AB87" s="114"/>
      <c r="AC87" s="115"/>
      <c r="AD87" s="115"/>
      <c r="AE87" s="115"/>
      <c r="AF87" s="115"/>
      <c r="AG87" s="116"/>
      <c r="AH87" s="7"/>
      <c r="AI87" s="7"/>
      <c r="AJ87" s="32"/>
      <c r="AK87" s="89"/>
    </row>
    <row r="88" spans="1:257" x14ac:dyDescent="0.2">
      <c r="A88" s="114" t="s">
        <v>290</v>
      </c>
      <c r="B88" s="115"/>
      <c r="C88" s="115"/>
      <c r="D88" s="115"/>
      <c r="E88" s="115"/>
      <c r="F88" s="116"/>
      <c r="G88" s="7">
        <v>0.5</v>
      </c>
      <c r="H88" s="7">
        <f t="shared" si="16"/>
        <v>0</v>
      </c>
      <c r="I88" s="7"/>
      <c r="J88" s="114" t="s">
        <v>237</v>
      </c>
      <c r="K88" s="115"/>
      <c r="L88" s="115"/>
      <c r="M88" s="115"/>
      <c r="N88" s="115"/>
      <c r="O88" s="116"/>
      <c r="P88" s="7">
        <v>0.55000000000000004</v>
      </c>
      <c r="Q88" s="7">
        <f t="shared" si="15"/>
        <v>0</v>
      </c>
      <c r="R88" s="7"/>
      <c r="S88" s="127" t="s">
        <v>47</v>
      </c>
      <c r="T88" s="127"/>
      <c r="U88" s="127"/>
      <c r="V88" s="127"/>
      <c r="W88" s="127"/>
      <c r="X88" s="128"/>
      <c r="Y88" s="30">
        <v>6</v>
      </c>
      <c r="Z88" s="30">
        <f>SUM(Y88*AA88)</f>
        <v>0</v>
      </c>
      <c r="AA88" s="81"/>
      <c r="AB88" s="124" t="s">
        <v>241</v>
      </c>
      <c r="AC88" s="125"/>
      <c r="AD88" s="125"/>
      <c r="AE88" s="125"/>
      <c r="AF88" s="125"/>
      <c r="AG88" s="125"/>
      <c r="AH88" s="125"/>
      <c r="AI88" s="125"/>
      <c r="AJ88" s="125"/>
      <c r="AK88" s="89"/>
    </row>
    <row r="89" spans="1:257" x14ac:dyDescent="0.2">
      <c r="A89" s="114" t="s">
        <v>130</v>
      </c>
      <c r="B89" s="115"/>
      <c r="C89" s="115"/>
      <c r="D89" s="115"/>
      <c r="E89" s="115"/>
      <c r="F89" s="116"/>
      <c r="G89" s="7">
        <v>0.25</v>
      </c>
      <c r="H89" s="7">
        <f t="shared" si="16"/>
        <v>0</v>
      </c>
      <c r="I89" s="7"/>
      <c r="J89" s="114" t="s">
        <v>238</v>
      </c>
      <c r="K89" s="115"/>
      <c r="L89" s="115"/>
      <c r="M89" s="115"/>
      <c r="N89" s="115"/>
      <c r="O89" s="116"/>
      <c r="P89" s="7">
        <v>0.75</v>
      </c>
      <c r="Q89" s="7">
        <f t="shared" si="15"/>
        <v>0</v>
      </c>
      <c r="R89" s="7"/>
      <c r="S89" s="129" t="s">
        <v>163</v>
      </c>
      <c r="T89" s="129"/>
      <c r="U89" s="129"/>
      <c r="V89" s="129"/>
      <c r="W89" s="129"/>
      <c r="X89" s="130"/>
      <c r="Y89" s="30">
        <v>0.5</v>
      </c>
      <c r="Z89" s="30">
        <f>SUM(Y89*AA89)</f>
        <v>0</v>
      </c>
      <c r="AA89" s="83"/>
      <c r="AB89" s="131" t="s">
        <v>242</v>
      </c>
      <c r="AC89" s="132"/>
      <c r="AD89" s="132"/>
      <c r="AE89" s="132"/>
      <c r="AF89" s="132"/>
      <c r="AG89" s="132"/>
      <c r="AH89" s="132"/>
      <c r="AI89" s="132"/>
      <c r="AJ89" s="132"/>
      <c r="AK89" s="89"/>
    </row>
    <row r="90" spans="1:257" x14ac:dyDescent="0.2">
      <c r="A90" s="122" t="s">
        <v>268</v>
      </c>
      <c r="B90" s="122"/>
      <c r="C90" s="122"/>
      <c r="D90" s="122"/>
      <c r="E90" s="122"/>
      <c r="F90" s="122"/>
      <c r="G90" s="7">
        <v>1.5</v>
      </c>
      <c r="H90" s="7">
        <f t="shared" si="16"/>
        <v>0</v>
      </c>
      <c r="I90" s="7"/>
      <c r="J90" s="122" t="s">
        <v>34</v>
      </c>
      <c r="K90" s="122"/>
      <c r="L90" s="122"/>
      <c r="M90" s="122"/>
      <c r="N90" s="122"/>
      <c r="O90" s="122"/>
      <c r="P90" s="7">
        <v>0.25</v>
      </c>
      <c r="Q90" s="7">
        <f t="shared" si="15"/>
        <v>0</v>
      </c>
      <c r="R90" s="7"/>
      <c r="S90" s="129" t="s">
        <v>277</v>
      </c>
      <c r="T90" s="129"/>
      <c r="U90" s="129"/>
      <c r="V90" s="129"/>
      <c r="W90" s="129"/>
      <c r="X90" s="130"/>
      <c r="Y90" s="30">
        <v>2</v>
      </c>
      <c r="Z90" s="30">
        <f>SUM(Y90*AA90)</f>
        <v>0</v>
      </c>
      <c r="AA90" s="83"/>
      <c r="AB90" s="131" t="s">
        <v>243</v>
      </c>
      <c r="AC90" s="132"/>
      <c r="AD90" s="132"/>
      <c r="AE90" s="132"/>
      <c r="AF90" s="132"/>
      <c r="AG90" s="132"/>
      <c r="AH90" s="132"/>
      <c r="AI90" s="132"/>
      <c r="AJ90" s="132"/>
      <c r="AK90" s="90"/>
    </row>
    <row r="91" spans="1:257" x14ac:dyDescent="0.2">
      <c r="A91" s="114" t="s">
        <v>280</v>
      </c>
      <c r="B91" s="115"/>
      <c r="C91" s="115"/>
      <c r="D91" s="115"/>
      <c r="E91" s="115"/>
      <c r="F91" s="116"/>
      <c r="G91" s="7">
        <v>1</v>
      </c>
      <c r="H91" s="7">
        <f t="shared" si="16"/>
        <v>0</v>
      </c>
      <c r="I91" s="7"/>
      <c r="J91" s="122" t="s">
        <v>232</v>
      </c>
      <c r="K91" s="122"/>
      <c r="L91" s="122"/>
      <c r="M91" s="122"/>
      <c r="N91" s="122"/>
      <c r="O91" s="122"/>
      <c r="P91" s="7">
        <v>0.25</v>
      </c>
      <c r="Q91" s="7">
        <f t="shared" si="15"/>
        <v>0</v>
      </c>
      <c r="R91" s="7"/>
      <c r="S91" s="114" t="s">
        <v>230</v>
      </c>
      <c r="T91" s="115"/>
      <c r="U91" s="115"/>
      <c r="V91" s="115"/>
      <c r="W91" s="115"/>
      <c r="X91" s="116"/>
      <c r="Y91" s="57">
        <v>1</v>
      </c>
      <c r="Z91" s="30">
        <f t="shared" ref="Z91:Z96" si="18">SUM(Y91*AA91)</f>
        <v>0</v>
      </c>
      <c r="AA91" s="83"/>
      <c r="AB91" s="131" t="s">
        <v>244</v>
      </c>
      <c r="AC91" s="132"/>
      <c r="AD91" s="132"/>
      <c r="AE91" s="132"/>
      <c r="AF91" s="132"/>
      <c r="AG91" s="132"/>
      <c r="AH91" s="132"/>
      <c r="AI91" s="132"/>
      <c r="AJ91" s="132"/>
      <c r="AK91" s="90"/>
    </row>
    <row r="92" spans="1:257" x14ac:dyDescent="0.2">
      <c r="A92" s="122" t="s">
        <v>78</v>
      </c>
      <c r="B92" s="122"/>
      <c r="C92" s="122"/>
      <c r="D92" s="122"/>
      <c r="E92" s="122"/>
      <c r="F92" s="122"/>
      <c r="G92" s="7">
        <v>1.5</v>
      </c>
      <c r="H92" s="7">
        <f t="shared" si="16"/>
        <v>0</v>
      </c>
      <c r="I92" s="7"/>
      <c r="J92" s="122" t="s">
        <v>183</v>
      </c>
      <c r="K92" s="122"/>
      <c r="L92" s="122"/>
      <c r="M92" s="122"/>
      <c r="N92" s="122"/>
      <c r="O92" s="122"/>
      <c r="P92" s="7">
        <v>1</v>
      </c>
      <c r="Q92" s="7">
        <f t="shared" si="15"/>
        <v>0</v>
      </c>
      <c r="R92" s="7"/>
      <c r="S92" s="114" t="s">
        <v>276</v>
      </c>
      <c r="T92" s="115"/>
      <c r="U92" s="115"/>
      <c r="V92" s="115"/>
      <c r="W92" s="115"/>
      <c r="X92" s="116"/>
      <c r="Y92" s="57">
        <v>1.75</v>
      </c>
      <c r="Z92" s="30">
        <f t="shared" si="18"/>
        <v>0</v>
      </c>
      <c r="AA92" s="83"/>
      <c r="AB92" s="131" t="s">
        <v>245</v>
      </c>
      <c r="AC92" s="132"/>
      <c r="AD92" s="132"/>
      <c r="AE92" s="132"/>
      <c r="AF92" s="132"/>
      <c r="AG92" s="132"/>
      <c r="AH92" s="132"/>
      <c r="AI92" s="132"/>
      <c r="AJ92" s="132"/>
      <c r="AK92" s="90"/>
    </row>
    <row r="93" spans="1:257" x14ac:dyDescent="0.2">
      <c r="A93" s="122" t="s">
        <v>118</v>
      </c>
      <c r="B93" s="122"/>
      <c r="C93" s="122"/>
      <c r="D93" s="122"/>
      <c r="E93" s="122"/>
      <c r="F93" s="122"/>
      <c r="G93" s="7">
        <v>0.6</v>
      </c>
      <c r="H93" s="7">
        <f t="shared" si="16"/>
        <v>0</v>
      </c>
      <c r="I93" s="7"/>
      <c r="J93" s="122" t="s">
        <v>38</v>
      </c>
      <c r="K93" s="122"/>
      <c r="L93" s="122"/>
      <c r="M93" s="122"/>
      <c r="N93" s="122"/>
      <c r="O93" s="122"/>
      <c r="P93" s="7">
        <v>2</v>
      </c>
      <c r="Q93" s="7">
        <f t="shared" si="15"/>
        <v>0</v>
      </c>
      <c r="R93" s="7"/>
      <c r="S93" s="114" t="s">
        <v>39</v>
      </c>
      <c r="T93" s="115"/>
      <c r="U93" s="115"/>
      <c r="V93" s="115"/>
      <c r="W93" s="115"/>
      <c r="X93" s="116"/>
      <c r="Y93" s="71">
        <v>0.75</v>
      </c>
      <c r="Z93" s="30">
        <f t="shared" si="18"/>
        <v>0</v>
      </c>
      <c r="AA93" s="83"/>
      <c r="AB93" s="131" t="s">
        <v>285</v>
      </c>
      <c r="AC93" s="132"/>
      <c r="AD93" s="132"/>
      <c r="AE93" s="132"/>
      <c r="AF93" s="132"/>
      <c r="AG93" s="132"/>
      <c r="AH93" s="132"/>
      <c r="AI93" s="132"/>
      <c r="AJ93" s="133"/>
      <c r="AK93" s="90"/>
    </row>
    <row r="94" spans="1:257" x14ac:dyDescent="0.2">
      <c r="A94" s="122" t="s">
        <v>80</v>
      </c>
      <c r="B94" s="122"/>
      <c r="C94" s="122"/>
      <c r="D94" s="122"/>
      <c r="E94" s="122"/>
      <c r="F94" s="122"/>
      <c r="G94" s="7">
        <v>1.5</v>
      </c>
      <c r="H94" s="7">
        <f t="shared" si="16"/>
        <v>0</v>
      </c>
      <c r="I94" s="7"/>
      <c r="J94" s="114" t="s">
        <v>153</v>
      </c>
      <c r="K94" s="115"/>
      <c r="L94" s="115"/>
      <c r="M94" s="115"/>
      <c r="N94" s="115"/>
      <c r="O94" s="116"/>
      <c r="P94" s="7">
        <v>1.5</v>
      </c>
      <c r="Q94" s="7">
        <f t="shared" si="15"/>
        <v>0</v>
      </c>
      <c r="R94" s="7"/>
      <c r="S94" s="114" t="s">
        <v>259</v>
      </c>
      <c r="T94" s="115"/>
      <c r="U94" s="115"/>
      <c r="V94" s="115"/>
      <c r="W94" s="115"/>
      <c r="X94" s="116"/>
      <c r="Y94" s="93">
        <v>2</v>
      </c>
      <c r="Z94" s="30">
        <f t="shared" si="18"/>
        <v>0</v>
      </c>
      <c r="AA94" s="83"/>
      <c r="AB94" s="131" t="s">
        <v>156</v>
      </c>
      <c r="AC94" s="120"/>
      <c r="AD94" s="120"/>
      <c r="AE94" s="120"/>
      <c r="AF94" s="120"/>
      <c r="AG94" s="120"/>
      <c r="AH94" s="120"/>
      <c r="AI94" s="120"/>
      <c r="AJ94" s="121"/>
      <c r="AK94" s="90"/>
    </row>
    <row r="95" spans="1:257" x14ac:dyDescent="0.2">
      <c r="A95" s="122" t="s">
        <v>87</v>
      </c>
      <c r="B95" s="122"/>
      <c r="C95" s="122"/>
      <c r="D95" s="122"/>
      <c r="E95" s="122"/>
      <c r="F95" s="122"/>
      <c r="G95" s="7">
        <v>2.5</v>
      </c>
      <c r="H95" s="7">
        <f t="shared" si="16"/>
        <v>0</v>
      </c>
      <c r="I95" s="7"/>
      <c r="J95" s="122" t="s">
        <v>239</v>
      </c>
      <c r="K95" s="122"/>
      <c r="L95" s="122"/>
      <c r="M95" s="122"/>
      <c r="N95" s="122"/>
      <c r="O95" s="122"/>
      <c r="P95" s="7">
        <v>0.5</v>
      </c>
      <c r="Q95" s="7">
        <f t="shared" si="15"/>
        <v>0</v>
      </c>
      <c r="R95" s="7"/>
      <c r="S95" s="114" t="s">
        <v>289</v>
      </c>
      <c r="T95" s="115"/>
      <c r="U95" s="115"/>
      <c r="V95" s="115"/>
      <c r="W95" s="115"/>
      <c r="X95" s="116"/>
      <c r="Y95" s="93">
        <v>0.5</v>
      </c>
      <c r="Z95" s="30">
        <f t="shared" si="18"/>
        <v>0</v>
      </c>
      <c r="AA95" s="83"/>
      <c r="AB95" s="131" t="s">
        <v>157</v>
      </c>
      <c r="AC95" s="134"/>
      <c r="AD95" s="134"/>
      <c r="AE95" s="134"/>
      <c r="AF95" s="134"/>
      <c r="AG95" s="134"/>
      <c r="AH95" s="134"/>
      <c r="AI95" s="134"/>
      <c r="AJ95" s="135"/>
      <c r="AK95" s="90"/>
    </row>
    <row r="96" spans="1:257" ht="13.5" thickBot="1" x14ac:dyDescent="0.25">
      <c r="A96" s="122" t="s">
        <v>88</v>
      </c>
      <c r="B96" s="122"/>
      <c r="C96" s="122"/>
      <c r="D96" s="122"/>
      <c r="E96" s="122"/>
      <c r="F96" s="122"/>
      <c r="G96" s="7">
        <v>3.5</v>
      </c>
      <c r="H96" s="7">
        <f t="shared" si="16"/>
        <v>0</v>
      </c>
      <c r="I96" s="7"/>
      <c r="J96" s="122" t="s">
        <v>184</v>
      </c>
      <c r="K96" s="122"/>
      <c r="L96" s="122"/>
      <c r="M96" s="122"/>
      <c r="N96" s="122"/>
      <c r="O96" s="122"/>
      <c r="P96" s="7">
        <v>4</v>
      </c>
      <c r="Q96" s="7">
        <f t="shared" si="15"/>
        <v>0</v>
      </c>
      <c r="R96" s="7"/>
      <c r="S96" s="114" t="s">
        <v>228</v>
      </c>
      <c r="T96" s="115"/>
      <c r="U96" s="115"/>
      <c r="V96" s="115"/>
      <c r="W96" s="115"/>
      <c r="X96" s="116"/>
      <c r="Y96" s="57">
        <v>0.25</v>
      </c>
      <c r="Z96" s="30">
        <f t="shared" si="18"/>
        <v>0</v>
      </c>
      <c r="AA96" s="83"/>
      <c r="AB96" s="124" t="s">
        <v>158</v>
      </c>
      <c r="AC96" s="125"/>
      <c r="AD96" s="125"/>
      <c r="AE96" s="125"/>
      <c r="AF96" s="125"/>
      <c r="AG96" s="125"/>
      <c r="AH96" s="125"/>
      <c r="AI96" s="125"/>
      <c r="AJ96" s="126"/>
    </row>
    <row r="97" spans="1:36" ht="13.5" thickBot="1" x14ac:dyDescent="0.25">
      <c r="I97" s="51">
        <f>+SUM(H25:H96)</f>
        <v>0</v>
      </c>
      <c r="J97" s="148"/>
      <c r="K97" s="148"/>
      <c r="L97" s="148"/>
      <c r="M97" s="148"/>
      <c r="N97" s="148"/>
      <c r="O97" s="148"/>
      <c r="P97" s="31"/>
      <c r="Q97" s="31"/>
      <c r="R97" s="51">
        <f>+SUM(Q25:Q96)</f>
        <v>0</v>
      </c>
      <c r="AA97" s="51">
        <f>+SUM(Z25:Z96)</f>
        <v>0</v>
      </c>
      <c r="AB97" s="44"/>
      <c r="AC97" s="44"/>
      <c r="AD97" s="44"/>
      <c r="AE97" s="44"/>
      <c r="AF97" s="44"/>
      <c r="AG97" s="44"/>
      <c r="AH97" s="45"/>
      <c r="AI97" s="31"/>
      <c r="AJ97" s="51">
        <f>+SUM(AI25:AI95)</f>
        <v>0</v>
      </c>
    </row>
    <row r="98" spans="1:36" x14ac:dyDescent="0.2">
      <c r="J98" s="148"/>
      <c r="K98" s="148"/>
      <c r="L98" s="148"/>
      <c r="M98" s="148"/>
      <c r="N98" s="148"/>
      <c r="O98" s="148"/>
      <c r="P98" s="31"/>
      <c r="Q98" s="31"/>
      <c r="R98" s="31"/>
      <c r="AB98" s="60"/>
    </row>
    <row r="99" spans="1:36" x14ac:dyDescent="0.2">
      <c r="A99" s="48"/>
      <c r="B99" s="49"/>
      <c r="C99" s="49"/>
      <c r="D99" s="49"/>
      <c r="E99" s="49"/>
      <c r="F99" s="49"/>
      <c r="G99" s="49"/>
      <c r="H99" s="47"/>
      <c r="I99" s="52"/>
    </row>
    <row r="100" spans="1:36" x14ac:dyDescent="0.2">
      <c r="A100" s="50"/>
      <c r="B100" s="49"/>
      <c r="C100" s="49"/>
      <c r="D100" s="49"/>
      <c r="E100" s="49"/>
      <c r="F100" s="49"/>
      <c r="G100" s="1"/>
      <c r="H100" s="1"/>
      <c r="I100" s="1"/>
    </row>
    <row r="101" spans="1:36" x14ac:dyDescent="0.2">
      <c r="A101" s="1"/>
      <c r="B101" s="1"/>
      <c r="C101" s="1"/>
      <c r="D101" s="1"/>
      <c r="E101" s="1"/>
      <c r="F101" s="1"/>
      <c r="G101" s="1"/>
      <c r="H101" s="1"/>
      <c r="I101" s="1"/>
    </row>
    <row r="102" spans="1:36" x14ac:dyDescent="0.2">
      <c r="A102" s="1"/>
      <c r="B102" s="1"/>
      <c r="C102" s="1"/>
      <c r="D102" s="1"/>
      <c r="E102" s="1"/>
      <c r="F102" s="1"/>
      <c r="G102" s="1"/>
      <c r="H102" s="65"/>
      <c r="I102" s="54"/>
      <c r="J102" s="66"/>
    </row>
    <row r="103" spans="1:36" x14ac:dyDescent="0.2">
      <c r="A103" s="147" t="s">
        <v>91</v>
      </c>
      <c r="B103" s="147"/>
      <c r="C103" s="147"/>
      <c r="D103" s="147"/>
      <c r="E103" s="147"/>
      <c r="F103" s="1"/>
      <c r="G103" s="1"/>
      <c r="J103" s="54">
        <f>+I97+R97+AA97+AJ97</f>
        <v>0</v>
      </c>
    </row>
    <row r="104" spans="1:36" x14ac:dyDescent="0.2">
      <c r="A104" s="147" t="s">
        <v>92</v>
      </c>
      <c r="B104" s="147"/>
      <c r="C104" s="147"/>
      <c r="D104" s="147"/>
      <c r="E104" s="147"/>
      <c r="F104" s="1"/>
      <c r="G104" s="1"/>
      <c r="I104" s="12">
        <f>SUM(H102*17)</f>
        <v>0</v>
      </c>
      <c r="J104" s="53">
        <f>+J103*17</f>
        <v>0</v>
      </c>
    </row>
    <row r="105" spans="1:36" x14ac:dyDescent="0.2">
      <c r="A105" s="147" t="s">
        <v>93</v>
      </c>
      <c r="B105" s="147"/>
      <c r="C105" s="147"/>
      <c r="D105" s="147"/>
      <c r="E105" s="147"/>
      <c r="F105" s="1"/>
      <c r="G105" s="1"/>
      <c r="I105" s="12">
        <f>SUM(I104/20/5*17)</f>
        <v>0</v>
      </c>
      <c r="J105" s="53">
        <f>SUM(J104/20/5*17)</f>
        <v>0</v>
      </c>
      <c r="R105" s="117" t="s">
        <v>94</v>
      </c>
      <c r="S105" s="118"/>
      <c r="T105" s="118"/>
    </row>
    <row r="106" spans="1:36" ht="13.5" thickBot="1" x14ac:dyDescent="0.25">
      <c r="A106" s="147" t="s">
        <v>94</v>
      </c>
      <c r="B106" s="147"/>
      <c r="C106" s="147"/>
      <c r="D106" s="147"/>
      <c r="E106" s="147"/>
      <c r="F106" s="1"/>
      <c r="G106" s="1"/>
      <c r="I106" s="15">
        <f>SUM(I104:I105)</f>
        <v>0</v>
      </c>
      <c r="J106" s="61">
        <f>+J104+J105</f>
        <v>0</v>
      </c>
      <c r="R106" s="119">
        <f>+J106</f>
        <v>0</v>
      </c>
      <c r="S106" s="120"/>
      <c r="T106" s="121"/>
    </row>
    <row r="107" spans="1:36" ht="13.5" thickTop="1" x14ac:dyDescent="0.2">
      <c r="A107" s="1"/>
      <c r="B107" s="1"/>
      <c r="C107" s="1"/>
      <c r="D107" s="1"/>
      <c r="E107" s="1"/>
      <c r="F107" s="1"/>
      <c r="O107" s="29"/>
      <c r="P107" s="29"/>
      <c r="Q107" s="29"/>
    </row>
    <row r="108" spans="1:36" x14ac:dyDescent="0.2">
      <c r="O108" s="29"/>
      <c r="P108" s="29"/>
      <c r="Q108" s="29"/>
      <c r="U108" s="29"/>
      <c r="V108" s="29"/>
      <c r="W108" s="29"/>
    </row>
    <row r="109" spans="1:36" x14ac:dyDescent="0.2">
      <c r="O109" s="31"/>
      <c r="P109" s="31"/>
      <c r="Q109" s="31"/>
      <c r="R109" s="31"/>
      <c r="U109" s="29"/>
      <c r="V109" s="29"/>
      <c r="W109" s="29"/>
    </row>
    <row r="110" spans="1:36" x14ac:dyDescent="0.2">
      <c r="S110" s="31"/>
      <c r="T110" s="31"/>
      <c r="U110" s="31"/>
      <c r="V110" s="31"/>
      <c r="W110" s="31"/>
    </row>
    <row r="111" spans="1:36" x14ac:dyDescent="0.2">
      <c r="S111" s="31"/>
      <c r="T111" s="31"/>
      <c r="U111" s="31"/>
      <c r="V111" s="31"/>
      <c r="W111" s="31"/>
      <c r="X111" s="31"/>
      <c r="Y111" s="31"/>
      <c r="Z111" s="31"/>
      <c r="AA111" s="31"/>
    </row>
    <row r="112" spans="1:36" x14ac:dyDescent="0.2">
      <c r="S112" s="31"/>
      <c r="T112" s="31"/>
      <c r="U112" s="31"/>
      <c r="V112" s="31"/>
      <c r="W112" s="31"/>
      <c r="X112" s="31"/>
      <c r="Y112" s="31"/>
      <c r="Z112" s="31"/>
      <c r="AA112" s="31"/>
    </row>
    <row r="113" spans="19:19" x14ac:dyDescent="0.2">
      <c r="S113" s="31"/>
    </row>
    <row r="114" spans="19:19" x14ac:dyDescent="0.2">
      <c r="S114" s="31"/>
    </row>
    <row r="115" spans="19:19" x14ac:dyDescent="0.2">
      <c r="S115" s="31"/>
    </row>
    <row r="116" spans="19:19" x14ac:dyDescent="0.2">
      <c r="S116" s="31"/>
    </row>
    <row r="117" spans="19:19" x14ac:dyDescent="0.2">
      <c r="S117" s="31"/>
    </row>
    <row r="118" spans="19:19" x14ac:dyDescent="0.2">
      <c r="S118" s="31"/>
    </row>
    <row r="119" spans="19:19" x14ac:dyDescent="0.2">
      <c r="S119" s="31"/>
    </row>
    <row r="120" spans="19:19" x14ac:dyDescent="0.2">
      <c r="S120" s="31"/>
    </row>
  </sheetData>
  <mergeCells count="400">
    <mergeCell ref="AB24:AG24"/>
    <mergeCell ref="AB25:AG25"/>
    <mergeCell ref="J95:O95"/>
    <mergeCell ref="S94:X94"/>
    <mergeCell ref="S95:X95"/>
    <mergeCell ref="J50:O50"/>
    <mergeCell ref="A1:AJ1"/>
    <mergeCell ref="AB50:AG50"/>
    <mergeCell ref="AB52:AG52"/>
    <mergeCell ref="AB61:AG61"/>
    <mergeCell ref="S15:AG15"/>
    <mergeCell ref="M20:O20"/>
    <mergeCell ref="S12:Y12"/>
    <mergeCell ref="AC19:AE19"/>
    <mergeCell ref="AF19:AG19"/>
    <mergeCell ref="S20:AB20"/>
    <mergeCell ref="AC20:AD20"/>
    <mergeCell ref="A11:E11"/>
    <mergeCell ref="S17:AB17"/>
    <mergeCell ref="A20:J20"/>
    <mergeCell ref="K16:L16"/>
    <mergeCell ref="K17:L17"/>
    <mergeCell ref="J25:O25"/>
    <mergeCell ref="AE13:AJ13"/>
    <mergeCell ref="S29:X29"/>
    <mergeCell ref="J33:O33"/>
    <mergeCell ref="J37:M37"/>
    <mergeCell ref="AB42:AG42"/>
    <mergeCell ref="AB46:AG46"/>
    <mergeCell ref="AB27:AG27"/>
    <mergeCell ref="AB28:AG28"/>
    <mergeCell ref="AB29:AG29"/>
    <mergeCell ref="AB30:AG30"/>
    <mergeCell ref="AB31:AG31"/>
    <mergeCell ref="S31:X31"/>
    <mergeCell ref="S27:X27"/>
    <mergeCell ref="S28:X28"/>
    <mergeCell ref="AB38:AG38"/>
    <mergeCell ref="S54:X54"/>
    <mergeCell ref="S55:X55"/>
    <mergeCell ref="S51:X51"/>
    <mergeCell ref="S49:X49"/>
    <mergeCell ref="S50:X50"/>
    <mergeCell ref="J46:O46"/>
    <mergeCell ref="S53:X53"/>
    <mergeCell ref="S46:X46"/>
    <mergeCell ref="AB49:AG49"/>
    <mergeCell ref="S47:X47"/>
    <mergeCell ref="S48:X48"/>
    <mergeCell ref="AB47:AG47"/>
    <mergeCell ref="AB48:AG48"/>
    <mergeCell ref="J96:O96"/>
    <mergeCell ref="S89:X89"/>
    <mergeCell ref="J56:O56"/>
    <mergeCell ref="J55:O55"/>
    <mergeCell ref="A83:F83"/>
    <mergeCell ref="A88:F88"/>
    <mergeCell ref="J92:O92"/>
    <mergeCell ref="J93:O93"/>
    <mergeCell ref="J68:O68"/>
    <mergeCell ref="A81:F81"/>
    <mergeCell ref="A94:F94"/>
    <mergeCell ref="A87:F87"/>
    <mergeCell ref="J87:O87"/>
    <mergeCell ref="A68:F68"/>
    <mergeCell ref="S64:X64"/>
    <mergeCell ref="S65:X65"/>
    <mergeCell ref="S93:X93"/>
    <mergeCell ref="S80:X80"/>
    <mergeCell ref="W77:X77"/>
    <mergeCell ref="S77:V77"/>
    <mergeCell ref="S76:X76"/>
    <mergeCell ref="A96:F96"/>
    <mergeCell ref="A63:D63"/>
    <mergeCell ref="J59:O59"/>
    <mergeCell ref="J94:O94"/>
    <mergeCell ref="N48:O48"/>
    <mergeCell ref="J53:O53"/>
    <mergeCell ref="A55:F55"/>
    <mergeCell ref="A54:F54"/>
    <mergeCell ref="A53:F53"/>
    <mergeCell ref="A51:F51"/>
    <mergeCell ref="A57:F57"/>
    <mergeCell ref="J66:O66"/>
    <mergeCell ref="J67:O67"/>
    <mergeCell ref="J81:O81"/>
    <mergeCell ref="J69:O69"/>
    <mergeCell ref="A76:F76"/>
    <mergeCell ref="A80:F80"/>
    <mergeCell ref="A77:F77"/>
    <mergeCell ref="A78:F78"/>
    <mergeCell ref="A79:F79"/>
    <mergeCell ref="A59:F59"/>
    <mergeCell ref="A58:F58"/>
    <mergeCell ref="A61:D61"/>
    <mergeCell ref="A50:F50"/>
    <mergeCell ref="A49:F49"/>
    <mergeCell ref="A56:F56"/>
    <mergeCell ref="J58:O58"/>
    <mergeCell ref="A33:F33"/>
    <mergeCell ref="A32:F32"/>
    <mergeCell ref="J36:M36"/>
    <mergeCell ref="J51:O51"/>
    <mergeCell ref="S33:X33"/>
    <mergeCell ref="A45:F45"/>
    <mergeCell ref="A44:F44"/>
    <mergeCell ref="A43:F43"/>
    <mergeCell ref="A42:F42"/>
    <mergeCell ref="A41:F41"/>
    <mergeCell ref="A40:F40"/>
    <mergeCell ref="A39:F39"/>
    <mergeCell ref="J47:M47"/>
    <mergeCell ref="N36:O36"/>
    <mergeCell ref="N37:O37"/>
    <mergeCell ref="S42:X42"/>
    <mergeCell ref="A46:F46"/>
    <mergeCell ref="J40:O40"/>
    <mergeCell ref="N38:O38"/>
    <mergeCell ref="S39:U39"/>
    <mergeCell ref="J32:O32"/>
    <mergeCell ref="S34:X34"/>
    <mergeCell ref="S32:X32"/>
    <mergeCell ref="A52:F52"/>
    <mergeCell ref="J38:M38"/>
    <mergeCell ref="S37:U37"/>
    <mergeCell ref="S43:X43"/>
    <mergeCell ref="S81:X81"/>
    <mergeCell ref="S82:X82"/>
    <mergeCell ref="S83:X83"/>
    <mergeCell ref="S56:X56"/>
    <mergeCell ref="S58:X58"/>
    <mergeCell ref="S59:X59"/>
    <mergeCell ref="S60:X60"/>
    <mergeCell ref="S61:X61"/>
    <mergeCell ref="S62:X62"/>
    <mergeCell ref="S73:X73"/>
    <mergeCell ref="S74:X74"/>
    <mergeCell ref="S70:X70"/>
    <mergeCell ref="S71:X71"/>
    <mergeCell ref="S72:X72"/>
    <mergeCell ref="S66:X66"/>
    <mergeCell ref="S69:X69"/>
    <mergeCell ref="S63:X63"/>
    <mergeCell ref="A62:D62"/>
    <mergeCell ref="A47:F47"/>
    <mergeCell ref="S52:X52"/>
    <mergeCell ref="AE20:AG20"/>
    <mergeCell ref="K21:M21"/>
    <mergeCell ref="AC18:AD18"/>
    <mergeCell ref="S19:AB19"/>
    <mergeCell ref="S21:AB21"/>
    <mergeCell ref="A21:J21"/>
    <mergeCell ref="K22:O22"/>
    <mergeCell ref="AE10:AJ10"/>
    <mergeCell ref="S10:Y10"/>
    <mergeCell ref="Z11:AB11"/>
    <mergeCell ref="Z12:AB12"/>
    <mergeCell ref="K18:L18"/>
    <mergeCell ref="K20:L20"/>
    <mergeCell ref="K19:M19"/>
    <mergeCell ref="N19:O19"/>
    <mergeCell ref="S16:AB16"/>
    <mergeCell ref="AC16:AD16"/>
    <mergeCell ref="AC17:AD17"/>
    <mergeCell ref="S18:AB18"/>
    <mergeCell ref="F11:O11"/>
    <mergeCell ref="AF21:AG21"/>
    <mergeCell ref="AC22:AG22"/>
    <mergeCell ref="N21:O21"/>
    <mergeCell ref="AC21:AE21"/>
    <mergeCell ref="A48:F48"/>
    <mergeCell ref="N47:O47"/>
    <mergeCell ref="F10:O10"/>
    <mergeCell ref="S22:W22"/>
    <mergeCell ref="X22:AA22"/>
    <mergeCell ref="A9:E9"/>
    <mergeCell ref="S25:X25"/>
    <mergeCell ref="S30:X30"/>
    <mergeCell ref="J26:O26"/>
    <mergeCell ref="J27:O27"/>
    <mergeCell ref="A29:F29"/>
    <mergeCell ref="J34:O34"/>
    <mergeCell ref="S45:X45"/>
    <mergeCell ref="S40:X40"/>
    <mergeCell ref="S41:X41"/>
    <mergeCell ref="N39:O39"/>
    <mergeCell ref="J39:M39"/>
    <mergeCell ref="J41:O41"/>
    <mergeCell ref="J42:O42"/>
    <mergeCell ref="F22:I22"/>
    <mergeCell ref="F12:O12"/>
    <mergeCell ref="S11:Y11"/>
    <mergeCell ref="A15:O15"/>
    <mergeCell ref="A16:J16"/>
    <mergeCell ref="A2:E2"/>
    <mergeCell ref="S2:Y2"/>
    <mergeCell ref="F2:Q2"/>
    <mergeCell ref="Z2:AD2"/>
    <mergeCell ref="AF2:AJ2"/>
    <mergeCell ref="A3:E3"/>
    <mergeCell ref="A4:E4"/>
    <mergeCell ref="A5:E5"/>
    <mergeCell ref="A6:E6"/>
    <mergeCell ref="F5:Q5"/>
    <mergeCell ref="Z3:AJ3"/>
    <mergeCell ref="Z4:AJ4"/>
    <mergeCell ref="Z5:AJ5"/>
    <mergeCell ref="Z6:AJ6"/>
    <mergeCell ref="S3:Y3"/>
    <mergeCell ref="F3:Q3"/>
    <mergeCell ref="F4:Q4"/>
    <mergeCell ref="S4:Y4"/>
    <mergeCell ref="S5:Y5"/>
    <mergeCell ref="S6:Y6"/>
    <mergeCell ref="F6:Q6"/>
    <mergeCell ref="A104:E104"/>
    <mergeCell ref="A105:E105"/>
    <mergeCell ref="A106:E106"/>
    <mergeCell ref="A64:F64"/>
    <mergeCell ref="A65:D65"/>
    <mergeCell ref="A75:C75"/>
    <mergeCell ref="J57:O57"/>
    <mergeCell ref="J72:O72"/>
    <mergeCell ref="E61:F61"/>
    <mergeCell ref="E67:F67"/>
    <mergeCell ref="A70:F70"/>
    <mergeCell ref="A71:F71"/>
    <mergeCell ref="E65:F65"/>
    <mergeCell ref="A95:F95"/>
    <mergeCell ref="J60:O60"/>
    <mergeCell ref="J61:O61"/>
    <mergeCell ref="J62:O62"/>
    <mergeCell ref="J80:O80"/>
    <mergeCell ref="J86:O86"/>
    <mergeCell ref="J79:O79"/>
    <mergeCell ref="J83:O83"/>
    <mergeCell ref="J76:O76"/>
    <mergeCell ref="J77:O77"/>
    <mergeCell ref="J64:O64"/>
    <mergeCell ref="A92:F92"/>
    <mergeCell ref="A93:F93"/>
    <mergeCell ref="S79:X79"/>
    <mergeCell ref="J35:O35"/>
    <mergeCell ref="A90:F90"/>
    <mergeCell ref="A74:F74"/>
    <mergeCell ref="A72:F72"/>
    <mergeCell ref="A69:F69"/>
    <mergeCell ref="E66:F66"/>
    <mergeCell ref="A66:D66"/>
    <mergeCell ref="A35:F35"/>
    <mergeCell ref="J43:O43"/>
    <mergeCell ref="J54:O54"/>
    <mergeCell ref="S35:X35"/>
    <mergeCell ref="S36:X36"/>
    <mergeCell ref="S57:X57"/>
    <mergeCell ref="S44:X44"/>
    <mergeCell ref="N49:O49"/>
    <mergeCell ref="J45:O45"/>
    <mergeCell ref="J44:O44"/>
    <mergeCell ref="J48:M48"/>
    <mergeCell ref="J49:M49"/>
    <mergeCell ref="A86:F86"/>
    <mergeCell ref="J70:O70"/>
    <mergeCell ref="J84:O84"/>
    <mergeCell ref="J71:O71"/>
    <mergeCell ref="A89:F89"/>
    <mergeCell ref="J85:O85"/>
    <mergeCell ref="A82:F82"/>
    <mergeCell ref="E63:F63"/>
    <mergeCell ref="E62:F62"/>
    <mergeCell ref="A7:E7"/>
    <mergeCell ref="A38:F38"/>
    <mergeCell ref="A37:F37"/>
    <mergeCell ref="A36:F36"/>
    <mergeCell ref="A34:F34"/>
    <mergeCell ref="A31:F31"/>
    <mergeCell ref="A30:F30"/>
    <mergeCell ref="A28:F28"/>
    <mergeCell ref="A27:F27"/>
    <mergeCell ref="J29:O29"/>
    <mergeCell ref="J30:O30"/>
    <mergeCell ref="J31:O31"/>
    <mergeCell ref="J28:O28"/>
    <mergeCell ref="J52:O52"/>
    <mergeCell ref="A17:J17"/>
    <mergeCell ref="A18:J18"/>
    <mergeCell ref="F8:Q8"/>
    <mergeCell ref="AB26:AG26"/>
    <mergeCell ref="S7:AB7"/>
    <mergeCell ref="Z10:AB10"/>
    <mergeCell ref="A8:E8"/>
    <mergeCell ref="AE7:AJ7"/>
    <mergeCell ref="AE8:AJ8"/>
    <mergeCell ref="A26:F26"/>
    <mergeCell ref="A24:F24"/>
    <mergeCell ref="AE11:AJ11"/>
    <mergeCell ref="AE12:AJ12"/>
    <mergeCell ref="S26:X26"/>
    <mergeCell ref="A22:E22"/>
    <mergeCell ref="A12:E12"/>
    <mergeCell ref="A19:J19"/>
    <mergeCell ref="A25:F25"/>
    <mergeCell ref="J24:O24"/>
    <mergeCell ref="S24:X24"/>
    <mergeCell ref="AE9:AJ9"/>
    <mergeCell ref="S8:AB8"/>
    <mergeCell ref="F7:Q7"/>
    <mergeCell ref="F9:O9"/>
    <mergeCell ref="S9:X9"/>
    <mergeCell ref="AA9:AB9"/>
    <mergeCell ref="A10:E10"/>
    <mergeCell ref="AB74:AG74"/>
    <mergeCell ref="AB70:AG70"/>
    <mergeCell ref="AB71:AG71"/>
    <mergeCell ref="AB32:AG32"/>
    <mergeCell ref="AB33:AG33"/>
    <mergeCell ref="AB34:AG34"/>
    <mergeCell ref="AB35:AG35"/>
    <mergeCell ref="AB36:AG36"/>
    <mergeCell ref="AB37:AG37"/>
    <mergeCell ref="AB40:AG40"/>
    <mergeCell ref="AB55:AG55"/>
    <mergeCell ref="AB56:AG56"/>
    <mergeCell ref="AB41:AG41"/>
    <mergeCell ref="AB45:AG45"/>
    <mergeCell ref="AB54:AG54"/>
    <mergeCell ref="AB51:AG51"/>
    <mergeCell ref="AB39:AG39"/>
    <mergeCell ref="AB43:AG43"/>
    <mergeCell ref="AB59:AG59"/>
    <mergeCell ref="AB58:AG58"/>
    <mergeCell ref="AB53:AG53"/>
    <mergeCell ref="AB44:AG44"/>
    <mergeCell ref="A103:E103"/>
    <mergeCell ref="J97:O97"/>
    <mergeCell ref="J98:O98"/>
    <mergeCell ref="J63:O63"/>
    <mergeCell ref="J75:O75"/>
    <mergeCell ref="J88:O88"/>
    <mergeCell ref="J89:O89"/>
    <mergeCell ref="S87:X87"/>
    <mergeCell ref="S91:X91"/>
    <mergeCell ref="A67:D67"/>
    <mergeCell ref="A73:F73"/>
    <mergeCell ref="A84:F84"/>
    <mergeCell ref="A85:F85"/>
    <mergeCell ref="A91:F91"/>
    <mergeCell ref="J78:O78"/>
    <mergeCell ref="J82:O82"/>
    <mergeCell ref="J73:O73"/>
    <mergeCell ref="J74:O74"/>
    <mergeCell ref="J90:O90"/>
    <mergeCell ref="S84:X84"/>
    <mergeCell ref="S85:X85"/>
    <mergeCell ref="S75:X75"/>
    <mergeCell ref="J91:O91"/>
    <mergeCell ref="S96:X96"/>
    <mergeCell ref="AB80:AG80"/>
    <mergeCell ref="AB81:AG81"/>
    <mergeCell ref="AB84:AG84"/>
    <mergeCell ref="AB85:AG85"/>
    <mergeCell ref="U78:X78"/>
    <mergeCell ref="AB57:AG57"/>
    <mergeCell ref="AB60:AG60"/>
    <mergeCell ref="AB75:AG75"/>
    <mergeCell ref="AB76:AG76"/>
    <mergeCell ref="AB77:AG77"/>
    <mergeCell ref="AB78:AG78"/>
    <mergeCell ref="AB62:AG62"/>
    <mergeCell ref="AB63:AG63"/>
    <mergeCell ref="AB64:AG64"/>
    <mergeCell ref="AB65:AG65"/>
    <mergeCell ref="AB66:AG66"/>
    <mergeCell ref="AB67:AG67"/>
    <mergeCell ref="AB68:AG68"/>
    <mergeCell ref="AB69:AG69"/>
    <mergeCell ref="AB72:AG72"/>
    <mergeCell ref="AB73:AG73"/>
    <mergeCell ref="S67:X67"/>
    <mergeCell ref="S68:X68"/>
    <mergeCell ref="AB79:AG79"/>
    <mergeCell ref="AB82:AG82"/>
    <mergeCell ref="AB83:AG83"/>
    <mergeCell ref="R105:T105"/>
    <mergeCell ref="R106:T106"/>
    <mergeCell ref="AB87:AG87"/>
    <mergeCell ref="S86:X86"/>
    <mergeCell ref="AB96:AJ96"/>
    <mergeCell ref="AB86:AG86"/>
    <mergeCell ref="S88:X88"/>
    <mergeCell ref="S90:X90"/>
    <mergeCell ref="AB88:AJ88"/>
    <mergeCell ref="AB89:AJ89"/>
    <mergeCell ref="AB90:AJ90"/>
    <mergeCell ref="AB91:AJ91"/>
    <mergeCell ref="AB92:AJ92"/>
    <mergeCell ref="AB93:AJ93"/>
    <mergeCell ref="AB94:AJ94"/>
    <mergeCell ref="AB95:AJ95"/>
    <mergeCell ref="S92:X92"/>
  </mergeCells>
  <phoneticPr fontId="5" type="noConversion"/>
  <printOptions horizontalCentered="1"/>
  <pageMargins left="0" right="0" top="0.37" bottom="0" header="0.61" footer="0.51181102362204722"/>
  <pageSetup paperSize="9" scale="5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>LEGEND REMOVALS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Wendels</dc:creator>
  <cp:lastModifiedBy>Cynelle</cp:lastModifiedBy>
  <cp:revision/>
  <cp:lastPrinted>2018-09-20T07:22:57Z</cp:lastPrinted>
  <dcterms:created xsi:type="dcterms:W3CDTF">1999-11-01T11:55:12Z</dcterms:created>
  <dcterms:modified xsi:type="dcterms:W3CDTF">2019-08-01T08:24:07Z</dcterms:modified>
</cp:coreProperties>
</file>