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mineduperu-my.sharepoint.com/personal/analistaup29_minedu_gob_pe/Documents/minedu_main/04_intervenciones_pedagogicas/2022/DISER/6_SRE/Input/"/>
    </mc:Choice>
  </mc:AlternateContent>
  <xr:revisionPtr revIDLastSave="13" documentId="13_ncr:1_{4A5244B0-924F-7A46-BE32-8532D607D840}" xr6:coauthVersionLast="47" xr6:coauthVersionMax="47" xr10:uidLastSave="{68EEDD21-A925-C841-8822-3B7412804EA9}"/>
  <bookViews>
    <workbookView xWindow="0" yWindow="500" windowWidth="14400" windowHeight="16060" tabRatio="790" xr2:uid="{00000000-000D-0000-FFFF-FFFF00000000}"/>
  </bookViews>
  <sheets>
    <sheet name="Padrón" sheetId="12" r:id="rId1"/>
    <sheet name="x Componente INT" sheetId="7" state="hidden" r:id="rId2"/>
    <sheet name="x Componente NT" sheetId="8" state="hidden" r:id="rId3"/>
  </sheets>
  <definedNames>
    <definedName name="_xlnm._FilterDatabase" localSheetId="0" hidden="1">Padrón!$A$4:$P$81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0" i="12" l="1"/>
  <c r="Q80" i="12"/>
  <c r="P80" i="12"/>
  <c r="N80" i="12"/>
  <c r="K80" i="12"/>
  <c r="J80" i="12"/>
  <c r="AA79" i="12"/>
  <c r="Y79" i="12"/>
  <c r="X79" i="12"/>
  <c r="W79" i="12"/>
  <c r="V79" i="12"/>
  <c r="R79" i="12"/>
  <c r="T79" i="12" s="1"/>
  <c r="L79" i="12"/>
  <c r="A79" i="12"/>
  <c r="AA78" i="12"/>
  <c r="Y78" i="12"/>
  <c r="X78" i="12"/>
  <c r="V78" i="12"/>
  <c r="S78" i="12"/>
  <c r="R78" i="12"/>
  <c r="T78" i="12" s="1"/>
  <c r="L78" i="12"/>
  <c r="W78" i="12" s="1"/>
  <c r="A78" i="12"/>
  <c r="AA77" i="12"/>
  <c r="Y77" i="12"/>
  <c r="X77" i="12"/>
  <c r="V77" i="12"/>
  <c r="U77" i="12"/>
  <c r="T77" i="12"/>
  <c r="S77" i="12"/>
  <c r="R77" i="12"/>
  <c r="L77" i="12"/>
  <c r="O77" i="12" s="1"/>
  <c r="O80" i="12" s="1"/>
  <c r="A77" i="12"/>
  <c r="AA76" i="12"/>
  <c r="Y76" i="12"/>
  <c r="X76" i="12"/>
  <c r="V76" i="12"/>
  <c r="S76" i="12"/>
  <c r="R76" i="12"/>
  <c r="T76" i="12" s="1"/>
  <c r="L76" i="12"/>
  <c r="W76" i="12" s="1"/>
  <c r="A76" i="12"/>
  <c r="AA75" i="12"/>
  <c r="Y75" i="12"/>
  <c r="X75" i="12"/>
  <c r="W75" i="12"/>
  <c r="V75" i="12"/>
  <c r="U75" i="12"/>
  <c r="T75" i="12"/>
  <c r="S75" i="12"/>
  <c r="R75" i="12"/>
  <c r="L75" i="12"/>
  <c r="A75" i="12"/>
  <c r="AA74" i="12"/>
  <c r="Y74" i="12"/>
  <c r="X74" i="12"/>
  <c r="V74" i="12"/>
  <c r="R74" i="12"/>
  <c r="U74" i="12" s="1"/>
  <c r="L74" i="12"/>
  <c r="W74" i="12" s="1"/>
  <c r="A74" i="12"/>
  <c r="AA73" i="12"/>
  <c r="Y73" i="12"/>
  <c r="X73" i="12"/>
  <c r="V73" i="12"/>
  <c r="T73" i="12"/>
  <c r="S73" i="12"/>
  <c r="R73" i="12"/>
  <c r="U73" i="12" s="1"/>
  <c r="L73" i="12"/>
  <c r="W73" i="12" s="1"/>
  <c r="A73" i="12"/>
  <c r="AA72" i="12"/>
  <c r="Y72" i="12"/>
  <c r="X72" i="12"/>
  <c r="W72" i="12"/>
  <c r="V72" i="12"/>
  <c r="U72" i="12"/>
  <c r="T72" i="12"/>
  <c r="R72" i="12"/>
  <c r="S72" i="12" s="1"/>
  <c r="L72" i="12"/>
  <c r="A72" i="12"/>
  <c r="AA71" i="12"/>
  <c r="Y71" i="12"/>
  <c r="X71" i="12"/>
  <c r="V71" i="12"/>
  <c r="R71" i="12"/>
  <c r="U71" i="12" s="1"/>
  <c r="L71" i="12"/>
  <c r="W71" i="12" s="1"/>
  <c r="A71" i="12"/>
  <c r="AA70" i="12"/>
  <c r="Y70" i="12"/>
  <c r="X70" i="12"/>
  <c r="W70" i="12"/>
  <c r="V70" i="12"/>
  <c r="U70" i="12"/>
  <c r="T70" i="12"/>
  <c r="S70" i="12"/>
  <c r="R70" i="12"/>
  <c r="L70" i="12"/>
  <c r="A70" i="12"/>
  <c r="AA69" i="12"/>
  <c r="Y69" i="12"/>
  <c r="X69" i="12"/>
  <c r="W69" i="12"/>
  <c r="V69" i="12"/>
  <c r="U69" i="12"/>
  <c r="S69" i="12"/>
  <c r="R69" i="12"/>
  <c r="T69" i="12" s="1"/>
  <c r="L69" i="12"/>
  <c r="A69" i="12"/>
  <c r="AA68" i="12"/>
  <c r="Y68" i="12"/>
  <c r="X68" i="12"/>
  <c r="V68" i="12"/>
  <c r="R68" i="12"/>
  <c r="U68" i="12" s="1"/>
  <c r="L68" i="12"/>
  <c r="W68" i="12" s="1"/>
  <c r="A68" i="12"/>
  <c r="AA67" i="12"/>
  <c r="Y67" i="12"/>
  <c r="X67" i="12"/>
  <c r="W67" i="12"/>
  <c r="V67" i="12"/>
  <c r="U67" i="12"/>
  <c r="T67" i="12"/>
  <c r="S67" i="12"/>
  <c r="R67" i="12"/>
  <c r="L67" i="12"/>
  <c r="A67" i="12"/>
  <c r="AA66" i="12"/>
  <c r="Y66" i="12"/>
  <c r="X66" i="12"/>
  <c r="W66" i="12"/>
  <c r="V66" i="12"/>
  <c r="R66" i="12"/>
  <c r="U66" i="12" s="1"/>
  <c r="L66" i="12"/>
  <c r="A66" i="12"/>
  <c r="AA65" i="12"/>
  <c r="Y65" i="12"/>
  <c r="X65" i="12"/>
  <c r="V65" i="12"/>
  <c r="S65" i="12"/>
  <c r="R65" i="12"/>
  <c r="U65" i="12" s="1"/>
  <c r="L65" i="12"/>
  <c r="W65" i="12" s="1"/>
  <c r="A65" i="12"/>
  <c r="AA64" i="12"/>
  <c r="Y64" i="12"/>
  <c r="X64" i="12"/>
  <c r="W64" i="12"/>
  <c r="V64" i="12"/>
  <c r="U64" i="12"/>
  <c r="T64" i="12"/>
  <c r="R64" i="12"/>
  <c r="S64" i="12" s="1"/>
  <c r="L64" i="12"/>
  <c r="A64" i="12"/>
  <c r="AA63" i="12"/>
  <c r="Y63" i="12"/>
  <c r="X63" i="12"/>
  <c r="V63" i="12"/>
  <c r="R63" i="12"/>
  <c r="U63" i="12" s="1"/>
  <c r="L63" i="12"/>
  <c r="W63" i="12" s="1"/>
  <c r="A63" i="12"/>
  <c r="AA62" i="12"/>
  <c r="Y62" i="12"/>
  <c r="X62" i="12"/>
  <c r="W62" i="12"/>
  <c r="V62" i="12"/>
  <c r="U62" i="12"/>
  <c r="T62" i="12"/>
  <c r="S62" i="12"/>
  <c r="R62" i="12"/>
  <c r="L62" i="12"/>
  <c r="A62" i="12"/>
  <c r="AA61" i="12"/>
  <c r="Y61" i="12"/>
  <c r="X61" i="12"/>
  <c r="W61" i="12"/>
  <c r="V61" i="12"/>
  <c r="U61" i="12"/>
  <c r="S61" i="12"/>
  <c r="R61" i="12"/>
  <c r="T61" i="12" s="1"/>
  <c r="L61" i="12"/>
  <c r="A61" i="12"/>
  <c r="AA60" i="12"/>
  <c r="Y60" i="12"/>
  <c r="X60" i="12"/>
  <c r="V60" i="12"/>
  <c r="R60" i="12"/>
  <c r="S60" i="12" s="1"/>
  <c r="L60" i="12"/>
  <c r="W60" i="12" s="1"/>
  <c r="A60" i="12"/>
  <c r="AA59" i="12"/>
  <c r="Y59" i="12"/>
  <c r="X59" i="12"/>
  <c r="W59" i="12"/>
  <c r="V59" i="12"/>
  <c r="U59" i="12"/>
  <c r="T59" i="12"/>
  <c r="S59" i="12"/>
  <c r="R59" i="12"/>
  <c r="L59" i="12"/>
  <c r="A59" i="12"/>
  <c r="AA58" i="12"/>
  <c r="Y58" i="12"/>
  <c r="X58" i="12"/>
  <c r="W58" i="12"/>
  <c r="V58" i="12"/>
  <c r="R58" i="12"/>
  <c r="U58" i="12" s="1"/>
  <c r="L58" i="12"/>
  <c r="A58" i="12"/>
  <c r="AA57" i="12"/>
  <c r="Y57" i="12"/>
  <c r="X57" i="12"/>
  <c r="V57" i="12"/>
  <c r="R57" i="12"/>
  <c r="U57" i="12" s="1"/>
  <c r="L57" i="12"/>
  <c r="W57" i="12" s="1"/>
  <c r="A57" i="12"/>
  <c r="AA56" i="12"/>
  <c r="Y56" i="12"/>
  <c r="X56" i="12"/>
  <c r="W56" i="12"/>
  <c r="V56" i="12"/>
  <c r="U56" i="12"/>
  <c r="T56" i="12"/>
  <c r="R56" i="12"/>
  <c r="S56" i="12" s="1"/>
  <c r="L56" i="12"/>
  <c r="A56" i="12"/>
  <c r="AA55" i="12"/>
  <c r="Y55" i="12"/>
  <c r="X55" i="12"/>
  <c r="V55" i="12"/>
  <c r="R55" i="12"/>
  <c r="U55" i="12" s="1"/>
  <c r="L55" i="12"/>
  <c r="W55" i="12" s="1"/>
  <c r="A55" i="12"/>
  <c r="AA54" i="12"/>
  <c r="Y54" i="12"/>
  <c r="X54" i="12"/>
  <c r="W54" i="12"/>
  <c r="V54" i="12"/>
  <c r="U54" i="12"/>
  <c r="T54" i="12"/>
  <c r="S54" i="12"/>
  <c r="R54" i="12"/>
  <c r="L54" i="12"/>
  <c r="A54" i="12"/>
  <c r="AA53" i="12"/>
  <c r="Y53" i="12"/>
  <c r="X53" i="12"/>
  <c r="W53" i="12"/>
  <c r="V53" i="12"/>
  <c r="U53" i="12"/>
  <c r="S53" i="12"/>
  <c r="R53" i="12"/>
  <c r="T53" i="12" s="1"/>
  <c r="L53" i="12"/>
  <c r="A53" i="12"/>
  <c r="AA52" i="12"/>
  <c r="Y52" i="12"/>
  <c r="X52" i="12"/>
  <c r="V52" i="12"/>
  <c r="R52" i="12"/>
  <c r="S52" i="12" s="1"/>
  <c r="L52" i="12"/>
  <c r="W52" i="12" s="1"/>
  <c r="A52" i="12"/>
  <c r="AA51" i="12"/>
  <c r="Y51" i="12"/>
  <c r="X51" i="12"/>
  <c r="W51" i="12"/>
  <c r="V51" i="12"/>
  <c r="U51" i="12"/>
  <c r="T51" i="12"/>
  <c r="S51" i="12"/>
  <c r="R51" i="12"/>
  <c r="L51" i="12"/>
  <c r="A51" i="12"/>
  <c r="AA50" i="12"/>
  <c r="Y50" i="12"/>
  <c r="X50" i="12"/>
  <c r="W50" i="12"/>
  <c r="V50" i="12"/>
  <c r="R50" i="12"/>
  <c r="U50" i="12" s="1"/>
  <c r="L50" i="12"/>
  <c r="A50" i="12"/>
  <c r="AA49" i="12"/>
  <c r="Y49" i="12"/>
  <c r="X49" i="12"/>
  <c r="V49" i="12"/>
  <c r="R49" i="12"/>
  <c r="T49" i="12" s="1"/>
  <c r="L49" i="12"/>
  <c r="W49" i="12" s="1"/>
  <c r="A49" i="12"/>
  <c r="AA48" i="12"/>
  <c r="Y48" i="12"/>
  <c r="X48" i="12"/>
  <c r="W48" i="12"/>
  <c r="V48" i="12"/>
  <c r="U48" i="12"/>
  <c r="T48" i="12"/>
  <c r="R48" i="12"/>
  <c r="S48" i="12" s="1"/>
  <c r="L48" i="12"/>
  <c r="A48" i="12"/>
  <c r="AA47" i="12"/>
  <c r="Y47" i="12"/>
  <c r="X47" i="12"/>
  <c r="V47" i="12"/>
  <c r="R47" i="12"/>
  <c r="U47" i="12" s="1"/>
  <c r="L47" i="12"/>
  <c r="W47" i="12" s="1"/>
  <c r="A47" i="12"/>
  <c r="AA46" i="12"/>
  <c r="Y46" i="12"/>
  <c r="X46" i="12"/>
  <c r="W46" i="12"/>
  <c r="V46" i="12"/>
  <c r="U46" i="12"/>
  <c r="T46" i="12"/>
  <c r="S46" i="12"/>
  <c r="R46" i="12"/>
  <c r="L46" i="12"/>
  <c r="A46" i="12"/>
  <c r="AA45" i="12"/>
  <c r="Y45" i="12"/>
  <c r="X45" i="12"/>
  <c r="W45" i="12"/>
  <c r="V45" i="12"/>
  <c r="U45" i="12"/>
  <c r="S45" i="12"/>
  <c r="R45" i="12"/>
  <c r="T45" i="12" s="1"/>
  <c r="L45" i="12"/>
  <c r="A45" i="12"/>
  <c r="AA44" i="12"/>
  <c r="Y44" i="12"/>
  <c r="X44" i="12"/>
  <c r="V44" i="12"/>
  <c r="R44" i="12"/>
  <c r="U44" i="12" s="1"/>
  <c r="L44" i="12"/>
  <c r="W44" i="12" s="1"/>
  <c r="A44" i="12"/>
  <c r="AA43" i="12"/>
  <c r="Y43" i="12"/>
  <c r="X43" i="12"/>
  <c r="W43" i="12"/>
  <c r="V43" i="12"/>
  <c r="U43" i="12"/>
  <c r="T43" i="12"/>
  <c r="S43" i="12"/>
  <c r="R43" i="12"/>
  <c r="L43" i="12"/>
  <c r="A43" i="12"/>
  <c r="AA42" i="12"/>
  <c r="Y42" i="12"/>
  <c r="X42" i="12"/>
  <c r="W42" i="12"/>
  <c r="V42" i="12"/>
  <c r="R42" i="12"/>
  <c r="U42" i="12" s="1"/>
  <c r="L42" i="12"/>
  <c r="A42" i="12"/>
  <c r="AA41" i="12"/>
  <c r="Y41" i="12"/>
  <c r="X41" i="12"/>
  <c r="V41" i="12"/>
  <c r="R41" i="12"/>
  <c r="U41" i="12" s="1"/>
  <c r="L41" i="12"/>
  <c r="W41" i="12" s="1"/>
  <c r="A41" i="12"/>
  <c r="AA40" i="12"/>
  <c r="Y40" i="12"/>
  <c r="X40" i="12"/>
  <c r="W40" i="12"/>
  <c r="V40" i="12"/>
  <c r="U40" i="12"/>
  <c r="T40" i="12"/>
  <c r="R40" i="12"/>
  <c r="S40" i="12" s="1"/>
  <c r="L40" i="12"/>
  <c r="A40" i="12"/>
  <c r="AA39" i="12"/>
  <c r="Y39" i="12"/>
  <c r="X39" i="12"/>
  <c r="V39" i="12"/>
  <c r="R39" i="12"/>
  <c r="S39" i="12" s="1"/>
  <c r="L39" i="12"/>
  <c r="W39" i="12" s="1"/>
  <c r="A39" i="12"/>
  <c r="AA38" i="12"/>
  <c r="Y38" i="12"/>
  <c r="X38" i="12"/>
  <c r="W38" i="12"/>
  <c r="V38" i="12"/>
  <c r="U38" i="12"/>
  <c r="T38" i="12"/>
  <c r="S38" i="12"/>
  <c r="R38" i="12"/>
  <c r="L38" i="12"/>
  <c r="A38" i="12"/>
  <c r="AA37" i="12"/>
  <c r="Y37" i="12"/>
  <c r="X37" i="12"/>
  <c r="W37" i="12"/>
  <c r="V37" i="12"/>
  <c r="U37" i="12"/>
  <c r="S37" i="12"/>
  <c r="R37" i="12"/>
  <c r="T37" i="12" s="1"/>
  <c r="L37" i="12"/>
  <c r="A37" i="12"/>
  <c r="AA36" i="12"/>
  <c r="Y36" i="12"/>
  <c r="X36" i="12"/>
  <c r="V36" i="12"/>
  <c r="R36" i="12"/>
  <c r="U36" i="12" s="1"/>
  <c r="L36" i="12"/>
  <c r="W36" i="12" s="1"/>
  <c r="A36" i="12"/>
  <c r="AA35" i="12"/>
  <c r="Y35" i="12"/>
  <c r="X35" i="12"/>
  <c r="W35" i="12"/>
  <c r="V35" i="12"/>
  <c r="U35" i="12"/>
  <c r="T35" i="12"/>
  <c r="S35" i="12"/>
  <c r="R35" i="12"/>
  <c r="L35" i="12"/>
  <c r="A35" i="12"/>
  <c r="AA34" i="12"/>
  <c r="Y34" i="12"/>
  <c r="X34" i="12"/>
  <c r="W34" i="12"/>
  <c r="V34" i="12"/>
  <c r="R34" i="12"/>
  <c r="U34" i="12" s="1"/>
  <c r="L34" i="12"/>
  <c r="A34" i="12"/>
  <c r="AA33" i="12"/>
  <c r="Y33" i="12"/>
  <c r="X33" i="12"/>
  <c r="V33" i="12"/>
  <c r="R33" i="12"/>
  <c r="T33" i="12" s="1"/>
  <c r="L33" i="12"/>
  <c r="W33" i="12" s="1"/>
  <c r="A33" i="12"/>
  <c r="AA32" i="12"/>
  <c r="Y32" i="12"/>
  <c r="X32" i="12"/>
  <c r="W32" i="12"/>
  <c r="V32" i="12"/>
  <c r="U32" i="12"/>
  <c r="T32" i="12"/>
  <c r="R32" i="12"/>
  <c r="S32" i="12" s="1"/>
  <c r="L32" i="12"/>
  <c r="A32" i="12"/>
  <c r="AA31" i="12"/>
  <c r="Y31" i="12"/>
  <c r="X31" i="12"/>
  <c r="V31" i="12"/>
  <c r="R31" i="12"/>
  <c r="U31" i="12" s="1"/>
  <c r="L31" i="12"/>
  <c r="W31" i="12" s="1"/>
  <c r="A31" i="12"/>
  <c r="AA30" i="12"/>
  <c r="Y30" i="12"/>
  <c r="X30" i="12"/>
  <c r="W30" i="12"/>
  <c r="V30" i="12"/>
  <c r="U30" i="12"/>
  <c r="T30" i="12"/>
  <c r="S30" i="12"/>
  <c r="R30" i="12"/>
  <c r="L30" i="12"/>
  <c r="A30" i="12"/>
  <c r="AA29" i="12"/>
  <c r="Y29" i="12"/>
  <c r="X29" i="12"/>
  <c r="W29" i="12"/>
  <c r="V29" i="12"/>
  <c r="U29" i="12"/>
  <c r="R29" i="12"/>
  <c r="T29" i="12" s="1"/>
  <c r="L29" i="12"/>
  <c r="A29" i="12"/>
  <c r="AA28" i="12"/>
  <c r="Y28" i="12"/>
  <c r="X28" i="12"/>
  <c r="V28" i="12"/>
  <c r="R28" i="12"/>
  <c r="S28" i="12" s="1"/>
  <c r="L28" i="12"/>
  <c r="W28" i="12" s="1"/>
  <c r="A28" i="12"/>
  <c r="AA27" i="12"/>
  <c r="Y27" i="12"/>
  <c r="X27" i="12"/>
  <c r="W27" i="12"/>
  <c r="V27" i="12"/>
  <c r="U27" i="12"/>
  <c r="T27" i="12"/>
  <c r="S27" i="12"/>
  <c r="R27" i="12"/>
  <c r="L27" i="12"/>
  <c r="A27" i="12"/>
  <c r="AA26" i="12"/>
  <c r="Y26" i="12"/>
  <c r="X26" i="12"/>
  <c r="W26" i="12"/>
  <c r="V26" i="12"/>
  <c r="R26" i="12"/>
  <c r="U26" i="12" s="1"/>
  <c r="L26" i="12"/>
  <c r="A26" i="12"/>
  <c r="AA25" i="12"/>
  <c r="Y25" i="12"/>
  <c r="X25" i="12"/>
  <c r="V25" i="12"/>
  <c r="R25" i="12"/>
  <c r="U25" i="12" s="1"/>
  <c r="L25" i="12"/>
  <c r="W25" i="12" s="1"/>
  <c r="A25" i="12"/>
  <c r="AA24" i="12"/>
  <c r="Y24" i="12"/>
  <c r="X24" i="12"/>
  <c r="W24" i="12"/>
  <c r="V24" i="12"/>
  <c r="U24" i="12"/>
  <c r="T24" i="12"/>
  <c r="R24" i="12"/>
  <c r="S24" i="12" s="1"/>
  <c r="L24" i="12"/>
  <c r="A24" i="12"/>
  <c r="AA23" i="12"/>
  <c r="Y23" i="12"/>
  <c r="X23" i="12"/>
  <c r="V23" i="12"/>
  <c r="R23" i="12"/>
  <c r="U23" i="12" s="1"/>
  <c r="L23" i="12"/>
  <c r="W23" i="12" s="1"/>
  <c r="A23" i="12"/>
  <c r="AA22" i="12"/>
  <c r="Y22" i="12"/>
  <c r="X22" i="12"/>
  <c r="W22" i="12"/>
  <c r="V22" i="12"/>
  <c r="U22" i="12"/>
  <c r="T22" i="12"/>
  <c r="S22" i="12"/>
  <c r="R22" i="12"/>
  <c r="L22" i="12"/>
  <c r="A22" i="12"/>
  <c r="AA21" i="12"/>
  <c r="Y21" i="12"/>
  <c r="X21" i="12"/>
  <c r="W21" i="12"/>
  <c r="V21" i="12"/>
  <c r="U21" i="12"/>
  <c r="R21" i="12"/>
  <c r="T21" i="12" s="1"/>
  <c r="L21" i="12"/>
  <c r="A21" i="12"/>
  <c r="AA20" i="12"/>
  <c r="Y20" i="12"/>
  <c r="X20" i="12"/>
  <c r="V20" i="12"/>
  <c r="R20" i="12"/>
  <c r="T20" i="12" s="1"/>
  <c r="L20" i="12"/>
  <c r="W20" i="12" s="1"/>
  <c r="A20" i="12"/>
  <c r="AA19" i="12"/>
  <c r="Y19" i="12"/>
  <c r="X19" i="12"/>
  <c r="W19" i="12"/>
  <c r="V19" i="12"/>
  <c r="U19" i="12"/>
  <c r="T19" i="12"/>
  <c r="S19" i="12"/>
  <c r="R19" i="12"/>
  <c r="L19" i="12"/>
  <c r="A19" i="12"/>
  <c r="AA18" i="12"/>
  <c r="Y18" i="12"/>
  <c r="X18" i="12"/>
  <c r="W18" i="12"/>
  <c r="V18" i="12"/>
  <c r="R18" i="12"/>
  <c r="U18" i="12" s="1"/>
  <c r="L18" i="12"/>
  <c r="A18" i="12"/>
  <c r="AA17" i="12"/>
  <c r="Y17" i="12"/>
  <c r="X17" i="12"/>
  <c r="V17" i="12"/>
  <c r="R17" i="12"/>
  <c r="T17" i="12" s="1"/>
  <c r="L17" i="12"/>
  <c r="W17" i="12" s="1"/>
  <c r="A17" i="12"/>
  <c r="AA16" i="12"/>
  <c r="Y16" i="12"/>
  <c r="X16" i="12"/>
  <c r="W16" i="12"/>
  <c r="V16" i="12"/>
  <c r="U16" i="12"/>
  <c r="T16" i="12"/>
  <c r="R16" i="12"/>
  <c r="S16" i="12" s="1"/>
  <c r="L16" i="12"/>
  <c r="A16" i="12"/>
  <c r="AA15" i="12"/>
  <c r="Y15" i="12"/>
  <c r="X15" i="12"/>
  <c r="V15" i="12"/>
  <c r="R15" i="12"/>
  <c r="U15" i="12" s="1"/>
  <c r="L15" i="12"/>
  <c r="W15" i="12" s="1"/>
  <c r="A15" i="12"/>
  <c r="AA14" i="12"/>
  <c r="Y14" i="12"/>
  <c r="X14" i="12"/>
  <c r="W14" i="12"/>
  <c r="V14" i="12"/>
  <c r="U14" i="12"/>
  <c r="T14" i="12"/>
  <c r="S14" i="12"/>
  <c r="R14" i="12"/>
  <c r="L14" i="12"/>
  <c r="A14" i="12"/>
  <c r="AA13" i="12"/>
  <c r="Y13" i="12"/>
  <c r="X13" i="12"/>
  <c r="W13" i="12"/>
  <c r="V13" i="12"/>
  <c r="U13" i="12"/>
  <c r="R13" i="12"/>
  <c r="T13" i="12" s="1"/>
  <c r="L13" i="12"/>
  <c r="A13" i="12"/>
  <c r="AA12" i="12"/>
  <c r="Y12" i="12"/>
  <c r="X12" i="12"/>
  <c r="V12" i="12"/>
  <c r="R12" i="12"/>
  <c r="T12" i="12" s="1"/>
  <c r="L12" i="12"/>
  <c r="W12" i="12" s="1"/>
  <c r="A12" i="12"/>
  <c r="AA11" i="12"/>
  <c r="Y11" i="12"/>
  <c r="X11" i="12"/>
  <c r="W11" i="12"/>
  <c r="V11" i="12"/>
  <c r="U11" i="12"/>
  <c r="T11" i="12"/>
  <c r="S11" i="12"/>
  <c r="R11" i="12"/>
  <c r="L11" i="12"/>
  <c r="A11" i="12"/>
  <c r="AA10" i="12"/>
  <c r="Y10" i="12"/>
  <c r="X10" i="12"/>
  <c r="W10" i="12"/>
  <c r="V10" i="12"/>
  <c r="R10" i="12"/>
  <c r="U10" i="12" s="1"/>
  <c r="L10" i="12"/>
  <c r="A10" i="12"/>
  <c r="AA9" i="12"/>
  <c r="Y9" i="12"/>
  <c r="X9" i="12"/>
  <c r="V9" i="12"/>
  <c r="R9" i="12"/>
  <c r="U9" i="12" s="1"/>
  <c r="L9" i="12"/>
  <c r="W9" i="12" s="1"/>
  <c r="A9" i="12"/>
  <c r="AA8" i="12"/>
  <c r="Y8" i="12"/>
  <c r="X8" i="12"/>
  <c r="W8" i="12"/>
  <c r="V8" i="12"/>
  <c r="U8" i="12"/>
  <c r="T8" i="12"/>
  <c r="R8" i="12"/>
  <c r="S8" i="12" s="1"/>
  <c r="L8" i="12"/>
  <c r="A8" i="12"/>
  <c r="AA7" i="12"/>
  <c r="Y7" i="12"/>
  <c r="X7" i="12"/>
  <c r="V7" i="12"/>
  <c r="R7" i="12"/>
  <c r="U7" i="12" s="1"/>
  <c r="L7" i="12"/>
  <c r="W7" i="12" s="1"/>
  <c r="A7" i="12"/>
  <c r="AA6" i="12"/>
  <c r="Y6" i="12"/>
  <c r="X6" i="12"/>
  <c r="W6" i="12"/>
  <c r="V6" i="12"/>
  <c r="U6" i="12"/>
  <c r="T6" i="12"/>
  <c r="S6" i="12"/>
  <c r="R6" i="12"/>
  <c r="L6" i="12"/>
  <c r="A6" i="12"/>
  <c r="AA5" i="12"/>
  <c r="AA80" i="12" s="1"/>
  <c r="Y5" i="12"/>
  <c r="Y80" i="12" s="1"/>
  <c r="X5" i="12"/>
  <c r="X80" i="12" s="1"/>
  <c r="W5" i="12"/>
  <c r="V5" i="12"/>
  <c r="V80" i="12" s="1"/>
  <c r="U5" i="12"/>
  <c r="R5" i="12"/>
  <c r="T5" i="12" s="1"/>
  <c r="L5" i="12"/>
  <c r="L80" i="12" s="1"/>
  <c r="A5" i="12"/>
  <c r="R3" i="12"/>
  <c r="S25" i="12" l="1"/>
  <c r="S49" i="12"/>
  <c r="T9" i="12"/>
  <c r="S12" i="12"/>
  <c r="T25" i="12"/>
  <c r="S44" i="12"/>
  <c r="T65" i="12"/>
  <c r="U17" i="12"/>
  <c r="T28" i="12"/>
  <c r="S31" i="12"/>
  <c r="U79" i="12"/>
  <c r="S9" i="12"/>
  <c r="S33" i="12"/>
  <c r="S57" i="12"/>
  <c r="S17" i="12"/>
  <c r="T41" i="12"/>
  <c r="S15" i="12"/>
  <c r="T44" i="12"/>
  <c r="S41" i="12"/>
  <c r="S20" i="12"/>
  <c r="S36" i="12"/>
  <c r="S68" i="12"/>
  <c r="S7" i="12"/>
  <c r="S23" i="12"/>
  <c r="U33" i="12"/>
  <c r="T36" i="12"/>
  <c r="S47" i="12"/>
  <c r="U49" i="12"/>
  <c r="T52" i="12"/>
  <c r="S55" i="12"/>
  <c r="S63" i="12"/>
  <c r="T68" i="12"/>
  <c r="T7" i="12"/>
  <c r="T80" i="12" s="1"/>
  <c r="S10" i="12"/>
  <c r="U12" i="12"/>
  <c r="U80" i="12" s="1"/>
  <c r="T15" i="12"/>
  <c r="S18" i="12"/>
  <c r="U20" i="12"/>
  <c r="T23" i="12"/>
  <c r="S26" i="12"/>
  <c r="U28" i="12"/>
  <c r="T31" i="12"/>
  <c r="S34" i="12"/>
  <c r="T39" i="12"/>
  <c r="S42" i="12"/>
  <c r="T47" i="12"/>
  <c r="S50" i="12"/>
  <c r="U52" i="12"/>
  <c r="T55" i="12"/>
  <c r="S58" i="12"/>
  <c r="U60" i="12"/>
  <c r="T63" i="12"/>
  <c r="S66" i="12"/>
  <c r="T71" i="12"/>
  <c r="S74" i="12"/>
  <c r="U76" i="12"/>
  <c r="M77" i="12"/>
  <c r="M80" i="12" s="1"/>
  <c r="U78" i="12"/>
  <c r="T60" i="12"/>
  <c r="S71" i="12"/>
  <c r="W77" i="12"/>
  <c r="W80" i="12" s="1"/>
  <c r="T10" i="12"/>
  <c r="S21" i="12"/>
  <c r="T26" i="12"/>
  <c r="S29" i="12"/>
  <c r="T34" i="12"/>
  <c r="U39" i="12"/>
  <c r="T42" i="12"/>
  <c r="T50" i="12"/>
  <c r="T58" i="12"/>
  <c r="T66" i="12"/>
  <c r="T74" i="12"/>
  <c r="S79" i="12"/>
  <c r="R80" i="12"/>
  <c r="T57" i="12"/>
  <c r="S5" i="12"/>
  <c r="S13" i="12"/>
  <c r="T18" i="12"/>
  <c r="H30" i="8"/>
  <c r="G30" i="8"/>
  <c r="F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U3" i="7"/>
  <c r="S80" i="12" l="1"/>
  <c r="AG30" i="7"/>
  <c r="T3" i="7" s="1"/>
  <c r="I30" i="8"/>
  <c r="G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MINEDU</author>
  </authors>
  <commentList>
    <comment ref="G71" authorId="0" shapeId="0" xr:uid="{A9E66C66-6E09-4A4F-A3F2-C44AA5612BCC}">
      <text>
        <r>
          <rPr>
            <sz val="11"/>
            <color rgb="FF000000"/>
            <rFont val="Calibri"/>
            <family val="2"/>
          </rPr>
          <t>======
ID#AAAAQiaG1go
tc={A69E0D02-46CF-49B5-AE1C-121AD52E6EC0}    (2021-10-01 13:29:35)
[Threaded comment]
Your version of Excel allows you to read this threaded comment; however, any edits to it will get removed if the file is opened in a newer version of Excel. Learn more: https://go.microsoft.com/fwlink/?linkid=870924
Comment:
    Cambio en cod_mod se comunicó el 20/10</t>
        </r>
      </text>
    </comment>
    <comment ref="O76" authorId="0" shapeId="0" xr:uid="{18114061-8CE9-584C-83E1-9C1D798451FA}">
      <text>
        <r>
          <rPr>
            <sz val="11"/>
            <color rgb="FF000000"/>
            <rFont val="Calibri"/>
            <family val="2"/>
          </rPr>
          <t>======
ID#AAAAQiaG1gs
tc={DBD99BF7-72C0-4554-A857-D7330F1BC4FD}    (2021-10-01 13:29:35)
[Threaded comment]
Your version of Excel allows you to read this threaded comment; however, any edits to it will get removed if the file is opened in a newer version of Excel. Learn more: https://go.microsoft.com/fwlink/?linkid=870924
Comment:
    Se tomaron estimaciones sobre el número de residentes mujeres y hombres para los últimos 4 CRFAs que son nuevos</t>
        </r>
      </text>
    </comment>
    <comment ref="H83" authorId="1" shapeId="0" xr:uid="{EE140DC2-CBFA-E14D-9968-F0BE6A5155E9}">
      <text>
        <r>
          <rPr>
            <b/>
            <sz val="9"/>
            <color indexed="81"/>
            <rFont val="Tahoma"/>
            <family val="2"/>
          </rPr>
          <t>MINEDU:</t>
        </r>
        <r>
          <rPr>
            <sz val="9"/>
            <color indexed="81"/>
            <rFont val="Tahoma"/>
            <family val="2"/>
          </rPr>
          <t xml:space="preserve">
remite Oficio Múltiple N° 15-2021-GOREMAD/DRE-D SINAD 0049669, no quiere personal
</t>
        </r>
      </text>
    </comment>
  </commentList>
</comments>
</file>

<file path=xl/sharedStrings.xml><?xml version="1.0" encoding="utf-8"?>
<sst xmlns="http://schemas.openxmlformats.org/spreadsheetml/2006/main" count="751" uniqueCount="271">
  <si>
    <t>Código Pliego</t>
  </si>
  <si>
    <t xml:space="preserve">Pliego </t>
  </si>
  <si>
    <t>Código de Ejecutora</t>
  </si>
  <si>
    <t>Código Modular</t>
  </si>
  <si>
    <t>440. GOBIERNO REGIONAL DEL DEPARTAMENTO DE AMAZONAS</t>
  </si>
  <si>
    <t>303. EDUCACION BAGUA CAPITAL</t>
  </si>
  <si>
    <t>UGEL IBIR-IMAZA</t>
  </si>
  <si>
    <t>302. EDUCACION CONDORCANQUI</t>
  </si>
  <si>
    <t>UGEL CONDORCANQUI</t>
  </si>
  <si>
    <t>453. GOBIERNO REGIONAL DEL DEPARTAMENTO DE LORETO</t>
  </si>
  <si>
    <t>303. EDUCACION MARISCAL RAMON CASTILLA</t>
  </si>
  <si>
    <t>UGEL RAMON CASTILLA-CABALLOCOCHA</t>
  </si>
  <si>
    <t>450. GOBIERNO REGIONAL DEL DEPARTAMENTO DE JUNIN</t>
  </si>
  <si>
    <t>307. EDUCACION JAUJA</t>
  </si>
  <si>
    <t>UGEL JAUJA</t>
  </si>
  <si>
    <t>300. EDUCACION LORETO</t>
  </si>
  <si>
    <t>UGEL MAYNAS</t>
  </si>
  <si>
    <t>308. EDUCACION PUTUMAYO</t>
  </si>
  <si>
    <t>UGEL PUTUMAYO</t>
  </si>
  <si>
    <t>305. EDUCACION NAUTA</t>
  </si>
  <si>
    <t>UGEL LORETO - NAUTA</t>
  </si>
  <si>
    <t>454. GOBIERNO REGIONAL DEL DEPARTAMENTO DE MADRE DE DIOS</t>
  </si>
  <si>
    <t>300. EDUCACION MADRE DE DIOS</t>
  </si>
  <si>
    <t>UGEL TAMBOPATA</t>
  </si>
  <si>
    <t>445. GOBIERNO REGIONAL DEL DEPARTAMENTO DE CAJAMARCA</t>
  </si>
  <si>
    <t>304. EDUCACION SAN IGNACIO</t>
  </si>
  <si>
    <t>UGEL SAN IGNACIO</t>
  </si>
  <si>
    <t>462. GOBIERNO REGIONAL DEL DEPARTAMENTO DE UCAYALI</t>
  </si>
  <si>
    <t>302. EDUCACION ATALAYA</t>
  </si>
  <si>
    <t>UGEL ATALAYA</t>
  </si>
  <si>
    <t>306. EDUCACION DATEM DEL MARAÑON</t>
  </si>
  <si>
    <t>UGEL ALTO AMAZONAS-SAN LORENZO</t>
  </si>
  <si>
    <t>UGEL BAGUA</t>
  </si>
  <si>
    <t>446. GOBIERNO REGIONAL DEL DEPARTAMENTO DE CUSCO</t>
  </si>
  <si>
    <t>304. EDUCACION LA CONVENCION</t>
  </si>
  <si>
    <t>UGEL LA CONVENCION</t>
  </si>
  <si>
    <t>301. EDUCACION ALTO AMAZONAS</t>
  </si>
  <si>
    <t>UGEL ALTO AMAZONAS-YURIMAGUAS</t>
  </si>
  <si>
    <t>308. EDUCACION URUBAMBA</t>
  </si>
  <si>
    <t>UGEL URUBAMBA</t>
  </si>
  <si>
    <t>448. GOBIERNO REGIONAL DEL DEPARTAMENTO DE HUANUCO</t>
  </si>
  <si>
    <t>311. EDUCACION UGEL HUANUCO</t>
  </si>
  <si>
    <t>UGEL HUANUCO</t>
  </si>
  <si>
    <t>302. EDUCACION SATIPO</t>
  </si>
  <si>
    <t>UGEL RIO ENE-MANTARO</t>
  </si>
  <si>
    <t>UGEL SATIPO</t>
  </si>
  <si>
    <t>312. EDUCACION RIO TAMBO</t>
  </si>
  <si>
    <t>UGEL RIO TAMBO</t>
  </si>
  <si>
    <t>UGEL MANU</t>
  </si>
  <si>
    <t>459. GOBIERNO REGIONAL DEL DEPARTAMENTO DE SAN MARTIN</t>
  </si>
  <si>
    <t>301. EDUCACION BAJO MAYO</t>
  </si>
  <si>
    <t>UGEL EL DORADO</t>
  </si>
  <si>
    <t>304. EDUCACION REQUENA</t>
  </si>
  <si>
    <t>UGEL REQUENA</t>
  </si>
  <si>
    <t>Unidad ejecutora</t>
  </si>
  <si>
    <t>Contratación del Coordinador de Residencia</t>
  </si>
  <si>
    <t>Contratación de Gestor Educativo Comunicación</t>
  </si>
  <si>
    <t>Contratación de Gestor Educativo Matemática</t>
  </si>
  <si>
    <t>Contratación de Promotores de Bienestar</t>
  </si>
  <si>
    <t>Contratación de Personal de Cocina</t>
  </si>
  <si>
    <t>Contratación de Personal de Limpieza y Mantenimiento</t>
  </si>
  <si>
    <t>Contratación de Personal de Seguridad</t>
  </si>
  <si>
    <t>Contratación de Personal de Servicio</t>
  </si>
  <si>
    <t>2.3.2.8.1.1: CONTRATO ADMINISTRATIVO DE SERVICIOS</t>
  </si>
  <si>
    <t xml:space="preserve">2.3.2.8.1.2: CONTRIBUCIONES A ESSALUD DE CAS </t>
  </si>
  <si>
    <t>2.3.2.8.1.4: AGUINALDO DE C.A.S.</t>
  </si>
  <si>
    <t xml:space="preserve">TOTAL </t>
  </si>
  <si>
    <t>Contratación de responsable de bienestar SER</t>
  </si>
  <si>
    <t>Ugel</t>
  </si>
  <si>
    <t>CAS</t>
  </si>
  <si>
    <t>NO CAS</t>
  </si>
  <si>
    <t>MONTO</t>
  </si>
  <si>
    <t>Total</t>
  </si>
  <si>
    <t>Contratación de personal CAS</t>
  </si>
  <si>
    <t>440</t>
  </si>
  <si>
    <t>303</t>
  </si>
  <si>
    <t>453</t>
  </si>
  <si>
    <t>450</t>
  </si>
  <si>
    <t>307</t>
  </si>
  <si>
    <t>300</t>
  </si>
  <si>
    <t>308</t>
  </si>
  <si>
    <t>305</t>
  </si>
  <si>
    <t>454</t>
  </si>
  <si>
    <t>445</t>
  </si>
  <si>
    <t>304</t>
  </si>
  <si>
    <t>302</t>
  </si>
  <si>
    <t>462</t>
  </si>
  <si>
    <t>306</t>
  </si>
  <si>
    <t>446</t>
  </si>
  <si>
    <t>301</t>
  </si>
  <si>
    <t>311</t>
  </si>
  <si>
    <t>459</t>
  </si>
  <si>
    <t>312</t>
  </si>
  <si>
    <t>Continuidad</t>
  </si>
  <si>
    <t>Meta Programada</t>
  </si>
  <si>
    <t>Testudiantes_residentes</t>
  </si>
  <si>
    <t>Testudiantes_no_residentes</t>
  </si>
  <si>
    <t>Testudiantes_residentes_hom</t>
  </si>
  <si>
    <t>Testudiantes_residentes_muj</t>
  </si>
  <si>
    <t>311. EDUCACION PANGOA</t>
  </si>
  <si>
    <t>UGEL PANGOA</t>
  </si>
  <si>
    <t>UGEL RIO ENE - MANTARO</t>
  </si>
  <si>
    <t>UGEL ALTO AMAZONAS - YURIMAGUAS</t>
  </si>
  <si>
    <t>UGEL MARISCAL RAMON CASTILLA - CABALLOCOCHA</t>
  </si>
  <si>
    <t>UGEL ALTO AMAZONAS - SAN LORENZO</t>
  </si>
  <si>
    <t>JEC</t>
  </si>
  <si>
    <t>1149251</t>
  </si>
  <si>
    <t>0263111</t>
  </si>
  <si>
    <t>0266585</t>
  </si>
  <si>
    <t>0372748</t>
  </si>
  <si>
    <t>0521419</t>
  </si>
  <si>
    <t>0528240</t>
  </si>
  <si>
    <t>0528349</t>
  </si>
  <si>
    <t>0548057</t>
  </si>
  <si>
    <t>0569053</t>
  </si>
  <si>
    <t>0572875</t>
  </si>
  <si>
    <t>0582783</t>
  </si>
  <si>
    <t>0582874</t>
  </si>
  <si>
    <t>0623405</t>
  </si>
  <si>
    <t>0658146</t>
  </si>
  <si>
    <t>0676593</t>
  </si>
  <si>
    <t>0676940</t>
  </si>
  <si>
    <t>0682211</t>
  </si>
  <si>
    <t>0683052</t>
  </si>
  <si>
    <t>0685065</t>
  </si>
  <si>
    <t>0713826</t>
  </si>
  <si>
    <t>0720284</t>
  </si>
  <si>
    <t>0720995</t>
  </si>
  <si>
    <t>0721001</t>
  </si>
  <si>
    <t>0730226</t>
  </si>
  <si>
    <t>0730309</t>
  </si>
  <si>
    <t>0745224</t>
  </si>
  <si>
    <t>0750364</t>
  </si>
  <si>
    <t>0767707</t>
  </si>
  <si>
    <t>0768606</t>
  </si>
  <si>
    <t>0800342</t>
  </si>
  <si>
    <t>0800805</t>
  </si>
  <si>
    <t>0925677</t>
  </si>
  <si>
    <t>0925784</t>
  </si>
  <si>
    <t>0926535</t>
  </si>
  <si>
    <t>0934885</t>
  </si>
  <si>
    <t>0935635</t>
  </si>
  <si>
    <t>0767673</t>
  </si>
  <si>
    <t>1104801</t>
  </si>
  <si>
    <t>1124973</t>
  </si>
  <si>
    <t>1147586</t>
  </si>
  <si>
    <t>1148378</t>
  </si>
  <si>
    <t>1148469</t>
  </si>
  <si>
    <t>1149079</t>
  </si>
  <si>
    <t>1149301</t>
  </si>
  <si>
    <t>1149905</t>
  </si>
  <si>
    <t>1151216</t>
  </si>
  <si>
    <t>1153436</t>
  </si>
  <si>
    <t>1232750</t>
  </si>
  <si>
    <t>1265768</t>
  </si>
  <si>
    <t>1306398</t>
  </si>
  <si>
    <t>1308980</t>
  </si>
  <si>
    <t>1346428</t>
  </si>
  <si>
    <t>1350271</t>
  </si>
  <si>
    <t>1350388</t>
  </si>
  <si>
    <t>1352400</t>
  </si>
  <si>
    <t>1357532</t>
  </si>
  <si>
    <t>1365311</t>
  </si>
  <si>
    <t>1379403</t>
  </si>
  <si>
    <t>1379429</t>
  </si>
  <si>
    <t>1380237</t>
  </si>
  <si>
    <t>1398890</t>
  </si>
  <si>
    <t>1412949</t>
  </si>
  <si>
    <t>1440510</t>
  </si>
  <si>
    <t>1493162</t>
  </si>
  <si>
    <t>1493170</t>
  </si>
  <si>
    <t>1493188</t>
  </si>
  <si>
    <t>1529726</t>
  </si>
  <si>
    <t>1530336</t>
  </si>
  <si>
    <t>1533967</t>
  </si>
  <si>
    <t>1628122</t>
  </si>
  <si>
    <t>1692342</t>
  </si>
  <si>
    <t>1704535</t>
  </si>
  <si>
    <t>1775717</t>
  </si>
  <si>
    <t>1628155</t>
  </si>
  <si>
    <t>1544592</t>
  </si>
  <si>
    <t>1307578</t>
  </si>
  <si>
    <t>Nombre IE</t>
  </si>
  <si>
    <t>Numero de estudiantes residentes (Padrón nominal al 30/09)</t>
  </si>
  <si>
    <t>Total de estudiantes (SIAGIE 31/08)</t>
  </si>
  <si>
    <t>Numero de Coordinadores de Residencia</t>
  </si>
  <si>
    <t>Numero de Gestor(a) Educativo(a) &lt;=90 estud</t>
  </si>
  <si>
    <t>Numero de Gestor(a) Educativo(a) de Comunicación cada 90 estud</t>
  </si>
  <si>
    <t>Numero de Gestor(a) Educativo(a) de Matemáticas cada 90estud</t>
  </si>
  <si>
    <t>Numero de Gestores Educativos EPT cada 120 estud</t>
  </si>
  <si>
    <t>Numero de Promotor(a) de bienestar 10 meses (2 hasta 30 resid, mayor 2 cada 30 resid x sexo)</t>
  </si>
  <si>
    <t>Numero de Personal de Cocina (1 hasta 60 residentes, 2 mayor)</t>
  </si>
  <si>
    <t>Numero de Limpieza y Mantenimiento (1 hasta 100 estud, 2 mayor)</t>
  </si>
  <si>
    <t>Numero Personal de Seguridad</t>
  </si>
  <si>
    <t>Numero de Personal de Servicio</t>
  </si>
  <si>
    <t>Numero de
responsable de
bienestar SRE</t>
  </si>
  <si>
    <t>FE Y ALEGRIA 55 VALENTIN SALEGUI</t>
  </si>
  <si>
    <t>MIGUEL ACOSTA OYARCE - CABALLO COCHA</t>
  </si>
  <si>
    <t>SAN VICENTE DE PAUL</t>
  </si>
  <si>
    <t>60087 LUCILLE GAGNE PELLERIN</t>
  </si>
  <si>
    <t>60092 PADRE MEDARDO ANDRE</t>
  </si>
  <si>
    <t>60531 RVDO P. AGUSTIN ALCALA FERNANDEZ</t>
  </si>
  <si>
    <t>60528 HERMANOS PALLA</t>
  </si>
  <si>
    <t>6010104 TNTE E.P. LUIS GARCIA RUIZ</t>
  </si>
  <si>
    <t>16520 RICARDO PALMA</t>
  </si>
  <si>
    <t>MOISES MORENO ROMERO</t>
  </si>
  <si>
    <t>TEETS TSEJE</t>
  </si>
  <si>
    <t>SANTA ROSA</t>
  </si>
  <si>
    <t>AGRO INDUSTRIAL JOSE GABRIEL CONDORCANQUI</t>
  </si>
  <si>
    <t>RICARDO PALMA SORIANO</t>
  </si>
  <si>
    <t>EL MILAGRO</t>
  </si>
  <si>
    <t>JOSE CARLOS MARIATEGUI</t>
  </si>
  <si>
    <t>60276 EUGENIO RIVERA LOPEZ</t>
  </si>
  <si>
    <t>JOSE PIO AZA</t>
  </si>
  <si>
    <t>60345 FRANCISCO REQUENA HERRERA</t>
  </si>
  <si>
    <t>60572</t>
  </si>
  <si>
    <t>60904 TNTE. CESAR A. LOPEZ ROJAS</t>
  </si>
  <si>
    <t>CEVA DATSA AUTAI</t>
  </si>
  <si>
    <t>JOSE MANUEL ALEGRIA GUERRA</t>
  </si>
  <si>
    <t>CIRO ALEGRIA</t>
  </si>
  <si>
    <t>SANTO DOMINGO</t>
  </si>
  <si>
    <t>CUCUASA</t>
  </si>
  <si>
    <t>16206</t>
  </si>
  <si>
    <t>SAN PABLO APOSTOL</t>
  </si>
  <si>
    <t>BALSAPUERTO</t>
  </si>
  <si>
    <t>CHAPIZA</t>
  </si>
  <si>
    <t>16714 SUWIKAI TSAKIM MIYAN</t>
  </si>
  <si>
    <t>MONSEÑOR JAVIER ARIZ</t>
  </si>
  <si>
    <t>52008 SANTA CRUZ</t>
  </si>
  <si>
    <t>FE Y ALEGRIA 62 SAN JOSE</t>
  </si>
  <si>
    <t>AGROPECUARIO VALLE DEL SISA</t>
  </si>
  <si>
    <t>60343</t>
  </si>
  <si>
    <t>CESAR ABRAHAM VALLEJO MENDOZA</t>
  </si>
  <si>
    <t>60329 - MONTERRICO</t>
  </si>
  <si>
    <t>64478 BILINGUE INTERCULTURAL</t>
  </si>
  <si>
    <t>601461</t>
  </si>
  <si>
    <t>NUIMIAT ACHUAR WARUSH</t>
  </si>
  <si>
    <t>ATAHUALPA</t>
  </si>
  <si>
    <t>PANAN</t>
  </si>
  <si>
    <t>RVDO. MANUEL GARCIA RENDUELES</t>
  </si>
  <si>
    <t>MISIONAL GORETTI</t>
  </si>
  <si>
    <t>60342</t>
  </si>
  <si>
    <t>WAWAIM</t>
  </si>
  <si>
    <t>TENIENTE CORONEL CARLOS ANTONIO ARIAS HUAPAYA</t>
  </si>
  <si>
    <t>CENTRO AMERICA</t>
  </si>
  <si>
    <t>LINO CURITIMA CARITIMARI</t>
  </si>
  <si>
    <t>ARUTAM</t>
  </si>
  <si>
    <t>ACHUAR MASHUTAK</t>
  </si>
  <si>
    <t>ING. OSCAR RAMIRO ALTAMIRANO QUISPE</t>
  </si>
  <si>
    <t>CPED - 16725</t>
  </si>
  <si>
    <t>MARTIN REATEGUI IPACO</t>
  </si>
  <si>
    <t>CPED - 60762</t>
  </si>
  <si>
    <t>TECNICO AGROPECUARIO BILINGUE</t>
  </si>
  <si>
    <t>POTSOTENI</t>
  </si>
  <si>
    <t>JOSE FLORES NIJAMASHI</t>
  </si>
  <si>
    <t>YUMIGKUS</t>
  </si>
  <si>
    <t>PAMPAENTSA</t>
  </si>
  <si>
    <t>HILARIO CHUIN BASHUKAT</t>
  </si>
  <si>
    <t>TECNICO INDUSTRIAL AGROPECUARIO KUMPANAMA</t>
  </si>
  <si>
    <t>64125 FRAY JULIAN MACEGOZA</t>
  </si>
  <si>
    <t>62179 SAN ANTONIO DE PARINARI</t>
  </si>
  <si>
    <t>60639</t>
  </si>
  <si>
    <t>NUEVO SEASMI</t>
  </si>
  <si>
    <t>DANIEL CHAMIKIT JUWAU</t>
  </si>
  <si>
    <t>YANKUAM JINTIA - BILINGÜE</t>
  </si>
  <si>
    <t>KISHIKI-B</t>
  </si>
  <si>
    <t>POLITECNICO SANTA ELENA</t>
  </si>
  <si>
    <t>BOCA MANU</t>
  </si>
  <si>
    <t>WEEPIU YUU KUYU</t>
  </si>
  <si>
    <t>KISUA NANTIP UWAK</t>
  </si>
  <si>
    <t>DOS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</si>
</sst>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8"/>
      <color theme="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548135"/>
      </patternFill>
    </fill>
    <fill>
      <patternFill patternType="solid">
        <fgColor rgb="FF92D050"/>
        <bgColor rgb="FF1F38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4" tint="0.79998168889431442"/>
        <bgColor rgb="FFFEF2CB"/>
      </patternFill>
    </fill>
    <fill>
      <patternFill patternType="solid">
        <fgColor rgb="FF002060"/>
        <bgColor rgb="FF002060"/>
      </patternFill>
    </fill>
    <fill>
      <patternFill patternType="solid">
        <fgColor rgb="FFFF999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61">
    <xf numFmtId="0" fontId="0" fillId="0" borderId="0" xfId="0" applyFont="1" applyAlignment="1"/>
    <xf numFmtId="165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3" fontId="5" fillId="0" borderId="1" xfId="0" applyNumberFormat="1" applyFont="1" applyBorder="1"/>
    <xf numFmtId="3" fontId="5" fillId="0" borderId="0" xfId="0" applyNumberFormat="1" applyFont="1"/>
    <xf numFmtId="164" fontId="5" fillId="0" borderId="0" xfId="0" applyNumberFormat="1" applyFont="1"/>
    <xf numFmtId="165" fontId="4" fillId="2" borderId="1" xfId="0" applyNumberFormat="1" applyFont="1" applyFill="1" applyBorder="1" applyAlignment="1">
      <alignment horizontal="center" vertical="center" wrapText="1"/>
    </xf>
    <xf numFmtId="165" fontId="9" fillId="2" borderId="7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vertical="center" wrapText="1"/>
    </xf>
    <xf numFmtId="165" fontId="5" fillId="0" borderId="1" xfId="0" applyNumberFormat="1" applyFont="1" applyBorder="1"/>
    <xf numFmtId="165" fontId="3" fillId="3" borderId="1" xfId="0" applyNumberFormat="1" applyFont="1" applyFill="1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3" fontId="0" fillId="0" borderId="0" xfId="0" applyNumberFormat="1"/>
    <xf numFmtId="0" fontId="3" fillId="3" borderId="3" xfId="0" applyFont="1" applyFill="1" applyBorder="1" applyAlignment="1">
      <alignment horizontal="center"/>
    </xf>
    <xf numFmtId="0" fontId="8" fillId="0" borderId="4" xfId="0" applyFont="1" applyBorder="1"/>
    <xf numFmtId="0" fontId="8" fillId="0" borderId="9" xfId="0" applyFont="1" applyBorder="1"/>
    <xf numFmtId="165" fontId="2" fillId="2" borderId="3" xfId="0" applyNumberFormat="1" applyFont="1" applyFill="1" applyBorder="1" applyAlignment="1">
      <alignment horizontal="center" vertical="center" wrapText="1"/>
    </xf>
    <xf numFmtId="0" fontId="8" fillId="0" borderId="5" xfId="0" applyFont="1" applyBorder="1"/>
    <xf numFmtId="164" fontId="2" fillId="2" borderId="6" xfId="0" applyNumberFormat="1" applyFont="1" applyFill="1" applyBorder="1" applyAlignment="1">
      <alignment horizontal="center" vertical="center" wrapText="1"/>
    </xf>
    <xf numFmtId="0" fontId="8" fillId="0" borderId="8" xfId="0" applyFont="1" applyBorder="1"/>
    <xf numFmtId="165" fontId="9" fillId="2" borderId="10" xfId="0" applyNumberFormat="1" applyFont="1" applyFill="1" applyBorder="1" applyAlignment="1">
      <alignment horizontal="center" vertical="center" wrapText="1"/>
    </xf>
    <xf numFmtId="0" fontId="8" fillId="0" borderId="11" xfId="0" applyFont="1" applyBorder="1"/>
    <xf numFmtId="0" fontId="8" fillId="0" borderId="12" xfId="0" applyFont="1" applyBorder="1"/>
    <xf numFmtId="0" fontId="0" fillId="5" borderId="0" xfId="0" applyFill="1" applyAlignment="1">
      <alignment horizontal="center"/>
    </xf>
    <xf numFmtId="3" fontId="3" fillId="6" borderId="3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11" fillId="7" borderId="1" xfId="0" applyNumberFormat="1" applyFont="1" applyFill="1" applyBorder="1" applyAlignment="1">
      <alignment horizontal="center" vertical="center" wrapText="1"/>
    </xf>
    <xf numFmtId="165" fontId="11" fillId="7" borderId="1" xfId="0" applyNumberFormat="1" applyFont="1" applyFill="1" applyBorder="1" applyAlignment="1">
      <alignment horizontal="center" vertical="center" wrapText="1"/>
    </xf>
    <xf numFmtId="165" fontId="4" fillId="8" borderId="1" xfId="0" applyNumberFormat="1" applyFont="1" applyFill="1" applyBorder="1" applyAlignment="1">
      <alignment horizontal="center" vertical="center" wrapText="1"/>
    </xf>
    <xf numFmtId="165" fontId="12" fillId="9" borderId="1" xfId="0" applyNumberFormat="1" applyFont="1" applyFill="1" applyBorder="1" applyAlignment="1">
      <alignment horizontal="center" vertical="center" wrapText="1"/>
    </xf>
    <xf numFmtId="165" fontId="12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6" fillId="0" borderId="1" xfId="0" applyNumberFormat="1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3" fontId="0" fillId="11" borderId="1" xfId="0" applyNumberFormat="1" applyFill="1" applyBorder="1"/>
    <xf numFmtId="3" fontId="0" fillId="0" borderId="1" xfId="0" applyNumberFormat="1" applyBorder="1"/>
    <xf numFmtId="0" fontId="0" fillId="5" borderId="1" xfId="0" applyFill="1" applyBorder="1" applyAlignment="1">
      <alignment horizontal="center"/>
    </xf>
    <xf numFmtId="0" fontId="10" fillId="0" borderId="1" xfId="0" applyFont="1" applyBorder="1"/>
    <xf numFmtId="49" fontId="6" fillId="0" borderId="1" xfId="0" quotePrefix="1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12" borderId="1" xfId="0" applyFill="1" applyBorder="1"/>
    <xf numFmtId="49" fontId="6" fillId="12" borderId="1" xfId="0" applyNumberFormat="1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3" fontId="0" fillId="12" borderId="1" xfId="0" applyNumberFormat="1" applyFill="1" applyBorder="1"/>
    <xf numFmtId="3" fontId="0" fillId="13" borderId="1" xfId="0" applyNumberFormat="1" applyFill="1" applyBorder="1"/>
    <xf numFmtId="3" fontId="0" fillId="14" borderId="1" xfId="0" applyNumberFormat="1" applyFill="1" applyBorder="1"/>
    <xf numFmtId="3" fontId="0" fillId="15" borderId="1" xfId="0" applyNumberFormat="1" applyFill="1" applyBorder="1"/>
    <xf numFmtId="0" fontId="7" fillId="16" borderId="0" xfId="0" applyFont="1" applyFill="1"/>
    <xf numFmtId="3" fontId="7" fillId="16" borderId="0" xfId="0" applyNumberFormat="1" applyFont="1" applyFill="1"/>
    <xf numFmtId="0" fontId="0" fillId="17" borderId="1" xfId="0" applyFill="1" applyBorder="1"/>
    <xf numFmtId="49" fontId="6" fillId="17" borderId="1" xfId="0" applyNumberFormat="1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3" fontId="0" fillId="17" borderId="1" xfId="0" applyNumberFormat="1" applyFill="1" applyBorder="1"/>
    <xf numFmtId="0" fontId="0" fillId="17" borderId="1" xfId="0" applyFill="1" applyBorder="1" applyAlignment="1">
      <alignment horizontal="center"/>
    </xf>
    <xf numFmtId="0" fontId="5" fillId="17" borderId="1" xfId="0" applyFont="1" applyFill="1" applyBorder="1"/>
    <xf numFmtId="0" fontId="0" fillId="17" borderId="0" xfId="0" applyFill="1"/>
  </cellXfs>
  <cellStyles count="3"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colors>
    <mruColors>
      <color rgb="FFECACFE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3"/>
  <sheetViews>
    <sheetView showGridLines="0" tabSelected="1" zoomScale="75" zoomScaleNormal="70" workbookViewId="0">
      <pane ySplit="4" topLeftCell="A61" activePane="bottomLeft" state="frozen"/>
      <selection pane="bottomLeft" activeCell="D73" sqref="D73"/>
    </sheetView>
  </sheetViews>
  <sheetFormatPr baseColWidth="10" defaultColWidth="14.5" defaultRowHeight="15" customHeight="1" x14ac:dyDescent="0.2"/>
  <cols>
    <col min="1" max="1" width="7.33203125" style="12" customWidth="1"/>
    <col min="2" max="2" width="10.6640625" style="12"/>
    <col min="3" max="3" width="50.1640625" style="12" customWidth="1"/>
    <col min="4" max="4" width="10.6640625" style="12"/>
    <col min="5" max="5" width="48.33203125" style="12" customWidth="1"/>
    <col min="6" max="6" width="44.6640625" style="12" customWidth="1"/>
    <col min="7" max="7" width="17.83203125" style="12" customWidth="1"/>
    <col min="8" max="8" width="10.6640625" style="12"/>
    <col min="9" max="9" width="16.1640625" style="12" customWidth="1"/>
    <col min="10" max="10" width="16.1640625" style="15" customWidth="1"/>
    <col min="11" max="11" width="11.6640625" style="15" customWidth="1"/>
    <col min="12" max="15" width="11.1640625" style="15" customWidth="1"/>
    <col min="16" max="16" width="9.6640625" style="14" customWidth="1"/>
    <col min="17" max="17" width="3.5" customWidth="1"/>
  </cols>
  <sheetData>
    <row r="1" spans="1:27" ht="15" customHeight="1" x14ac:dyDescent="0.2">
      <c r="P1" s="26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">
      <c r="P2" s="26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24.5" customHeight="1" x14ac:dyDescent="0.2">
      <c r="K3" s="27" t="s">
        <v>94</v>
      </c>
      <c r="L3" s="18"/>
      <c r="M3" s="18"/>
      <c r="N3" s="18"/>
      <c r="O3" s="20"/>
      <c r="P3" s="28"/>
      <c r="Q3" s="12"/>
      <c r="R3" s="12">
        <f>90/5</f>
        <v>18</v>
      </c>
      <c r="S3" s="12"/>
      <c r="T3" s="12"/>
      <c r="U3" s="12"/>
      <c r="V3" s="12"/>
      <c r="W3" s="12"/>
      <c r="X3" s="12"/>
      <c r="Y3" s="12"/>
      <c r="Z3" s="12"/>
      <c r="AA3" s="12"/>
    </row>
    <row r="4" spans="1:27" ht="51" customHeight="1" x14ac:dyDescent="0.2">
      <c r="A4" s="13"/>
      <c r="B4" s="1" t="s">
        <v>0</v>
      </c>
      <c r="C4" s="1" t="s">
        <v>1</v>
      </c>
      <c r="D4" s="1" t="s">
        <v>2</v>
      </c>
      <c r="E4" s="1" t="s">
        <v>54</v>
      </c>
      <c r="F4" s="7" t="s">
        <v>68</v>
      </c>
      <c r="G4" s="29" t="s">
        <v>3</v>
      </c>
      <c r="H4" s="29" t="s">
        <v>182</v>
      </c>
      <c r="I4" s="7" t="s">
        <v>93</v>
      </c>
      <c r="J4" s="30" t="s">
        <v>183</v>
      </c>
      <c r="K4" s="31" t="s">
        <v>184</v>
      </c>
      <c r="L4" s="31" t="s">
        <v>95</v>
      </c>
      <c r="M4" s="31" t="s">
        <v>96</v>
      </c>
      <c r="N4" s="31" t="s">
        <v>97</v>
      </c>
      <c r="O4" s="31" t="s">
        <v>98</v>
      </c>
      <c r="P4" s="32" t="s">
        <v>105</v>
      </c>
      <c r="Q4" s="7" t="s">
        <v>185</v>
      </c>
      <c r="R4" s="33" t="s">
        <v>186</v>
      </c>
      <c r="S4" s="33" t="s">
        <v>187</v>
      </c>
      <c r="T4" s="33" t="s">
        <v>188</v>
      </c>
      <c r="U4" s="33" t="s">
        <v>189</v>
      </c>
      <c r="V4" s="34" t="s">
        <v>190</v>
      </c>
      <c r="W4" s="35" t="s">
        <v>191</v>
      </c>
      <c r="X4" s="35" t="s">
        <v>192</v>
      </c>
      <c r="Y4" s="7" t="s">
        <v>193</v>
      </c>
      <c r="Z4" s="33" t="s">
        <v>194</v>
      </c>
      <c r="AA4" s="7" t="s">
        <v>195</v>
      </c>
    </row>
    <row r="5" spans="1:27" x14ac:dyDescent="0.2">
      <c r="A5" s="12" t="str">
        <f t="shared" ref="A5:A79" si="0">+CONCATENATE(B5,D5)</f>
        <v>440303</v>
      </c>
      <c r="B5" s="36" t="s">
        <v>74</v>
      </c>
      <c r="C5" s="36" t="s">
        <v>4</v>
      </c>
      <c r="D5" s="36" t="s">
        <v>75</v>
      </c>
      <c r="E5" s="36" t="s">
        <v>5</v>
      </c>
      <c r="F5" s="36" t="s">
        <v>6</v>
      </c>
      <c r="G5" s="37" t="s">
        <v>107</v>
      </c>
      <c r="H5" s="37" t="s">
        <v>196</v>
      </c>
      <c r="I5" s="38">
        <v>1</v>
      </c>
      <c r="J5" s="39">
        <v>211</v>
      </c>
      <c r="K5" s="40">
        <v>211</v>
      </c>
      <c r="L5" s="40">
        <f>J5</f>
        <v>211</v>
      </c>
      <c r="M5" s="40">
        <v>0</v>
      </c>
      <c r="N5" s="39">
        <v>211</v>
      </c>
      <c r="O5" s="40">
        <v>0</v>
      </c>
      <c r="P5" s="41">
        <v>1</v>
      </c>
      <c r="Q5" s="36">
        <v>1</v>
      </c>
      <c r="R5" s="36">
        <f>IF(K5&lt;=90,1,0)</f>
        <v>0</v>
      </c>
      <c r="S5" s="36">
        <f>IF(R5=1,0,IF(K5&gt;360,4,ROUND(K5/90,0)))</f>
        <v>2</v>
      </c>
      <c r="T5" s="36">
        <f>IF(R5=1,0,IF(K5&gt;360,4,ROUND(K5/90,0)))</f>
        <v>2</v>
      </c>
      <c r="U5" s="3">
        <f>IF(R5=1,0,IF(K5&gt;480,4,ROUND(K5/120,0)))</f>
        <v>2</v>
      </c>
      <c r="V5" s="36">
        <f>IF(J5&lt;=30,2,SUM(ROUNDUP(N5/30,0)*2, ROUND(O5/30,0)*2))</f>
        <v>16</v>
      </c>
      <c r="W5" s="36">
        <f>IF(L5&lt;=60,1,2)</f>
        <v>2</v>
      </c>
      <c r="X5" s="36">
        <f>IF(K5&lt;=100,1,2)</f>
        <v>2</v>
      </c>
      <c r="Y5" s="36">
        <f t="shared" ref="Y5:Y79" si="1">IF(P5=1, 1, 2)</f>
        <v>1</v>
      </c>
      <c r="Z5" s="36">
        <v>0</v>
      </c>
      <c r="AA5" s="36">
        <f t="shared" ref="AA5:AA79" si="2">Q5</f>
        <v>1</v>
      </c>
    </row>
    <row r="6" spans="1:27" x14ac:dyDescent="0.2">
      <c r="A6" s="12" t="str">
        <f t="shared" si="0"/>
        <v>453303</v>
      </c>
      <c r="B6" s="36" t="s">
        <v>76</v>
      </c>
      <c r="C6" s="36" t="s">
        <v>9</v>
      </c>
      <c r="D6" s="36" t="s">
        <v>75</v>
      </c>
      <c r="E6" s="36" t="s">
        <v>10</v>
      </c>
      <c r="F6" s="3" t="s">
        <v>103</v>
      </c>
      <c r="G6" s="37" t="s">
        <v>108</v>
      </c>
      <c r="H6" s="37" t="s">
        <v>197</v>
      </c>
      <c r="I6" s="38">
        <v>1</v>
      </c>
      <c r="J6" s="39">
        <v>194</v>
      </c>
      <c r="K6" s="40">
        <v>931</v>
      </c>
      <c r="L6" s="40">
        <f t="shared" ref="L6:L69" si="3">J6</f>
        <v>194</v>
      </c>
      <c r="M6" s="40">
        <v>741</v>
      </c>
      <c r="N6" s="39">
        <v>96</v>
      </c>
      <c r="O6" s="39">
        <v>98</v>
      </c>
      <c r="P6" s="41"/>
      <c r="Q6" s="36">
        <v>1</v>
      </c>
      <c r="R6" s="36">
        <f t="shared" ref="R6:R69" si="4">IF(K6&lt;=90,1,0)</f>
        <v>0</v>
      </c>
      <c r="S6" s="36">
        <f t="shared" ref="S6:S69" si="5">IF(R6=1,0,IF(K6&gt;360,4,ROUND(K6/90,0)))</f>
        <v>4</v>
      </c>
      <c r="T6" s="36">
        <f t="shared" ref="T6:T69" si="6">IF(R6=1,0,IF(K6&gt;360,4,ROUND(K6/90,0)))</f>
        <v>4</v>
      </c>
      <c r="U6" s="3">
        <f t="shared" ref="U6:U69" si="7">IF(R6=1,0,IF(K6&gt;480,4,ROUND(K6/120,0)))</f>
        <v>4</v>
      </c>
      <c r="V6" s="36">
        <f t="shared" ref="V6:V69" si="8">IF(J6&lt;=30,2,SUM(ROUNDUP(N6/30,0)*2, ROUND(O6/30,0)*2))</f>
        <v>14</v>
      </c>
      <c r="W6" s="36">
        <f t="shared" ref="W6:W69" si="9">IF(L6&lt;=60,1,2)</f>
        <v>2</v>
      </c>
      <c r="X6" s="36">
        <f t="shared" ref="X6:X69" si="10">IF(K6&lt;=100,1,2)</f>
        <v>2</v>
      </c>
      <c r="Y6" s="36">
        <f t="shared" si="1"/>
        <v>2</v>
      </c>
      <c r="Z6" s="36">
        <v>1</v>
      </c>
      <c r="AA6" s="36">
        <f t="shared" si="2"/>
        <v>1</v>
      </c>
    </row>
    <row r="7" spans="1:27" x14ac:dyDescent="0.2">
      <c r="A7" s="12" t="str">
        <f t="shared" si="0"/>
        <v>450307</v>
      </c>
      <c r="B7" s="36" t="s">
        <v>77</v>
      </c>
      <c r="C7" s="36" t="s">
        <v>12</v>
      </c>
      <c r="D7" s="36" t="s">
        <v>78</v>
      </c>
      <c r="E7" s="36" t="s">
        <v>13</v>
      </c>
      <c r="F7" s="36" t="s">
        <v>14</v>
      </c>
      <c r="G7" s="37" t="s">
        <v>109</v>
      </c>
      <c r="H7" s="37" t="s">
        <v>198</v>
      </c>
      <c r="I7" s="38">
        <v>0</v>
      </c>
      <c r="J7" s="40">
        <v>18</v>
      </c>
      <c r="K7" s="40">
        <v>773</v>
      </c>
      <c r="L7" s="40">
        <f t="shared" si="3"/>
        <v>18</v>
      </c>
      <c r="M7" s="40">
        <v>729</v>
      </c>
      <c r="N7" s="40">
        <v>0</v>
      </c>
      <c r="O7" s="40">
        <v>18</v>
      </c>
      <c r="P7" s="41">
        <v>1</v>
      </c>
      <c r="Q7" s="36">
        <v>1</v>
      </c>
      <c r="R7" s="36">
        <f t="shared" si="4"/>
        <v>0</v>
      </c>
      <c r="S7" s="36">
        <f t="shared" si="5"/>
        <v>4</v>
      </c>
      <c r="T7" s="36">
        <f t="shared" si="6"/>
        <v>4</v>
      </c>
      <c r="U7" s="3">
        <f t="shared" si="7"/>
        <v>4</v>
      </c>
      <c r="V7" s="36">
        <f t="shared" si="8"/>
        <v>2</v>
      </c>
      <c r="W7" s="36">
        <f t="shared" si="9"/>
        <v>1</v>
      </c>
      <c r="X7" s="36">
        <f t="shared" si="10"/>
        <v>2</v>
      </c>
      <c r="Y7" s="36">
        <f t="shared" si="1"/>
        <v>1</v>
      </c>
      <c r="Z7" s="36">
        <v>2</v>
      </c>
      <c r="AA7" s="36">
        <f t="shared" si="2"/>
        <v>1</v>
      </c>
    </row>
    <row r="8" spans="1:27" x14ac:dyDescent="0.2">
      <c r="A8" s="12" t="str">
        <f t="shared" si="0"/>
        <v>453300</v>
      </c>
      <c r="B8" s="36" t="s">
        <v>76</v>
      </c>
      <c r="C8" s="36" t="s">
        <v>9</v>
      </c>
      <c r="D8" s="36" t="s">
        <v>79</v>
      </c>
      <c r="E8" s="36" t="s">
        <v>15</v>
      </c>
      <c r="F8" s="36" t="s">
        <v>16</v>
      </c>
      <c r="G8" s="37" t="s">
        <v>110</v>
      </c>
      <c r="H8" s="37" t="s">
        <v>199</v>
      </c>
      <c r="I8" s="38">
        <v>0</v>
      </c>
      <c r="J8" s="40">
        <v>191</v>
      </c>
      <c r="K8" s="40">
        <v>631</v>
      </c>
      <c r="L8" s="40">
        <f t="shared" si="3"/>
        <v>191</v>
      </c>
      <c r="M8" s="40">
        <v>460</v>
      </c>
      <c r="N8" s="40">
        <v>96</v>
      </c>
      <c r="O8" s="40">
        <v>95</v>
      </c>
      <c r="P8" s="41">
        <v>1</v>
      </c>
      <c r="Q8" s="36">
        <v>1</v>
      </c>
      <c r="R8" s="36">
        <f t="shared" si="4"/>
        <v>0</v>
      </c>
      <c r="S8" s="36">
        <f t="shared" si="5"/>
        <v>4</v>
      </c>
      <c r="T8" s="36">
        <f t="shared" si="6"/>
        <v>4</v>
      </c>
      <c r="U8" s="3">
        <f t="shared" si="7"/>
        <v>4</v>
      </c>
      <c r="V8" s="36">
        <f t="shared" si="8"/>
        <v>14</v>
      </c>
      <c r="W8" s="36">
        <f t="shared" si="9"/>
        <v>2</v>
      </c>
      <c r="X8" s="36">
        <f t="shared" si="10"/>
        <v>2</v>
      </c>
      <c r="Y8" s="36">
        <f t="shared" si="1"/>
        <v>1</v>
      </c>
      <c r="Z8" s="36">
        <v>3</v>
      </c>
      <c r="AA8" s="36">
        <f t="shared" si="2"/>
        <v>1</v>
      </c>
    </row>
    <row r="9" spans="1:27" x14ac:dyDescent="0.2">
      <c r="A9" s="12" t="str">
        <f t="shared" si="0"/>
        <v>453308</v>
      </c>
      <c r="B9" s="36" t="s">
        <v>76</v>
      </c>
      <c r="C9" s="36" t="s">
        <v>9</v>
      </c>
      <c r="D9" s="36" t="s">
        <v>80</v>
      </c>
      <c r="E9" s="36" t="s">
        <v>17</v>
      </c>
      <c r="F9" s="36" t="s">
        <v>18</v>
      </c>
      <c r="G9" s="37" t="s">
        <v>111</v>
      </c>
      <c r="H9" s="37" t="s">
        <v>200</v>
      </c>
      <c r="I9" s="38">
        <v>1</v>
      </c>
      <c r="J9" s="40">
        <v>64</v>
      </c>
      <c r="K9" s="40">
        <v>398</v>
      </c>
      <c r="L9" s="40">
        <f t="shared" si="3"/>
        <v>64</v>
      </c>
      <c r="M9" s="40">
        <v>327</v>
      </c>
      <c r="N9" s="40">
        <v>31</v>
      </c>
      <c r="O9" s="40">
        <v>33</v>
      </c>
      <c r="P9" s="41"/>
      <c r="Q9" s="36">
        <v>1</v>
      </c>
      <c r="R9" s="36">
        <f t="shared" si="4"/>
        <v>0</v>
      </c>
      <c r="S9" s="36">
        <f t="shared" si="5"/>
        <v>4</v>
      </c>
      <c r="T9" s="36">
        <f t="shared" si="6"/>
        <v>4</v>
      </c>
      <c r="U9" s="3">
        <f t="shared" si="7"/>
        <v>3</v>
      </c>
      <c r="V9" s="36">
        <f t="shared" si="8"/>
        <v>6</v>
      </c>
      <c r="W9" s="36">
        <f t="shared" si="9"/>
        <v>2</v>
      </c>
      <c r="X9" s="36">
        <f t="shared" si="10"/>
        <v>2</v>
      </c>
      <c r="Y9" s="36">
        <f t="shared" si="1"/>
        <v>2</v>
      </c>
      <c r="Z9" s="36">
        <v>4</v>
      </c>
      <c r="AA9" s="36">
        <f t="shared" si="2"/>
        <v>1</v>
      </c>
    </row>
    <row r="10" spans="1:27" x14ac:dyDescent="0.2">
      <c r="A10" s="12" t="str">
        <f t="shared" si="0"/>
        <v>453305</v>
      </c>
      <c r="B10" s="36" t="s">
        <v>76</v>
      </c>
      <c r="C10" s="36" t="s">
        <v>9</v>
      </c>
      <c r="D10" s="36" t="s">
        <v>81</v>
      </c>
      <c r="E10" s="36" t="s">
        <v>19</v>
      </c>
      <c r="F10" s="36" t="s">
        <v>20</v>
      </c>
      <c r="G10" s="37" t="s">
        <v>112</v>
      </c>
      <c r="H10" s="37" t="s">
        <v>201</v>
      </c>
      <c r="I10" s="38">
        <v>0</v>
      </c>
      <c r="J10" s="39">
        <v>58</v>
      </c>
      <c r="K10" s="40">
        <v>230</v>
      </c>
      <c r="L10" s="40">
        <f t="shared" si="3"/>
        <v>58</v>
      </c>
      <c r="M10" s="40">
        <v>205</v>
      </c>
      <c r="N10" s="39">
        <v>40</v>
      </c>
      <c r="O10" s="39">
        <v>18</v>
      </c>
      <c r="P10" s="41"/>
      <c r="Q10" s="36">
        <v>1</v>
      </c>
      <c r="R10" s="36">
        <f t="shared" si="4"/>
        <v>0</v>
      </c>
      <c r="S10" s="36">
        <f t="shared" si="5"/>
        <v>3</v>
      </c>
      <c r="T10" s="36">
        <f t="shared" si="6"/>
        <v>3</v>
      </c>
      <c r="U10" s="3">
        <f t="shared" si="7"/>
        <v>2</v>
      </c>
      <c r="V10" s="36">
        <f t="shared" si="8"/>
        <v>6</v>
      </c>
      <c r="W10" s="36">
        <f t="shared" si="9"/>
        <v>1</v>
      </c>
      <c r="X10" s="36">
        <f t="shared" si="10"/>
        <v>2</v>
      </c>
      <c r="Y10" s="36">
        <f t="shared" si="1"/>
        <v>2</v>
      </c>
      <c r="Z10" s="36">
        <v>5</v>
      </c>
      <c r="AA10" s="36">
        <f t="shared" si="2"/>
        <v>1</v>
      </c>
    </row>
    <row r="11" spans="1:27" x14ac:dyDescent="0.2">
      <c r="A11" s="12" t="str">
        <f t="shared" si="0"/>
        <v>453305</v>
      </c>
      <c r="B11" s="36" t="s">
        <v>76</v>
      </c>
      <c r="C11" s="36" t="s">
        <v>9</v>
      </c>
      <c r="D11" s="36" t="s">
        <v>81</v>
      </c>
      <c r="E11" s="36" t="s">
        <v>19</v>
      </c>
      <c r="F11" s="36" t="s">
        <v>20</v>
      </c>
      <c r="G11" s="37" t="s">
        <v>113</v>
      </c>
      <c r="H11" s="37" t="s">
        <v>202</v>
      </c>
      <c r="I11" s="38">
        <v>0</v>
      </c>
      <c r="J11" s="39">
        <v>82</v>
      </c>
      <c r="K11" s="40">
        <v>332</v>
      </c>
      <c r="L11" s="40">
        <f t="shared" si="3"/>
        <v>82</v>
      </c>
      <c r="M11" s="40">
        <v>239</v>
      </c>
      <c r="N11" s="39">
        <v>82</v>
      </c>
      <c r="O11" s="40">
        <v>0</v>
      </c>
      <c r="P11" s="41">
        <v>1</v>
      </c>
      <c r="Q11" s="36">
        <v>1</v>
      </c>
      <c r="R11" s="36">
        <f t="shared" si="4"/>
        <v>0</v>
      </c>
      <c r="S11" s="36">
        <f t="shared" si="5"/>
        <v>4</v>
      </c>
      <c r="T11" s="36">
        <f t="shared" si="6"/>
        <v>4</v>
      </c>
      <c r="U11" s="3">
        <f t="shared" si="7"/>
        <v>3</v>
      </c>
      <c r="V11" s="36">
        <f t="shared" si="8"/>
        <v>6</v>
      </c>
      <c r="W11" s="36">
        <f t="shared" si="9"/>
        <v>2</v>
      </c>
      <c r="X11" s="36">
        <f t="shared" si="10"/>
        <v>2</v>
      </c>
      <c r="Y11" s="36">
        <f t="shared" si="1"/>
        <v>1</v>
      </c>
      <c r="Z11" s="36">
        <v>6</v>
      </c>
      <c r="AA11" s="36">
        <f t="shared" si="2"/>
        <v>1</v>
      </c>
    </row>
    <row r="12" spans="1:27" x14ac:dyDescent="0.2">
      <c r="A12" s="12" t="str">
        <f t="shared" si="0"/>
        <v>453308</v>
      </c>
      <c r="B12" s="36" t="s">
        <v>76</v>
      </c>
      <c r="C12" s="36" t="s">
        <v>9</v>
      </c>
      <c r="D12" s="36" t="s">
        <v>80</v>
      </c>
      <c r="E12" s="36" t="s">
        <v>17</v>
      </c>
      <c r="F12" s="36" t="s">
        <v>18</v>
      </c>
      <c r="G12" s="37" t="s">
        <v>115</v>
      </c>
      <c r="H12" s="37" t="s">
        <v>203</v>
      </c>
      <c r="I12" s="38">
        <v>1</v>
      </c>
      <c r="J12" s="40">
        <v>35</v>
      </c>
      <c r="K12" s="40">
        <v>86</v>
      </c>
      <c r="L12" s="40">
        <f t="shared" si="3"/>
        <v>35</v>
      </c>
      <c r="M12" s="40">
        <v>45</v>
      </c>
      <c r="N12" s="40">
        <v>18</v>
      </c>
      <c r="O12" s="40">
        <v>17</v>
      </c>
      <c r="P12" s="41"/>
      <c r="Q12" s="36">
        <v>1</v>
      </c>
      <c r="R12" s="36">
        <f t="shared" si="4"/>
        <v>1</v>
      </c>
      <c r="S12" s="36">
        <f t="shared" si="5"/>
        <v>0</v>
      </c>
      <c r="T12" s="36">
        <f t="shared" si="6"/>
        <v>0</v>
      </c>
      <c r="U12" s="3">
        <f t="shared" si="7"/>
        <v>0</v>
      </c>
      <c r="V12" s="36">
        <f t="shared" si="8"/>
        <v>4</v>
      </c>
      <c r="W12" s="36">
        <f t="shared" si="9"/>
        <v>1</v>
      </c>
      <c r="X12" s="36">
        <f t="shared" si="10"/>
        <v>1</v>
      </c>
      <c r="Y12" s="36">
        <f t="shared" si="1"/>
        <v>2</v>
      </c>
      <c r="Z12" s="36">
        <v>8</v>
      </c>
      <c r="AA12" s="36">
        <f t="shared" si="2"/>
        <v>1</v>
      </c>
    </row>
    <row r="13" spans="1:27" x14ac:dyDescent="0.2">
      <c r="A13" s="12" t="str">
        <f t="shared" si="0"/>
        <v>445304</v>
      </c>
      <c r="B13" s="36" t="s">
        <v>83</v>
      </c>
      <c r="C13" s="36" t="s">
        <v>24</v>
      </c>
      <c r="D13" s="36" t="s">
        <v>84</v>
      </c>
      <c r="E13" s="36" t="s">
        <v>25</v>
      </c>
      <c r="F13" s="36" t="s">
        <v>26</v>
      </c>
      <c r="G13" s="37" t="s">
        <v>116</v>
      </c>
      <c r="H13" s="37" t="s">
        <v>204</v>
      </c>
      <c r="I13" s="38">
        <v>1</v>
      </c>
      <c r="J13" s="39">
        <v>86</v>
      </c>
      <c r="K13" s="40">
        <v>254</v>
      </c>
      <c r="L13" s="40">
        <f t="shared" si="3"/>
        <v>86</v>
      </c>
      <c r="M13" s="40">
        <v>166</v>
      </c>
      <c r="N13" s="39">
        <v>37</v>
      </c>
      <c r="O13" s="39">
        <v>49</v>
      </c>
      <c r="P13" s="41"/>
      <c r="Q13" s="36">
        <v>1</v>
      </c>
      <c r="R13" s="36">
        <f t="shared" si="4"/>
        <v>0</v>
      </c>
      <c r="S13" s="36">
        <f t="shared" si="5"/>
        <v>3</v>
      </c>
      <c r="T13" s="36">
        <f t="shared" si="6"/>
        <v>3</v>
      </c>
      <c r="U13" s="3">
        <f t="shared" si="7"/>
        <v>2</v>
      </c>
      <c r="V13" s="36">
        <f t="shared" si="8"/>
        <v>8</v>
      </c>
      <c r="W13" s="36">
        <f t="shared" si="9"/>
        <v>2</v>
      </c>
      <c r="X13" s="36">
        <f t="shared" si="10"/>
        <v>2</v>
      </c>
      <c r="Y13" s="36">
        <f t="shared" si="1"/>
        <v>2</v>
      </c>
      <c r="Z13" s="36">
        <v>9</v>
      </c>
      <c r="AA13" s="36">
        <f t="shared" si="2"/>
        <v>1</v>
      </c>
    </row>
    <row r="14" spans="1:27" x14ac:dyDescent="0.2">
      <c r="A14" s="12" t="str">
        <f t="shared" si="0"/>
        <v>440302</v>
      </c>
      <c r="B14" s="36" t="s">
        <v>74</v>
      </c>
      <c r="C14" s="36" t="s">
        <v>4</v>
      </c>
      <c r="D14" s="36" t="s">
        <v>85</v>
      </c>
      <c r="E14" s="36" t="s">
        <v>7</v>
      </c>
      <c r="F14" s="36" t="s">
        <v>8</v>
      </c>
      <c r="G14" s="37" t="s">
        <v>117</v>
      </c>
      <c r="H14" s="37" t="s">
        <v>205</v>
      </c>
      <c r="I14" s="38">
        <v>1</v>
      </c>
      <c r="J14" s="40">
        <v>122</v>
      </c>
      <c r="K14" s="40">
        <v>422</v>
      </c>
      <c r="L14" s="40">
        <f t="shared" si="3"/>
        <v>122</v>
      </c>
      <c r="M14" s="40">
        <v>281</v>
      </c>
      <c r="N14" s="40">
        <v>87</v>
      </c>
      <c r="O14" s="40">
        <v>35</v>
      </c>
      <c r="P14" s="41"/>
      <c r="Q14" s="36">
        <v>1</v>
      </c>
      <c r="R14" s="36">
        <f t="shared" si="4"/>
        <v>0</v>
      </c>
      <c r="S14" s="36">
        <f t="shared" si="5"/>
        <v>4</v>
      </c>
      <c r="T14" s="36">
        <f t="shared" si="6"/>
        <v>4</v>
      </c>
      <c r="U14" s="3">
        <f t="shared" si="7"/>
        <v>4</v>
      </c>
      <c r="V14" s="36">
        <f t="shared" si="8"/>
        <v>8</v>
      </c>
      <c r="W14" s="36">
        <f t="shared" si="9"/>
        <v>2</v>
      </c>
      <c r="X14" s="36">
        <f t="shared" si="10"/>
        <v>2</v>
      </c>
      <c r="Y14" s="36">
        <f t="shared" si="1"/>
        <v>2</v>
      </c>
      <c r="Z14" s="36">
        <v>10</v>
      </c>
      <c r="AA14" s="36">
        <f t="shared" si="2"/>
        <v>1</v>
      </c>
    </row>
    <row r="15" spans="1:27" x14ac:dyDescent="0.2">
      <c r="A15" s="12" t="str">
        <f t="shared" si="0"/>
        <v>440303</v>
      </c>
      <c r="B15" s="36" t="s">
        <v>74</v>
      </c>
      <c r="C15" s="36" t="s">
        <v>4</v>
      </c>
      <c r="D15" s="36" t="s">
        <v>75</v>
      </c>
      <c r="E15" s="36" t="s">
        <v>5</v>
      </c>
      <c r="F15" s="36" t="s">
        <v>6</v>
      </c>
      <c r="G15" s="37" t="s">
        <v>118</v>
      </c>
      <c r="H15" s="37" t="s">
        <v>206</v>
      </c>
      <c r="I15" s="38">
        <v>0</v>
      </c>
      <c r="J15" s="40">
        <v>78</v>
      </c>
      <c r="K15" s="40">
        <v>263</v>
      </c>
      <c r="L15" s="40">
        <f t="shared" si="3"/>
        <v>78</v>
      </c>
      <c r="M15" s="40">
        <v>180</v>
      </c>
      <c r="N15" s="40">
        <v>66</v>
      </c>
      <c r="O15" s="40">
        <v>12</v>
      </c>
      <c r="P15" s="41"/>
      <c r="Q15" s="36">
        <v>1</v>
      </c>
      <c r="R15" s="36">
        <f t="shared" si="4"/>
        <v>0</v>
      </c>
      <c r="S15" s="36">
        <f t="shared" si="5"/>
        <v>3</v>
      </c>
      <c r="T15" s="36">
        <f t="shared" si="6"/>
        <v>3</v>
      </c>
      <c r="U15" s="3">
        <f t="shared" si="7"/>
        <v>2</v>
      </c>
      <c r="V15" s="36">
        <f t="shared" si="8"/>
        <v>6</v>
      </c>
      <c r="W15" s="36">
        <f t="shared" si="9"/>
        <v>2</v>
      </c>
      <c r="X15" s="36">
        <f t="shared" si="10"/>
        <v>2</v>
      </c>
      <c r="Y15" s="36">
        <f t="shared" si="1"/>
        <v>2</v>
      </c>
      <c r="Z15" s="36">
        <v>11</v>
      </c>
      <c r="AA15" s="36">
        <f t="shared" si="2"/>
        <v>1</v>
      </c>
    </row>
    <row r="16" spans="1:27" x14ac:dyDescent="0.2">
      <c r="A16" s="12" t="str">
        <f t="shared" si="0"/>
        <v>453306</v>
      </c>
      <c r="B16" s="36" t="s">
        <v>76</v>
      </c>
      <c r="C16" s="36" t="s">
        <v>9</v>
      </c>
      <c r="D16" s="36" t="s">
        <v>87</v>
      </c>
      <c r="E16" s="36" t="s">
        <v>30</v>
      </c>
      <c r="F16" s="36" t="s">
        <v>104</v>
      </c>
      <c r="G16" s="37" t="s">
        <v>119</v>
      </c>
      <c r="H16" s="37" t="s">
        <v>207</v>
      </c>
      <c r="I16" s="38">
        <v>1</v>
      </c>
      <c r="J16" s="39">
        <v>81</v>
      </c>
      <c r="K16" s="40">
        <v>120</v>
      </c>
      <c r="L16" s="40">
        <f t="shared" si="3"/>
        <v>81</v>
      </c>
      <c r="M16" s="40">
        <v>71</v>
      </c>
      <c r="N16" s="39">
        <v>55</v>
      </c>
      <c r="O16" s="39">
        <v>26</v>
      </c>
      <c r="P16" s="41"/>
      <c r="Q16" s="36">
        <v>1</v>
      </c>
      <c r="R16" s="36">
        <f t="shared" si="4"/>
        <v>0</v>
      </c>
      <c r="S16" s="36">
        <f t="shared" si="5"/>
        <v>1</v>
      </c>
      <c r="T16" s="36">
        <f t="shared" si="6"/>
        <v>1</v>
      </c>
      <c r="U16" s="3">
        <f t="shared" si="7"/>
        <v>1</v>
      </c>
      <c r="V16" s="36">
        <f t="shared" si="8"/>
        <v>6</v>
      </c>
      <c r="W16" s="36">
        <f t="shared" si="9"/>
        <v>2</v>
      </c>
      <c r="X16" s="36">
        <f t="shared" si="10"/>
        <v>2</v>
      </c>
      <c r="Y16" s="36">
        <f t="shared" si="1"/>
        <v>2</v>
      </c>
      <c r="Z16" s="36">
        <v>12</v>
      </c>
      <c r="AA16" s="36">
        <f t="shared" si="2"/>
        <v>1</v>
      </c>
    </row>
    <row r="17" spans="1:27" x14ac:dyDescent="0.2">
      <c r="A17" s="12" t="str">
        <f t="shared" si="0"/>
        <v>440303</v>
      </c>
      <c r="B17" s="36" t="s">
        <v>74</v>
      </c>
      <c r="C17" s="36" t="s">
        <v>4</v>
      </c>
      <c r="D17" s="36" t="s">
        <v>75</v>
      </c>
      <c r="E17" s="36" t="s">
        <v>5</v>
      </c>
      <c r="F17" s="36" t="s">
        <v>6</v>
      </c>
      <c r="G17" s="37" t="s">
        <v>120</v>
      </c>
      <c r="H17" s="37" t="s">
        <v>208</v>
      </c>
      <c r="I17" s="38">
        <v>0</v>
      </c>
      <c r="J17" s="40">
        <v>22</v>
      </c>
      <c r="K17" s="40">
        <v>226</v>
      </c>
      <c r="L17" s="40">
        <f t="shared" si="3"/>
        <v>22</v>
      </c>
      <c r="M17" s="40">
        <v>192</v>
      </c>
      <c r="N17" s="40">
        <v>22</v>
      </c>
      <c r="O17" s="40">
        <v>0</v>
      </c>
      <c r="P17" s="41">
        <v>1</v>
      </c>
      <c r="Q17" s="36">
        <v>1</v>
      </c>
      <c r="R17" s="36">
        <f t="shared" si="4"/>
        <v>0</v>
      </c>
      <c r="S17" s="36">
        <f t="shared" si="5"/>
        <v>3</v>
      </c>
      <c r="T17" s="36">
        <f t="shared" si="6"/>
        <v>3</v>
      </c>
      <c r="U17" s="3">
        <f t="shared" si="7"/>
        <v>2</v>
      </c>
      <c r="V17" s="36">
        <f t="shared" si="8"/>
        <v>2</v>
      </c>
      <c r="W17" s="36">
        <f t="shared" si="9"/>
        <v>1</v>
      </c>
      <c r="X17" s="36">
        <f t="shared" si="10"/>
        <v>2</v>
      </c>
      <c r="Y17" s="36">
        <f t="shared" si="1"/>
        <v>1</v>
      </c>
      <c r="Z17" s="36">
        <v>13</v>
      </c>
      <c r="AA17" s="36">
        <f t="shared" si="2"/>
        <v>1</v>
      </c>
    </row>
    <row r="18" spans="1:27" x14ac:dyDescent="0.2">
      <c r="A18" s="12" t="str">
        <f t="shared" si="0"/>
        <v>440302</v>
      </c>
      <c r="B18" s="36" t="s">
        <v>74</v>
      </c>
      <c r="C18" s="36" t="s">
        <v>4</v>
      </c>
      <c r="D18" s="36" t="s">
        <v>85</v>
      </c>
      <c r="E18" s="36" t="s">
        <v>7</v>
      </c>
      <c r="F18" s="36" t="s">
        <v>8</v>
      </c>
      <c r="G18" s="37" t="s">
        <v>121</v>
      </c>
      <c r="H18" s="37" t="s">
        <v>209</v>
      </c>
      <c r="I18" s="38">
        <v>1</v>
      </c>
      <c r="J18" s="40">
        <v>60</v>
      </c>
      <c r="K18" s="40">
        <v>245</v>
      </c>
      <c r="L18" s="40">
        <f t="shared" si="3"/>
        <v>60</v>
      </c>
      <c r="M18" s="40">
        <v>192</v>
      </c>
      <c r="N18" s="40">
        <v>43</v>
      </c>
      <c r="O18" s="40">
        <v>17</v>
      </c>
      <c r="P18" s="41"/>
      <c r="Q18" s="36">
        <v>1</v>
      </c>
      <c r="R18" s="36">
        <f t="shared" si="4"/>
        <v>0</v>
      </c>
      <c r="S18" s="36">
        <f t="shared" si="5"/>
        <v>3</v>
      </c>
      <c r="T18" s="36">
        <f t="shared" si="6"/>
        <v>3</v>
      </c>
      <c r="U18" s="3">
        <f t="shared" si="7"/>
        <v>2</v>
      </c>
      <c r="V18" s="36">
        <f t="shared" si="8"/>
        <v>6</v>
      </c>
      <c r="W18" s="36">
        <f t="shared" si="9"/>
        <v>1</v>
      </c>
      <c r="X18" s="36">
        <f t="shared" si="10"/>
        <v>2</v>
      </c>
      <c r="Y18" s="36">
        <f t="shared" si="1"/>
        <v>2</v>
      </c>
      <c r="Z18" s="36">
        <v>14</v>
      </c>
      <c r="AA18" s="36">
        <f t="shared" si="2"/>
        <v>1</v>
      </c>
    </row>
    <row r="19" spans="1:27" x14ac:dyDescent="0.2">
      <c r="A19" s="12" t="str">
        <f t="shared" si="0"/>
        <v>453300</v>
      </c>
      <c r="B19" s="36" t="s">
        <v>76</v>
      </c>
      <c r="C19" s="36" t="s">
        <v>9</v>
      </c>
      <c r="D19" s="36" t="s">
        <v>79</v>
      </c>
      <c r="E19" s="36" t="s">
        <v>15</v>
      </c>
      <c r="F19" s="36" t="s">
        <v>16</v>
      </c>
      <c r="G19" s="37" t="s">
        <v>122</v>
      </c>
      <c r="H19" s="37" t="s">
        <v>210</v>
      </c>
      <c r="I19" s="38">
        <v>1</v>
      </c>
      <c r="J19" s="40">
        <v>112</v>
      </c>
      <c r="K19" s="40">
        <v>225</v>
      </c>
      <c r="L19" s="40">
        <f t="shared" si="3"/>
        <v>112</v>
      </c>
      <c r="M19" s="40">
        <v>82</v>
      </c>
      <c r="N19" s="40">
        <v>75</v>
      </c>
      <c r="O19" s="40">
        <v>37</v>
      </c>
      <c r="P19" s="41"/>
      <c r="Q19" s="36">
        <v>1</v>
      </c>
      <c r="R19" s="36">
        <f t="shared" si="4"/>
        <v>0</v>
      </c>
      <c r="S19" s="36">
        <f t="shared" si="5"/>
        <v>3</v>
      </c>
      <c r="T19" s="36">
        <f t="shared" si="6"/>
        <v>3</v>
      </c>
      <c r="U19" s="3">
        <f t="shared" si="7"/>
        <v>2</v>
      </c>
      <c r="V19" s="36">
        <f t="shared" si="8"/>
        <v>8</v>
      </c>
      <c r="W19" s="36">
        <f t="shared" si="9"/>
        <v>2</v>
      </c>
      <c r="X19" s="36">
        <f t="shared" si="10"/>
        <v>2</v>
      </c>
      <c r="Y19" s="36">
        <f t="shared" si="1"/>
        <v>2</v>
      </c>
      <c r="Z19" s="36">
        <v>15</v>
      </c>
      <c r="AA19" s="36">
        <f t="shared" si="2"/>
        <v>1</v>
      </c>
    </row>
    <row r="20" spans="1:27" ht="15.75" customHeight="1" x14ac:dyDescent="0.2">
      <c r="A20" s="12" t="str">
        <f t="shared" si="0"/>
        <v>453306</v>
      </c>
      <c r="B20" s="36" t="s">
        <v>76</v>
      </c>
      <c r="C20" s="36" t="s">
        <v>9</v>
      </c>
      <c r="D20" s="36" t="s">
        <v>87</v>
      </c>
      <c r="E20" s="36" t="s">
        <v>30</v>
      </c>
      <c r="F20" s="36" t="s">
        <v>104</v>
      </c>
      <c r="G20" s="37" t="s">
        <v>123</v>
      </c>
      <c r="H20" s="37" t="s">
        <v>211</v>
      </c>
      <c r="I20" s="38">
        <v>1</v>
      </c>
      <c r="J20" s="40">
        <v>48</v>
      </c>
      <c r="K20" s="40">
        <v>167</v>
      </c>
      <c r="L20" s="40">
        <f t="shared" si="3"/>
        <v>48</v>
      </c>
      <c r="M20" s="40">
        <v>116</v>
      </c>
      <c r="N20" s="40">
        <v>33</v>
      </c>
      <c r="O20" s="40">
        <v>15</v>
      </c>
      <c r="P20" s="41"/>
      <c r="Q20" s="36">
        <v>1</v>
      </c>
      <c r="R20" s="36">
        <f t="shared" si="4"/>
        <v>0</v>
      </c>
      <c r="S20" s="36">
        <f t="shared" si="5"/>
        <v>2</v>
      </c>
      <c r="T20" s="36">
        <f t="shared" si="6"/>
        <v>2</v>
      </c>
      <c r="U20" s="3">
        <f t="shared" si="7"/>
        <v>1</v>
      </c>
      <c r="V20" s="36">
        <f t="shared" si="8"/>
        <v>6</v>
      </c>
      <c r="W20" s="36">
        <f t="shared" si="9"/>
        <v>1</v>
      </c>
      <c r="X20" s="36">
        <f t="shared" si="10"/>
        <v>2</v>
      </c>
      <c r="Y20" s="36">
        <f t="shared" si="1"/>
        <v>2</v>
      </c>
      <c r="Z20" s="36">
        <v>16</v>
      </c>
      <c r="AA20" s="36">
        <f t="shared" si="2"/>
        <v>1</v>
      </c>
    </row>
    <row r="21" spans="1:27" ht="15.75" customHeight="1" x14ac:dyDescent="0.2">
      <c r="A21" s="12" t="str">
        <f t="shared" si="0"/>
        <v>453303</v>
      </c>
      <c r="B21" s="36" t="s">
        <v>76</v>
      </c>
      <c r="C21" s="36" t="s">
        <v>9</v>
      </c>
      <c r="D21" s="36" t="s">
        <v>75</v>
      </c>
      <c r="E21" s="36" t="s">
        <v>10</v>
      </c>
      <c r="F21" s="3" t="s">
        <v>103</v>
      </c>
      <c r="G21" s="37" t="s">
        <v>124</v>
      </c>
      <c r="H21" s="37" t="s">
        <v>212</v>
      </c>
      <c r="I21" s="38">
        <v>0</v>
      </c>
      <c r="J21" s="39">
        <v>70</v>
      </c>
      <c r="K21" s="40">
        <v>330</v>
      </c>
      <c r="L21" s="40">
        <f t="shared" si="3"/>
        <v>70</v>
      </c>
      <c r="M21" s="40">
        <v>242</v>
      </c>
      <c r="N21" s="39">
        <v>27</v>
      </c>
      <c r="O21" s="39">
        <v>43</v>
      </c>
      <c r="P21" s="41">
        <v>1</v>
      </c>
      <c r="Q21" s="36">
        <v>1</v>
      </c>
      <c r="R21" s="36">
        <f t="shared" si="4"/>
        <v>0</v>
      </c>
      <c r="S21" s="36">
        <f t="shared" si="5"/>
        <v>4</v>
      </c>
      <c r="T21" s="36">
        <f t="shared" si="6"/>
        <v>4</v>
      </c>
      <c r="U21" s="3">
        <f t="shared" si="7"/>
        <v>3</v>
      </c>
      <c r="V21" s="36">
        <f t="shared" si="8"/>
        <v>4</v>
      </c>
      <c r="W21" s="36">
        <f t="shared" si="9"/>
        <v>2</v>
      </c>
      <c r="X21" s="36">
        <f t="shared" si="10"/>
        <v>2</v>
      </c>
      <c r="Y21" s="36">
        <f t="shared" si="1"/>
        <v>1</v>
      </c>
      <c r="Z21" s="36">
        <v>17</v>
      </c>
      <c r="AA21" s="36">
        <f t="shared" si="2"/>
        <v>1</v>
      </c>
    </row>
    <row r="22" spans="1:27" ht="15.75" customHeight="1" x14ac:dyDescent="0.2">
      <c r="A22" s="12" t="str">
        <f t="shared" si="0"/>
        <v>446304</v>
      </c>
      <c r="B22" s="36" t="s">
        <v>88</v>
      </c>
      <c r="C22" s="36" t="s">
        <v>33</v>
      </c>
      <c r="D22" s="36" t="s">
        <v>84</v>
      </c>
      <c r="E22" s="36" t="s">
        <v>34</v>
      </c>
      <c r="F22" s="42" t="s">
        <v>35</v>
      </c>
      <c r="G22" s="37" t="s">
        <v>125</v>
      </c>
      <c r="H22" s="37" t="s">
        <v>213</v>
      </c>
      <c r="I22" s="38">
        <v>0</v>
      </c>
      <c r="J22" s="40">
        <v>25</v>
      </c>
      <c r="K22" s="40">
        <v>184</v>
      </c>
      <c r="L22" s="40">
        <f t="shared" si="3"/>
        <v>25</v>
      </c>
      <c r="M22" s="40">
        <v>155</v>
      </c>
      <c r="N22" s="40">
        <v>6</v>
      </c>
      <c r="O22" s="40">
        <v>19</v>
      </c>
      <c r="P22" s="41">
        <v>1</v>
      </c>
      <c r="Q22" s="36">
        <v>1</v>
      </c>
      <c r="R22" s="36">
        <f t="shared" si="4"/>
        <v>0</v>
      </c>
      <c r="S22" s="36">
        <f t="shared" si="5"/>
        <v>2</v>
      </c>
      <c r="T22" s="36">
        <f t="shared" si="6"/>
        <v>2</v>
      </c>
      <c r="U22" s="3">
        <f t="shared" si="7"/>
        <v>2</v>
      </c>
      <c r="V22" s="36">
        <f t="shared" si="8"/>
        <v>2</v>
      </c>
      <c r="W22" s="36">
        <f t="shared" si="9"/>
        <v>1</v>
      </c>
      <c r="X22" s="36">
        <f t="shared" si="10"/>
        <v>2</v>
      </c>
      <c r="Y22" s="36">
        <f t="shared" si="1"/>
        <v>1</v>
      </c>
      <c r="Z22" s="36">
        <v>18</v>
      </c>
      <c r="AA22" s="36">
        <f t="shared" si="2"/>
        <v>1</v>
      </c>
    </row>
    <row r="23" spans="1:27" ht="15.75" customHeight="1" x14ac:dyDescent="0.2">
      <c r="A23" s="12" t="str">
        <f t="shared" si="0"/>
        <v>453308</v>
      </c>
      <c r="B23" s="36" t="s">
        <v>76</v>
      </c>
      <c r="C23" s="36" t="s">
        <v>9</v>
      </c>
      <c r="D23" s="36" t="s">
        <v>80</v>
      </c>
      <c r="E23" s="36" t="s">
        <v>17</v>
      </c>
      <c r="F23" s="36" t="s">
        <v>18</v>
      </c>
      <c r="G23" s="37" t="s">
        <v>126</v>
      </c>
      <c r="H23" s="37" t="s">
        <v>214</v>
      </c>
      <c r="I23" s="38">
        <v>0</v>
      </c>
      <c r="J23" s="40">
        <v>39</v>
      </c>
      <c r="K23" s="40">
        <v>61</v>
      </c>
      <c r="L23" s="40">
        <f t="shared" si="3"/>
        <v>39</v>
      </c>
      <c r="M23" s="40">
        <v>21</v>
      </c>
      <c r="N23" s="40">
        <v>27</v>
      </c>
      <c r="O23" s="40">
        <v>12</v>
      </c>
      <c r="P23" s="41"/>
      <c r="Q23" s="36">
        <v>1</v>
      </c>
      <c r="R23" s="36">
        <f t="shared" si="4"/>
        <v>1</v>
      </c>
      <c r="S23" s="36">
        <f t="shared" si="5"/>
        <v>0</v>
      </c>
      <c r="T23" s="36">
        <f t="shared" si="6"/>
        <v>0</v>
      </c>
      <c r="U23" s="3">
        <f t="shared" si="7"/>
        <v>0</v>
      </c>
      <c r="V23" s="36">
        <f t="shared" si="8"/>
        <v>2</v>
      </c>
      <c r="W23" s="36">
        <f t="shared" si="9"/>
        <v>1</v>
      </c>
      <c r="X23" s="36">
        <f t="shared" si="10"/>
        <v>1</v>
      </c>
      <c r="Y23" s="36">
        <f t="shared" si="1"/>
        <v>2</v>
      </c>
      <c r="Z23" s="36">
        <v>19</v>
      </c>
      <c r="AA23" s="36">
        <f t="shared" si="2"/>
        <v>1</v>
      </c>
    </row>
    <row r="24" spans="1:27" ht="15.75" customHeight="1" x14ac:dyDescent="0.2">
      <c r="A24" s="12" t="str">
        <f t="shared" si="0"/>
        <v>453305</v>
      </c>
      <c r="B24" s="36" t="s">
        <v>76</v>
      </c>
      <c r="C24" s="36" t="s">
        <v>9</v>
      </c>
      <c r="D24" s="36" t="s">
        <v>81</v>
      </c>
      <c r="E24" s="36" t="s">
        <v>19</v>
      </c>
      <c r="F24" s="36" t="s">
        <v>20</v>
      </c>
      <c r="G24" s="37" t="s">
        <v>127</v>
      </c>
      <c r="H24" s="37" t="s">
        <v>215</v>
      </c>
      <c r="I24" s="38">
        <v>0</v>
      </c>
      <c r="J24" s="40">
        <v>23</v>
      </c>
      <c r="K24" s="40">
        <v>98</v>
      </c>
      <c r="L24" s="40">
        <f t="shared" si="3"/>
        <v>23</v>
      </c>
      <c r="M24" s="40">
        <v>88</v>
      </c>
      <c r="N24" s="40">
        <v>12</v>
      </c>
      <c r="O24" s="40">
        <v>11</v>
      </c>
      <c r="P24" s="41"/>
      <c r="Q24" s="36">
        <v>1</v>
      </c>
      <c r="R24" s="36">
        <f t="shared" si="4"/>
        <v>0</v>
      </c>
      <c r="S24" s="36">
        <f t="shared" si="5"/>
        <v>1</v>
      </c>
      <c r="T24" s="36">
        <f t="shared" si="6"/>
        <v>1</v>
      </c>
      <c r="U24" s="3">
        <f t="shared" si="7"/>
        <v>1</v>
      </c>
      <c r="V24" s="36">
        <f t="shared" si="8"/>
        <v>2</v>
      </c>
      <c r="W24" s="36">
        <f t="shared" si="9"/>
        <v>1</v>
      </c>
      <c r="X24" s="36">
        <f t="shared" si="10"/>
        <v>1</v>
      </c>
      <c r="Y24" s="36">
        <f t="shared" si="1"/>
        <v>2</v>
      </c>
      <c r="Z24" s="36">
        <v>20</v>
      </c>
      <c r="AA24" s="36">
        <f t="shared" si="2"/>
        <v>1</v>
      </c>
    </row>
    <row r="25" spans="1:27" ht="15.75" customHeight="1" x14ac:dyDescent="0.2">
      <c r="A25" s="12" t="str">
        <f t="shared" si="0"/>
        <v>453305</v>
      </c>
      <c r="B25" s="36" t="s">
        <v>76</v>
      </c>
      <c r="C25" s="36" t="s">
        <v>9</v>
      </c>
      <c r="D25" s="36" t="s">
        <v>81</v>
      </c>
      <c r="E25" s="36" t="s">
        <v>19</v>
      </c>
      <c r="F25" s="36" t="s">
        <v>20</v>
      </c>
      <c r="G25" s="37" t="s">
        <v>128</v>
      </c>
      <c r="H25" s="37" t="s">
        <v>216</v>
      </c>
      <c r="I25" s="38">
        <v>0</v>
      </c>
      <c r="J25" s="39">
        <v>22</v>
      </c>
      <c r="K25" s="40">
        <v>443</v>
      </c>
      <c r="L25" s="40">
        <f t="shared" si="3"/>
        <v>22</v>
      </c>
      <c r="M25" s="40">
        <v>419</v>
      </c>
      <c r="N25" s="39">
        <v>22</v>
      </c>
      <c r="O25" s="40">
        <v>0</v>
      </c>
      <c r="P25" s="41"/>
      <c r="Q25" s="36">
        <v>1</v>
      </c>
      <c r="R25" s="36">
        <f t="shared" si="4"/>
        <v>0</v>
      </c>
      <c r="S25" s="36">
        <f t="shared" si="5"/>
        <v>4</v>
      </c>
      <c r="T25" s="36">
        <f t="shared" si="6"/>
        <v>4</v>
      </c>
      <c r="U25" s="3">
        <f t="shared" si="7"/>
        <v>4</v>
      </c>
      <c r="V25" s="36">
        <f t="shared" si="8"/>
        <v>2</v>
      </c>
      <c r="W25" s="36">
        <f t="shared" si="9"/>
        <v>1</v>
      </c>
      <c r="X25" s="36">
        <f t="shared" si="10"/>
        <v>2</v>
      </c>
      <c r="Y25" s="36">
        <f t="shared" si="1"/>
        <v>2</v>
      </c>
      <c r="Z25" s="36">
        <v>21</v>
      </c>
      <c r="AA25" s="36">
        <f t="shared" si="2"/>
        <v>1</v>
      </c>
    </row>
    <row r="26" spans="1:27" ht="15.75" customHeight="1" x14ac:dyDescent="0.2">
      <c r="A26" s="12" t="str">
        <f t="shared" si="0"/>
        <v>453306</v>
      </c>
      <c r="B26" s="36" t="s">
        <v>76</v>
      </c>
      <c r="C26" s="36" t="s">
        <v>9</v>
      </c>
      <c r="D26" s="36" t="s">
        <v>87</v>
      </c>
      <c r="E26" s="36" t="s">
        <v>30</v>
      </c>
      <c r="F26" s="36" t="s">
        <v>104</v>
      </c>
      <c r="G26" s="37" t="s">
        <v>129</v>
      </c>
      <c r="H26" s="37" t="s">
        <v>217</v>
      </c>
      <c r="I26" s="38">
        <v>1</v>
      </c>
      <c r="J26" s="40">
        <v>15</v>
      </c>
      <c r="K26" s="40">
        <v>77</v>
      </c>
      <c r="L26" s="40">
        <f t="shared" si="3"/>
        <v>15</v>
      </c>
      <c r="M26" s="40">
        <v>68</v>
      </c>
      <c r="N26" s="40">
        <v>9</v>
      </c>
      <c r="O26" s="40">
        <v>6</v>
      </c>
      <c r="P26" s="41"/>
      <c r="Q26" s="36">
        <v>1</v>
      </c>
      <c r="R26" s="36">
        <f t="shared" si="4"/>
        <v>1</v>
      </c>
      <c r="S26" s="36">
        <f t="shared" si="5"/>
        <v>0</v>
      </c>
      <c r="T26" s="36">
        <f t="shared" si="6"/>
        <v>0</v>
      </c>
      <c r="U26" s="3">
        <f t="shared" si="7"/>
        <v>0</v>
      </c>
      <c r="V26" s="36">
        <f t="shared" si="8"/>
        <v>2</v>
      </c>
      <c r="W26" s="36">
        <f t="shared" si="9"/>
        <v>1</v>
      </c>
      <c r="X26" s="36">
        <f t="shared" si="10"/>
        <v>1</v>
      </c>
      <c r="Y26" s="36">
        <f t="shared" si="1"/>
        <v>2</v>
      </c>
      <c r="Z26" s="36">
        <v>22</v>
      </c>
      <c r="AA26" s="36">
        <f t="shared" si="2"/>
        <v>1</v>
      </c>
    </row>
    <row r="27" spans="1:27" ht="15.75" customHeight="1" x14ac:dyDescent="0.2">
      <c r="A27" s="12" t="str">
        <f t="shared" si="0"/>
        <v>453301</v>
      </c>
      <c r="B27" s="36" t="s">
        <v>76</v>
      </c>
      <c r="C27" s="36" t="s">
        <v>9</v>
      </c>
      <c r="D27" s="36" t="s">
        <v>89</v>
      </c>
      <c r="E27" s="36" t="s">
        <v>36</v>
      </c>
      <c r="F27" s="36" t="s">
        <v>102</v>
      </c>
      <c r="G27" s="37" t="s">
        <v>130</v>
      </c>
      <c r="H27" s="37" t="s">
        <v>218</v>
      </c>
      <c r="I27" s="38">
        <v>0</v>
      </c>
      <c r="J27" s="40">
        <v>11</v>
      </c>
      <c r="K27" s="40">
        <v>37</v>
      </c>
      <c r="L27" s="40">
        <f t="shared" si="3"/>
        <v>11</v>
      </c>
      <c r="M27" s="40">
        <v>38</v>
      </c>
      <c r="N27" s="40">
        <v>11</v>
      </c>
      <c r="O27" s="40">
        <v>0</v>
      </c>
      <c r="P27" s="41"/>
      <c r="Q27" s="36">
        <v>1</v>
      </c>
      <c r="R27" s="36">
        <f t="shared" si="4"/>
        <v>1</v>
      </c>
      <c r="S27" s="36">
        <f t="shared" si="5"/>
        <v>0</v>
      </c>
      <c r="T27" s="36">
        <f t="shared" si="6"/>
        <v>0</v>
      </c>
      <c r="U27" s="3">
        <f t="shared" si="7"/>
        <v>0</v>
      </c>
      <c r="V27" s="36">
        <f t="shared" si="8"/>
        <v>2</v>
      </c>
      <c r="W27" s="36">
        <f t="shared" si="9"/>
        <v>1</v>
      </c>
      <c r="X27" s="36">
        <f t="shared" si="10"/>
        <v>1</v>
      </c>
      <c r="Y27" s="36">
        <f t="shared" si="1"/>
        <v>2</v>
      </c>
      <c r="Z27" s="36">
        <v>23</v>
      </c>
      <c r="AA27" s="36">
        <f t="shared" si="2"/>
        <v>1</v>
      </c>
    </row>
    <row r="28" spans="1:27" ht="15.75" customHeight="1" x14ac:dyDescent="0.2">
      <c r="A28" s="12" t="str">
        <f t="shared" si="0"/>
        <v>440302</v>
      </c>
      <c r="B28" s="36" t="s">
        <v>74</v>
      </c>
      <c r="C28" s="36" t="s">
        <v>4</v>
      </c>
      <c r="D28" s="36" t="s">
        <v>85</v>
      </c>
      <c r="E28" s="36" t="s">
        <v>7</v>
      </c>
      <c r="F28" s="36" t="s">
        <v>8</v>
      </c>
      <c r="G28" s="37" t="s">
        <v>131</v>
      </c>
      <c r="H28" s="37" t="s">
        <v>219</v>
      </c>
      <c r="I28" s="38">
        <v>1</v>
      </c>
      <c r="J28" s="39">
        <v>94</v>
      </c>
      <c r="K28" s="40">
        <v>206</v>
      </c>
      <c r="L28" s="40">
        <f t="shared" si="3"/>
        <v>94</v>
      </c>
      <c r="M28" s="40">
        <v>146</v>
      </c>
      <c r="N28" s="39">
        <v>56</v>
      </c>
      <c r="O28" s="39">
        <v>38</v>
      </c>
      <c r="P28" s="41"/>
      <c r="Q28" s="36">
        <v>1</v>
      </c>
      <c r="R28" s="36">
        <f t="shared" si="4"/>
        <v>0</v>
      </c>
      <c r="S28" s="36">
        <f t="shared" si="5"/>
        <v>2</v>
      </c>
      <c r="T28" s="36">
        <f t="shared" si="6"/>
        <v>2</v>
      </c>
      <c r="U28" s="3">
        <f t="shared" si="7"/>
        <v>2</v>
      </c>
      <c r="V28" s="36">
        <f t="shared" si="8"/>
        <v>6</v>
      </c>
      <c r="W28" s="36">
        <f t="shared" si="9"/>
        <v>2</v>
      </c>
      <c r="X28" s="36">
        <f t="shared" si="10"/>
        <v>2</v>
      </c>
      <c r="Y28" s="36">
        <f t="shared" si="1"/>
        <v>2</v>
      </c>
      <c r="Z28" s="36">
        <v>24</v>
      </c>
      <c r="AA28" s="36">
        <f t="shared" si="2"/>
        <v>1</v>
      </c>
    </row>
    <row r="29" spans="1:27" ht="15.75" customHeight="1" x14ac:dyDescent="0.2">
      <c r="A29" s="12" t="str">
        <f t="shared" si="0"/>
        <v>446304</v>
      </c>
      <c r="B29" s="36" t="s">
        <v>88</v>
      </c>
      <c r="C29" s="36" t="s">
        <v>33</v>
      </c>
      <c r="D29" s="36" t="s">
        <v>84</v>
      </c>
      <c r="E29" s="36" t="s">
        <v>34</v>
      </c>
      <c r="F29" s="42" t="s">
        <v>35</v>
      </c>
      <c r="G29" s="37" t="s">
        <v>132</v>
      </c>
      <c r="H29" s="37" t="s">
        <v>220</v>
      </c>
      <c r="I29" s="38">
        <v>0</v>
      </c>
      <c r="J29" s="40">
        <v>45</v>
      </c>
      <c r="K29" s="40">
        <v>91</v>
      </c>
      <c r="L29" s="40">
        <f t="shared" si="3"/>
        <v>45</v>
      </c>
      <c r="M29" s="40">
        <v>61</v>
      </c>
      <c r="N29" s="40">
        <v>20</v>
      </c>
      <c r="O29" s="40">
        <v>25</v>
      </c>
      <c r="P29" s="41">
        <v>1</v>
      </c>
      <c r="Q29" s="36">
        <v>1</v>
      </c>
      <c r="R29" s="36">
        <f t="shared" si="4"/>
        <v>0</v>
      </c>
      <c r="S29" s="36">
        <f t="shared" si="5"/>
        <v>1</v>
      </c>
      <c r="T29" s="36">
        <f t="shared" si="6"/>
        <v>1</v>
      </c>
      <c r="U29" s="3">
        <f t="shared" si="7"/>
        <v>1</v>
      </c>
      <c r="V29" s="36">
        <f t="shared" si="8"/>
        <v>4</v>
      </c>
      <c r="W29" s="36">
        <f t="shared" si="9"/>
        <v>1</v>
      </c>
      <c r="X29" s="36">
        <f t="shared" si="10"/>
        <v>1</v>
      </c>
      <c r="Y29" s="36">
        <f t="shared" si="1"/>
        <v>1</v>
      </c>
      <c r="Z29" s="36">
        <v>25</v>
      </c>
      <c r="AA29" s="36">
        <f t="shared" si="2"/>
        <v>1</v>
      </c>
    </row>
    <row r="30" spans="1:27" ht="15.75" customHeight="1" x14ac:dyDescent="0.2">
      <c r="A30" s="12" t="str">
        <f t="shared" si="0"/>
        <v>440302</v>
      </c>
      <c r="B30" s="36" t="s">
        <v>74</v>
      </c>
      <c r="C30" s="36" t="s">
        <v>4</v>
      </c>
      <c r="D30" s="36" t="s">
        <v>85</v>
      </c>
      <c r="E30" s="36" t="s">
        <v>7</v>
      </c>
      <c r="F30" s="36" t="s">
        <v>8</v>
      </c>
      <c r="G30" s="37" t="s">
        <v>133</v>
      </c>
      <c r="H30" s="37" t="s">
        <v>221</v>
      </c>
      <c r="I30" s="38">
        <v>1</v>
      </c>
      <c r="J30" s="39">
        <v>43</v>
      </c>
      <c r="K30" s="40">
        <v>89</v>
      </c>
      <c r="L30" s="40">
        <f t="shared" si="3"/>
        <v>43</v>
      </c>
      <c r="M30" s="40">
        <v>61</v>
      </c>
      <c r="N30" s="39">
        <v>25</v>
      </c>
      <c r="O30" s="39">
        <v>18</v>
      </c>
      <c r="P30" s="41"/>
      <c r="Q30" s="36">
        <v>1</v>
      </c>
      <c r="R30" s="36">
        <f t="shared" si="4"/>
        <v>1</v>
      </c>
      <c r="S30" s="36">
        <f t="shared" si="5"/>
        <v>0</v>
      </c>
      <c r="T30" s="36">
        <f t="shared" si="6"/>
        <v>0</v>
      </c>
      <c r="U30" s="3">
        <f t="shared" si="7"/>
        <v>0</v>
      </c>
      <c r="V30" s="36">
        <f t="shared" si="8"/>
        <v>4</v>
      </c>
      <c r="W30" s="36">
        <f t="shared" si="9"/>
        <v>1</v>
      </c>
      <c r="X30" s="36">
        <f t="shared" si="10"/>
        <v>1</v>
      </c>
      <c r="Y30" s="36">
        <f t="shared" si="1"/>
        <v>2</v>
      </c>
      <c r="Z30" s="36">
        <v>26</v>
      </c>
      <c r="AA30" s="36">
        <f t="shared" si="2"/>
        <v>1</v>
      </c>
    </row>
    <row r="31" spans="1:27" ht="15.75" customHeight="1" x14ac:dyDescent="0.2">
      <c r="A31" s="12" t="str">
        <f t="shared" si="0"/>
        <v>440303</v>
      </c>
      <c r="B31" s="36" t="s">
        <v>74</v>
      </c>
      <c r="C31" s="36" t="s">
        <v>4</v>
      </c>
      <c r="D31" s="36" t="s">
        <v>75</v>
      </c>
      <c r="E31" s="36" t="s">
        <v>5</v>
      </c>
      <c r="F31" s="36" t="s">
        <v>32</v>
      </c>
      <c r="G31" s="37" t="s">
        <v>134</v>
      </c>
      <c r="H31" s="37" t="s">
        <v>222</v>
      </c>
      <c r="I31" s="38">
        <v>0</v>
      </c>
      <c r="J31" s="39">
        <v>27</v>
      </c>
      <c r="K31" s="40">
        <v>71</v>
      </c>
      <c r="L31" s="40">
        <f t="shared" si="3"/>
        <v>27</v>
      </c>
      <c r="M31" s="40">
        <v>52</v>
      </c>
      <c r="N31" s="39">
        <v>18</v>
      </c>
      <c r="O31" s="39">
        <v>9</v>
      </c>
      <c r="P31" s="41"/>
      <c r="Q31" s="36">
        <v>1</v>
      </c>
      <c r="R31" s="36">
        <f t="shared" si="4"/>
        <v>1</v>
      </c>
      <c r="S31" s="36">
        <f t="shared" si="5"/>
        <v>0</v>
      </c>
      <c r="T31" s="36">
        <f t="shared" si="6"/>
        <v>0</v>
      </c>
      <c r="U31" s="3">
        <f t="shared" si="7"/>
        <v>0</v>
      </c>
      <c r="V31" s="36">
        <f t="shared" si="8"/>
        <v>2</v>
      </c>
      <c r="W31" s="36">
        <f t="shared" si="9"/>
        <v>1</v>
      </c>
      <c r="X31" s="36">
        <f t="shared" si="10"/>
        <v>1</v>
      </c>
      <c r="Y31" s="36">
        <f t="shared" si="1"/>
        <v>2</v>
      </c>
      <c r="Z31" s="36">
        <v>27</v>
      </c>
      <c r="AA31" s="36">
        <f t="shared" si="2"/>
        <v>1</v>
      </c>
    </row>
    <row r="32" spans="1:27" ht="15.75" customHeight="1" x14ac:dyDescent="0.2">
      <c r="A32" s="12" t="str">
        <f t="shared" si="0"/>
        <v>453301</v>
      </c>
      <c r="B32" s="36" t="s">
        <v>76</v>
      </c>
      <c r="C32" s="36" t="s">
        <v>9</v>
      </c>
      <c r="D32" s="36" t="s">
        <v>89</v>
      </c>
      <c r="E32" s="36" t="s">
        <v>36</v>
      </c>
      <c r="F32" s="36" t="s">
        <v>102</v>
      </c>
      <c r="G32" s="37" t="s">
        <v>135</v>
      </c>
      <c r="H32" s="37" t="s">
        <v>223</v>
      </c>
      <c r="I32" s="38">
        <v>1</v>
      </c>
      <c r="J32" s="40">
        <v>70</v>
      </c>
      <c r="K32" s="40">
        <v>260</v>
      </c>
      <c r="L32" s="40">
        <f t="shared" si="3"/>
        <v>70</v>
      </c>
      <c r="M32" s="40">
        <v>162</v>
      </c>
      <c r="N32" s="40">
        <v>35</v>
      </c>
      <c r="O32" s="40">
        <v>35</v>
      </c>
      <c r="P32" s="41">
        <v>1</v>
      </c>
      <c r="Q32" s="36">
        <v>1</v>
      </c>
      <c r="R32" s="36">
        <f t="shared" si="4"/>
        <v>0</v>
      </c>
      <c r="S32" s="36">
        <f t="shared" si="5"/>
        <v>3</v>
      </c>
      <c r="T32" s="36">
        <f t="shared" si="6"/>
        <v>3</v>
      </c>
      <c r="U32" s="3">
        <f t="shared" si="7"/>
        <v>2</v>
      </c>
      <c r="V32" s="36">
        <f t="shared" si="8"/>
        <v>6</v>
      </c>
      <c r="W32" s="36">
        <f t="shared" si="9"/>
        <v>2</v>
      </c>
      <c r="X32" s="36">
        <f t="shared" si="10"/>
        <v>2</v>
      </c>
      <c r="Y32" s="36">
        <f t="shared" si="1"/>
        <v>1</v>
      </c>
      <c r="Z32" s="36">
        <v>28</v>
      </c>
      <c r="AA32" s="36">
        <f t="shared" si="2"/>
        <v>1</v>
      </c>
    </row>
    <row r="33" spans="1:27" ht="15.75" customHeight="1" x14ac:dyDescent="0.2">
      <c r="A33" s="12" t="str">
        <f t="shared" si="0"/>
        <v>453301</v>
      </c>
      <c r="B33" s="36" t="s">
        <v>76</v>
      </c>
      <c r="C33" s="36" t="s">
        <v>9</v>
      </c>
      <c r="D33" s="36" t="s">
        <v>89</v>
      </c>
      <c r="E33" s="36" t="s">
        <v>36</v>
      </c>
      <c r="F33" s="36" t="s">
        <v>102</v>
      </c>
      <c r="G33" s="37" t="s">
        <v>136</v>
      </c>
      <c r="H33" s="37" t="s">
        <v>224</v>
      </c>
      <c r="I33" s="38">
        <v>1</v>
      </c>
      <c r="J33" s="39">
        <v>92</v>
      </c>
      <c r="K33" s="40">
        <v>611</v>
      </c>
      <c r="L33" s="40">
        <f t="shared" si="3"/>
        <v>92</v>
      </c>
      <c r="M33" s="40">
        <v>468</v>
      </c>
      <c r="N33" s="39">
        <v>52</v>
      </c>
      <c r="O33" s="39">
        <v>40</v>
      </c>
      <c r="P33" s="41"/>
      <c r="Q33" s="36">
        <v>1</v>
      </c>
      <c r="R33" s="36">
        <f t="shared" si="4"/>
        <v>0</v>
      </c>
      <c r="S33" s="36">
        <f t="shared" si="5"/>
        <v>4</v>
      </c>
      <c r="T33" s="36">
        <f t="shared" si="6"/>
        <v>4</v>
      </c>
      <c r="U33" s="3">
        <f t="shared" si="7"/>
        <v>4</v>
      </c>
      <c r="V33" s="36">
        <f t="shared" si="8"/>
        <v>6</v>
      </c>
      <c r="W33" s="36">
        <f t="shared" si="9"/>
        <v>2</v>
      </c>
      <c r="X33" s="36">
        <f t="shared" si="10"/>
        <v>2</v>
      </c>
      <c r="Y33" s="36">
        <f t="shared" si="1"/>
        <v>2</v>
      </c>
      <c r="Z33" s="36">
        <v>29</v>
      </c>
      <c r="AA33" s="36">
        <f t="shared" si="2"/>
        <v>1</v>
      </c>
    </row>
    <row r="34" spans="1:27" ht="15.75" customHeight="1" x14ac:dyDescent="0.2">
      <c r="A34" s="12" t="str">
        <f t="shared" si="0"/>
        <v>440302</v>
      </c>
      <c r="B34" s="36" t="s">
        <v>74</v>
      </c>
      <c r="C34" s="36" t="s">
        <v>4</v>
      </c>
      <c r="D34" s="36" t="s">
        <v>85</v>
      </c>
      <c r="E34" s="36" t="s">
        <v>7</v>
      </c>
      <c r="F34" s="36" t="s">
        <v>8</v>
      </c>
      <c r="G34" s="37" t="s">
        <v>137</v>
      </c>
      <c r="H34" s="37" t="s">
        <v>225</v>
      </c>
      <c r="I34" s="38">
        <v>0</v>
      </c>
      <c r="J34" s="40">
        <v>35</v>
      </c>
      <c r="K34" s="40">
        <v>246</v>
      </c>
      <c r="L34" s="40">
        <f t="shared" si="3"/>
        <v>35</v>
      </c>
      <c r="M34" s="40">
        <v>209</v>
      </c>
      <c r="N34" s="40">
        <v>15</v>
      </c>
      <c r="O34" s="40">
        <v>20</v>
      </c>
      <c r="P34" s="41"/>
      <c r="Q34" s="36">
        <v>1</v>
      </c>
      <c r="R34" s="36">
        <f t="shared" si="4"/>
        <v>0</v>
      </c>
      <c r="S34" s="36">
        <f t="shared" si="5"/>
        <v>3</v>
      </c>
      <c r="T34" s="36">
        <f t="shared" si="6"/>
        <v>3</v>
      </c>
      <c r="U34" s="3">
        <f t="shared" si="7"/>
        <v>2</v>
      </c>
      <c r="V34" s="36">
        <f t="shared" si="8"/>
        <v>4</v>
      </c>
      <c r="W34" s="36">
        <f t="shared" si="9"/>
        <v>1</v>
      </c>
      <c r="X34" s="36">
        <f t="shared" si="10"/>
        <v>2</v>
      </c>
      <c r="Y34" s="36">
        <f t="shared" si="1"/>
        <v>2</v>
      </c>
      <c r="Z34" s="36">
        <v>30</v>
      </c>
      <c r="AA34" s="36">
        <f t="shared" si="2"/>
        <v>1</v>
      </c>
    </row>
    <row r="35" spans="1:27" ht="15.75" customHeight="1" x14ac:dyDescent="0.2">
      <c r="A35" s="12" t="str">
        <f t="shared" si="0"/>
        <v>440302</v>
      </c>
      <c r="B35" s="36" t="s">
        <v>74</v>
      </c>
      <c r="C35" s="36" t="s">
        <v>4</v>
      </c>
      <c r="D35" s="36" t="s">
        <v>85</v>
      </c>
      <c r="E35" s="36" t="s">
        <v>7</v>
      </c>
      <c r="F35" s="36" t="s">
        <v>8</v>
      </c>
      <c r="G35" s="37" t="s">
        <v>138</v>
      </c>
      <c r="H35" s="37" t="s">
        <v>207</v>
      </c>
      <c r="I35" s="38">
        <v>1</v>
      </c>
      <c r="J35" s="40">
        <v>42</v>
      </c>
      <c r="K35" s="40">
        <v>135</v>
      </c>
      <c r="L35" s="40">
        <f t="shared" si="3"/>
        <v>42</v>
      </c>
      <c r="M35" s="40">
        <v>93</v>
      </c>
      <c r="N35" s="40">
        <v>29</v>
      </c>
      <c r="O35" s="40">
        <v>13</v>
      </c>
      <c r="P35" s="41"/>
      <c r="Q35" s="36">
        <v>1</v>
      </c>
      <c r="R35" s="36">
        <f t="shared" si="4"/>
        <v>0</v>
      </c>
      <c r="S35" s="36">
        <f t="shared" si="5"/>
        <v>2</v>
      </c>
      <c r="T35" s="36">
        <f t="shared" si="6"/>
        <v>2</v>
      </c>
      <c r="U35" s="3">
        <f t="shared" si="7"/>
        <v>1</v>
      </c>
      <c r="V35" s="36">
        <f t="shared" si="8"/>
        <v>2</v>
      </c>
      <c r="W35" s="36">
        <f t="shared" si="9"/>
        <v>1</v>
      </c>
      <c r="X35" s="36">
        <f t="shared" si="10"/>
        <v>2</v>
      </c>
      <c r="Y35" s="36">
        <f t="shared" si="1"/>
        <v>2</v>
      </c>
      <c r="Z35" s="36">
        <v>31</v>
      </c>
      <c r="AA35" s="36">
        <f t="shared" si="2"/>
        <v>1</v>
      </c>
    </row>
    <row r="36" spans="1:27" ht="15.75" customHeight="1" x14ac:dyDescent="0.2">
      <c r="A36" s="12" t="str">
        <f t="shared" si="0"/>
        <v>440303</v>
      </c>
      <c r="B36" s="36" t="s">
        <v>74</v>
      </c>
      <c r="C36" s="36" t="s">
        <v>4</v>
      </c>
      <c r="D36" s="36" t="s">
        <v>75</v>
      </c>
      <c r="E36" s="36" t="s">
        <v>5</v>
      </c>
      <c r="F36" s="36" t="s">
        <v>6</v>
      </c>
      <c r="G36" s="37" t="s">
        <v>139</v>
      </c>
      <c r="H36" s="37" t="s">
        <v>226</v>
      </c>
      <c r="I36" s="38">
        <v>0</v>
      </c>
      <c r="J36" s="40">
        <v>15</v>
      </c>
      <c r="K36" s="40">
        <v>339</v>
      </c>
      <c r="L36" s="40">
        <f t="shared" si="3"/>
        <v>15</v>
      </c>
      <c r="M36" s="40">
        <v>314</v>
      </c>
      <c r="N36" s="40">
        <v>15</v>
      </c>
      <c r="O36" s="40">
        <v>0</v>
      </c>
      <c r="P36" s="41">
        <v>1</v>
      </c>
      <c r="Q36" s="36">
        <v>1</v>
      </c>
      <c r="R36" s="36">
        <f t="shared" si="4"/>
        <v>0</v>
      </c>
      <c r="S36" s="36">
        <f t="shared" si="5"/>
        <v>4</v>
      </c>
      <c r="T36" s="36">
        <f t="shared" si="6"/>
        <v>4</v>
      </c>
      <c r="U36" s="3">
        <f t="shared" si="7"/>
        <v>3</v>
      </c>
      <c r="V36" s="36">
        <f t="shared" si="8"/>
        <v>2</v>
      </c>
      <c r="W36" s="36">
        <f t="shared" si="9"/>
        <v>1</v>
      </c>
      <c r="X36" s="36">
        <f t="shared" si="10"/>
        <v>2</v>
      </c>
      <c r="Y36" s="36">
        <f t="shared" si="1"/>
        <v>1</v>
      </c>
      <c r="Z36" s="36">
        <v>32</v>
      </c>
      <c r="AA36" s="36">
        <f t="shared" si="2"/>
        <v>1</v>
      </c>
    </row>
    <row r="37" spans="1:27" ht="15.75" customHeight="1" x14ac:dyDescent="0.2">
      <c r="A37" s="12" t="str">
        <f t="shared" si="0"/>
        <v>446304</v>
      </c>
      <c r="B37" s="36" t="s">
        <v>88</v>
      </c>
      <c r="C37" s="36" t="s">
        <v>33</v>
      </c>
      <c r="D37" s="36" t="s">
        <v>84</v>
      </c>
      <c r="E37" s="36" t="s">
        <v>34</v>
      </c>
      <c r="F37" s="42" t="s">
        <v>35</v>
      </c>
      <c r="G37" s="37" t="s">
        <v>140</v>
      </c>
      <c r="H37" s="37" t="s">
        <v>227</v>
      </c>
      <c r="I37" s="38">
        <v>0</v>
      </c>
      <c r="J37" s="40">
        <v>58</v>
      </c>
      <c r="K37" s="40">
        <v>237</v>
      </c>
      <c r="L37" s="40">
        <f t="shared" si="3"/>
        <v>58</v>
      </c>
      <c r="M37" s="40">
        <v>161</v>
      </c>
      <c r="N37" s="40">
        <v>38</v>
      </c>
      <c r="O37" s="40">
        <v>20</v>
      </c>
      <c r="P37" s="41"/>
      <c r="Q37" s="36">
        <v>1</v>
      </c>
      <c r="R37" s="36">
        <f t="shared" si="4"/>
        <v>0</v>
      </c>
      <c r="S37" s="36">
        <f t="shared" si="5"/>
        <v>3</v>
      </c>
      <c r="T37" s="36">
        <f t="shared" si="6"/>
        <v>3</v>
      </c>
      <c r="U37" s="3">
        <f t="shared" si="7"/>
        <v>2</v>
      </c>
      <c r="V37" s="36">
        <f t="shared" si="8"/>
        <v>6</v>
      </c>
      <c r="W37" s="36">
        <f t="shared" si="9"/>
        <v>1</v>
      </c>
      <c r="X37" s="36">
        <f t="shared" si="10"/>
        <v>2</v>
      </c>
      <c r="Y37" s="36">
        <f t="shared" si="1"/>
        <v>2</v>
      </c>
      <c r="Z37" s="36">
        <v>33</v>
      </c>
      <c r="AA37" s="36">
        <f t="shared" si="2"/>
        <v>1</v>
      </c>
    </row>
    <row r="38" spans="1:27" ht="15.75" customHeight="1" x14ac:dyDescent="0.2">
      <c r="A38" s="12" t="str">
        <f t="shared" si="0"/>
        <v>454300</v>
      </c>
      <c r="B38" s="36" t="s">
        <v>82</v>
      </c>
      <c r="C38" s="36" t="s">
        <v>21</v>
      </c>
      <c r="D38" s="36" t="s">
        <v>79</v>
      </c>
      <c r="E38" s="36" t="s">
        <v>22</v>
      </c>
      <c r="F38" s="36" t="s">
        <v>23</v>
      </c>
      <c r="G38" s="37" t="s">
        <v>141</v>
      </c>
      <c r="H38" s="37" t="s">
        <v>228</v>
      </c>
      <c r="I38" s="38">
        <v>0</v>
      </c>
      <c r="J38" s="39">
        <v>20</v>
      </c>
      <c r="K38" s="40">
        <v>409</v>
      </c>
      <c r="L38" s="40">
        <f t="shared" si="3"/>
        <v>20</v>
      </c>
      <c r="M38" s="40">
        <v>390</v>
      </c>
      <c r="N38" s="40">
        <v>0</v>
      </c>
      <c r="O38" s="39">
        <v>20</v>
      </c>
      <c r="P38" s="41"/>
      <c r="Q38" s="36">
        <v>1</v>
      </c>
      <c r="R38" s="36">
        <f t="shared" si="4"/>
        <v>0</v>
      </c>
      <c r="S38" s="36">
        <f t="shared" si="5"/>
        <v>4</v>
      </c>
      <c r="T38" s="36">
        <f t="shared" si="6"/>
        <v>4</v>
      </c>
      <c r="U38" s="3">
        <f t="shared" si="7"/>
        <v>3</v>
      </c>
      <c r="V38" s="36">
        <f t="shared" si="8"/>
        <v>2</v>
      </c>
      <c r="W38" s="36">
        <f t="shared" si="9"/>
        <v>1</v>
      </c>
      <c r="X38" s="36">
        <f t="shared" si="10"/>
        <v>2</v>
      </c>
      <c r="Y38" s="36">
        <f t="shared" si="1"/>
        <v>2</v>
      </c>
      <c r="Z38" s="36">
        <v>34</v>
      </c>
      <c r="AA38" s="36">
        <f t="shared" si="2"/>
        <v>1</v>
      </c>
    </row>
    <row r="39" spans="1:27" ht="15.75" customHeight="1" x14ac:dyDescent="0.2">
      <c r="A39" s="12" t="str">
        <f t="shared" si="0"/>
        <v>440303</v>
      </c>
      <c r="B39" s="36" t="s">
        <v>74</v>
      </c>
      <c r="C39" s="36" t="s">
        <v>4</v>
      </c>
      <c r="D39" s="36" t="s">
        <v>75</v>
      </c>
      <c r="E39" s="36" t="s">
        <v>5</v>
      </c>
      <c r="F39" s="36" t="s">
        <v>6</v>
      </c>
      <c r="G39" s="37" t="s">
        <v>143</v>
      </c>
      <c r="H39" s="37" t="s">
        <v>229</v>
      </c>
      <c r="I39" s="38">
        <v>1</v>
      </c>
      <c r="J39" s="40">
        <v>270</v>
      </c>
      <c r="K39" s="40">
        <v>311</v>
      </c>
      <c r="L39" s="40">
        <f t="shared" si="3"/>
        <v>270</v>
      </c>
      <c r="M39" s="40">
        <v>32</v>
      </c>
      <c r="N39" s="40">
        <v>0</v>
      </c>
      <c r="O39" s="40">
        <v>270</v>
      </c>
      <c r="P39" s="41"/>
      <c r="Q39" s="36">
        <v>1</v>
      </c>
      <c r="R39" s="36">
        <f t="shared" si="4"/>
        <v>0</v>
      </c>
      <c r="S39" s="36">
        <f t="shared" si="5"/>
        <v>3</v>
      </c>
      <c r="T39" s="36">
        <f t="shared" si="6"/>
        <v>3</v>
      </c>
      <c r="U39" s="3">
        <f t="shared" si="7"/>
        <v>3</v>
      </c>
      <c r="V39" s="36">
        <f t="shared" si="8"/>
        <v>18</v>
      </c>
      <c r="W39" s="36">
        <f t="shared" si="9"/>
        <v>2</v>
      </c>
      <c r="X39" s="36">
        <f t="shared" si="10"/>
        <v>2</v>
      </c>
      <c r="Y39" s="36">
        <f t="shared" si="1"/>
        <v>2</v>
      </c>
      <c r="Z39" s="36">
        <v>35</v>
      </c>
      <c r="AA39" s="36">
        <f t="shared" si="2"/>
        <v>1</v>
      </c>
    </row>
    <row r="40" spans="1:27" ht="15.75" customHeight="1" x14ac:dyDescent="0.2">
      <c r="A40" s="12" t="str">
        <f t="shared" si="0"/>
        <v>459301</v>
      </c>
      <c r="B40" s="36" t="s">
        <v>91</v>
      </c>
      <c r="C40" s="36" t="s">
        <v>49</v>
      </c>
      <c r="D40" s="36" t="s">
        <v>89</v>
      </c>
      <c r="E40" s="36" t="s">
        <v>50</v>
      </c>
      <c r="F40" s="36" t="s">
        <v>51</v>
      </c>
      <c r="G40" s="37" t="s">
        <v>144</v>
      </c>
      <c r="H40" s="37" t="s">
        <v>230</v>
      </c>
      <c r="I40" s="38">
        <v>0</v>
      </c>
      <c r="J40" s="39">
        <v>32</v>
      </c>
      <c r="K40" s="40">
        <v>183</v>
      </c>
      <c r="L40" s="40">
        <f t="shared" si="3"/>
        <v>32</v>
      </c>
      <c r="M40" s="40">
        <v>115</v>
      </c>
      <c r="N40" s="39">
        <v>0</v>
      </c>
      <c r="O40" s="39">
        <v>32</v>
      </c>
      <c r="P40" s="41"/>
      <c r="Q40" s="36">
        <v>1</v>
      </c>
      <c r="R40" s="36">
        <f t="shared" si="4"/>
        <v>0</v>
      </c>
      <c r="S40" s="36">
        <f t="shared" si="5"/>
        <v>2</v>
      </c>
      <c r="T40" s="36">
        <f t="shared" si="6"/>
        <v>2</v>
      </c>
      <c r="U40" s="3">
        <f t="shared" si="7"/>
        <v>2</v>
      </c>
      <c r="V40" s="36">
        <f t="shared" si="8"/>
        <v>2</v>
      </c>
      <c r="W40" s="36">
        <f t="shared" si="9"/>
        <v>1</v>
      </c>
      <c r="X40" s="36">
        <f t="shared" si="10"/>
        <v>2</v>
      </c>
      <c r="Y40" s="36">
        <f t="shared" si="1"/>
        <v>2</v>
      </c>
      <c r="Z40" s="36">
        <v>36</v>
      </c>
      <c r="AA40" s="36">
        <f t="shared" si="2"/>
        <v>1</v>
      </c>
    </row>
    <row r="41" spans="1:27" ht="15.75" customHeight="1" x14ac:dyDescent="0.2">
      <c r="A41" s="12" t="str">
        <f t="shared" si="0"/>
        <v>453308</v>
      </c>
      <c r="B41" s="36" t="s">
        <v>76</v>
      </c>
      <c r="C41" s="36" t="s">
        <v>9</v>
      </c>
      <c r="D41" s="36" t="s">
        <v>80</v>
      </c>
      <c r="E41" s="36" t="s">
        <v>17</v>
      </c>
      <c r="F41" s="36" t="s">
        <v>18</v>
      </c>
      <c r="G41" s="37" t="s">
        <v>145</v>
      </c>
      <c r="H41" s="37" t="s">
        <v>231</v>
      </c>
      <c r="I41" s="38">
        <v>1</v>
      </c>
      <c r="J41" s="40">
        <v>18</v>
      </c>
      <c r="K41" s="40">
        <v>67</v>
      </c>
      <c r="L41" s="40">
        <f t="shared" si="3"/>
        <v>18</v>
      </c>
      <c r="M41" s="40">
        <v>41</v>
      </c>
      <c r="N41" s="40">
        <v>9</v>
      </c>
      <c r="O41" s="40">
        <v>9</v>
      </c>
      <c r="P41" s="41"/>
      <c r="Q41" s="36">
        <v>1</v>
      </c>
      <c r="R41" s="36">
        <f t="shared" si="4"/>
        <v>1</v>
      </c>
      <c r="S41" s="36">
        <f t="shared" si="5"/>
        <v>0</v>
      </c>
      <c r="T41" s="36">
        <f t="shared" si="6"/>
        <v>0</v>
      </c>
      <c r="U41" s="3">
        <f t="shared" si="7"/>
        <v>0</v>
      </c>
      <c r="V41" s="36">
        <f t="shared" si="8"/>
        <v>2</v>
      </c>
      <c r="W41" s="36">
        <f t="shared" si="9"/>
        <v>1</v>
      </c>
      <c r="X41" s="36">
        <f t="shared" si="10"/>
        <v>1</v>
      </c>
      <c r="Y41" s="36">
        <f t="shared" si="1"/>
        <v>2</v>
      </c>
      <c r="Z41" s="36">
        <v>37</v>
      </c>
      <c r="AA41" s="36">
        <f t="shared" si="2"/>
        <v>1</v>
      </c>
    </row>
    <row r="42" spans="1:27" ht="15.75" customHeight="1" x14ac:dyDescent="0.2">
      <c r="A42" s="12" t="str">
        <f t="shared" si="0"/>
        <v>453301</v>
      </c>
      <c r="B42" s="36" t="s">
        <v>76</v>
      </c>
      <c r="C42" s="36" t="s">
        <v>9</v>
      </c>
      <c r="D42" s="36" t="s">
        <v>89</v>
      </c>
      <c r="E42" s="36" t="s">
        <v>36</v>
      </c>
      <c r="F42" s="36" t="s">
        <v>102</v>
      </c>
      <c r="G42" s="37" t="s">
        <v>146</v>
      </c>
      <c r="H42" s="37" t="s">
        <v>232</v>
      </c>
      <c r="I42" s="38">
        <v>0</v>
      </c>
      <c r="J42" s="40">
        <v>5</v>
      </c>
      <c r="K42" s="40">
        <v>148</v>
      </c>
      <c r="L42" s="40">
        <f t="shared" si="3"/>
        <v>5</v>
      </c>
      <c r="M42" s="40">
        <v>176</v>
      </c>
      <c r="N42" s="40">
        <v>5</v>
      </c>
      <c r="O42" s="40">
        <v>0</v>
      </c>
      <c r="P42" s="41"/>
      <c r="Q42" s="36">
        <v>1</v>
      </c>
      <c r="R42" s="36">
        <f t="shared" si="4"/>
        <v>0</v>
      </c>
      <c r="S42" s="36">
        <f t="shared" si="5"/>
        <v>2</v>
      </c>
      <c r="T42" s="36">
        <f t="shared" si="6"/>
        <v>2</v>
      </c>
      <c r="U42" s="3">
        <f t="shared" si="7"/>
        <v>1</v>
      </c>
      <c r="V42" s="36">
        <f t="shared" si="8"/>
        <v>2</v>
      </c>
      <c r="W42" s="36">
        <f t="shared" si="9"/>
        <v>1</v>
      </c>
      <c r="X42" s="36">
        <f t="shared" si="10"/>
        <v>2</v>
      </c>
      <c r="Y42" s="36">
        <f t="shared" si="1"/>
        <v>2</v>
      </c>
      <c r="Z42" s="36">
        <v>38</v>
      </c>
      <c r="AA42" s="36">
        <f t="shared" si="2"/>
        <v>1</v>
      </c>
    </row>
    <row r="43" spans="1:27" ht="15.75" customHeight="1" x14ac:dyDescent="0.2">
      <c r="A43" s="12" t="str">
        <f t="shared" si="0"/>
        <v>453300</v>
      </c>
      <c r="B43" s="36" t="s">
        <v>76</v>
      </c>
      <c r="C43" s="36" t="s">
        <v>9</v>
      </c>
      <c r="D43" s="36" t="s">
        <v>79</v>
      </c>
      <c r="E43" s="36" t="s">
        <v>15</v>
      </c>
      <c r="F43" s="36" t="s">
        <v>16</v>
      </c>
      <c r="G43" s="37" t="s">
        <v>147</v>
      </c>
      <c r="H43" s="37" t="s">
        <v>233</v>
      </c>
      <c r="I43" s="38">
        <v>0</v>
      </c>
      <c r="J43" s="40">
        <v>76</v>
      </c>
      <c r="K43" s="40">
        <v>379</v>
      </c>
      <c r="L43" s="40">
        <f t="shared" si="3"/>
        <v>76</v>
      </c>
      <c r="M43" s="40">
        <v>290</v>
      </c>
      <c r="N43" s="40">
        <v>36</v>
      </c>
      <c r="O43" s="40">
        <v>40</v>
      </c>
      <c r="P43" s="41"/>
      <c r="Q43" s="36">
        <v>1</v>
      </c>
      <c r="R43" s="36">
        <f t="shared" si="4"/>
        <v>0</v>
      </c>
      <c r="S43" s="36">
        <f t="shared" si="5"/>
        <v>4</v>
      </c>
      <c r="T43" s="36">
        <f t="shared" si="6"/>
        <v>4</v>
      </c>
      <c r="U43" s="3">
        <f t="shared" si="7"/>
        <v>3</v>
      </c>
      <c r="V43" s="36">
        <f t="shared" si="8"/>
        <v>6</v>
      </c>
      <c r="W43" s="36">
        <f t="shared" si="9"/>
        <v>2</v>
      </c>
      <c r="X43" s="36">
        <f t="shared" si="10"/>
        <v>2</v>
      </c>
      <c r="Y43" s="36">
        <f t="shared" si="1"/>
        <v>2</v>
      </c>
      <c r="Z43" s="36">
        <v>39</v>
      </c>
      <c r="AA43" s="36">
        <f t="shared" si="2"/>
        <v>1</v>
      </c>
    </row>
    <row r="44" spans="1:27" ht="15.75" customHeight="1" x14ac:dyDescent="0.2">
      <c r="A44" s="12" t="str">
        <f t="shared" si="0"/>
        <v>453303</v>
      </c>
      <c r="B44" s="36" t="s">
        <v>76</v>
      </c>
      <c r="C44" s="36" t="s">
        <v>9</v>
      </c>
      <c r="D44" s="36" t="s">
        <v>75</v>
      </c>
      <c r="E44" s="36" t="s">
        <v>10</v>
      </c>
      <c r="F44" s="3" t="s">
        <v>103</v>
      </c>
      <c r="G44" s="37" t="s">
        <v>148</v>
      </c>
      <c r="H44" s="37" t="s">
        <v>234</v>
      </c>
      <c r="I44" s="38">
        <v>0</v>
      </c>
      <c r="J44" s="39">
        <v>30</v>
      </c>
      <c r="K44" s="40">
        <v>266</v>
      </c>
      <c r="L44" s="40">
        <f t="shared" si="3"/>
        <v>30</v>
      </c>
      <c r="M44" s="40">
        <v>205</v>
      </c>
      <c r="N44" s="39">
        <v>21</v>
      </c>
      <c r="O44" s="39">
        <v>9</v>
      </c>
      <c r="P44" s="41"/>
      <c r="Q44" s="36">
        <v>1</v>
      </c>
      <c r="R44" s="36">
        <f t="shared" si="4"/>
        <v>0</v>
      </c>
      <c r="S44" s="36">
        <f t="shared" si="5"/>
        <v>3</v>
      </c>
      <c r="T44" s="36">
        <f t="shared" si="6"/>
        <v>3</v>
      </c>
      <c r="U44" s="3">
        <f t="shared" si="7"/>
        <v>2</v>
      </c>
      <c r="V44" s="36">
        <f t="shared" si="8"/>
        <v>2</v>
      </c>
      <c r="W44" s="36">
        <f t="shared" si="9"/>
        <v>1</v>
      </c>
      <c r="X44" s="36">
        <f t="shared" si="10"/>
        <v>2</v>
      </c>
      <c r="Y44" s="36">
        <f t="shared" si="1"/>
        <v>2</v>
      </c>
      <c r="Z44" s="36">
        <v>40</v>
      </c>
      <c r="AA44" s="36">
        <f t="shared" si="2"/>
        <v>1</v>
      </c>
    </row>
    <row r="45" spans="1:27" ht="15.75" customHeight="1" x14ac:dyDescent="0.2">
      <c r="A45" s="12" t="str">
        <f t="shared" si="0"/>
        <v>453300</v>
      </c>
      <c r="B45" s="36" t="s">
        <v>76</v>
      </c>
      <c r="C45" s="36" t="s">
        <v>9</v>
      </c>
      <c r="D45" s="36" t="s">
        <v>79</v>
      </c>
      <c r="E45" s="36" t="s">
        <v>15</v>
      </c>
      <c r="F45" s="36" t="s">
        <v>16</v>
      </c>
      <c r="G45" s="37" t="s">
        <v>149</v>
      </c>
      <c r="H45" s="37" t="s">
        <v>235</v>
      </c>
      <c r="I45" s="38">
        <v>0</v>
      </c>
      <c r="J45" s="39">
        <v>23</v>
      </c>
      <c r="K45" s="40">
        <v>64</v>
      </c>
      <c r="L45" s="40">
        <f t="shared" si="3"/>
        <v>23</v>
      </c>
      <c r="M45" s="40">
        <v>9</v>
      </c>
      <c r="N45" s="39">
        <v>13</v>
      </c>
      <c r="O45" s="39">
        <v>10</v>
      </c>
      <c r="P45" s="41"/>
      <c r="Q45" s="36">
        <v>1</v>
      </c>
      <c r="R45" s="36">
        <f t="shared" si="4"/>
        <v>1</v>
      </c>
      <c r="S45" s="36">
        <f t="shared" si="5"/>
        <v>0</v>
      </c>
      <c r="T45" s="36">
        <f t="shared" si="6"/>
        <v>0</v>
      </c>
      <c r="U45" s="3">
        <f t="shared" si="7"/>
        <v>0</v>
      </c>
      <c r="V45" s="36">
        <f t="shared" si="8"/>
        <v>2</v>
      </c>
      <c r="W45" s="36">
        <f t="shared" si="9"/>
        <v>1</v>
      </c>
      <c r="X45" s="36">
        <f t="shared" si="10"/>
        <v>1</v>
      </c>
      <c r="Y45" s="36">
        <f t="shared" si="1"/>
        <v>2</v>
      </c>
      <c r="Z45" s="36">
        <v>41</v>
      </c>
      <c r="AA45" s="36">
        <f t="shared" si="2"/>
        <v>1</v>
      </c>
    </row>
    <row r="46" spans="1:27" ht="15.75" customHeight="1" x14ac:dyDescent="0.2">
      <c r="A46" s="12" t="str">
        <f t="shared" si="0"/>
        <v>453306</v>
      </c>
      <c r="B46" s="36" t="s">
        <v>76</v>
      </c>
      <c r="C46" s="36" t="s">
        <v>9</v>
      </c>
      <c r="D46" s="36" t="s">
        <v>87</v>
      </c>
      <c r="E46" s="36" t="s">
        <v>30</v>
      </c>
      <c r="F46" s="36" t="s">
        <v>104</v>
      </c>
      <c r="G46" s="37" t="s">
        <v>150</v>
      </c>
      <c r="H46" s="37" t="s">
        <v>236</v>
      </c>
      <c r="I46" s="38">
        <v>1</v>
      </c>
      <c r="J46" s="40">
        <v>164</v>
      </c>
      <c r="K46" s="40">
        <v>206</v>
      </c>
      <c r="L46" s="40">
        <f t="shared" si="3"/>
        <v>164</v>
      </c>
      <c r="M46" s="40">
        <v>89</v>
      </c>
      <c r="N46" s="40">
        <v>88</v>
      </c>
      <c r="O46" s="40">
        <v>76</v>
      </c>
      <c r="P46" s="41"/>
      <c r="Q46" s="36">
        <v>1</v>
      </c>
      <c r="R46" s="36">
        <f t="shared" si="4"/>
        <v>0</v>
      </c>
      <c r="S46" s="36">
        <f t="shared" si="5"/>
        <v>2</v>
      </c>
      <c r="T46" s="36">
        <f t="shared" si="6"/>
        <v>2</v>
      </c>
      <c r="U46" s="3">
        <f t="shared" si="7"/>
        <v>2</v>
      </c>
      <c r="V46" s="36">
        <f t="shared" si="8"/>
        <v>12</v>
      </c>
      <c r="W46" s="36">
        <f t="shared" si="9"/>
        <v>2</v>
      </c>
      <c r="X46" s="36">
        <f t="shared" si="10"/>
        <v>2</v>
      </c>
      <c r="Y46" s="36">
        <f t="shared" si="1"/>
        <v>2</v>
      </c>
      <c r="Z46" s="36">
        <v>42</v>
      </c>
      <c r="AA46" s="36">
        <f t="shared" si="2"/>
        <v>1</v>
      </c>
    </row>
    <row r="47" spans="1:27" ht="15.75" customHeight="1" x14ac:dyDescent="0.2">
      <c r="A47" s="12" t="str">
        <f t="shared" si="0"/>
        <v>453306</v>
      </c>
      <c r="B47" s="36" t="s">
        <v>76</v>
      </c>
      <c r="C47" s="36" t="s">
        <v>9</v>
      </c>
      <c r="D47" s="36" t="s">
        <v>87</v>
      </c>
      <c r="E47" s="36" t="s">
        <v>30</v>
      </c>
      <c r="F47" s="36" t="s">
        <v>104</v>
      </c>
      <c r="G47" s="37" t="s">
        <v>151</v>
      </c>
      <c r="H47" s="37" t="s">
        <v>237</v>
      </c>
      <c r="I47" s="38">
        <v>1</v>
      </c>
      <c r="J47" s="40">
        <v>25</v>
      </c>
      <c r="K47" s="40">
        <v>117</v>
      </c>
      <c r="L47" s="40">
        <f t="shared" si="3"/>
        <v>25</v>
      </c>
      <c r="M47" s="40">
        <v>93</v>
      </c>
      <c r="N47" s="40">
        <v>14</v>
      </c>
      <c r="O47" s="40">
        <v>11</v>
      </c>
      <c r="P47" s="41"/>
      <c r="Q47" s="36">
        <v>1</v>
      </c>
      <c r="R47" s="36">
        <f t="shared" si="4"/>
        <v>0</v>
      </c>
      <c r="S47" s="36">
        <f t="shared" si="5"/>
        <v>1</v>
      </c>
      <c r="T47" s="36">
        <f t="shared" si="6"/>
        <v>1</v>
      </c>
      <c r="U47" s="3">
        <f t="shared" si="7"/>
        <v>1</v>
      </c>
      <c r="V47" s="36">
        <f t="shared" si="8"/>
        <v>2</v>
      </c>
      <c r="W47" s="36">
        <f t="shared" si="9"/>
        <v>1</v>
      </c>
      <c r="X47" s="36">
        <f t="shared" si="10"/>
        <v>2</v>
      </c>
      <c r="Y47" s="36">
        <f t="shared" si="1"/>
        <v>2</v>
      </c>
      <c r="Z47" s="36">
        <v>43</v>
      </c>
      <c r="AA47" s="36">
        <f t="shared" si="2"/>
        <v>1</v>
      </c>
    </row>
    <row r="48" spans="1:27" ht="15.75" customHeight="1" x14ac:dyDescent="0.2">
      <c r="A48" s="12" t="str">
        <f t="shared" si="0"/>
        <v>453301</v>
      </c>
      <c r="B48" s="36" t="s">
        <v>76</v>
      </c>
      <c r="C48" s="36" t="s">
        <v>9</v>
      </c>
      <c r="D48" s="36" t="s">
        <v>89</v>
      </c>
      <c r="E48" s="36" t="s">
        <v>36</v>
      </c>
      <c r="F48" s="36" t="s">
        <v>102</v>
      </c>
      <c r="G48" s="37" t="s">
        <v>152</v>
      </c>
      <c r="H48" s="37" t="s">
        <v>238</v>
      </c>
      <c r="I48" s="38">
        <v>0</v>
      </c>
      <c r="J48" s="39">
        <v>13</v>
      </c>
      <c r="K48" s="40">
        <v>159</v>
      </c>
      <c r="L48" s="40">
        <f t="shared" si="3"/>
        <v>13</v>
      </c>
      <c r="M48" s="40">
        <v>157</v>
      </c>
      <c r="N48" s="39">
        <v>6</v>
      </c>
      <c r="O48" s="39">
        <v>7</v>
      </c>
      <c r="P48" s="41"/>
      <c r="Q48" s="36">
        <v>1</v>
      </c>
      <c r="R48" s="36">
        <f t="shared" si="4"/>
        <v>0</v>
      </c>
      <c r="S48" s="36">
        <f t="shared" si="5"/>
        <v>2</v>
      </c>
      <c r="T48" s="36">
        <f t="shared" si="6"/>
        <v>2</v>
      </c>
      <c r="U48" s="3">
        <f t="shared" si="7"/>
        <v>1</v>
      </c>
      <c r="V48" s="36">
        <f t="shared" si="8"/>
        <v>2</v>
      </c>
      <c r="W48" s="36">
        <f t="shared" si="9"/>
        <v>1</v>
      </c>
      <c r="X48" s="36">
        <f t="shared" si="10"/>
        <v>2</v>
      </c>
      <c r="Y48" s="36">
        <f t="shared" si="1"/>
        <v>2</v>
      </c>
      <c r="Z48" s="36">
        <v>44</v>
      </c>
      <c r="AA48" s="36">
        <f t="shared" si="2"/>
        <v>1</v>
      </c>
    </row>
    <row r="49" spans="1:27" ht="15.75" customHeight="1" x14ac:dyDescent="0.2">
      <c r="A49" s="12" t="str">
        <f t="shared" si="0"/>
        <v>440302</v>
      </c>
      <c r="B49" s="36" t="s">
        <v>74</v>
      </c>
      <c r="C49" s="36" t="s">
        <v>4</v>
      </c>
      <c r="D49" s="36" t="s">
        <v>85</v>
      </c>
      <c r="E49" s="36" t="s">
        <v>7</v>
      </c>
      <c r="F49" s="36" t="s">
        <v>8</v>
      </c>
      <c r="G49" s="37" t="s">
        <v>153</v>
      </c>
      <c r="H49" s="37" t="s">
        <v>239</v>
      </c>
      <c r="I49" s="38">
        <v>0</v>
      </c>
      <c r="J49" s="39">
        <v>14</v>
      </c>
      <c r="K49" s="40">
        <v>118</v>
      </c>
      <c r="L49" s="40">
        <f t="shared" si="3"/>
        <v>14</v>
      </c>
      <c r="M49" s="40">
        <v>150</v>
      </c>
      <c r="N49" s="39">
        <v>14</v>
      </c>
      <c r="O49" s="40">
        <v>0</v>
      </c>
      <c r="P49" s="41"/>
      <c r="Q49" s="36">
        <v>1</v>
      </c>
      <c r="R49" s="36">
        <f t="shared" si="4"/>
        <v>0</v>
      </c>
      <c r="S49" s="36">
        <f t="shared" si="5"/>
        <v>1</v>
      </c>
      <c r="T49" s="36">
        <f t="shared" si="6"/>
        <v>1</v>
      </c>
      <c r="U49" s="3">
        <f t="shared" si="7"/>
        <v>1</v>
      </c>
      <c r="V49" s="36">
        <f t="shared" si="8"/>
        <v>2</v>
      </c>
      <c r="W49" s="36">
        <f t="shared" si="9"/>
        <v>1</v>
      </c>
      <c r="X49" s="36">
        <f t="shared" si="10"/>
        <v>2</v>
      </c>
      <c r="Y49" s="36">
        <f t="shared" si="1"/>
        <v>2</v>
      </c>
      <c r="Z49" s="36">
        <v>45</v>
      </c>
      <c r="AA49" s="36">
        <f t="shared" si="2"/>
        <v>1</v>
      </c>
    </row>
    <row r="50" spans="1:27" ht="15.75" customHeight="1" x14ac:dyDescent="0.2">
      <c r="A50" s="12" t="str">
        <f t="shared" si="0"/>
        <v>453301</v>
      </c>
      <c r="B50" s="36" t="s">
        <v>76</v>
      </c>
      <c r="C50" s="36" t="s">
        <v>9</v>
      </c>
      <c r="D50" s="36" t="s">
        <v>89</v>
      </c>
      <c r="E50" s="36" t="s">
        <v>36</v>
      </c>
      <c r="F50" s="36" t="s">
        <v>102</v>
      </c>
      <c r="G50" s="37" t="s">
        <v>154</v>
      </c>
      <c r="H50" s="37" t="s">
        <v>240</v>
      </c>
      <c r="I50" s="38">
        <v>1</v>
      </c>
      <c r="J50" s="39">
        <v>96</v>
      </c>
      <c r="K50" s="40">
        <v>490</v>
      </c>
      <c r="L50" s="40">
        <f t="shared" si="3"/>
        <v>96</v>
      </c>
      <c r="M50" s="40">
        <v>343</v>
      </c>
      <c r="N50" s="39">
        <v>42</v>
      </c>
      <c r="O50" s="39">
        <v>54</v>
      </c>
      <c r="P50" s="41">
        <v>1</v>
      </c>
      <c r="Q50" s="36">
        <v>1</v>
      </c>
      <c r="R50" s="36">
        <f t="shared" si="4"/>
        <v>0</v>
      </c>
      <c r="S50" s="36">
        <f t="shared" si="5"/>
        <v>4</v>
      </c>
      <c r="T50" s="36">
        <f t="shared" si="6"/>
        <v>4</v>
      </c>
      <c r="U50" s="3">
        <f t="shared" si="7"/>
        <v>4</v>
      </c>
      <c r="V50" s="36">
        <f t="shared" si="8"/>
        <v>8</v>
      </c>
      <c r="W50" s="36">
        <f t="shared" si="9"/>
        <v>2</v>
      </c>
      <c r="X50" s="36">
        <f t="shared" si="10"/>
        <v>2</v>
      </c>
      <c r="Y50" s="36">
        <f t="shared" si="1"/>
        <v>1</v>
      </c>
      <c r="Z50" s="36">
        <v>46</v>
      </c>
      <c r="AA50" s="36">
        <f t="shared" si="2"/>
        <v>1</v>
      </c>
    </row>
    <row r="51" spans="1:27" ht="15.75" customHeight="1" x14ac:dyDescent="0.2">
      <c r="A51" s="12" t="str">
        <f t="shared" si="0"/>
        <v>453308</v>
      </c>
      <c r="B51" s="36" t="s">
        <v>76</v>
      </c>
      <c r="C51" s="36" t="s">
        <v>9</v>
      </c>
      <c r="D51" s="36" t="s">
        <v>80</v>
      </c>
      <c r="E51" s="36" t="s">
        <v>17</v>
      </c>
      <c r="F51" s="36" t="s">
        <v>18</v>
      </c>
      <c r="G51" s="37" t="s">
        <v>155</v>
      </c>
      <c r="H51" s="37" t="s">
        <v>241</v>
      </c>
      <c r="I51" s="38">
        <v>0</v>
      </c>
      <c r="J51" s="40">
        <v>25</v>
      </c>
      <c r="K51" s="40">
        <v>64</v>
      </c>
      <c r="L51" s="40">
        <f t="shared" si="3"/>
        <v>25</v>
      </c>
      <c r="M51" s="40">
        <v>14</v>
      </c>
      <c r="N51" s="40">
        <v>15</v>
      </c>
      <c r="O51" s="40">
        <v>10</v>
      </c>
      <c r="P51" s="41"/>
      <c r="Q51" s="36">
        <v>1</v>
      </c>
      <c r="R51" s="36">
        <f t="shared" si="4"/>
        <v>1</v>
      </c>
      <c r="S51" s="36">
        <f t="shared" si="5"/>
        <v>0</v>
      </c>
      <c r="T51" s="36">
        <f t="shared" si="6"/>
        <v>0</v>
      </c>
      <c r="U51" s="3">
        <f t="shared" si="7"/>
        <v>0</v>
      </c>
      <c r="V51" s="36">
        <f t="shared" si="8"/>
        <v>2</v>
      </c>
      <c r="W51" s="36">
        <f t="shared" si="9"/>
        <v>1</v>
      </c>
      <c r="X51" s="36">
        <f t="shared" si="10"/>
        <v>1</v>
      </c>
      <c r="Y51" s="36">
        <f t="shared" si="1"/>
        <v>2</v>
      </c>
      <c r="Z51" s="36">
        <v>47</v>
      </c>
      <c r="AA51" s="36">
        <f t="shared" si="2"/>
        <v>1</v>
      </c>
    </row>
    <row r="52" spans="1:27" ht="15.75" customHeight="1" x14ac:dyDescent="0.2">
      <c r="A52" s="12" t="str">
        <f t="shared" si="0"/>
        <v>440302</v>
      </c>
      <c r="B52" s="36" t="s">
        <v>74</v>
      </c>
      <c r="C52" s="36" t="s">
        <v>4</v>
      </c>
      <c r="D52" s="36" t="s">
        <v>85</v>
      </c>
      <c r="E52" s="36" t="s">
        <v>7</v>
      </c>
      <c r="F52" s="36" t="s">
        <v>8</v>
      </c>
      <c r="G52" s="37" t="s">
        <v>156</v>
      </c>
      <c r="H52" s="37" t="s">
        <v>242</v>
      </c>
      <c r="I52" s="38">
        <v>1</v>
      </c>
      <c r="J52" s="39">
        <v>60</v>
      </c>
      <c r="K52" s="40">
        <v>125</v>
      </c>
      <c r="L52" s="40">
        <f t="shared" si="3"/>
        <v>60</v>
      </c>
      <c r="M52" s="40">
        <v>106</v>
      </c>
      <c r="N52" s="39">
        <v>37</v>
      </c>
      <c r="O52" s="39">
        <v>23</v>
      </c>
      <c r="P52" s="41"/>
      <c r="Q52" s="36">
        <v>1</v>
      </c>
      <c r="R52" s="36">
        <f t="shared" si="4"/>
        <v>0</v>
      </c>
      <c r="S52" s="36">
        <f t="shared" si="5"/>
        <v>1</v>
      </c>
      <c r="T52" s="36">
        <f t="shared" si="6"/>
        <v>1</v>
      </c>
      <c r="U52" s="3">
        <f t="shared" si="7"/>
        <v>1</v>
      </c>
      <c r="V52" s="36">
        <f t="shared" si="8"/>
        <v>6</v>
      </c>
      <c r="W52" s="36">
        <f t="shared" si="9"/>
        <v>1</v>
      </c>
      <c r="X52" s="36">
        <f t="shared" si="10"/>
        <v>2</v>
      </c>
      <c r="Y52" s="36">
        <f t="shared" si="1"/>
        <v>2</v>
      </c>
      <c r="Z52" s="36">
        <v>48</v>
      </c>
      <c r="AA52" s="36">
        <f t="shared" si="2"/>
        <v>1</v>
      </c>
    </row>
    <row r="53" spans="1:27" ht="15.75" customHeight="1" x14ac:dyDescent="0.2">
      <c r="A53" s="12" t="str">
        <f t="shared" si="0"/>
        <v>440302</v>
      </c>
      <c r="B53" s="36" t="s">
        <v>74</v>
      </c>
      <c r="C53" s="36" t="s">
        <v>4</v>
      </c>
      <c r="D53" s="36" t="s">
        <v>85</v>
      </c>
      <c r="E53" s="36" t="s">
        <v>7</v>
      </c>
      <c r="F53" s="36" t="s">
        <v>8</v>
      </c>
      <c r="G53" s="37" t="s">
        <v>157</v>
      </c>
      <c r="H53" s="37" t="s">
        <v>243</v>
      </c>
      <c r="I53" s="38">
        <v>1</v>
      </c>
      <c r="J53" s="40">
        <v>23</v>
      </c>
      <c r="K53" s="40">
        <v>72</v>
      </c>
      <c r="L53" s="40">
        <f t="shared" si="3"/>
        <v>23</v>
      </c>
      <c r="M53" s="40">
        <v>46</v>
      </c>
      <c r="N53" s="40">
        <v>16</v>
      </c>
      <c r="O53" s="40">
        <v>7</v>
      </c>
      <c r="P53" s="41"/>
      <c r="Q53" s="36">
        <v>1</v>
      </c>
      <c r="R53" s="36">
        <f t="shared" si="4"/>
        <v>1</v>
      </c>
      <c r="S53" s="36">
        <f t="shared" si="5"/>
        <v>0</v>
      </c>
      <c r="T53" s="36">
        <f t="shared" si="6"/>
        <v>0</v>
      </c>
      <c r="U53" s="3">
        <f t="shared" si="7"/>
        <v>0</v>
      </c>
      <c r="V53" s="36">
        <f t="shared" si="8"/>
        <v>2</v>
      </c>
      <c r="W53" s="36">
        <f t="shared" si="9"/>
        <v>1</v>
      </c>
      <c r="X53" s="36">
        <f t="shared" si="10"/>
        <v>1</v>
      </c>
      <c r="Y53" s="36">
        <f t="shared" si="1"/>
        <v>2</v>
      </c>
      <c r="Z53" s="36">
        <v>49</v>
      </c>
      <c r="AA53" s="36">
        <f t="shared" si="2"/>
        <v>1</v>
      </c>
    </row>
    <row r="54" spans="1:27" ht="15.75" customHeight="1" x14ac:dyDescent="0.2">
      <c r="A54" s="12" t="str">
        <f t="shared" si="0"/>
        <v>453301</v>
      </c>
      <c r="B54" s="36" t="s">
        <v>76</v>
      </c>
      <c r="C54" s="36" t="s">
        <v>9</v>
      </c>
      <c r="D54" s="36" t="s">
        <v>89</v>
      </c>
      <c r="E54" s="36" t="s">
        <v>36</v>
      </c>
      <c r="F54" s="36" t="s">
        <v>102</v>
      </c>
      <c r="G54" s="37" t="s">
        <v>158</v>
      </c>
      <c r="H54" s="37" t="s">
        <v>244</v>
      </c>
      <c r="I54" s="38">
        <v>0</v>
      </c>
      <c r="J54" s="40">
        <v>10</v>
      </c>
      <c r="K54" s="40">
        <v>113</v>
      </c>
      <c r="L54" s="40">
        <f t="shared" si="3"/>
        <v>10</v>
      </c>
      <c r="M54" s="40">
        <v>85</v>
      </c>
      <c r="N54" s="40">
        <v>6</v>
      </c>
      <c r="O54" s="40">
        <v>4</v>
      </c>
      <c r="P54" s="41"/>
      <c r="Q54" s="36">
        <v>1</v>
      </c>
      <c r="R54" s="36">
        <f t="shared" si="4"/>
        <v>0</v>
      </c>
      <c r="S54" s="36">
        <f t="shared" si="5"/>
        <v>1</v>
      </c>
      <c r="T54" s="36">
        <f t="shared" si="6"/>
        <v>1</v>
      </c>
      <c r="U54" s="3">
        <f t="shared" si="7"/>
        <v>1</v>
      </c>
      <c r="V54" s="36">
        <f t="shared" si="8"/>
        <v>2</v>
      </c>
      <c r="W54" s="36">
        <f t="shared" si="9"/>
        <v>1</v>
      </c>
      <c r="X54" s="36">
        <f t="shared" si="10"/>
        <v>2</v>
      </c>
      <c r="Y54" s="36">
        <f t="shared" si="1"/>
        <v>2</v>
      </c>
      <c r="Z54" s="36">
        <v>50</v>
      </c>
      <c r="AA54" s="36">
        <f t="shared" si="2"/>
        <v>1</v>
      </c>
    </row>
    <row r="55" spans="1:27" ht="15.75" customHeight="1" x14ac:dyDescent="0.2">
      <c r="A55" s="12" t="str">
        <f t="shared" si="0"/>
        <v>453301</v>
      </c>
      <c r="B55" s="36" t="s">
        <v>76</v>
      </c>
      <c r="C55" s="36" t="s">
        <v>9</v>
      </c>
      <c r="D55" s="36" t="s">
        <v>89</v>
      </c>
      <c r="E55" s="36" t="s">
        <v>36</v>
      </c>
      <c r="F55" s="36" t="s">
        <v>102</v>
      </c>
      <c r="G55" s="37" t="s">
        <v>159</v>
      </c>
      <c r="H55" s="37" t="s">
        <v>245</v>
      </c>
      <c r="I55" s="38">
        <v>0</v>
      </c>
      <c r="J55" s="40">
        <v>16</v>
      </c>
      <c r="K55" s="40">
        <v>59</v>
      </c>
      <c r="L55" s="40">
        <f t="shared" si="3"/>
        <v>16</v>
      </c>
      <c r="M55" s="40">
        <v>45</v>
      </c>
      <c r="N55" s="40">
        <v>11</v>
      </c>
      <c r="O55" s="40">
        <v>5</v>
      </c>
      <c r="P55" s="41"/>
      <c r="Q55" s="36">
        <v>1</v>
      </c>
      <c r="R55" s="36">
        <f t="shared" si="4"/>
        <v>1</v>
      </c>
      <c r="S55" s="36">
        <f t="shared" si="5"/>
        <v>0</v>
      </c>
      <c r="T55" s="36">
        <f t="shared" si="6"/>
        <v>0</v>
      </c>
      <c r="U55" s="3">
        <f t="shared" si="7"/>
        <v>0</v>
      </c>
      <c r="V55" s="36">
        <f t="shared" si="8"/>
        <v>2</v>
      </c>
      <c r="W55" s="36">
        <f t="shared" si="9"/>
        <v>1</v>
      </c>
      <c r="X55" s="36">
        <f t="shared" si="10"/>
        <v>1</v>
      </c>
      <c r="Y55" s="36">
        <f t="shared" si="1"/>
        <v>2</v>
      </c>
      <c r="Z55" s="36">
        <v>51</v>
      </c>
      <c r="AA55" s="36">
        <f t="shared" si="2"/>
        <v>1</v>
      </c>
    </row>
    <row r="56" spans="1:27" ht="15.75" customHeight="1" x14ac:dyDescent="0.2">
      <c r="A56" s="12" t="str">
        <f t="shared" si="0"/>
        <v>440302</v>
      </c>
      <c r="B56" s="36" t="s">
        <v>74</v>
      </c>
      <c r="C56" s="36" t="s">
        <v>4</v>
      </c>
      <c r="D56" s="36" t="s">
        <v>85</v>
      </c>
      <c r="E56" s="36" t="s">
        <v>7</v>
      </c>
      <c r="F56" s="36" t="s">
        <v>8</v>
      </c>
      <c r="G56" s="37" t="s">
        <v>160</v>
      </c>
      <c r="H56" s="37" t="s">
        <v>246</v>
      </c>
      <c r="I56" s="38">
        <v>1</v>
      </c>
      <c r="J56" s="40">
        <v>30</v>
      </c>
      <c r="K56" s="40">
        <v>149</v>
      </c>
      <c r="L56" s="40">
        <f t="shared" si="3"/>
        <v>30</v>
      </c>
      <c r="M56" s="40">
        <v>122</v>
      </c>
      <c r="N56" s="40">
        <v>17</v>
      </c>
      <c r="O56" s="40">
        <v>13</v>
      </c>
      <c r="P56" s="41"/>
      <c r="Q56" s="36">
        <v>1</v>
      </c>
      <c r="R56" s="36">
        <f t="shared" si="4"/>
        <v>0</v>
      </c>
      <c r="S56" s="36">
        <f t="shared" si="5"/>
        <v>2</v>
      </c>
      <c r="T56" s="36">
        <f t="shared" si="6"/>
        <v>2</v>
      </c>
      <c r="U56" s="3">
        <f t="shared" si="7"/>
        <v>1</v>
      </c>
      <c r="V56" s="36">
        <f t="shared" si="8"/>
        <v>2</v>
      </c>
      <c r="W56" s="36">
        <f t="shared" si="9"/>
        <v>1</v>
      </c>
      <c r="X56" s="36">
        <f t="shared" si="10"/>
        <v>2</v>
      </c>
      <c r="Y56" s="36">
        <f t="shared" si="1"/>
        <v>2</v>
      </c>
      <c r="Z56" s="36">
        <v>52</v>
      </c>
      <c r="AA56" s="36">
        <f t="shared" si="2"/>
        <v>1</v>
      </c>
    </row>
    <row r="57" spans="1:27" ht="15.75" customHeight="1" x14ac:dyDescent="0.2">
      <c r="A57" s="12" t="str">
        <f t="shared" si="0"/>
        <v>453306</v>
      </c>
      <c r="B57" s="36" t="s">
        <v>76</v>
      </c>
      <c r="C57" s="36" t="s">
        <v>9</v>
      </c>
      <c r="D57" s="36" t="s">
        <v>87</v>
      </c>
      <c r="E57" s="36" t="s">
        <v>30</v>
      </c>
      <c r="F57" s="36" t="s">
        <v>104</v>
      </c>
      <c r="G57" s="37" t="s">
        <v>161</v>
      </c>
      <c r="H57" s="37" t="s">
        <v>247</v>
      </c>
      <c r="I57" s="38">
        <v>1</v>
      </c>
      <c r="J57" s="40">
        <v>121</v>
      </c>
      <c r="K57" s="40">
        <v>139</v>
      </c>
      <c r="L57" s="40">
        <f t="shared" si="3"/>
        <v>121</v>
      </c>
      <c r="M57" s="40">
        <v>33</v>
      </c>
      <c r="N57" s="40">
        <v>77</v>
      </c>
      <c r="O57" s="40">
        <v>44</v>
      </c>
      <c r="P57" s="41"/>
      <c r="Q57" s="36">
        <v>1</v>
      </c>
      <c r="R57" s="36">
        <f t="shared" si="4"/>
        <v>0</v>
      </c>
      <c r="S57" s="36">
        <f t="shared" si="5"/>
        <v>2</v>
      </c>
      <c r="T57" s="36">
        <f t="shared" si="6"/>
        <v>2</v>
      </c>
      <c r="U57" s="3">
        <f t="shared" si="7"/>
        <v>1</v>
      </c>
      <c r="V57" s="36">
        <f t="shared" si="8"/>
        <v>8</v>
      </c>
      <c r="W57" s="36">
        <f t="shared" si="9"/>
        <v>2</v>
      </c>
      <c r="X57" s="36">
        <f t="shared" si="10"/>
        <v>2</v>
      </c>
      <c r="Y57" s="36">
        <f t="shared" si="1"/>
        <v>2</v>
      </c>
      <c r="Z57" s="36">
        <v>53</v>
      </c>
      <c r="AA57" s="36">
        <f t="shared" si="2"/>
        <v>1</v>
      </c>
    </row>
    <row r="58" spans="1:27" ht="15.75" customHeight="1" x14ac:dyDescent="0.2">
      <c r="A58" s="12" t="str">
        <f t="shared" si="0"/>
        <v>440302</v>
      </c>
      <c r="B58" s="36" t="s">
        <v>74</v>
      </c>
      <c r="C58" s="36" t="s">
        <v>4</v>
      </c>
      <c r="D58" s="36" t="s">
        <v>85</v>
      </c>
      <c r="E58" s="36" t="s">
        <v>7</v>
      </c>
      <c r="F58" s="36" t="s">
        <v>8</v>
      </c>
      <c r="G58" s="37" t="s">
        <v>162</v>
      </c>
      <c r="H58" s="37" t="s">
        <v>248</v>
      </c>
      <c r="I58" s="38">
        <v>0</v>
      </c>
      <c r="J58" s="39">
        <v>20</v>
      </c>
      <c r="K58" s="40">
        <v>177</v>
      </c>
      <c r="L58" s="40">
        <f t="shared" si="3"/>
        <v>20</v>
      </c>
      <c r="M58" s="40">
        <v>170</v>
      </c>
      <c r="N58" s="39">
        <v>20</v>
      </c>
      <c r="O58" s="40">
        <v>0</v>
      </c>
      <c r="P58" s="41"/>
      <c r="Q58" s="36">
        <v>1</v>
      </c>
      <c r="R58" s="36">
        <f t="shared" si="4"/>
        <v>0</v>
      </c>
      <c r="S58" s="36">
        <f t="shared" si="5"/>
        <v>2</v>
      </c>
      <c r="T58" s="36">
        <f t="shared" si="6"/>
        <v>2</v>
      </c>
      <c r="U58" s="3">
        <f t="shared" si="7"/>
        <v>1</v>
      </c>
      <c r="V58" s="36">
        <f t="shared" si="8"/>
        <v>2</v>
      </c>
      <c r="W58" s="36">
        <f t="shared" si="9"/>
        <v>1</v>
      </c>
      <c r="X58" s="36">
        <f t="shared" si="10"/>
        <v>2</v>
      </c>
      <c r="Y58" s="36">
        <f t="shared" si="1"/>
        <v>2</v>
      </c>
      <c r="Z58" s="36">
        <v>54</v>
      </c>
      <c r="AA58" s="36">
        <f t="shared" si="2"/>
        <v>1</v>
      </c>
    </row>
    <row r="59" spans="1:27" ht="15.75" customHeight="1" x14ac:dyDescent="0.2">
      <c r="A59" s="12" t="str">
        <f t="shared" si="0"/>
        <v>440303</v>
      </c>
      <c r="B59" s="36" t="s">
        <v>74</v>
      </c>
      <c r="C59" s="36" t="s">
        <v>4</v>
      </c>
      <c r="D59" s="36" t="s">
        <v>75</v>
      </c>
      <c r="E59" s="36" t="s">
        <v>5</v>
      </c>
      <c r="F59" s="36" t="s">
        <v>6</v>
      </c>
      <c r="G59" s="37" t="s">
        <v>163</v>
      </c>
      <c r="H59" s="37" t="s">
        <v>249</v>
      </c>
      <c r="I59" s="38">
        <v>1</v>
      </c>
      <c r="J59" s="40">
        <v>46</v>
      </c>
      <c r="K59" s="40">
        <v>152</v>
      </c>
      <c r="L59" s="40">
        <f t="shared" si="3"/>
        <v>46</v>
      </c>
      <c r="M59" s="40">
        <v>101</v>
      </c>
      <c r="N59" s="40">
        <v>32</v>
      </c>
      <c r="O59" s="40">
        <v>14</v>
      </c>
      <c r="P59" s="41"/>
      <c r="Q59" s="36">
        <v>1</v>
      </c>
      <c r="R59" s="36">
        <f t="shared" si="4"/>
        <v>0</v>
      </c>
      <c r="S59" s="36">
        <f t="shared" si="5"/>
        <v>2</v>
      </c>
      <c r="T59" s="36">
        <f t="shared" si="6"/>
        <v>2</v>
      </c>
      <c r="U59" s="3">
        <f t="shared" si="7"/>
        <v>1</v>
      </c>
      <c r="V59" s="36">
        <f t="shared" si="8"/>
        <v>4</v>
      </c>
      <c r="W59" s="36">
        <f t="shared" si="9"/>
        <v>1</v>
      </c>
      <c r="X59" s="36">
        <f t="shared" si="10"/>
        <v>2</v>
      </c>
      <c r="Y59" s="36">
        <f t="shared" si="1"/>
        <v>2</v>
      </c>
      <c r="Z59" s="36">
        <v>55</v>
      </c>
      <c r="AA59" s="36">
        <f t="shared" si="2"/>
        <v>1</v>
      </c>
    </row>
    <row r="60" spans="1:27" ht="15.75" customHeight="1" x14ac:dyDescent="0.2">
      <c r="A60" s="12" t="str">
        <f t="shared" si="0"/>
        <v>440302</v>
      </c>
      <c r="B60" s="36" t="s">
        <v>74</v>
      </c>
      <c r="C60" s="36" t="s">
        <v>4</v>
      </c>
      <c r="D60" s="36" t="s">
        <v>85</v>
      </c>
      <c r="E60" s="36" t="s">
        <v>7</v>
      </c>
      <c r="F60" s="36" t="s">
        <v>8</v>
      </c>
      <c r="G60" s="37" t="s">
        <v>164</v>
      </c>
      <c r="H60" s="37" t="s">
        <v>250</v>
      </c>
      <c r="I60" s="38">
        <v>1</v>
      </c>
      <c r="J60" s="40">
        <v>15</v>
      </c>
      <c r="K60" s="40">
        <v>68</v>
      </c>
      <c r="L60" s="40">
        <f t="shared" si="3"/>
        <v>15</v>
      </c>
      <c r="M60" s="40">
        <v>63</v>
      </c>
      <c r="N60" s="40">
        <v>12</v>
      </c>
      <c r="O60" s="40">
        <v>3</v>
      </c>
      <c r="P60" s="41"/>
      <c r="Q60" s="36">
        <v>1</v>
      </c>
      <c r="R60" s="36">
        <f t="shared" si="4"/>
        <v>1</v>
      </c>
      <c r="S60" s="36">
        <f t="shared" si="5"/>
        <v>0</v>
      </c>
      <c r="T60" s="36">
        <f t="shared" si="6"/>
        <v>0</v>
      </c>
      <c r="U60" s="3">
        <f t="shared" si="7"/>
        <v>0</v>
      </c>
      <c r="V60" s="36">
        <f t="shared" si="8"/>
        <v>2</v>
      </c>
      <c r="W60" s="36">
        <f t="shared" si="9"/>
        <v>1</v>
      </c>
      <c r="X60" s="36">
        <f t="shared" si="10"/>
        <v>1</v>
      </c>
      <c r="Y60" s="36">
        <f t="shared" si="1"/>
        <v>2</v>
      </c>
      <c r="Z60" s="36">
        <v>56</v>
      </c>
      <c r="AA60" s="36">
        <f t="shared" si="2"/>
        <v>1</v>
      </c>
    </row>
    <row r="61" spans="1:27" ht="15.75" customHeight="1" x14ac:dyDescent="0.2">
      <c r="A61" s="12" t="str">
        <f t="shared" si="0"/>
        <v>453308</v>
      </c>
      <c r="B61" s="36" t="s">
        <v>76</v>
      </c>
      <c r="C61" s="36" t="s">
        <v>9</v>
      </c>
      <c r="D61" s="36" t="s">
        <v>80</v>
      </c>
      <c r="E61" s="36" t="s">
        <v>17</v>
      </c>
      <c r="F61" s="36" t="s">
        <v>18</v>
      </c>
      <c r="G61" s="37" t="s">
        <v>165</v>
      </c>
      <c r="H61" s="37" t="s">
        <v>251</v>
      </c>
      <c r="I61" s="38">
        <v>0</v>
      </c>
      <c r="J61" s="40">
        <v>29</v>
      </c>
      <c r="K61" s="40">
        <v>48</v>
      </c>
      <c r="L61" s="40">
        <f t="shared" si="3"/>
        <v>29</v>
      </c>
      <c r="M61" s="40">
        <v>13</v>
      </c>
      <c r="N61" s="40">
        <v>15</v>
      </c>
      <c r="O61" s="40">
        <v>14</v>
      </c>
      <c r="P61" s="41"/>
      <c r="Q61" s="36">
        <v>1</v>
      </c>
      <c r="R61" s="36">
        <f t="shared" si="4"/>
        <v>1</v>
      </c>
      <c r="S61" s="36">
        <f t="shared" si="5"/>
        <v>0</v>
      </c>
      <c r="T61" s="36">
        <f t="shared" si="6"/>
        <v>0</v>
      </c>
      <c r="U61" s="3">
        <f t="shared" si="7"/>
        <v>0</v>
      </c>
      <c r="V61" s="36">
        <f t="shared" si="8"/>
        <v>2</v>
      </c>
      <c r="W61" s="36">
        <f t="shared" si="9"/>
        <v>1</v>
      </c>
      <c r="X61" s="36">
        <f t="shared" si="10"/>
        <v>1</v>
      </c>
      <c r="Y61" s="36">
        <f t="shared" si="1"/>
        <v>2</v>
      </c>
      <c r="Z61" s="36">
        <v>57</v>
      </c>
      <c r="AA61" s="36">
        <f t="shared" si="2"/>
        <v>1</v>
      </c>
    </row>
    <row r="62" spans="1:27" ht="15.75" customHeight="1" x14ac:dyDescent="0.2">
      <c r="A62" s="12" t="str">
        <f t="shared" si="0"/>
        <v>446308</v>
      </c>
      <c r="B62" s="36" t="s">
        <v>88</v>
      </c>
      <c r="C62" s="36" t="s">
        <v>33</v>
      </c>
      <c r="D62" s="36" t="s">
        <v>80</v>
      </c>
      <c r="E62" s="36" t="s">
        <v>38</v>
      </c>
      <c r="F62" s="36" t="s">
        <v>39</v>
      </c>
      <c r="G62" s="37" t="s">
        <v>166</v>
      </c>
      <c r="H62" s="37" t="s">
        <v>252</v>
      </c>
      <c r="I62" s="38">
        <v>0</v>
      </c>
      <c r="J62" s="40">
        <v>48</v>
      </c>
      <c r="K62" s="40">
        <v>150</v>
      </c>
      <c r="L62" s="40">
        <f t="shared" si="3"/>
        <v>48</v>
      </c>
      <c r="M62" s="40">
        <v>99</v>
      </c>
      <c r="N62" s="40">
        <v>32</v>
      </c>
      <c r="O62" s="40">
        <v>16</v>
      </c>
      <c r="P62" s="41"/>
      <c r="Q62" s="36">
        <v>1</v>
      </c>
      <c r="R62" s="36">
        <f t="shared" si="4"/>
        <v>0</v>
      </c>
      <c r="S62" s="36">
        <f t="shared" si="5"/>
        <v>2</v>
      </c>
      <c r="T62" s="36">
        <f t="shared" si="6"/>
        <v>2</v>
      </c>
      <c r="U62" s="3">
        <f t="shared" si="7"/>
        <v>1</v>
      </c>
      <c r="V62" s="36">
        <f t="shared" si="8"/>
        <v>6</v>
      </c>
      <c r="W62" s="36">
        <f t="shared" si="9"/>
        <v>1</v>
      </c>
      <c r="X62" s="36">
        <f t="shared" si="10"/>
        <v>2</v>
      </c>
      <c r="Y62" s="36">
        <f t="shared" si="1"/>
        <v>2</v>
      </c>
      <c r="Z62" s="36">
        <v>58</v>
      </c>
      <c r="AA62" s="36">
        <f t="shared" si="2"/>
        <v>1</v>
      </c>
    </row>
    <row r="63" spans="1:27" ht="15.75" customHeight="1" x14ac:dyDescent="0.2">
      <c r="A63" s="12" t="str">
        <f t="shared" si="0"/>
        <v>450312</v>
      </c>
      <c r="B63" s="36" t="s">
        <v>77</v>
      </c>
      <c r="C63" s="36" t="s">
        <v>12</v>
      </c>
      <c r="D63" s="36" t="s">
        <v>92</v>
      </c>
      <c r="E63" s="36" t="s">
        <v>46</v>
      </c>
      <c r="F63" s="36" t="s">
        <v>47</v>
      </c>
      <c r="G63" s="37" t="s">
        <v>167</v>
      </c>
      <c r="H63" s="37" t="s">
        <v>253</v>
      </c>
      <c r="I63" s="38">
        <v>0</v>
      </c>
      <c r="J63" s="40">
        <v>47</v>
      </c>
      <c r="K63" s="40">
        <v>174</v>
      </c>
      <c r="L63" s="40">
        <f t="shared" si="3"/>
        <v>47</v>
      </c>
      <c r="M63" s="40">
        <v>109</v>
      </c>
      <c r="N63" s="40">
        <v>33</v>
      </c>
      <c r="O63" s="40">
        <v>14</v>
      </c>
      <c r="P63" s="41"/>
      <c r="Q63" s="36">
        <v>1</v>
      </c>
      <c r="R63" s="36">
        <f t="shared" si="4"/>
        <v>0</v>
      </c>
      <c r="S63" s="36">
        <f t="shared" si="5"/>
        <v>2</v>
      </c>
      <c r="T63" s="36">
        <f t="shared" si="6"/>
        <v>2</v>
      </c>
      <c r="U63" s="3">
        <f t="shared" si="7"/>
        <v>1</v>
      </c>
      <c r="V63" s="36">
        <f t="shared" si="8"/>
        <v>4</v>
      </c>
      <c r="W63" s="36">
        <f t="shared" si="9"/>
        <v>1</v>
      </c>
      <c r="X63" s="36">
        <f t="shared" si="10"/>
        <v>2</v>
      </c>
      <c r="Y63" s="36">
        <f t="shared" si="1"/>
        <v>2</v>
      </c>
      <c r="Z63" s="36">
        <v>59</v>
      </c>
      <c r="AA63" s="36">
        <f t="shared" si="2"/>
        <v>1</v>
      </c>
    </row>
    <row r="64" spans="1:27" ht="15.75" customHeight="1" x14ac:dyDescent="0.2">
      <c r="A64" s="12" t="str">
        <f t="shared" si="0"/>
        <v>450302</v>
      </c>
      <c r="B64" s="36" t="s">
        <v>77</v>
      </c>
      <c r="C64" s="36" t="s">
        <v>12</v>
      </c>
      <c r="D64" s="36" t="s">
        <v>85</v>
      </c>
      <c r="E64" s="36" t="s">
        <v>43</v>
      </c>
      <c r="F64" s="36" t="s">
        <v>101</v>
      </c>
      <c r="G64" s="37" t="s">
        <v>168</v>
      </c>
      <c r="H64" s="37" t="s">
        <v>254</v>
      </c>
      <c r="I64" s="38">
        <v>0</v>
      </c>
      <c r="J64" s="39">
        <v>9</v>
      </c>
      <c r="K64" s="40">
        <v>80</v>
      </c>
      <c r="L64" s="40">
        <f t="shared" si="3"/>
        <v>9</v>
      </c>
      <c r="M64" s="40">
        <v>64</v>
      </c>
      <c r="N64" s="39">
        <v>3</v>
      </c>
      <c r="O64" s="39">
        <v>6</v>
      </c>
      <c r="P64" s="41"/>
      <c r="Q64" s="36">
        <v>1</v>
      </c>
      <c r="R64" s="36">
        <f t="shared" si="4"/>
        <v>1</v>
      </c>
      <c r="S64" s="36">
        <f t="shared" si="5"/>
        <v>0</v>
      </c>
      <c r="T64" s="36">
        <f t="shared" si="6"/>
        <v>0</v>
      </c>
      <c r="U64" s="3">
        <f t="shared" si="7"/>
        <v>0</v>
      </c>
      <c r="V64" s="36">
        <f t="shared" si="8"/>
        <v>2</v>
      </c>
      <c r="W64" s="36">
        <f t="shared" si="9"/>
        <v>1</v>
      </c>
      <c r="X64" s="36">
        <f t="shared" si="10"/>
        <v>1</v>
      </c>
      <c r="Y64" s="36">
        <f t="shared" si="1"/>
        <v>2</v>
      </c>
      <c r="Z64" s="36">
        <v>60</v>
      </c>
      <c r="AA64" s="36">
        <f t="shared" si="2"/>
        <v>1</v>
      </c>
    </row>
    <row r="65" spans="1:27" ht="15.75" customHeight="1" x14ac:dyDescent="0.2">
      <c r="A65" s="12" t="str">
        <f t="shared" si="0"/>
        <v>440302</v>
      </c>
      <c r="B65" s="36" t="s">
        <v>74</v>
      </c>
      <c r="C65" s="36" t="s">
        <v>4</v>
      </c>
      <c r="D65" s="36" t="s">
        <v>85</v>
      </c>
      <c r="E65" s="36" t="s">
        <v>7</v>
      </c>
      <c r="F65" s="36" t="s">
        <v>8</v>
      </c>
      <c r="G65" s="37" t="s">
        <v>169</v>
      </c>
      <c r="H65" s="37" t="s">
        <v>255</v>
      </c>
      <c r="I65" s="38">
        <v>1</v>
      </c>
      <c r="J65" s="39">
        <v>35</v>
      </c>
      <c r="K65" s="40">
        <v>137</v>
      </c>
      <c r="L65" s="40">
        <f t="shared" si="3"/>
        <v>35</v>
      </c>
      <c r="M65" s="40">
        <v>99</v>
      </c>
      <c r="N65" s="39">
        <v>21</v>
      </c>
      <c r="O65" s="39">
        <v>14</v>
      </c>
      <c r="P65" s="41"/>
      <c r="Q65" s="36">
        <v>1</v>
      </c>
      <c r="R65" s="36">
        <f t="shared" si="4"/>
        <v>0</v>
      </c>
      <c r="S65" s="36">
        <f t="shared" si="5"/>
        <v>2</v>
      </c>
      <c r="T65" s="36">
        <f t="shared" si="6"/>
        <v>2</v>
      </c>
      <c r="U65" s="3">
        <f t="shared" si="7"/>
        <v>1</v>
      </c>
      <c r="V65" s="36">
        <f t="shared" si="8"/>
        <v>2</v>
      </c>
      <c r="W65" s="36">
        <f t="shared" si="9"/>
        <v>1</v>
      </c>
      <c r="X65" s="36">
        <f t="shared" si="10"/>
        <v>2</v>
      </c>
      <c r="Y65" s="36">
        <f t="shared" si="1"/>
        <v>2</v>
      </c>
      <c r="Z65" s="36">
        <v>61</v>
      </c>
      <c r="AA65" s="36">
        <f t="shared" si="2"/>
        <v>1</v>
      </c>
    </row>
    <row r="66" spans="1:27" ht="15.75" customHeight="1" x14ac:dyDescent="0.2">
      <c r="A66" s="12" t="str">
        <f t="shared" si="0"/>
        <v>440302</v>
      </c>
      <c r="B66" s="36" t="s">
        <v>74</v>
      </c>
      <c r="C66" s="36" t="s">
        <v>4</v>
      </c>
      <c r="D66" s="36" t="s">
        <v>85</v>
      </c>
      <c r="E66" s="36" t="s">
        <v>7</v>
      </c>
      <c r="F66" s="36" t="s">
        <v>8</v>
      </c>
      <c r="G66" s="37" t="s">
        <v>170</v>
      </c>
      <c r="H66" s="37" t="s">
        <v>256</v>
      </c>
      <c r="I66" s="38">
        <v>1</v>
      </c>
      <c r="J66" s="40">
        <v>55</v>
      </c>
      <c r="K66" s="40">
        <v>169</v>
      </c>
      <c r="L66" s="40">
        <f t="shared" si="3"/>
        <v>55</v>
      </c>
      <c r="M66" s="40">
        <v>107</v>
      </c>
      <c r="N66" s="40">
        <v>35</v>
      </c>
      <c r="O66" s="40">
        <v>20</v>
      </c>
      <c r="P66" s="41"/>
      <c r="Q66" s="36">
        <v>1</v>
      </c>
      <c r="R66" s="36">
        <f t="shared" si="4"/>
        <v>0</v>
      </c>
      <c r="S66" s="36">
        <f t="shared" si="5"/>
        <v>2</v>
      </c>
      <c r="T66" s="36">
        <f t="shared" si="6"/>
        <v>2</v>
      </c>
      <c r="U66" s="3">
        <f t="shared" si="7"/>
        <v>1</v>
      </c>
      <c r="V66" s="36">
        <f t="shared" si="8"/>
        <v>6</v>
      </c>
      <c r="W66" s="36">
        <f t="shared" si="9"/>
        <v>1</v>
      </c>
      <c r="X66" s="36">
        <f t="shared" si="10"/>
        <v>2</v>
      </c>
      <c r="Y66" s="36">
        <f t="shared" si="1"/>
        <v>2</v>
      </c>
      <c r="Z66" s="36">
        <v>62</v>
      </c>
      <c r="AA66" s="36">
        <f t="shared" si="2"/>
        <v>1</v>
      </c>
    </row>
    <row r="67" spans="1:27" ht="15.75" customHeight="1" x14ac:dyDescent="0.2">
      <c r="A67" s="12" t="str">
        <f t="shared" si="0"/>
        <v>440302</v>
      </c>
      <c r="B67" s="36" t="s">
        <v>74</v>
      </c>
      <c r="C67" s="36" t="s">
        <v>4</v>
      </c>
      <c r="D67" s="36" t="s">
        <v>85</v>
      </c>
      <c r="E67" s="36" t="s">
        <v>7</v>
      </c>
      <c r="F67" s="36" t="s">
        <v>8</v>
      </c>
      <c r="G67" s="37" t="s">
        <v>171</v>
      </c>
      <c r="H67" s="37" t="s">
        <v>257</v>
      </c>
      <c r="I67" s="38">
        <v>1</v>
      </c>
      <c r="J67" s="39">
        <v>45</v>
      </c>
      <c r="K67" s="40">
        <v>347</v>
      </c>
      <c r="L67" s="40">
        <f t="shared" si="3"/>
        <v>45</v>
      </c>
      <c r="M67" s="40">
        <v>288</v>
      </c>
      <c r="N67" s="39">
        <v>33</v>
      </c>
      <c r="O67" s="39">
        <v>12</v>
      </c>
      <c r="P67" s="41">
        <v>1</v>
      </c>
      <c r="Q67" s="36">
        <v>1</v>
      </c>
      <c r="R67" s="36">
        <f t="shared" si="4"/>
        <v>0</v>
      </c>
      <c r="S67" s="36">
        <f t="shared" si="5"/>
        <v>4</v>
      </c>
      <c r="T67" s="36">
        <f t="shared" si="6"/>
        <v>4</v>
      </c>
      <c r="U67" s="3">
        <f t="shared" si="7"/>
        <v>3</v>
      </c>
      <c r="V67" s="36">
        <f t="shared" si="8"/>
        <v>4</v>
      </c>
      <c r="W67" s="36">
        <f t="shared" si="9"/>
        <v>1</v>
      </c>
      <c r="X67" s="36">
        <f t="shared" si="10"/>
        <v>2</v>
      </c>
      <c r="Y67" s="36">
        <f t="shared" si="1"/>
        <v>1</v>
      </c>
      <c r="Z67" s="36">
        <v>63</v>
      </c>
      <c r="AA67" s="36">
        <f t="shared" si="2"/>
        <v>1</v>
      </c>
    </row>
    <row r="68" spans="1:27" ht="15.75" customHeight="1" x14ac:dyDescent="0.2">
      <c r="A68" s="12" t="str">
        <f t="shared" si="0"/>
        <v>453301</v>
      </c>
      <c r="B68" s="36" t="s">
        <v>76</v>
      </c>
      <c r="C68" s="36" t="s">
        <v>9</v>
      </c>
      <c r="D68" s="36" t="s">
        <v>89</v>
      </c>
      <c r="E68" s="36" t="s">
        <v>36</v>
      </c>
      <c r="F68" s="36" t="s">
        <v>102</v>
      </c>
      <c r="G68" s="37" t="s">
        <v>172</v>
      </c>
      <c r="H68" s="37" t="s">
        <v>258</v>
      </c>
      <c r="I68" s="38">
        <v>0</v>
      </c>
      <c r="J68" s="40">
        <v>26</v>
      </c>
      <c r="K68" s="40">
        <v>130</v>
      </c>
      <c r="L68" s="40">
        <f t="shared" si="3"/>
        <v>26</v>
      </c>
      <c r="M68" s="40">
        <v>88</v>
      </c>
      <c r="N68" s="40">
        <v>22</v>
      </c>
      <c r="O68" s="40">
        <v>4</v>
      </c>
      <c r="P68" s="41"/>
      <c r="Q68" s="36">
        <v>1</v>
      </c>
      <c r="R68" s="36">
        <f t="shared" si="4"/>
        <v>0</v>
      </c>
      <c r="S68" s="36">
        <f t="shared" si="5"/>
        <v>1</v>
      </c>
      <c r="T68" s="36">
        <f t="shared" si="6"/>
        <v>1</v>
      </c>
      <c r="U68" s="3">
        <f t="shared" si="7"/>
        <v>1</v>
      </c>
      <c r="V68" s="36">
        <f t="shared" si="8"/>
        <v>2</v>
      </c>
      <c r="W68" s="36">
        <f t="shared" si="9"/>
        <v>1</v>
      </c>
      <c r="X68" s="36">
        <f t="shared" si="10"/>
        <v>2</v>
      </c>
      <c r="Y68" s="36">
        <f t="shared" si="1"/>
        <v>2</v>
      </c>
      <c r="Z68" s="36">
        <v>64</v>
      </c>
      <c r="AA68" s="36">
        <f t="shared" si="2"/>
        <v>1</v>
      </c>
    </row>
    <row r="69" spans="1:27" ht="15.75" customHeight="1" x14ac:dyDescent="0.2">
      <c r="A69" s="12" t="str">
        <f t="shared" si="0"/>
        <v>446304</v>
      </c>
      <c r="B69" s="36" t="s">
        <v>88</v>
      </c>
      <c r="C69" s="36" t="s">
        <v>33</v>
      </c>
      <c r="D69" s="36" t="s">
        <v>84</v>
      </c>
      <c r="E69" s="36" t="s">
        <v>34</v>
      </c>
      <c r="F69" s="42" t="s">
        <v>35</v>
      </c>
      <c r="G69" s="37" t="s">
        <v>173</v>
      </c>
      <c r="H69" s="37" t="s">
        <v>259</v>
      </c>
      <c r="I69" s="38">
        <v>0</v>
      </c>
      <c r="J69" s="39">
        <v>15</v>
      </c>
      <c r="K69" s="40">
        <v>110</v>
      </c>
      <c r="L69" s="40">
        <f t="shared" si="3"/>
        <v>15</v>
      </c>
      <c r="M69" s="40">
        <v>91</v>
      </c>
      <c r="N69" s="39">
        <v>5</v>
      </c>
      <c r="O69" s="39">
        <v>10</v>
      </c>
      <c r="P69" s="41"/>
      <c r="Q69" s="36">
        <v>1</v>
      </c>
      <c r="R69" s="36">
        <f t="shared" si="4"/>
        <v>0</v>
      </c>
      <c r="S69" s="36">
        <f t="shared" si="5"/>
        <v>1</v>
      </c>
      <c r="T69" s="36">
        <f t="shared" si="6"/>
        <v>1</v>
      </c>
      <c r="U69" s="3">
        <f t="shared" si="7"/>
        <v>1</v>
      </c>
      <c r="V69" s="36">
        <f t="shared" si="8"/>
        <v>2</v>
      </c>
      <c r="W69" s="36">
        <f t="shared" si="9"/>
        <v>1</v>
      </c>
      <c r="X69" s="36">
        <f t="shared" si="10"/>
        <v>2</v>
      </c>
      <c r="Y69" s="36">
        <f t="shared" si="1"/>
        <v>2</v>
      </c>
      <c r="Z69" s="36">
        <v>65</v>
      </c>
      <c r="AA69" s="36">
        <f t="shared" si="2"/>
        <v>1</v>
      </c>
    </row>
    <row r="70" spans="1:27" ht="15.75" customHeight="1" x14ac:dyDescent="0.2">
      <c r="A70" s="12" t="str">
        <f t="shared" si="0"/>
        <v>453301</v>
      </c>
      <c r="B70" s="36" t="s">
        <v>76</v>
      </c>
      <c r="C70" s="36" t="s">
        <v>9</v>
      </c>
      <c r="D70" s="36" t="s">
        <v>89</v>
      </c>
      <c r="E70" s="36" t="s">
        <v>36</v>
      </c>
      <c r="F70" s="36" t="s">
        <v>102</v>
      </c>
      <c r="G70" s="37" t="s">
        <v>174</v>
      </c>
      <c r="H70" s="37" t="s">
        <v>260</v>
      </c>
      <c r="I70" s="38">
        <v>0</v>
      </c>
      <c r="J70" s="40">
        <v>12</v>
      </c>
      <c r="K70" s="40">
        <v>65</v>
      </c>
      <c r="L70" s="40">
        <f t="shared" ref="L70:L79" si="11">J70</f>
        <v>12</v>
      </c>
      <c r="M70" s="40">
        <v>49</v>
      </c>
      <c r="N70" s="40">
        <v>11</v>
      </c>
      <c r="O70" s="40">
        <v>1</v>
      </c>
      <c r="P70" s="41"/>
      <c r="Q70" s="36">
        <v>1</v>
      </c>
      <c r="R70" s="36">
        <f t="shared" ref="R70:R79" si="12">IF(K70&lt;=90,1,0)</f>
        <v>1</v>
      </c>
      <c r="S70" s="36">
        <f t="shared" ref="S70:S79" si="13">IF(R70=1,0,IF(K70&gt;360,4,ROUND(K70/90,0)))</f>
        <v>0</v>
      </c>
      <c r="T70" s="36">
        <f t="shared" ref="T70:T79" si="14">IF(R70=1,0,IF(K70&gt;360,4,ROUND(K70/90,0)))</f>
        <v>0</v>
      </c>
      <c r="U70" s="3">
        <f t="shared" ref="U70:U79" si="15">IF(R70=1,0,IF(K70&gt;480,4,ROUND(K70/120,0)))</f>
        <v>0</v>
      </c>
      <c r="V70" s="36">
        <f t="shared" ref="V70:V79" si="16">IF(J70&lt;=30,2,SUM(ROUNDUP(N70/30,0)*2, ROUND(O70/30,0)*2))</f>
        <v>2</v>
      </c>
      <c r="W70" s="36">
        <f t="shared" ref="W70:W79" si="17">IF(L70&lt;=60,1,2)</f>
        <v>1</v>
      </c>
      <c r="X70" s="36">
        <f t="shared" ref="X70:X79" si="18">IF(K70&lt;=100,1,2)</f>
        <v>1</v>
      </c>
      <c r="Y70" s="36">
        <f t="shared" si="1"/>
        <v>2</v>
      </c>
      <c r="Z70" s="36">
        <v>66</v>
      </c>
      <c r="AA70" s="36">
        <f t="shared" si="2"/>
        <v>1</v>
      </c>
    </row>
    <row r="71" spans="1:27" ht="15.75" customHeight="1" x14ac:dyDescent="0.2">
      <c r="A71" s="12" t="str">
        <f t="shared" si="0"/>
        <v>453304</v>
      </c>
      <c r="B71" s="36" t="s">
        <v>76</v>
      </c>
      <c r="C71" s="36" t="s">
        <v>9</v>
      </c>
      <c r="D71" s="36" t="s">
        <v>84</v>
      </c>
      <c r="E71" s="36" t="s">
        <v>52</v>
      </c>
      <c r="F71" s="3" t="s">
        <v>53</v>
      </c>
      <c r="G71" s="43" t="s">
        <v>106</v>
      </c>
      <c r="H71" s="43" t="s">
        <v>261</v>
      </c>
      <c r="I71" s="44">
        <v>1</v>
      </c>
      <c r="J71" s="39">
        <v>39</v>
      </c>
      <c r="K71" s="40">
        <v>72</v>
      </c>
      <c r="L71" s="40">
        <f t="shared" si="11"/>
        <v>39</v>
      </c>
      <c r="M71" s="40">
        <v>57</v>
      </c>
      <c r="N71" s="39">
        <v>25</v>
      </c>
      <c r="O71" s="39">
        <v>14</v>
      </c>
      <c r="P71" s="41"/>
      <c r="Q71" s="36">
        <v>1</v>
      </c>
      <c r="R71" s="36">
        <f t="shared" si="12"/>
        <v>1</v>
      </c>
      <c r="S71" s="36">
        <f t="shared" si="13"/>
        <v>0</v>
      </c>
      <c r="T71" s="36">
        <f t="shared" si="14"/>
        <v>0</v>
      </c>
      <c r="U71" s="3">
        <f t="shared" si="15"/>
        <v>0</v>
      </c>
      <c r="V71" s="36">
        <f t="shared" si="16"/>
        <v>2</v>
      </c>
      <c r="W71" s="36">
        <f t="shared" si="17"/>
        <v>1</v>
      </c>
      <c r="X71" s="36">
        <f t="shared" si="18"/>
        <v>1</v>
      </c>
      <c r="Y71" s="36">
        <f t="shared" si="1"/>
        <v>2</v>
      </c>
      <c r="Z71" s="36">
        <v>67</v>
      </c>
      <c r="AA71" s="36">
        <f t="shared" si="2"/>
        <v>1</v>
      </c>
    </row>
    <row r="72" spans="1:27" ht="15.75" customHeight="1" x14ac:dyDescent="0.2">
      <c r="A72" s="12" t="str">
        <f t="shared" si="0"/>
        <v>440302</v>
      </c>
      <c r="B72" s="36" t="s">
        <v>74</v>
      </c>
      <c r="C72" s="36" t="s">
        <v>4</v>
      </c>
      <c r="D72" s="36" t="s">
        <v>85</v>
      </c>
      <c r="E72" s="36" t="s">
        <v>7</v>
      </c>
      <c r="F72" s="36" t="s">
        <v>8</v>
      </c>
      <c r="G72" s="37" t="s">
        <v>175</v>
      </c>
      <c r="H72" s="37" t="s">
        <v>262</v>
      </c>
      <c r="I72" s="38">
        <v>0</v>
      </c>
      <c r="J72" s="40">
        <v>26</v>
      </c>
      <c r="K72" s="40">
        <v>161</v>
      </c>
      <c r="L72" s="40">
        <f t="shared" si="11"/>
        <v>26</v>
      </c>
      <c r="M72" s="40">
        <v>139</v>
      </c>
      <c r="N72" s="40">
        <v>21</v>
      </c>
      <c r="O72" s="40">
        <v>5</v>
      </c>
      <c r="P72" s="41"/>
      <c r="Q72" s="36">
        <v>1</v>
      </c>
      <c r="R72" s="36">
        <f t="shared" si="12"/>
        <v>0</v>
      </c>
      <c r="S72" s="36">
        <f t="shared" si="13"/>
        <v>2</v>
      </c>
      <c r="T72" s="36">
        <f t="shared" si="14"/>
        <v>2</v>
      </c>
      <c r="U72" s="3">
        <f t="shared" si="15"/>
        <v>1</v>
      </c>
      <c r="V72" s="36">
        <f t="shared" si="16"/>
        <v>2</v>
      </c>
      <c r="W72" s="36">
        <f t="shared" si="17"/>
        <v>1</v>
      </c>
      <c r="X72" s="36">
        <f t="shared" si="18"/>
        <v>2</v>
      </c>
      <c r="Y72" s="36">
        <f t="shared" si="1"/>
        <v>2</v>
      </c>
      <c r="Z72" s="36">
        <v>68</v>
      </c>
      <c r="AA72" s="36">
        <f t="shared" si="2"/>
        <v>1</v>
      </c>
    </row>
    <row r="73" spans="1:27" ht="15.75" customHeight="1" x14ac:dyDescent="0.2">
      <c r="A73" s="12" t="str">
        <f t="shared" si="0"/>
        <v>440302</v>
      </c>
      <c r="B73" s="36" t="s">
        <v>74</v>
      </c>
      <c r="C73" s="36" t="s">
        <v>4</v>
      </c>
      <c r="D73" s="36" t="s">
        <v>85</v>
      </c>
      <c r="E73" s="36" t="s">
        <v>7</v>
      </c>
      <c r="F73" s="36" t="s">
        <v>8</v>
      </c>
      <c r="G73" s="37" t="s">
        <v>176</v>
      </c>
      <c r="H73" s="37" t="s">
        <v>263</v>
      </c>
      <c r="I73" s="38">
        <v>1</v>
      </c>
      <c r="J73" s="39">
        <v>14</v>
      </c>
      <c r="K73" s="40">
        <v>129</v>
      </c>
      <c r="L73" s="40">
        <f t="shared" si="11"/>
        <v>14</v>
      </c>
      <c r="M73" s="40">
        <v>89</v>
      </c>
      <c r="N73" s="39">
        <v>5</v>
      </c>
      <c r="O73" s="39">
        <v>9</v>
      </c>
      <c r="P73" s="41"/>
      <c r="Q73" s="36">
        <v>1</v>
      </c>
      <c r="R73" s="36">
        <f t="shared" si="12"/>
        <v>0</v>
      </c>
      <c r="S73" s="36">
        <f t="shared" si="13"/>
        <v>1</v>
      </c>
      <c r="T73" s="36">
        <f t="shared" si="14"/>
        <v>1</v>
      </c>
      <c r="U73" s="3">
        <f t="shared" si="15"/>
        <v>1</v>
      </c>
      <c r="V73" s="36">
        <f t="shared" si="16"/>
        <v>2</v>
      </c>
      <c r="W73" s="36">
        <f t="shared" si="17"/>
        <v>1</v>
      </c>
      <c r="X73" s="36">
        <f t="shared" si="18"/>
        <v>2</v>
      </c>
      <c r="Y73" s="36">
        <f t="shared" si="1"/>
        <v>2</v>
      </c>
      <c r="Z73" s="36">
        <v>69</v>
      </c>
      <c r="AA73" s="36">
        <f t="shared" si="2"/>
        <v>1</v>
      </c>
    </row>
    <row r="74" spans="1:27" ht="15.75" customHeight="1" x14ac:dyDescent="0.2">
      <c r="A74" s="12" t="str">
        <f t="shared" si="0"/>
        <v>453306</v>
      </c>
      <c r="B74" s="36" t="s">
        <v>76</v>
      </c>
      <c r="C74" s="36" t="s">
        <v>9</v>
      </c>
      <c r="D74" s="36" t="s">
        <v>87</v>
      </c>
      <c r="E74" s="36" t="s">
        <v>30</v>
      </c>
      <c r="F74" s="36" t="s">
        <v>104</v>
      </c>
      <c r="G74" s="37" t="s">
        <v>177</v>
      </c>
      <c r="H74" s="37" t="s">
        <v>264</v>
      </c>
      <c r="I74" s="38">
        <v>1</v>
      </c>
      <c r="J74" s="40">
        <v>175</v>
      </c>
      <c r="K74" s="40">
        <v>234</v>
      </c>
      <c r="L74" s="40">
        <f t="shared" si="11"/>
        <v>175</v>
      </c>
      <c r="M74" s="40">
        <v>42</v>
      </c>
      <c r="N74" s="40">
        <v>93</v>
      </c>
      <c r="O74" s="40">
        <v>82</v>
      </c>
      <c r="P74" s="41"/>
      <c r="Q74" s="36">
        <v>1</v>
      </c>
      <c r="R74" s="36">
        <f t="shared" si="12"/>
        <v>0</v>
      </c>
      <c r="S74" s="36">
        <f t="shared" si="13"/>
        <v>3</v>
      </c>
      <c r="T74" s="36">
        <f t="shared" si="14"/>
        <v>3</v>
      </c>
      <c r="U74" s="3">
        <f t="shared" si="15"/>
        <v>2</v>
      </c>
      <c r="V74" s="36">
        <f t="shared" si="16"/>
        <v>14</v>
      </c>
      <c r="W74" s="36">
        <f t="shared" si="17"/>
        <v>2</v>
      </c>
      <c r="X74" s="36">
        <f t="shared" si="18"/>
        <v>2</v>
      </c>
      <c r="Y74" s="36">
        <f t="shared" si="1"/>
        <v>2</v>
      </c>
      <c r="Z74" s="36">
        <v>70</v>
      </c>
      <c r="AA74" s="36">
        <f t="shared" si="2"/>
        <v>1</v>
      </c>
    </row>
    <row r="75" spans="1:27" ht="15.75" customHeight="1" x14ac:dyDescent="0.2">
      <c r="A75" s="12" t="str">
        <f t="shared" si="0"/>
        <v>462302</v>
      </c>
      <c r="B75" s="36" t="s">
        <v>86</v>
      </c>
      <c r="C75" s="36" t="s">
        <v>27</v>
      </c>
      <c r="D75" s="36" t="s">
        <v>85</v>
      </c>
      <c r="E75" s="36" t="s">
        <v>28</v>
      </c>
      <c r="F75" s="36" t="s">
        <v>29</v>
      </c>
      <c r="G75" s="37" t="s">
        <v>178</v>
      </c>
      <c r="H75" s="37" t="s">
        <v>265</v>
      </c>
      <c r="I75" s="38">
        <v>0</v>
      </c>
      <c r="J75" s="39">
        <v>72</v>
      </c>
      <c r="K75" s="40">
        <v>72</v>
      </c>
      <c r="L75" s="40">
        <f t="shared" si="11"/>
        <v>72</v>
      </c>
      <c r="M75" s="40">
        <v>20</v>
      </c>
      <c r="N75" s="39">
        <v>38</v>
      </c>
      <c r="O75" s="39">
        <v>34</v>
      </c>
      <c r="P75" s="41"/>
      <c r="Q75" s="36">
        <v>1</v>
      </c>
      <c r="R75" s="36">
        <f t="shared" si="12"/>
        <v>1</v>
      </c>
      <c r="S75" s="36">
        <f t="shared" si="13"/>
        <v>0</v>
      </c>
      <c r="T75" s="36">
        <f t="shared" si="14"/>
        <v>0</v>
      </c>
      <c r="U75" s="3">
        <f t="shared" si="15"/>
        <v>0</v>
      </c>
      <c r="V75" s="36">
        <f t="shared" si="16"/>
        <v>6</v>
      </c>
      <c r="W75" s="36">
        <f t="shared" si="17"/>
        <v>2</v>
      </c>
      <c r="X75" s="36">
        <f t="shared" si="18"/>
        <v>1</v>
      </c>
      <c r="Y75" s="36">
        <f t="shared" si="1"/>
        <v>2</v>
      </c>
      <c r="Z75" s="36">
        <v>71</v>
      </c>
      <c r="AA75" s="36">
        <f t="shared" si="2"/>
        <v>1</v>
      </c>
    </row>
    <row r="76" spans="1:27" ht="15.75" customHeight="1" x14ac:dyDescent="0.2">
      <c r="A76" s="12" t="str">
        <f t="shared" si="0"/>
        <v>450311</v>
      </c>
      <c r="B76" s="45" t="s">
        <v>77</v>
      </c>
      <c r="C76" s="45" t="s">
        <v>12</v>
      </c>
      <c r="D76" s="45" t="s">
        <v>90</v>
      </c>
      <c r="E76" s="45" t="s">
        <v>99</v>
      </c>
      <c r="F76" s="45" t="s">
        <v>100</v>
      </c>
      <c r="G76" s="46" t="s">
        <v>179</v>
      </c>
      <c r="H76" s="46" t="s">
        <v>266</v>
      </c>
      <c r="I76" s="47">
        <v>0</v>
      </c>
      <c r="J76" s="48">
        <v>14</v>
      </c>
      <c r="K76" s="40">
        <v>91</v>
      </c>
      <c r="L76" s="40">
        <f t="shared" si="11"/>
        <v>14</v>
      </c>
      <c r="M76" s="40">
        <v>53</v>
      </c>
      <c r="N76" s="49">
        <v>10</v>
      </c>
      <c r="O76" s="49">
        <v>4</v>
      </c>
      <c r="P76" s="41"/>
      <c r="Q76" s="36">
        <v>1</v>
      </c>
      <c r="R76" s="36">
        <f t="shared" si="12"/>
        <v>0</v>
      </c>
      <c r="S76" s="36">
        <f t="shared" si="13"/>
        <v>1</v>
      </c>
      <c r="T76" s="36">
        <f t="shared" si="14"/>
        <v>1</v>
      </c>
      <c r="U76" s="3">
        <f t="shared" si="15"/>
        <v>1</v>
      </c>
      <c r="V76" s="36">
        <f t="shared" si="16"/>
        <v>2</v>
      </c>
      <c r="W76" s="36">
        <f t="shared" si="17"/>
        <v>1</v>
      </c>
      <c r="X76" s="36">
        <f t="shared" si="18"/>
        <v>1</v>
      </c>
      <c r="Y76" s="36">
        <f t="shared" si="1"/>
        <v>2</v>
      </c>
      <c r="Z76" s="36">
        <v>72</v>
      </c>
      <c r="AA76" s="36">
        <f t="shared" si="2"/>
        <v>1</v>
      </c>
    </row>
    <row r="77" spans="1:27" ht="15.75" customHeight="1" x14ac:dyDescent="0.2">
      <c r="A77" s="12" t="str">
        <f t="shared" si="0"/>
        <v>454300</v>
      </c>
      <c r="B77" s="45" t="s">
        <v>82</v>
      </c>
      <c r="C77" s="45" t="s">
        <v>21</v>
      </c>
      <c r="D77" s="45" t="s">
        <v>79</v>
      </c>
      <c r="E77" s="45" t="s">
        <v>22</v>
      </c>
      <c r="F77" s="45" t="s">
        <v>48</v>
      </c>
      <c r="G77" s="46" t="s">
        <v>180</v>
      </c>
      <c r="H77" s="46" t="s">
        <v>267</v>
      </c>
      <c r="I77" s="47">
        <v>0</v>
      </c>
      <c r="J77" s="48">
        <v>30</v>
      </c>
      <c r="K77" s="40">
        <v>53</v>
      </c>
      <c r="L77" s="40">
        <f t="shared" si="11"/>
        <v>30</v>
      </c>
      <c r="M77" s="40">
        <f>K77-L77</f>
        <v>23</v>
      </c>
      <c r="N77" s="49">
        <v>13</v>
      </c>
      <c r="O77" s="49">
        <f>L77-N77</f>
        <v>17</v>
      </c>
      <c r="P77" s="41"/>
      <c r="Q77" s="36">
        <v>1</v>
      </c>
      <c r="R77" s="36">
        <f t="shared" si="12"/>
        <v>1</v>
      </c>
      <c r="S77" s="36">
        <f t="shared" si="13"/>
        <v>0</v>
      </c>
      <c r="T77" s="36">
        <f t="shared" si="14"/>
        <v>0</v>
      </c>
      <c r="U77" s="3">
        <f t="shared" si="15"/>
        <v>0</v>
      </c>
      <c r="V77" s="36">
        <f t="shared" si="16"/>
        <v>2</v>
      </c>
      <c r="W77" s="36">
        <f t="shared" si="17"/>
        <v>1</v>
      </c>
      <c r="X77" s="36">
        <f t="shared" si="18"/>
        <v>1</v>
      </c>
      <c r="Y77" s="36">
        <f t="shared" si="1"/>
        <v>2</v>
      </c>
      <c r="Z77" s="36">
        <v>73</v>
      </c>
      <c r="AA77" s="36">
        <f t="shared" si="2"/>
        <v>1</v>
      </c>
    </row>
    <row r="78" spans="1:27" ht="15.75" customHeight="1" x14ac:dyDescent="0.2">
      <c r="A78" s="12" t="str">
        <f t="shared" si="0"/>
        <v>440302</v>
      </c>
      <c r="B78" s="45" t="s">
        <v>74</v>
      </c>
      <c r="C78" s="45" t="s">
        <v>4</v>
      </c>
      <c r="D78" s="45" t="s">
        <v>85</v>
      </c>
      <c r="E78" s="45" t="s">
        <v>7</v>
      </c>
      <c r="F78" s="45" t="s">
        <v>8</v>
      </c>
      <c r="G78" s="46" t="s">
        <v>142</v>
      </c>
      <c r="H78" s="46" t="s">
        <v>268</v>
      </c>
      <c r="I78" s="47">
        <v>0</v>
      </c>
      <c r="J78" s="50">
        <v>88</v>
      </c>
      <c r="K78" s="40">
        <v>371</v>
      </c>
      <c r="L78" s="40">
        <f t="shared" si="11"/>
        <v>88</v>
      </c>
      <c r="M78" s="40">
        <v>344</v>
      </c>
      <c r="N78" s="51">
        <v>51</v>
      </c>
      <c r="O78" s="51">
        <v>37</v>
      </c>
      <c r="P78" s="41">
        <v>1</v>
      </c>
      <c r="Q78" s="36">
        <v>1</v>
      </c>
      <c r="R78" s="36">
        <f t="shared" si="12"/>
        <v>0</v>
      </c>
      <c r="S78" s="36">
        <f t="shared" si="13"/>
        <v>4</v>
      </c>
      <c r="T78" s="36">
        <f t="shared" si="14"/>
        <v>4</v>
      </c>
      <c r="U78" s="3">
        <f t="shared" si="15"/>
        <v>3</v>
      </c>
      <c r="V78" s="36">
        <f t="shared" si="16"/>
        <v>6</v>
      </c>
      <c r="W78" s="36">
        <f t="shared" si="17"/>
        <v>2</v>
      </c>
      <c r="X78" s="36">
        <f t="shared" si="18"/>
        <v>2</v>
      </c>
      <c r="Y78" s="36">
        <f t="shared" si="1"/>
        <v>1</v>
      </c>
      <c r="Z78" s="36">
        <v>74</v>
      </c>
      <c r="AA78" s="36">
        <f t="shared" si="2"/>
        <v>1</v>
      </c>
    </row>
    <row r="79" spans="1:27" ht="15.75" customHeight="1" x14ac:dyDescent="0.2">
      <c r="A79" s="12" t="str">
        <f t="shared" si="0"/>
        <v>440303</v>
      </c>
      <c r="B79" s="45" t="s">
        <v>74</v>
      </c>
      <c r="C79" s="45" t="s">
        <v>4</v>
      </c>
      <c r="D79" s="45" t="s">
        <v>75</v>
      </c>
      <c r="E79" s="45" t="s">
        <v>5</v>
      </c>
      <c r="F79" s="45" t="s">
        <v>6</v>
      </c>
      <c r="G79" s="46" t="s">
        <v>181</v>
      </c>
      <c r="H79" s="46" t="s">
        <v>269</v>
      </c>
      <c r="I79" s="47">
        <v>0</v>
      </c>
      <c r="J79" s="50">
        <v>22</v>
      </c>
      <c r="K79" s="40">
        <v>79</v>
      </c>
      <c r="L79" s="40">
        <f t="shared" si="11"/>
        <v>22</v>
      </c>
      <c r="M79" s="40">
        <v>87</v>
      </c>
      <c r="N79" s="51">
        <v>17</v>
      </c>
      <c r="O79" s="51">
        <v>5</v>
      </c>
      <c r="P79" s="41"/>
      <c r="Q79" s="36">
        <v>1</v>
      </c>
      <c r="R79" s="36">
        <f t="shared" si="12"/>
        <v>1</v>
      </c>
      <c r="S79" s="36">
        <f t="shared" si="13"/>
        <v>0</v>
      </c>
      <c r="T79" s="36">
        <f t="shared" si="14"/>
        <v>0</v>
      </c>
      <c r="U79" s="3">
        <f t="shared" si="15"/>
        <v>0</v>
      </c>
      <c r="V79" s="36">
        <f t="shared" si="16"/>
        <v>2</v>
      </c>
      <c r="W79" s="36">
        <f t="shared" si="17"/>
        <v>1</v>
      </c>
      <c r="X79" s="36">
        <f t="shared" si="18"/>
        <v>1</v>
      </c>
      <c r="Y79" s="36">
        <f t="shared" si="1"/>
        <v>2</v>
      </c>
      <c r="Z79" s="36">
        <v>75</v>
      </c>
      <c r="AA79" s="36">
        <f t="shared" si="2"/>
        <v>1</v>
      </c>
    </row>
    <row r="80" spans="1:27" ht="15.75" customHeight="1" x14ac:dyDescent="0.2">
      <c r="B80" s="52"/>
      <c r="C80" s="52"/>
      <c r="D80" s="52"/>
      <c r="E80" s="52"/>
      <c r="F80" s="52"/>
      <c r="G80" s="52"/>
      <c r="H80" s="52"/>
      <c r="I80" s="52"/>
      <c r="J80" s="53">
        <f t="shared" ref="J80:Q80" si="19">+SUM(J5:J79)</f>
        <v>4141</v>
      </c>
      <c r="K80" s="53">
        <f t="shared" si="19"/>
        <v>15736</v>
      </c>
      <c r="L80" s="53">
        <f t="shared" si="19"/>
        <v>4141</v>
      </c>
      <c r="M80" s="53">
        <f t="shared" si="19"/>
        <v>11520</v>
      </c>
      <c r="N80" s="53">
        <f t="shared" si="19"/>
        <v>2383</v>
      </c>
      <c r="O80" s="53">
        <f t="shared" si="19"/>
        <v>1758</v>
      </c>
      <c r="P80" s="53">
        <f t="shared" si="19"/>
        <v>13</v>
      </c>
      <c r="Q80" s="52">
        <f t="shared" si="19"/>
        <v>75</v>
      </c>
      <c r="R80" s="52">
        <f>SUM(R5:R79)</f>
        <v>19</v>
      </c>
      <c r="S80" s="52">
        <f t="shared" ref="S80:AA80" si="20">+SUM(S5:S79)</f>
        <v>143</v>
      </c>
      <c r="T80" s="52">
        <f t="shared" si="20"/>
        <v>143</v>
      </c>
      <c r="U80" s="52">
        <f t="shared" si="20"/>
        <v>111</v>
      </c>
      <c r="V80" s="52">
        <f t="shared" si="20"/>
        <v>340</v>
      </c>
      <c r="W80" s="52">
        <f t="shared" si="20"/>
        <v>97</v>
      </c>
      <c r="X80" s="52">
        <f t="shared" si="20"/>
        <v>128</v>
      </c>
      <c r="Y80" s="52">
        <f t="shared" si="20"/>
        <v>137</v>
      </c>
      <c r="Z80" s="52">
        <f t="shared" si="20"/>
        <v>2843</v>
      </c>
      <c r="AA80" s="52">
        <f t="shared" si="20"/>
        <v>75</v>
      </c>
    </row>
    <row r="81" spans="2:27" ht="15.75" customHeight="1" x14ac:dyDescent="0.2">
      <c r="P81" s="26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t="15" customHeight="1" x14ac:dyDescent="0.2">
      <c r="P82" s="26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t="15" customHeight="1" x14ac:dyDescent="0.2">
      <c r="B83" s="54" t="s">
        <v>82</v>
      </c>
      <c r="C83" s="54" t="s">
        <v>21</v>
      </c>
      <c r="D83" s="54" t="s">
        <v>79</v>
      </c>
      <c r="E83" s="54" t="s">
        <v>22</v>
      </c>
      <c r="F83" s="54" t="s">
        <v>23</v>
      </c>
      <c r="G83" s="55" t="s">
        <v>114</v>
      </c>
      <c r="H83" s="55" t="s">
        <v>270</v>
      </c>
      <c r="I83" s="56">
        <v>0</v>
      </c>
      <c r="J83" s="57">
        <v>25</v>
      </c>
      <c r="K83" s="57">
        <v>1271</v>
      </c>
      <c r="L83" s="57">
        <v>25</v>
      </c>
      <c r="M83" s="57">
        <v>1169</v>
      </c>
      <c r="N83" s="57">
        <v>20</v>
      </c>
      <c r="O83" s="57">
        <v>5</v>
      </c>
      <c r="P83" s="58"/>
      <c r="Q83" s="54"/>
      <c r="R83" s="54"/>
      <c r="S83" s="54"/>
      <c r="T83" s="54"/>
      <c r="U83" s="59"/>
      <c r="V83" s="54"/>
      <c r="W83" s="54"/>
      <c r="X83" s="54"/>
      <c r="Y83" s="54"/>
      <c r="Z83" s="54"/>
      <c r="AA83" s="60"/>
    </row>
  </sheetData>
  <autoFilter ref="A4:P81" xr:uid="{00000000-0009-0000-0000-000001000000}"/>
  <mergeCells count="1">
    <mergeCell ref="K3:O3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topLeftCell="A5" workbookViewId="0">
      <selection activeCell="H30" sqref="H30"/>
    </sheetView>
  </sheetViews>
  <sheetFormatPr baseColWidth="10" defaultColWidth="14.5" defaultRowHeight="15" customHeight="1" x14ac:dyDescent="0.2"/>
  <cols>
    <col min="1" max="1" width="11.5" customWidth="1"/>
    <col min="2" max="2" width="62.5" customWidth="1"/>
    <col min="3" max="3" width="15.1640625" customWidth="1"/>
    <col min="4" max="5" width="45.33203125" customWidth="1"/>
    <col min="6" max="6" width="16.83203125" customWidth="1"/>
    <col min="7" max="32" width="13.5" customWidth="1"/>
    <col min="33" max="33" width="14.33203125" customWidth="1"/>
  </cols>
  <sheetData>
    <row r="1" spans="1:3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6"/>
    </row>
    <row r="2" spans="1:33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 t="s">
        <v>69</v>
      </c>
      <c r="U2" s="9" t="s">
        <v>70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"/>
    </row>
    <row r="3" spans="1:33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 t="s">
        <v>71</v>
      </c>
      <c r="T3" s="10">
        <f>+AG30</f>
        <v>16363594</v>
      </c>
      <c r="U3" s="10">
        <f>SUM(T94:W94)</f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6"/>
    </row>
    <row r="4" spans="1:3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6"/>
    </row>
    <row r="5" spans="1:3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6"/>
    </row>
    <row r="6" spans="1:33" x14ac:dyDescent="0.2">
      <c r="A6" s="2"/>
      <c r="B6" s="2"/>
      <c r="C6" s="2"/>
      <c r="D6" s="5"/>
      <c r="E6" s="5"/>
      <c r="F6" s="19" t="s">
        <v>55</v>
      </c>
      <c r="G6" s="17"/>
      <c r="H6" s="20"/>
      <c r="I6" s="19" t="s">
        <v>56</v>
      </c>
      <c r="J6" s="17"/>
      <c r="K6" s="20"/>
      <c r="L6" s="19" t="s">
        <v>57</v>
      </c>
      <c r="M6" s="17"/>
      <c r="N6" s="20"/>
      <c r="O6" s="19" t="s">
        <v>58</v>
      </c>
      <c r="P6" s="17"/>
      <c r="Q6" s="20"/>
      <c r="R6" s="19" t="s">
        <v>59</v>
      </c>
      <c r="S6" s="17"/>
      <c r="T6" s="20"/>
      <c r="U6" s="19" t="s">
        <v>60</v>
      </c>
      <c r="V6" s="17"/>
      <c r="W6" s="20"/>
      <c r="X6" s="19" t="s">
        <v>61</v>
      </c>
      <c r="Y6" s="17"/>
      <c r="Z6" s="20"/>
      <c r="AA6" s="19" t="s">
        <v>62</v>
      </c>
      <c r="AB6" s="17"/>
      <c r="AC6" s="20"/>
      <c r="AD6" s="19" t="s">
        <v>67</v>
      </c>
      <c r="AE6" s="17"/>
      <c r="AF6" s="20"/>
      <c r="AG6" s="21" t="s">
        <v>72</v>
      </c>
    </row>
    <row r="7" spans="1:33" ht="48" x14ac:dyDescent="0.2">
      <c r="A7" s="1" t="s">
        <v>0</v>
      </c>
      <c r="B7" s="1" t="s">
        <v>1</v>
      </c>
      <c r="C7" s="1" t="s">
        <v>2</v>
      </c>
      <c r="D7" s="1" t="s">
        <v>54</v>
      </c>
      <c r="E7" s="7" t="s">
        <v>68</v>
      </c>
      <c r="F7" s="8" t="s">
        <v>63</v>
      </c>
      <c r="G7" s="8" t="s">
        <v>64</v>
      </c>
      <c r="H7" s="8" t="s">
        <v>65</v>
      </c>
      <c r="I7" s="8" t="s">
        <v>63</v>
      </c>
      <c r="J7" s="8" t="s">
        <v>64</v>
      </c>
      <c r="K7" s="8" t="s">
        <v>65</v>
      </c>
      <c r="L7" s="8" t="s">
        <v>63</v>
      </c>
      <c r="M7" s="8" t="s">
        <v>64</v>
      </c>
      <c r="N7" s="8" t="s">
        <v>65</v>
      </c>
      <c r="O7" s="8" t="s">
        <v>63</v>
      </c>
      <c r="P7" s="8" t="s">
        <v>64</v>
      </c>
      <c r="Q7" s="8" t="s">
        <v>65</v>
      </c>
      <c r="R7" s="8" t="s">
        <v>63</v>
      </c>
      <c r="S7" s="8" t="s">
        <v>64</v>
      </c>
      <c r="T7" s="8" t="s">
        <v>65</v>
      </c>
      <c r="U7" s="8" t="s">
        <v>63</v>
      </c>
      <c r="V7" s="8" t="s">
        <v>64</v>
      </c>
      <c r="W7" s="8" t="s">
        <v>65</v>
      </c>
      <c r="X7" s="8" t="s">
        <v>63</v>
      </c>
      <c r="Y7" s="8" t="s">
        <v>64</v>
      </c>
      <c r="Z7" s="8" t="s">
        <v>65</v>
      </c>
      <c r="AA7" s="8" t="s">
        <v>63</v>
      </c>
      <c r="AB7" s="8" t="s">
        <v>64</v>
      </c>
      <c r="AC7" s="8" t="s">
        <v>65</v>
      </c>
      <c r="AD7" s="8" t="s">
        <v>63</v>
      </c>
      <c r="AE7" s="8" t="s">
        <v>64</v>
      </c>
      <c r="AF7" s="8" t="s">
        <v>65</v>
      </c>
      <c r="AG7" s="22"/>
    </row>
    <row r="8" spans="1:33" x14ac:dyDescent="0.2">
      <c r="A8" s="3">
        <v>440</v>
      </c>
      <c r="B8" s="3" t="s">
        <v>4</v>
      </c>
      <c r="C8" s="3">
        <v>303</v>
      </c>
      <c r="D8" s="3" t="s">
        <v>5</v>
      </c>
      <c r="E8" s="3" t="s">
        <v>6</v>
      </c>
      <c r="F8" s="4">
        <v>180000</v>
      </c>
      <c r="G8" s="4">
        <v>15696</v>
      </c>
      <c r="H8" s="4">
        <v>3600</v>
      </c>
      <c r="I8" s="4">
        <v>240000</v>
      </c>
      <c r="J8" s="4">
        <v>21600</v>
      </c>
      <c r="K8" s="4">
        <v>9000</v>
      </c>
      <c r="L8" s="4">
        <v>144000</v>
      </c>
      <c r="M8" s="4">
        <v>12960</v>
      </c>
      <c r="N8" s="4">
        <v>5400</v>
      </c>
      <c r="O8" s="4">
        <v>1020000</v>
      </c>
      <c r="P8" s="4">
        <v>91800</v>
      </c>
      <c r="Q8" s="4">
        <v>36000</v>
      </c>
      <c r="R8" s="4">
        <v>230000</v>
      </c>
      <c r="S8" s="4">
        <v>20800</v>
      </c>
      <c r="T8" s="4">
        <v>12000</v>
      </c>
      <c r="U8" s="4">
        <v>69000</v>
      </c>
      <c r="V8" s="4">
        <v>6240</v>
      </c>
      <c r="W8" s="4">
        <v>3600</v>
      </c>
      <c r="X8" s="4">
        <v>37950</v>
      </c>
      <c r="Y8" s="4">
        <v>3432</v>
      </c>
      <c r="Z8" s="4">
        <v>1800</v>
      </c>
      <c r="AA8" s="4">
        <v>0</v>
      </c>
      <c r="AB8" s="4">
        <v>0</v>
      </c>
      <c r="AC8" s="4">
        <v>0</v>
      </c>
      <c r="AD8" s="4">
        <v>69000</v>
      </c>
      <c r="AE8" s="4">
        <v>6210</v>
      </c>
      <c r="AF8" s="4">
        <v>1800</v>
      </c>
      <c r="AG8" s="10">
        <f t="shared" ref="AG8:AG30" si="0">+SUM(F8:AF8)</f>
        <v>2241888</v>
      </c>
    </row>
    <row r="9" spans="1:33" x14ac:dyDescent="0.2">
      <c r="A9" s="3">
        <v>453</v>
      </c>
      <c r="B9" s="3" t="s">
        <v>9</v>
      </c>
      <c r="C9" s="3">
        <v>303</v>
      </c>
      <c r="D9" s="3" t="s">
        <v>10</v>
      </c>
      <c r="E9" s="3" t="s">
        <v>11</v>
      </c>
      <c r="F9" s="4">
        <v>90000</v>
      </c>
      <c r="G9" s="4">
        <v>7848</v>
      </c>
      <c r="H9" s="4">
        <v>1800</v>
      </c>
      <c r="I9" s="4">
        <v>96000</v>
      </c>
      <c r="J9" s="4">
        <v>8640</v>
      </c>
      <c r="K9" s="4">
        <v>3600</v>
      </c>
      <c r="L9" s="4">
        <v>48000</v>
      </c>
      <c r="M9" s="4">
        <v>4320</v>
      </c>
      <c r="N9" s="4">
        <v>1800</v>
      </c>
      <c r="O9" s="4">
        <v>374000</v>
      </c>
      <c r="P9" s="4">
        <v>33660</v>
      </c>
      <c r="Q9" s="4">
        <v>13200</v>
      </c>
      <c r="R9" s="4">
        <v>92000</v>
      </c>
      <c r="S9" s="4">
        <v>8320</v>
      </c>
      <c r="T9" s="4">
        <v>4800</v>
      </c>
      <c r="U9" s="4">
        <v>34500</v>
      </c>
      <c r="V9" s="4">
        <v>3120</v>
      </c>
      <c r="W9" s="4">
        <v>1800</v>
      </c>
      <c r="X9" s="4">
        <v>25300</v>
      </c>
      <c r="Y9" s="4">
        <v>2288</v>
      </c>
      <c r="Z9" s="4">
        <v>1200</v>
      </c>
      <c r="AA9" s="4">
        <v>0</v>
      </c>
      <c r="AB9" s="4">
        <v>0</v>
      </c>
      <c r="AC9" s="4">
        <v>0</v>
      </c>
      <c r="AD9" s="4">
        <v>46000</v>
      </c>
      <c r="AE9" s="4">
        <v>4140</v>
      </c>
      <c r="AF9" s="4">
        <v>1200</v>
      </c>
      <c r="AG9" s="10">
        <f t="shared" si="0"/>
        <v>907536</v>
      </c>
    </row>
    <row r="10" spans="1:33" x14ac:dyDescent="0.2">
      <c r="A10" s="3">
        <v>450</v>
      </c>
      <c r="B10" s="3" t="s">
        <v>12</v>
      </c>
      <c r="C10" s="3">
        <v>307</v>
      </c>
      <c r="D10" s="3" t="s">
        <v>13</v>
      </c>
      <c r="E10" s="3" t="s">
        <v>14</v>
      </c>
      <c r="F10" s="4">
        <v>30000</v>
      </c>
      <c r="G10" s="4">
        <v>2616</v>
      </c>
      <c r="H10" s="4">
        <v>600</v>
      </c>
      <c r="I10" s="4">
        <v>16000</v>
      </c>
      <c r="J10" s="4">
        <v>1440</v>
      </c>
      <c r="K10" s="4">
        <v>600</v>
      </c>
      <c r="L10" s="4">
        <v>0</v>
      </c>
      <c r="M10" s="4">
        <v>0</v>
      </c>
      <c r="N10" s="4">
        <v>0</v>
      </c>
      <c r="O10" s="4">
        <v>34000</v>
      </c>
      <c r="P10" s="4">
        <v>3060</v>
      </c>
      <c r="Q10" s="4">
        <v>1200</v>
      </c>
      <c r="R10" s="4">
        <v>11500</v>
      </c>
      <c r="S10" s="4">
        <v>1040</v>
      </c>
      <c r="T10" s="4">
        <v>600</v>
      </c>
      <c r="U10" s="4">
        <v>11500</v>
      </c>
      <c r="V10" s="4">
        <v>1040</v>
      </c>
      <c r="W10" s="4">
        <v>600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10">
        <f t="shared" si="0"/>
        <v>115796</v>
      </c>
    </row>
    <row r="11" spans="1:33" x14ac:dyDescent="0.2">
      <c r="A11" s="3">
        <v>453</v>
      </c>
      <c r="B11" s="3" t="s">
        <v>9</v>
      </c>
      <c r="C11" s="3">
        <v>300</v>
      </c>
      <c r="D11" s="3" t="s">
        <v>15</v>
      </c>
      <c r="E11" s="3" t="s">
        <v>16</v>
      </c>
      <c r="F11" s="4">
        <v>120000</v>
      </c>
      <c r="G11" s="4">
        <v>10464</v>
      </c>
      <c r="H11" s="4">
        <v>2400</v>
      </c>
      <c r="I11" s="4">
        <v>128000</v>
      </c>
      <c r="J11" s="4">
        <v>11520</v>
      </c>
      <c r="K11" s="4">
        <v>4800</v>
      </c>
      <c r="L11" s="4">
        <v>64000</v>
      </c>
      <c r="M11" s="4">
        <v>5760</v>
      </c>
      <c r="N11" s="4">
        <v>2400</v>
      </c>
      <c r="O11" s="4">
        <v>476000</v>
      </c>
      <c r="P11" s="4">
        <v>42840</v>
      </c>
      <c r="Q11" s="4">
        <v>16800</v>
      </c>
      <c r="R11" s="4">
        <v>103500</v>
      </c>
      <c r="S11" s="4">
        <v>9360</v>
      </c>
      <c r="T11" s="4">
        <v>5400</v>
      </c>
      <c r="U11" s="4">
        <v>46000</v>
      </c>
      <c r="V11" s="4">
        <v>4160</v>
      </c>
      <c r="W11" s="4">
        <v>2400</v>
      </c>
      <c r="X11" s="4">
        <v>37950</v>
      </c>
      <c r="Y11" s="4">
        <v>3432</v>
      </c>
      <c r="Z11" s="4">
        <v>1800</v>
      </c>
      <c r="AA11" s="4">
        <v>0</v>
      </c>
      <c r="AB11" s="4">
        <v>0</v>
      </c>
      <c r="AC11" s="4">
        <v>0</v>
      </c>
      <c r="AD11" s="4">
        <v>69000</v>
      </c>
      <c r="AE11" s="4">
        <v>6210</v>
      </c>
      <c r="AF11" s="4">
        <v>1800</v>
      </c>
      <c r="AG11" s="10">
        <f t="shared" si="0"/>
        <v>1175996</v>
      </c>
    </row>
    <row r="12" spans="1:33" x14ac:dyDescent="0.2">
      <c r="A12" s="3">
        <v>453</v>
      </c>
      <c r="B12" s="3" t="s">
        <v>9</v>
      </c>
      <c r="C12" s="3">
        <v>308</v>
      </c>
      <c r="D12" s="3" t="s">
        <v>17</v>
      </c>
      <c r="E12" s="3" t="s">
        <v>18</v>
      </c>
      <c r="F12" s="4">
        <v>180000</v>
      </c>
      <c r="G12" s="4">
        <v>15696</v>
      </c>
      <c r="H12" s="4">
        <v>3600</v>
      </c>
      <c r="I12" s="4">
        <v>112000</v>
      </c>
      <c r="J12" s="4">
        <v>10080</v>
      </c>
      <c r="K12" s="4">
        <v>4200</v>
      </c>
      <c r="L12" s="4">
        <v>16000</v>
      </c>
      <c r="M12" s="4">
        <v>1440</v>
      </c>
      <c r="N12" s="4">
        <v>600</v>
      </c>
      <c r="O12" s="4">
        <v>272000</v>
      </c>
      <c r="P12" s="4">
        <v>24480</v>
      </c>
      <c r="Q12" s="4">
        <v>9600</v>
      </c>
      <c r="R12" s="4">
        <v>34500</v>
      </c>
      <c r="S12" s="4">
        <v>3120</v>
      </c>
      <c r="T12" s="4">
        <v>1800</v>
      </c>
      <c r="U12" s="4">
        <v>23000</v>
      </c>
      <c r="V12" s="4">
        <v>2080</v>
      </c>
      <c r="W12" s="4">
        <v>1200</v>
      </c>
      <c r="X12" s="4">
        <v>0</v>
      </c>
      <c r="Y12" s="4">
        <v>0</v>
      </c>
      <c r="Z12" s="4">
        <v>0</v>
      </c>
      <c r="AA12" s="4">
        <v>46000</v>
      </c>
      <c r="AB12" s="4">
        <v>4160</v>
      </c>
      <c r="AC12" s="4">
        <v>2400</v>
      </c>
      <c r="AD12" s="4">
        <v>138000</v>
      </c>
      <c r="AE12" s="4">
        <v>12420</v>
      </c>
      <c r="AF12" s="4">
        <v>3600</v>
      </c>
      <c r="AG12" s="10">
        <f t="shared" si="0"/>
        <v>921976</v>
      </c>
    </row>
    <row r="13" spans="1:33" x14ac:dyDescent="0.2">
      <c r="A13" s="3">
        <v>453</v>
      </c>
      <c r="B13" s="3" t="s">
        <v>9</v>
      </c>
      <c r="C13" s="3">
        <v>305</v>
      </c>
      <c r="D13" s="3" t="s">
        <v>19</v>
      </c>
      <c r="E13" s="3" t="s">
        <v>20</v>
      </c>
      <c r="F13" s="4">
        <v>120000</v>
      </c>
      <c r="G13" s="4">
        <v>10464</v>
      </c>
      <c r="H13" s="4">
        <v>2400</v>
      </c>
      <c r="I13" s="4">
        <v>80000</v>
      </c>
      <c r="J13" s="4">
        <v>7200</v>
      </c>
      <c r="K13" s="4">
        <v>3000</v>
      </c>
      <c r="L13" s="4">
        <v>16000</v>
      </c>
      <c r="M13" s="4">
        <v>1440</v>
      </c>
      <c r="N13" s="4">
        <v>600</v>
      </c>
      <c r="O13" s="4">
        <v>272000</v>
      </c>
      <c r="P13" s="4">
        <v>24480</v>
      </c>
      <c r="Q13" s="4">
        <v>9600</v>
      </c>
      <c r="R13" s="4">
        <v>57500</v>
      </c>
      <c r="S13" s="4">
        <v>5200</v>
      </c>
      <c r="T13" s="4">
        <v>3000</v>
      </c>
      <c r="U13" s="4">
        <v>46000</v>
      </c>
      <c r="V13" s="4">
        <v>4160</v>
      </c>
      <c r="W13" s="4">
        <v>2400</v>
      </c>
      <c r="X13" s="4">
        <v>12650</v>
      </c>
      <c r="Y13" s="4">
        <v>1144</v>
      </c>
      <c r="Z13" s="4">
        <v>600</v>
      </c>
      <c r="AA13" s="4">
        <v>0</v>
      </c>
      <c r="AB13" s="4">
        <v>0</v>
      </c>
      <c r="AC13" s="4">
        <v>0</v>
      </c>
      <c r="AD13" s="4">
        <v>69000</v>
      </c>
      <c r="AE13" s="4">
        <v>6210</v>
      </c>
      <c r="AF13" s="4">
        <v>1800</v>
      </c>
      <c r="AG13" s="10">
        <f t="shared" si="0"/>
        <v>756848</v>
      </c>
    </row>
    <row r="14" spans="1:33" x14ac:dyDescent="0.2">
      <c r="A14" s="3">
        <v>454</v>
      </c>
      <c r="B14" s="3" t="s">
        <v>21</v>
      </c>
      <c r="C14" s="3">
        <v>300</v>
      </c>
      <c r="D14" s="3" t="s">
        <v>22</v>
      </c>
      <c r="E14" s="3" t="s">
        <v>23</v>
      </c>
      <c r="F14" s="4">
        <v>60000</v>
      </c>
      <c r="G14" s="4">
        <v>5232</v>
      </c>
      <c r="H14" s="4">
        <v>1200</v>
      </c>
      <c r="I14" s="4">
        <v>32000</v>
      </c>
      <c r="J14" s="4">
        <v>2880</v>
      </c>
      <c r="K14" s="4">
        <v>1200</v>
      </c>
      <c r="L14" s="4">
        <v>0</v>
      </c>
      <c r="M14" s="4">
        <v>0</v>
      </c>
      <c r="N14" s="4">
        <v>0</v>
      </c>
      <c r="O14" s="4">
        <v>68000</v>
      </c>
      <c r="P14" s="4">
        <v>6120</v>
      </c>
      <c r="Q14" s="4">
        <v>2400</v>
      </c>
      <c r="R14" s="4">
        <v>23000</v>
      </c>
      <c r="S14" s="4">
        <v>2080</v>
      </c>
      <c r="T14" s="4">
        <v>1200</v>
      </c>
      <c r="U14" s="4">
        <v>23000</v>
      </c>
      <c r="V14" s="4">
        <v>2080</v>
      </c>
      <c r="W14" s="4">
        <v>1200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46000</v>
      </c>
      <c r="AE14" s="4">
        <v>4140</v>
      </c>
      <c r="AF14" s="4">
        <v>1200</v>
      </c>
      <c r="AG14" s="10">
        <f t="shared" si="0"/>
        <v>282932</v>
      </c>
    </row>
    <row r="15" spans="1:33" x14ac:dyDescent="0.2">
      <c r="A15" s="3">
        <v>445</v>
      </c>
      <c r="B15" s="3" t="s">
        <v>24</v>
      </c>
      <c r="C15" s="3">
        <v>304</v>
      </c>
      <c r="D15" s="3" t="s">
        <v>25</v>
      </c>
      <c r="E15" s="3" t="s">
        <v>26</v>
      </c>
      <c r="F15" s="4">
        <v>30000</v>
      </c>
      <c r="G15" s="4">
        <v>2616</v>
      </c>
      <c r="H15" s="4">
        <v>600</v>
      </c>
      <c r="I15" s="4">
        <v>32000</v>
      </c>
      <c r="J15" s="4">
        <v>2880</v>
      </c>
      <c r="K15" s="4">
        <v>1200</v>
      </c>
      <c r="L15" s="4">
        <v>16000</v>
      </c>
      <c r="M15" s="4">
        <v>1440</v>
      </c>
      <c r="N15" s="4">
        <v>600</v>
      </c>
      <c r="O15" s="4">
        <v>102000</v>
      </c>
      <c r="P15" s="4">
        <v>9180</v>
      </c>
      <c r="Q15" s="4">
        <v>3600</v>
      </c>
      <c r="R15" s="4">
        <v>23000</v>
      </c>
      <c r="S15" s="4">
        <v>2080</v>
      </c>
      <c r="T15" s="4">
        <v>1200</v>
      </c>
      <c r="U15" s="4">
        <v>11500</v>
      </c>
      <c r="V15" s="4">
        <v>1040</v>
      </c>
      <c r="W15" s="4">
        <v>600</v>
      </c>
      <c r="X15" s="4">
        <v>12650</v>
      </c>
      <c r="Y15" s="4">
        <v>1144</v>
      </c>
      <c r="Z15" s="4">
        <v>600</v>
      </c>
      <c r="AA15" s="4">
        <v>0</v>
      </c>
      <c r="AB15" s="4">
        <v>0</v>
      </c>
      <c r="AC15" s="4">
        <v>0</v>
      </c>
      <c r="AD15" s="4">
        <v>23000</v>
      </c>
      <c r="AE15" s="4">
        <v>2070</v>
      </c>
      <c r="AF15" s="4">
        <v>600</v>
      </c>
      <c r="AG15" s="10">
        <f t="shared" si="0"/>
        <v>281600</v>
      </c>
    </row>
    <row r="16" spans="1:33" x14ac:dyDescent="0.2">
      <c r="A16" s="3">
        <v>440</v>
      </c>
      <c r="B16" s="3" t="s">
        <v>4</v>
      </c>
      <c r="C16" s="3">
        <v>302</v>
      </c>
      <c r="D16" s="3" t="s">
        <v>7</v>
      </c>
      <c r="E16" s="3" t="s">
        <v>8</v>
      </c>
      <c r="F16" s="4">
        <v>510000</v>
      </c>
      <c r="G16" s="4">
        <v>44472</v>
      </c>
      <c r="H16" s="4">
        <v>10200</v>
      </c>
      <c r="I16" s="4">
        <v>336000</v>
      </c>
      <c r="J16" s="4">
        <v>30240</v>
      </c>
      <c r="K16" s="4">
        <v>12600</v>
      </c>
      <c r="L16" s="4">
        <v>64000</v>
      </c>
      <c r="M16" s="4">
        <v>5760</v>
      </c>
      <c r="N16" s="4">
        <v>2400</v>
      </c>
      <c r="O16" s="4">
        <v>1054000</v>
      </c>
      <c r="P16" s="4">
        <v>94860</v>
      </c>
      <c r="Q16" s="4">
        <v>37200</v>
      </c>
      <c r="R16" s="4">
        <v>195500</v>
      </c>
      <c r="S16" s="4">
        <v>17680</v>
      </c>
      <c r="T16" s="4">
        <v>10200</v>
      </c>
      <c r="U16" s="4">
        <v>138000</v>
      </c>
      <c r="V16" s="4">
        <v>12480</v>
      </c>
      <c r="W16" s="4">
        <v>7200</v>
      </c>
      <c r="X16" s="4">
        <v>25300</v>
      </c>
      <c r="Y16" s="4">
        <v>2288</v>
      </c>
      <c r="Z16" s="4">
        <v>1200</v>
      </c>
      <c r="AA16" s="4">
        <v>57500</v>
      </c>
      <c r="AB16" s="4">
        <v>5200</v>
      </c>
      <c r="AC16" s="4">
        <v>3000</v>
      </c>
      <c r="AD16" s="4">
        <v>368000</v>
      </c>
      <c r="AE16" s="4">
        <v>33120</v>
      </c>
      <c r="AF16" s="4">
        <v>9600</v>
      </c>
      <c r="AG16" s="10">
        <f t="shared" si="0"/>
        <v>3088000</v>
      </c>
    </row>
    <row r="17" spans="1:33" x14ac:dyDescent="0.2">
      <c r="A17" s="3">
        <v>462</v>
      </c>
      <c r="B17" s="3" t="s">
        <v>27</v>
      </c>
      <c r="C17" s="3">
        <v>302</v>
      </c>
      <c r="D17" s="3" t="s">
        <v>28</v>
      </c>
      <c r="E17" s="3" t="s">
        <v>29</v>
      </c>
      <c r="F17" s="4">
        <v>60000</v>
      </c>
      <c r="G17" s="4">
        <v>5232</v>
      </c>
      <c r="H17" s="4">
        <v>1200</v>
      </c>
      <c r="I17" s="4">
        <v>32000</v>
      </c>
      <c r="J17" s="4">
        <v>2880</v>
      </c>
      <c r="K17" s="4">
        <v>1200</v>
      </c>
      <c r="L17" s="4">
        <v>0</v>
      </c>
      <c r="M17" s="4">
        <v>0</v>
      </c>
      <c r="N17" s="4">
        <v>0</v>
      </c>
      <c r="O17" s="4">
        <v>136000</v>
      </c>
      <c r="P17" s="4">
        <v>12240</v>
      </c>
      <c r="Q17" s="4">
        <v>4800</v>
      </c>
      <c r="R17" s="4">
        <v>23000</v>
      </c>
      <c r="S17" s="4">
        <v>2080</v>
      </c>
      <c r="T17" s="4">
        <v>1200</v>
      </c>
      <c r="U17" s="4">
        <v>23000</v>
      </c>
      <c r="V17" s="4">
        <v>2080</v>
      </c>
      <c r="W17" s="4">
        <v>1200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23000</v>
      </c>
      <c r="AE17" s="4">
        <v>2070</v>
      </c>
      <c r="AF17" s="4">
        <v>600</v>
      </c>
      <c r="AG17" s="10">
        <f t="shared" si="0"/>
        <v>333782</v>
      </c>
    </row>
    <row r="18" spans="1:33" x14ac:dyDescent="0.2">
      <c r="A18" s="3">
        <v>453</v>
      </c>
      <c r="B18" s="3" t="s">
        <v>9</v>
      </c>
      <c r="C18" s="3">
        <v>306</v>
      </c>
      <c r="D18" s="3" t="s">
        <v>30</v>
      </c>
      <c r="E18" s="3" t="s">
        <v>31</v>
      </c>
      <c r="F18" s="4">
        <v>210000</v>
      </c>
      <c r="G18" s="4">
        <v>18312</v>
      </c>
      <c r="H18" s="4">
        <v>4200</v>
      </c>
      <c r="I18" s="4">
        <v>176000</v>
      </c>
      <c r="J18" s="4">
        <v>15840</v>
      </c>
      <c r="K18" s="4">
        <v>6600</v>
      </c>
      <c r="L18" s="4">
        <v>64000</v>
      </c>
      <c r="M18" s="4">
        <v>5760</v>
      </c>
      <c r="N18" s="4">
        <v>2400</v>
      </c>
      <c r="O18" s="4">
        <v>782000</v>
      </c>
      <c r="P18" s="4">
        <v>70380</v>
      </c>
      <c r="Q18" s="4">
        <v>27600</v>
      </c>
      <c r="R18" s="4">
        <v>149500</v>
      </c>
      <c r="S18" s="4">
        <v>13520</v>
      </c>
      <c r="T18" s="4">
        <v>7800</v>
      </c>
      <c r="U18" s="4">
        <v>80500</v>
      </c>
      <c r="V18" s="4">
        <v>7280</v>
      </c>
      <c r="W18" s="4">
        <v>4200</v>
      </c>
      <c r="X18" s="4">
        <v>37950</v>
      </c>
      <c r="Y18" s="4">
        <v>3432</v>
      </c>
      <c r="Z18" s="4">
        <v>1800</v>
      </c>
      <c r="AA18" s="4">
        <v>0</v>
      </c>
      <c r="AB18" s="4">
        <v>0</v>
      </c>
      <c r="AC18" s="4">
        <v>0</v>
      </c>
      <c r="AD18" s="4">
        <v>161000</v>
      </c>
      <c r="AE18" s="4">
        <v>14490</v>
      </c>
      <c r="AF18" s="4">
        <v>4200</v>
      </c>
      <c r="AG18" s="10">
        <f t="shared" si="0"/>
        <v>1868764</v>
      </c>
    </row>
    <row r="19" spans="1:33" x14ac:dyDescent="0.2">
      <c r="A19" s="3">
        <v>446</v>
      </c>
      <c r="B19" s="3" t="s">
        <v>33</v>
      </c>
      <c r="C19" s="3">
        <v>304</v>
      </c>
      <c r="D19" s="3" t="s">
        <v>34</v>
      </c>
      <c r="E19" s="3" t="s">
        <v>35</v>
      </c>
      <c r="F19" s="4">
        <v>120000</v>
      </c>
      <c r="G19" s="4">
        <v>10464</v>
      </c>
      <c r="H19" s="4">
        <v>2400</v>
      </c>
      <c r="I19" s="4">
        <v>80000</v>
      </c>
      <c r="J19" s="4">
        <v>7200</v>
      </c>
      <c r="K19" s="4">
        <v>3000</v>
      </c>
      <c r="L19" s="4">
        <v>16000</v>
      </c>
      <c r="M19" s="4">
        <v>1440</v>
      </c>
      <c r="N19" s="4">
        <v>600</v>
      </c>
      <c r="O19" s="4">
        <v>238000</v>
      </c>
      <c r="P19" s="4">
        <v>21420</v>
      </c>
      <c r="Q19" s="4">
        <v>8400</v>
      </c>
      <c r="R19" s="4">
        <v>46000</v>
      </c>
      <c r="S19" s="4">
        <v>4160</v>
      </c>
      <c r="T19" s="4">
        <v>2400</v>
      </c>
      <c r="U19" s="4">
        <v>34500</v>
      </c>
      <c r="V19" s="4">
        <v>3120</v>
      </c>
      <c r="W19" s="4">
        <v>1800</v>
      </c>
      <c r="X19" s="4">
        <v>0</v>
      </c>
      <c r="Y19" s="4">
        <v>0</v>
      </c>
      <c r="Z19" s="4">
        <v>0</v>
      </c>
      <c r="AA19" s="4">
        <v>11500</v>
      </c>
      <c r="AB19" s="4">
        <v>1040</v>
      </c>
      <c r="AC19" s="4">
        <v>600</v>
      </c>
      <c r="AD19" s="4">
        <v>46000</v>
      </c>
      <c r="AE19" s="4">
        <v>4140</v>
      </c>
      <c r="AF19" s="4">
        <v>1200</v>
      </c>
      <c r="AG19" s="10">
        <f t="shared" si="0"/>
        <v>665384</v>
      </c>
    </row>
    <row r="20" spans="1:33" x14ac:dyDescent="0.2">
      <c r="A20" s="3">
        <v>453</v>
      </c>
      <c r="B20" s="3" t="s">
        <v>9</v>
      </c>
      <c r="C20" s="3">
        <v>301</v>
      </c>
      <c r="D20" s="3" t="s">
        <v>36</v>
      </c>
      <c r="E20" s="3" t="s">
        <v>37</v>
      </c>
      <c r="F20" s="4">
        <v>300000</v>
      </c>
      <c r="G20" s="4">
        <v>26160</v>
      </c>
      <c r="H20" s="4">
        <v>6000</v>
      </c>
      <c r="I20" s="4">
        <v>224000</v>
      </c>
      <c r="J20" s="4">
        <v>20160</v>
      </c>
      <c r="K20" s="4">
        <v>8400</v>
      </c>
      <c r="L20" s="4">
        <v>64000</v>
      </c>
      <c r="M20" s="4">
        <v>5760</v>
      </c>
      <c r="N20" s="4">
        <v>2400</v>
      </c>
      <c r="O20" s="4">
        <v>680000</v>
      </c>
      <c r="P20" s="4">
        <v>61200</v>
      </c>
      <c r="Q20" s="4">
        <v>24000</v>
      </c>
      <c r="R20" s="4">
        <v>138000</v>
      </c>
      <c r="S20" s="4">
        <v>12480</v>
      </c>
      <c r="T20" s="4">
        <v>7200</v>
      </c>
      <c r="U20" s="4">
        <v>92000</v>
      </c>
      <c r="V20" s="4">
        <v>8320</v>
      </c>
      <c r="W20" s="4">
        <v>4800</v>
      </c>
      <c r="X20" s="4">
        <v>12650</v>
      </c>
      <c r="Y20" s="4">
        <v>1144</v>
      </c>
      <c r="Z20" s="4">
        <v>600</v>
      </c>
      <c r="AA20" s="4">
        <v>23000</v>
      </c>
      <c r="AB20" s="4">
        <v>2080</v>
      </c>
      <c r="AC20" s="4">
        <v>1200</v>
      </c>
      <c r="AD20" s="4">
        <v>184000</v>
      </c>
      <c r="AE20" s="4">
        <v>16560</v>
      </c>
      <c r="AF20" s="4">
        <v>4800</v>
      </c>
      <c r="AG20" s="10">
        <f t="shared" si="0"/>
        <v>1930914</v>
      </c>
    </row>
    <row r="21" spans="1:33" ht="15.75" customHeight="1" x14ac:dyDescent="0.2">
      <c r="A21" s="3">
        <v>440</v>
      </c>
      <c r="B21" s="3" t="s">
        <v>4</v>
      </c>
      <c r="C21" s="3">
        <v>303</v>
      </c>
      <c r="D21" s="3" t="s">
        <v>5</v>
      </c>
      <c r="E21" s="3" t="s">
        <v>32</v>
      </c>
      <c r="F21" s="4">
        <v>30000</v>
      </c>
      <c r="G21" s="4">
        <v>2616</v>
      </c>
      <c r="H21" s="4">
        <v>600</v>
      </c>
      <c r="I21" s="4">
        <v>16000</v>
      </c>
      <c r="J21" s="4">
        <v>1440</v>
      </c>
      <c r="K21" s="4">
        <v>600</v>
      </c>
      <c r="L21" s="4">
        <v>0</v>
      </c>
      <c r="M21" s="4">
        <v>0</v>
      </c>
      <c r="N21" s="4">
        <v>0</v>
      </c>
      <c r="O21" s="4">
        <v>34000</v>
      </c>
      <c r="P21" s="4">
        <v>3060</v>
      </c>
      <c r="Q21" s="4">
        <v>1200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11500</v>
      </c>
      <c r="AB21" s="4">
        <v>1040</v>
      </c>
      <c r="AC21" s="4">
        <v>600</v>
      </c>
      <c r="AD21" s="4">
        <v>23000</v>
      </c>
      <c r="AE21" s="4">
        <v>2070</v>
      </c>
      <c r="AF21" s="4">
        <v>600</v>
      </c>
      <c r="AG21" s="10">
        <f t="shared" si="0"/>
        <v>128326</v>
      </c>
    </row>
    <row r="22" spans="1:33" ht="15.75" customHeight="1" x14ac:dyDescent="0.2">
      <c r="A22" s="3">
        <v>448</v>
      </c>
      <c r="B22" s="3" t="s">
        <v>40</v>
      </c>
      <c r="C22" s="3">
        <v>311</v>
      </c>
      <c r="D22" s="3" t="s">
        <v>41</v>
      </c>
      <c r="E22" s="3" t="s">
        <v>42</v>
      </c>
      <c r="F22" s="4">
        <v>30000</v>
      </c>
      <c r="G22" s="4">
        <v>2616</v>
      </c>
      <c r="H22" s="4">
        <v>600</v>
      </c>
      <c r="I22" s="4">
        <v>16000</v>
      </c>
      <c r="J22" s="4">
        <v>1440</v>
      </c>
      <c r="K22" s="4">
        <v>600</v>
      </c>
      <c r="L22" s="4">
        <v>0</v>
      </c>
      <c r="M22" s="4">
        <v>0</v>
      </c>
      <c r="N22" s="4">
        <v>0</v>
      </c>
      <c r="O22" s="4">
        <v>34000</v>
      </c>
      <c r="P22" s="4">
        <v>3060</v>
      </c>
      <c r="Q22" s="4">
        <v>1200</v>
      </c>
      <c r="R22" s="4">
        <v>11500</v>
      </c>
      <c r="S22" s="4">
        <v>1040</v>
      </c>
      <c r="T22" s="4">
        <v>600</v>
      </c>
      <c r="U22" s="4">
        <v>11500</v>
      </c>
      <c r="V22" s="4">
        <v>1040</v>
      </c>
      <c r="W22" s="4">
        <v>600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0">
        <f t="shared" si="0"/>
        <v>115796</v>
      </c>
    </row>
    <row r="23" spans="1:33" ht="15.75" customHeight="1" x14ac:dyDescent="0.2">
      <c r="A23" s="3">
        <v>454</v>
      </c>
      <c r="B23" s="3" t="s">
        <v>21</v>
      </c>
      <c r="C23" s="3">
        <v>300</v>
      </c>
      <c r="D23" s="3" t="s">
        <v>22</v>
      </c>
      <c r="E23" s="3" t="s">
        <v>48</v>
      </c>
      <c r="F23" s="4">
        <v>30000</v>
      </c>
      <c r="G23" s="4">
        <v>2616</v>
      </c>
      <c r="H23" s="4">
        <v>600</v>
      </c>
      <c r="I23" s="4">
        <v>16000</v>
      </c>
      <c r="J23" s="4">
        <v>1440</v>
      </c>
      <c r="K23" s="4">
        <v>600</v>
      </c>
      <c r="L23" s="4">
        <v>0</v>
      </c>
      <c r="M23" s="4">
        <v>0</v>
      </c>
      <c r="N23" s="4">
        <v>0</v>
      </c>
      <c r="O23" s="4">
        <v>68000</v>
      </c>
      <c r="P23" s="4">
        <v>6120</v>
      </c>
      <c r="Q23" s="4">
        <v>2400</v>
      </c>
      <c r="R23" s="4">
        <v>11500</v>
      </c>
      <c r="S23" s="4">
        <v>1040</v>
      </c>
      <c r="T23" s="4">
        <v>600</v>
      </c>
      <c r="U23" s="4">
        <v>11500</v>
      </c>
      <c r="V23" s="4">
        <v>1040</v>
      </c>
      <c r="W23" s="4">
        <v>600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23000</v>
      </c>
      <c r="AE23" s="4">
        <v>2070</v>
      </c>
      <c r="AF23" s="4">
        <v>600</v>
      </c>
      <c r="AG23" s="10">
        <f t="shared" si="0"/>
        <v>179726</v>
      </c>
    </row>
    <row r="24" spans="1:33" ht="15.75" customHeight="1" x14ac:dyDescent="0.2">
      <c r="A24" s="3">
        <v>459</v>
      </c>
      <c r="B24" s="3" t="s">
        <v>49</v>
      </c>
      <c r="C24" s="3">
        <v>301</v>
      </c>
      <c r="D24" s="3" t="s">
        <v>50</v>
      </c>
      <c r="E24" s="3" t="s">
        <v>51</v>
      </c>
      <c r="F24" s="4">
        <v>30000</v>
      </c>
      <c r="G24" s="4">
        <v>2616</v>
      </c>
      <c r="H24" s="4">
        <v>600</v>
      </c>
      <c r="I24" s="4">
        <v>16000</v>
      </c>
      <c r="J24" s="4">
        <v>1440</v>
      </c>
      <c r="K24" s="4">
        <v>600</v>
      </c>
      <c r="L24" s="4">
        <v>0</v>
      </c>
      <c r="M24" s="4">
        <v>0</v>
      </c>
      <c r="N24" s="4">
        <v>0</v>
      </c>
      <c r="O24" s="4">
        <v>34000</v>
      </c>
      <c r="P24" s="4">
        <v>3060</v>
      </c>
      <c r="Q24" s="4">
        <v>1200</v>
      </c>
      <c r="R24" s="4">
        <v>11500</v>
      </c>
      <c r="S24" s="4">
        <v>1040</v>
      </c>
      <c r="T24" s="4">
        <v>600</v>
      </c>
      <c r="U24" s="4">
        <v>11500</v>
      </c>
      <c r="V24" s="4">
        <v>1040</v>
      </c>
      <c r="W24" s="4">
        <v>600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23000</v>
      </c>
      <c r="AE24" s="4">
        <v>2070</v>
      </c>
      <c r="AF24" s="4">
        <v>600</v>
      </c>
      <c r="AG24" s="10">
        <f t="shared" si="0"/>
        <v>141466</v>
      </c>
    </row>
    <row r="25" spans="1:33" ht="15.75" customHeight="1" x14ac:dyDescent="0.2">
      <c r="A25" s="3">
        <v>446</v>
      </c>
      <c r="B25" s="3" t="s">
        <v>33</v>
      </c>
      <c r="C25" s="3">
        <v>308</v>
      </c>
      <c r="D25" s="3" t="s">
        <v>38</v>
      </c>
      <c r="E25" s="3" t="s">
        <v>39</v>
      </c>
      <c r="F25" s="4">
        <v>30000</v>
      </c>
      <c r="G25" s="4">
        <v>2616</v>
      </c>
      <c r="H25" s="4">
        <v>600</v>
      </c>
      <c r="I25" s="4">
        <v>32000</v>
      </c>
      <c r="J25" s="4">
        <v>2880</v>
      </c>
      <c r="K25" s="4">
        <v>1200</v>
      </c>
      <c r="L25" s="4">
        <v>16000</v>
      </c>
      <c r="M25" s="4">
        <v>1440</v>
      </c>
      <c r="N25" s="4">
        <v>600</v>
      </c>
      <c r="O25" s="4">
        <v>68000</v>
      </c>
      <c r="P25" s="4">
        <v>6120</v>
      </c>
      <c r="Q25" s="4">
        <v>2400</v>
      </c>
      <c r="R25" s="4">
        <v>23000</v>
      </c>
      <c r="S25" s="4">
        <v>2080</v>
      </c>
      <c r="T25" s="4">
        <v>1200</v>
      </c>
      <c r="U25" s="4">
        <v>11500</v>
      </c>
      <c r="V25" s="4">
        <v>1040</v>
      </c>
      <c r="W25" s="4">
        <v>600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23000</v>
      </c>
      <c r="AE25" s="4">
        <v>2070</v>
      </c>
      <c r="AF25" s="4">
        <v>600</v>
      </c>
      <c r="AG25" s="10">
        <f t="shared" si="0"/>
        <v>228946</v>
      </c>
    </row>
    <row r="26" spans="1:33" ht="15.75" customHeight="1" x14ac:dyDescent="0.2">
      <c r="A26" s="3">
        <v>450</v>
      </c>
      <c r="B26" s="3" t="s">
        <v>12</v>
      </c>
      <c r="C26" s="3">
        <v>312</v>
      </c>
      <c r="D26" s="3" t="s">
        <v>46</v>
      </c>
      <c r="E26" s="3" t="s">
        <v>47</v>
      </c>
      <c r="F26" s="4">
        <v>30000</v>
      </c>
      <c r="G26" s="4">
        <v>2616</v>
      </c>
      <c r="H26" s="4">
        <v>600</v>
      </c>
      <c r="I26" s="4">
        <v>16000</v>
      </c>
      <c r="J26" s="4">
        <v>1440</v>
      </c>
      <c r="K26" s="4">
        <v>600</v>
      </c>
      <c r="L26" s="4">
        <v>0</v>
      </c>
      <c r="M26" s="4">
        <v>0</v>
      </c>
      <c r="N26" s="4">
        <v>0</v>
      </c>
      <c r="O26" s="4">
        <v>68000</v>
      </c>
      <c r="P26" s="4">
        <v>6120</v>
      </c>
      <c r="Q26" s="4">
        <v>2400</v>
      </c>
      <c r="R26" s="4">
        <v>11500</v>
      </c>
      <c r="S26" s="4">
        <v>1040</v>
      </c>
      <c r="T26" s="4">
        <v>600</v>
      </c>
      <c r="U26" s="4">
        <v>11500</v>
      </c>
      <c r="V26" s="4">
        <v>1040</v>
      </c>
      <c r="W26" s="4">
        <v>600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23000</v>
      </c>
      <c r="AE26" s="4">
        <v>2070</v>
      </c>
      <c r="AF26" s="4">
        <v>600</v>
      </c>
      <c r="AG26" s="10">
        <f t="shared" si="0"/>
        <v>179726</v>
      </c>
    </row>
    <row r="27" spans="1:33" ht="15.75" customHeight="1" x14ac:dyDescent="0.2">
      <c r="A27" s="3">
        <v>450</v>
      </c>
      <c r="B27" s="3" t="s">
        <v>12</v>
      </c>
      <c r="C27" s="3">
        <v>302</v>
      </c>
      <c r="D27" s="3" t="s">
        <v>43</v>
      </c>
      <c r="E27" s="3" t="s">
        <v>45</v>
      </c>
      <c r="F27" s="4">
        <v>30000</v>
      </c>
      <c r="G27" s="4">
        <v>2616</v>
      </c>
      <c r="H27" s="4">
        <v>600</v>
      </c>
      <c r="I27" s="4">
        <v>48000</v>
      </c>
      <c r="J27" s="4">
        <v>4320</v>
      </c>
      <c r="K27" s="4">
        <v>1800</v>
      </c>
      <c r="L27" s="4">
        <v>32000</v>
      </c>
      <c r="M27" s="4">
        <v>2880</v>
      </c>
      <c r="N27" s="4">
        <v>1200</v>
      </c>
      <c r="O27" s="4">
        <v>204000</v>
      </c>
      <c r="P27" s="4">
        <v>18360</v>
      </c>
      <c r="Q27" s="4">
        <v>7200</v>
      </c>
      <c r="R27" s="4">
        <v>46000</v>
      </c>
      <c r="S27" s="4">
        <v>4160</v>
      </c>
      <c r="T27" s="4">
        <v>2400</v>
      </c>
      <c r="U27" s="4">
        <v>11500</v>
      </c>
      <c r="V27" s="4">
        <v>1040</v>
      </c>
      <c r="W27" s="4">
        <v>600</v>
      </c>
      <c r="X27" s="4">
        <v>12650</v>
      </c>
      <c r="Y27" s="4">
        <v>1144</v>
      </c>
      <c r="Z27" s="4">
        <v>600</v>
      </c>
      <c r="AA27" s="4">
        <v>0</v>
      </c>
      <c r="AB27" s="4">
        <v>0</v>
      </c>
      <c r="AC27" s="4">
        <v>0</v>
      </c>
      <c r="AD27" s="4">
        <v>23000</v>
      </c>
      <c r="AE27" s="4">
        <v>2070</v>
      </c>
      <c r="AF27" s="4">
        <v>600</v>
      </c>
      <c r="AG27" s="10">
        <f t="shared" si="0"/>
        <v>458740</v>
      </c>
    </row>
    <row r="28" spans="1:33" ht="15.75" customHeight="1" x14ac:dyDescent="0.2">
      <c r="A28" s="3">
        <v>450</v>
      </c>
      <c r="B28" s="3" t="s">
        <v>12</v>
      </c>
      <c r="C28" s="3">
        <v>302</v>
      </c>
      <c r="D28" s="3" t="s">
        <v>43</v>
      </c>
      <c r="E28" s="3" t="s">
        <v>44</v>
      </c>
      <c r="F28" s="4">
        <v>30000</v>
      </c>
      <c r="G28" s="4">
        <v>2616</v>
      </c>
      <c r="H28" s="4">
        <v>600</v>
      </c>
      <c r="I28" s="4">
        <v>16000</v>
      </c>
      <c r="J28" s="4">
        <v>1440</v>
      </c>
      <c r="K28" s="4">
        <v>600</v>
      </c>
      <c r="L28" s="4">
        <v>0</v>
      </c>
      <c r="M28" s="4">
        <v>0</v>
      </c>
      <c r="N28" s="4">
        <v>0</v>
      </c>
      <c r="O28" s="4">
        <v>68000</v>
      </c>
      <c r="P28" s="4">
        <v>6120</v>
      </c>
      <c r="Q28" s="4">
        <v>2400</v>
      </c>
      <c r="R28" s="4">
        <v>11500</v>
      </c>
      <c r="S28" s="4">
        <v>1040</v>
      </c>
      <c r="T28" s="4">
        <v>600</v>
      </c>
      <c r="U28" s="4">
        <v>11500</v>
      </c>
      <c r="V28" s="4">
        <v>1040</v>
      </c>
      <c r="W28" s="4">
        <v>600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23000</v>
      </c>
      <c r="AE28" s="4">
        <v>2070</v>
      </c>
      <c r="AF28" s="4">
        <v>600</v>
      </c>
      <c r="AG28" s="10">
        <f t="shared" si="0"/>
        <v>179726</v>
      </c>
    </row>
    <row r="29" spans="1:33" ht="15.75" customHeight="1" x14ac:dyDescent="0.2">
      <c r="A29" s="3">
        <v>453</v>
      </c>
      <c r="B29" s="3" t="s">
        <v>9</v>
      </c>
      <c r="C29" s="3">
        <v>304</v>
      </c>
      <c r="D29" s="3" t="s">
        <v>52</v>
      </c>
      <c r="E29" s="3" t="s">
        <v>53</v>
      </c>
      <c r="F29" s="4">
        <v>30000</v>
      </c>
      <c r="G29" s="4">
        <v>2616</v>
      </c>
      <c r="H29" s="4">
        <v>600</v>
      </c>
      <c r="I29" s="4">
        <v>16000</v>
      </c>
      <c r="J29" s="4">
        <v>1440</v>
      </c>
      <c r="K29" s="4">
        <v>600</v>
      </c>
      <c r="L29" s="4">
        <v>0</v>
      </c>
      <c r="M29" s="4">
        <v>0</v>
      </c>
      <c r="N29" s="4">
        <v>0</v>
      </c>
      <c r="O29" s="4">
        <v>68000</v>
      </c>
      <c r="P29" s="4">
        <v>6120</v>
      </c>
      <c r="Q29" s="4">
        <v>2400</v>
      </c>
      <c r="R29" s="4">
        <v>11500</v>
      </c>
      <c r="S29" s="4">
        <v>1040</v>
      </c>
      <c r="T29" s="4">
        <v>600</v>
      </c>
      <c r="U29" s="4">
        <v>11500</v>
      </c>
      <c r="V29" s="4">
        <v>1040</v>
      </c>
      <c r="W29" s="4">
        <v>600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23000</v>
      </c>
      <c r="AE29" s="4">
        <v>2070</v>
      </c>
      <c r="AF29" s="4">
        <v>600</v>
      </c>
      <c r="AG29" s="10">
        <f t="shared" si="0"/>
        <v>179726</v>
      </c>
    </row>
    <row r="30" spans="1:33" ht="15.75" customHeight="1" x14ac:dyDescent="0.2">
      <c r="A30" s="16" t="s">
        <v>66</v>
      </c>
      <c r="B30" s="17"/>
      <c r="C30" s="17"/>
      <c r="D30" s="17"/>
      <c r="E30" s="18"/>
      <c r="F30" s="11">
        <f t="shared" ref="F30:AF30" si="1">+SUM(F8:F29)</f>
        <v>2280000</v>
      </c>
      <c r="G30" s="11">
        <f t="shared" si="1"/>
        <v>198816</v>
      </c>
      <c r="H30" s="11">
        <f t="shared" si="1"/>
        <v>45600</v>
      </c>
      <c r="I30" s="11">
        <f t="shared" si="1"/>
        <v>1776000</v>
      </c>
      <c r="J30" s="11">
        <f t="shared" si="1"/>
        <v>159840</v>
      </c>
      <c r="K30" s="11">
        <f t="shared" si="1"/>
        <v>66600</v>
      </c>
      <c r="L30" s="11">
        <f t="shared" si="1"/>
        <v>560000</v>
      </c>
      <c r="M30" s="11">
        <f t="shared" si="1"/>
        <v>50400</v>
      </c>
      <c r="N30" s="11">
        <f t="shared" si="1"/>
        <v>21000</v>
      </c>
      <c r="O30" s="11">
        <f t="shared" si="1"/>
        <v>6154000</v>
      </c>
      <c r="P30" s="11">
        <f t="shared" si="1"/>
        <v>553860</v>
      </c>
      <c r="Q30" s="11">
        <f t="shared" si="1"/>
        <v>217200</v>
      </c>
      <c r="R30" s="11">
        <f t="shared" si="1"/>
        <v>1265000</v>
      </c>
      <c r="S30" s="11">
        <f t="shared" si="1"/>
        <v>114400</v>
      </c>
      <c r="T30" s="11">
        <f t="shared" si="1"/>
        <v>66000</v>
      </c>
      <c r="U30" s="11">
        <f t="shared" si="1"/>
        <v>724500</v>
      </c>
      <c r="V30" s="11">
        <f t="shared" si="1"/>
        <v>65520</v>
      </c>
      <c r="W30" s="11">
        <f t="shared" si="1"/>
        <v>37800</v>
      </c>
      <c r="X30" s="11">
        <f t="shared" si="1"/>
        <v>215050</v>
      </c>
      <c r="Y30" s="11">
        <f t="shared" si="1"/>
        <v>19448</v>
      </c>
      <c r="Z30" s="11">
        <f t="shared" si="1"/>
        <v>10200</v>
      </c>
      <c r="AA30" s="11">
        <f t="shared" si="1"/>
        <v>149500</v>
      </c>
      <c r="AB30" s="11">
        <f t="shared" si="1"/>
        <v>13520</v>
      </c>
      <c r="AC30" s="11">
        <f t="shared" si="1"/>
        <v>7800</v>
      </c>
      <c r="AD30" s="11">
        <f t="shared" si="1"/>
        <v>1426000</v>
      </c>
      <c r="AE30" s="11">
        <f t="shared" si="1"/>
        <v>128340</v>
      </c>
      <c r="AF30" s="11">
        <f t="shared" si="1"/>
        <v>37200</v>
      </c>
      <c r="AG30" s="11">
        <f t="shared" si="0"/>
        <v>16363594</v>
      </c>
    </row>
    <row r="31" spans="1:33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33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6"/>
    </row>
    <row r="46" spans="1:33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6"/>
    </row>
    <row r="47" spans="1:33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6"/>
    </row>
    <row r="48" spans="1:33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6"/>
    </row>
    <row r="49" spans="1:33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6"/>
    </row>
    <row r="50" spans="1:33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6"/>
    </row>
    <row r="51" spans="1:33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6"/>
    </row>
    <row r="52" spans="1:33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6"/>
    </row>
    <row r="53" spans="1:33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6"/>
    </row>
    <row r="54" spans="1:33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6"/>
    </row>
    <row r="55" spans="1:33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6"/>
    </row>
    <row r="56" spans="1:33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6"/>
    </row>
    <row r="57" spans="1:33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6"/>
    </row>
    <row r="58" spans="1:33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6"/>
    </row>
    <row r="59" spans="1:33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6"/>
    </row>
    <row r="60" spans="1:33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6"/>
    </row>
    <row r="61" spans="1:33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6"/>
    </row>
    <row r="62" spans="1:33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6"/>
    </row>
    <row r="63" spans="1:33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6"/>
    </row>
    <row r="64" spans="1:33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6"/>
    </row>
    <row r="65" spans="1:33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6"/>
    </row>
    <row r="66" spans="1:33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6"/>
    </row>
    <row r="67" spans="1:33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6"/>
    </row>
    <row r="68" spans="1:3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6"/>
    </row>
    <row r="69" spans="1:3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6"/>
    </row>
    <row r="70" spans="1:33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6"/>
    </row>
    <row r="71" spans="1:33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6"/>
    </row>
    <row r="72" spans="1:33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6"/>
    </row>
    <row r="73" spans="1:33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6"/>
    </row>
    <row r="74" spans="1:33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6"/>
    </row>
    <row r="75" spans="1:33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6"/>
    </row>
    <row r="76" spans="1:33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6"/>
    </row>
    <row r="77" spans="1:33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6"/>
    </row>
    <row r="78" spans="1:33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6"/>
    </row>
    <row r="79" spans="1:33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6"/>
    </row>
    <row r="80" spans="1:33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6"/>
    </row>
    <row r="81" spans="1:33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6"/>
    </row>
    <row r="82" spans="1:33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6"/>
    </row>
    <row r="83" spans="1:33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6"/>
    </row>
    <row r="84" spans="1:33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6"/>
    </row>
    <row r="85" spans="1:33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6"/>
    </row>
    <row r="86" spans="1:33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6"/>
    </row>
    <row r="87" spans="1:33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6"/>
    </row>
    <row r="88" spans="1:33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6"/>
    </row>
    <row r="89" spans="1:33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6"/>
    </row>
    <row r="90" spans="1:33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6"/>
    </row>
    <row r="91" spans="1:33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6"/>
    </row>
    <row r="92" spans="1:33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6"/>
    </row>
    <row r="93" spans="1:33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6"/>
    </row>
    <row r="94" spans="1:33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6"/>
    </row>
    <row r="95" spans="1:33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6"/>
    </row>
    <row r="96" spans="1:33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6"/>
    </row>
    <row r="97" spans="1:33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6"/>
    </row>
    <row r="98" spans="1:3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6"/>
    </row>
    <row r="99" spans="1:33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6"/>
    </row>
    <row r="100" spans="1:33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6"/>
    </row>
    <row r="101" spans="1:33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6"/>
    </row>
    <row r="102" spans="1:3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6"/>
    </row>
    <row r="103" spans="1:3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6"/>
    </row>
    <row r="104" spans="1:3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6"/>
    </row>
    <row r="105" spans="1:3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6"/>
    </row>
    <row r="106" spans="1:3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6"/>
    </row>
    <row r="107" spans="1:3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6"/>
    </row>
    <row r="108" spans="1:3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6"/>
    </row>
    <row r="109" spans="1:3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6"/>
    </row>
    <row r="110" spans="1:3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6"/>
    </row>
    <row r="111" spans="1:3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6"/>
    </row>
    <row r="112" spans="1:3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6"/>
    </row>
    <row r="113" spans="1:3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6"/>
    </row>
    <row r="114" spans="1:3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6"/>
    </row>
    <row r="115" spans="1:3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6"/>
    </row>
    <row r="116" spans="1:3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6"/>
    </row>
    <row r="117" spans="1:3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6"/>
    </row>
    <row r="118" spans="1:3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6"/>
    </row>
    <row r="119" spans="1:3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6"/>
    </row>
    <row r="120" spans="1:3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6"/>
    </row>
    <row r="121" spans="1:3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6"/>
    </row>
    <row r="122" spans="1:3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6"/>
    </row>
    <row r="123" spans="1:3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6"/>
    </row>
    <row r="124" spans="1:3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6"/>
    </row>
    <row r="125" spans="1:3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6"/>
    </row>
    <row r="126" spans="1:3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6"/>
    </row>
    <row r="127" spans="1:3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6"/>
    </row>
    <row r="128" spans="1:3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6"/>
    </row>
    <row r="129" spans="1:3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6"/>
    </row>
    <row r="130" spans="1:3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6"/>
    </row>
    <row r="131" spans="1:3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6"/>
    </row>
    <row r="132" spans="1:3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6"/>
    </row>
    <row r="133" spans="1:3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6"/>
    </row>
    <row r="134" spans="1:3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6"/>
    </row>
    <row r="135" spans="1:3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6"/>
    </row>
    <row r="136" spans="1:3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6"/>
    </row>
    <row r="137" spans="1:3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6"/>
    </row>
    <row r="138" spans="1:3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6"/>
    </row>
    <row r="139" spans="1:3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6"/>
    </row>
    <row r="140" spans="1:3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6"/>
    </row>
    <row r="141" spans="1:3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6"/>
    </row>
    <row r="142" spans="1:3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6"/>
    </row>
    <row r="143" spans="1:3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6"/>
    </row>
    <row r="144" spans="1:3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6"/>
    </row>
    <row r="145" spans="1:3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6"/>
    </row>
    <row r="146" spans="1:3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6"/>
    </row>
    <row r="147" spans="1:3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6"/>
    </row>
    <row r="148" spans="1:3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6"/>
    </row>
    <row r="149" spans="1:3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6"/>
    </row>
    <row r="150" spans="1:3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6"/>
    </row>
    <row r="151" spans="1:3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6"/>
    </row>
    <row r="152" spans="1:3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6"/>
    </row>
    <row r="153" spans="1:3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6"/>
    </row>
    <row r="154" spans="1:3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6"/>
    </row>
    <row r="155" spans="1:3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6"/>
    </row>
    <row r="156" spans="1:3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6"/>
    </row>
    <row r="157" spans="1:3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6"/>
    </row>
    <row r="158" spans="1:3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6"/>
    </row>
    <row r="159" spans="1:3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6"/>
    </row>
    <row r="160" spans="1:3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6"/>
    </row>
    <row r="161" spans="1:3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6"/>
    </row>
    <row r="162" spans="1:3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6"/>
    </row>
    <row r="163" spans="1:3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6"/>
    </row>
    <row r="164" spans="1:3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6"/>
    </row>
    <row r="165" spans="1:3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6"/>
    </row>
    <row r="166" spans="1:3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6"/>
    </row>
    <row r="167" spans="1:3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6"/>
    </row>
    <row r="168" spans="1:3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6"/>
    </row>
    <row r="169" spans="1:3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6"/>
    </row>
    <row r="170" spans="1:3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6"/>
    </row>
    <row r="171" spans="1:3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6"/>
    </row>
    <row r="172" spans="1:3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6"/>
    </row>
    <row r="173" spans="1:3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6"/>
    </row>
    <row r="174" spans="1:3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6"/>
    </row>
    <row r="175" spans="1:3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6"/>
    </row>
    <row r="176" spans="1:3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6"/>
    </row>
    <row r="177" spans="1:3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6"/>
    </row>
    <row r="178" spans="1:3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6"/>
    </row>
    <row r="179" spans="1:3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6"/>
    </row>
    <row r="180" spans="1:3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6"/>
    </row>
    <row r="181" spans="1:3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6"/>
    </row>
    <row r="182" spans="1:3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6"/>
    </row>
    <row r="183" spans="1:3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6"/>
    </row>
    <row r="184" spans="1:3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6"/>
    </row>
    <row r="185" spans="1:3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6"/>
    </row>
    <row r="186" spans="1:3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6"/>
    </row>
    <row r="187" spans="1:3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6"/>
    </row>
    <row r="188" spans="1:3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6"/>
    </row>
    <row r="189" spans="1:3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6"/>
    </row>
    <row r="190" spans="1:3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6"/>
    </row>
    <row r="191" spans="1:3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6"/>
    </row>
    <row r="192" spans="1:3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6"/>
    </row>
    <row r="193" spans="1:3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6"/>
    </row>
    <row r="194" spans="1:3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6"/>
    </row>
    <row r="195" spans="1:3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6"/>
    </row>
    <row r="196" spans="1:3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6"/>
    </row>
    <row r="197" spans="1:3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6"/>
    </row>
    <row r="198" spans="1:3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6"/>
    </row>
    <row r="199" spans="1:3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6"/>
    </row>
    <row r="200" spans="1:3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6"/>
    </row>
    <row r="201" spans="1:3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6"/>
    </row>
    <row r="202" spans="1:3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6"/>
    </row>
    <row r="203" spans="1:3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6"/>
    </row>
    <row r="204" spans="1:3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6"/>
    </row>
    <row r="205" spans="1:3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6"/>
    </row>
    <row r="206" spans="1:3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6"/>
    </row>
    <row r="207" spans="1:3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6"/>
    </row>
    <row r="208" spans="1:3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6"/>
    </row>
    <row r="209" spans="1:3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6"/>
    </row>
    <row r="210" spans="1:3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6"/>
    </row>
    <row r="211" spans="1:3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6"/>
    </row>
    <row r="212" spans="1:3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6"/>
    </row>
    <row r="213" spans="1:3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6"/>
    </row>
    <row r="214" spans="1:3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6"/>
    </row>
    <row r="215" spans="1:3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6"/>
    </row>
    <row r="216" spans="1:3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6"/>
    </row>
    <row r="217" spans="1:3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6"/>
    </row>
    <row r="218" spans="1:3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6"/>
    </row>
    <row r="219" spans="1:3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6"/>
    </row>
    <row r="220" spans="1:3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6"/>
    </row>
    <row r="221" spans="1:3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6"/>
    </row>
    <row r="222" spans="1:3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6"/>
    </row>
    <row r="223" spans="1:3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6"/>
    </row>
    <row r="224" spans="1:3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6"/>
    </row>
    <row r="225" spans="1:3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6"/>
    </row>
    <row r="226" spans="1:3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6"/>
    </row>
    <row r="227" spans="1:3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6"/>
    </row>
    <row r="228" spans="1:3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6"/>
    </row>
    <row r="229" spans="1:3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6"/>
    </row>
    <row r="230" spans="1:3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6"/>
    </row>
    <row r="231" spans="1:3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6"/>
    </row>
    <row r="232" spans="1:3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6"/>
    </row>
    <row r="233" spans="1:3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6"/>
    </row>
    <row r="234" spans="1:3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6"/>
    </row>
    <row r="235" spans="1:3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6"/>
    </row>
    <row r="236" spans="1:3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6"/>
    </row>
    <row r="237" spans="1:3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6"/>
    </row>
    <row r="238" spans="1:3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6"/>
    </row>
    <row r="239" spans="1:3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6"/>
    </row>
    <row r="240" spans="1:3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6"/>
    </row>
    <row r="241" spans="1:3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6"/>
    </row>
    <row r="242" spans="1:3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6"/>
    </row>
    <row r="243" spans="1:3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6"/>
    </row>
    <row r="244" spans="1:3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6"/>
    </row>
    <row r="245" spans="1:3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6"/>
    </row>
    <row r="246" spans="1:3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6"/>
    </row>
    <row r="247" spans="1:3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6"/>
    </row>
    <row r="248" spans="1:3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6"/>
    </row>
    <row r="249" spans="1:3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6"/>
    </row>
    <row r="250" spans="1:3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6"/>
    </row>
    <row r="251" spans="1:3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6"/>
    </row>
    <row r="252" spans="1:3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6"/>
    </row>
    <row r="253" spans="1:3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6"/>
    </row>
    <row r="254" spans="1:3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6"/>
    </row>
    <row r="255" spans="1:3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6"/>
    </row>
    <row r="256" spans="1:3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6"/>
    </row>
    <row r="257" spans="1:3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6"/>
    </row>
    <row r="258" spans="1:3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6"/>
    </row>
    <row r="259" spans="1:3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6"/>
    </row>
    <row r="260" spans="1:3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6"/>
    </row>
    <row r="261" spans="1:3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6"/>
    </row>
    <row r="262" spans="1:3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6"/>
    </row>
    <row r="263" spans="1:3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6"/>
    </row>
    <row r="264" spans="1:3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6"/>
    </row>
    <row r="265" spans="1:3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6"/>
    </row>
    <row r="266" spans="1:3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6"/>
    </row>
    <row r="267" spans="1:3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6"/>
    </row>
    <row r="268" spans="1:3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6"/>
    </row>
    <row r="269" spans="1:3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6"/>
    </row>
    <row r="270" spans="1:3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6"/>
    </row>
    <row r="271" spans="1:3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6"/>
    </row>
    <row r="272" spans="1:3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6"/>
    </row>
    <row r="273" spans="1:3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6"/>
    </row>
    <row r="274" spans="1:3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6"/>
    </row>
    <row r="275" spans="1:3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6"/>
    </row>
    <row r="276" spans="1:3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6"/>
    </row>
    <row r="277" spans="1:3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6"/>
    </row>
    <row r="278" spans="1:3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6"/>
    </row>
    <row r="279" spans="1:3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6"/>
    </row>
    <row r="280" spans="1:3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6"/>
    </row>
    <row r="281" spans="1:3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6"/>
    </row>
    <row r="282" spans="1:3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6"/>
    </row>
    <row r="283" spans="1:3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6"/>
    </row>
    <row r="284" spans="1:3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6"/>
    </row>
    <row r="285" spans="1:3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6"/>
    </row>
    <row r="286" spans="1:3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6"/>
    </row>
    <row r="287" spans="1:3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6"/>
    </row>
    <row r="288" spans="1:3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6"/>
    </row>
    <row r="289" spans="1:3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6"/>
    </row>
    <row r="290" spans="1:3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6"/>
    </row>
    <row r="291" spans="1:3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6"/>
    </row>
    <row r="292" spans="1:3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6"/>
    </row>
    <row r="293" spans="1:3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6"/>
    </row>
    <row r="294" spans="1:3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6"/>
    </row>
    <row r="295" spans="1:3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6"/>
    </row>
    <row r="296" spans="1:3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6"/>
    </row>
    <row r="297" spans="1:3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6"/>
    </row>
    <row r="298" spans="1:3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6"/>
    </row>
    <row r="299" spans="1:3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6"/>
    </row>
    <row r="300" spans="1:3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6"/>
    </row>
    <row r="301" spans="1:3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6"/>
    </row>
    <row r="302" spans="1:3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6"/>
    </row>
    <row r="303" spans="1:3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6"/>
    </row>
    <row r="304" spans="1:3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6"/>
    </row>
    <row r="305" spans="1:3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6"/>
    </row>
    <row r="306" spans="1:3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6"/>
    </row>
    <row r="307" spans="1:3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6"/>
    </row>
    <row r="308" spans="1:3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6"/>
    </row>
    <row r="309" spans="1:3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6"/>
    </row>
    <row r="310" spans="1:3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6"/>
    </row>
    <row r="311" spans="1:3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6"/>
    </row>
    <row r="312" spans="1:3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6"/>
    </row>
    <row r="313" spans="1:3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6"/>
    </row>
    <row r="314" spans="1:3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6"/>
    </row>
    <row r="315" spans="1:3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6"/>
    </row>
    <row r="316" spans="1:3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6"/>
    </row>
    <row r="317" spans="1:3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6"/>
    </row>
    <row r="318" spans="1:3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6"/>
    </row>
    <row r="319" spans="1:3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6"/>
    </row>
    <row r="320" spans="1:3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6"/>
    </row>
    <row r="321" spans="1:3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6"/>
    </row>
    <row r="322" spans="1:3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6"/>
    </row>
    <row r="323" spans="1:3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6"/>
    </row>
    <row r="324" spans="1:3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6"/>
    </row>
    <row r="325" spans="1:3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6"/>
    </row>
    <row r="326" spans="1:3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6"/>
    </row>
    <row r="327" spans="1:3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6"/>
    </row>
    <row r="328" spans="1:3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6"/>
    </row>
    <row r="329" spans="1:3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6"/>
    </row>
    <row r="330" spans="1:3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6"/>
    </row>
    <row r="331" spans="1:3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6"/>
    </row>
    <row r="332" spans="1:3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6"/>
    </row>
    <row r="333" spans="1:3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6"/>
    </row>
    <row r="334" spans="1:3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6"/>
    </row>
    <row r="335" spans="1:3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6"/>
    </row>
    <row r="336" spans="1:3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6"/>
    </row>
    <row r="337" spans="1:3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6"/>
    </row>
    <row r="338" spans="1:3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6"/>
    </row>
    <row r="339" spans="1:3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6"/>
    </row>
    <row r="340" spans="1:3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6"/>
    </row>
    <row r="341" spans="1:3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6"/>
    </row>
    <row r="342" spans="1:3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6"/>
    </row>
    <row r="343" spans="1:3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6"/>
    </row>
    <row r="344" spans="1:3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6"/>
    </row>
    <row r="345" spans="1:3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6"/>
    </row>
    <row r="346" spans="1:3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6"/>
    </row>
    <row r="347" spans="1:3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6"/>
    </row>
    <row r="348" spans="1:3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6"/>
    </row>
    <row r="349" spans="1:3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6"/>
    </row>
    <row r="350" spans="1:3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6"/>
    </row>
    <row r="351" spans="1:3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6"/>
    </row>
    <row r="352" spans="1:3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6"/>
    </row>
    <row r="353" spans="1:33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6"/>
    </row>
    <row r="354" spans="1:33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6"/>
    </row>
    <row r="355" spans="1:33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6"/>
    </row>
    <row r="356" spans="1:33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6"/>
    </row>
    <row r="357" spans="1:33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6"/>
    </row>
    <row r="358" spans="1:33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6"/>
    </row>
    <row r="359" spans="1:33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6"/>
    </row>
    <row r="360" spans="1:33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6"/>
    </row>
    <row r="361" spans="1:33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6"/>
    </row>
    <row r="362" spans="1:33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6"/>
    </row>
    <row r="363" spans="1:33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6"/>
    </row>
    <row r="364" spans="1:33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6"/>
    </row>
    <row r="365" spans="1:33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6"/>
    </row>
    <row r="366" spans="1:33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6"/>
    </row>
    <row r="367" spans="1:33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6"/>
    </row>
    <row r="368" spans="1:33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6"/>
    </row>
    <row r="369" spans="1:33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6"/>
    </row>
    <row r="370" spans="1:33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6"/>
    </row>
    <row r="371" spans="1:33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6"/>
    </row>
    <row r="372" spans="1:33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6"/>
    </row>
    <row r="373" spans="1:33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6"/>
    </row>
    <row r="374" spans="1:33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6"/>
    </row>
    <row r="375" spans="1:33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6"/>
    </row>
    <row r="376" spans="1:33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6"/>
    </row>
    <row r="377" spans="1:33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6"/>
    </row>
    <row r="378" spans="1:33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6"/>
    </row>
    <row r="379" spans="1:33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6"/>
    </row>
    <row r="380" spans="1:33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6"/>
    </row>
    <row r="381" spans="1:33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6"/>
    </row>
    <row r="382" spans="1:33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6"/>
    </row>
    <row r="383" spans="1:33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6"/>
    </row>
    <row r="384" spans="1:33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6"/>
    </row>
    <row r="385" spans="1:33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6"/>
    </row>
    <row r="386" spans="1:33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6"/>
    </row>
    <row r="387" spans="1:33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6"/>
    </row>
    <row r="388" spans="1:33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6"/>
    </row>
    <row r="389" spans="1:33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6"/>
    </row>
    <row r="390" spans="1:33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6"/>
    </row>
    <row r="391" spans="1:33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6"/>
    </row>
    <row r="392" spans="1:33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6"/>
    </row>
    <row r="393" spans="1:33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6"/>
    </row>
    <row r="394" spans="1:33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6"/>
    </row>
    <row r="395" spans="1:33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6"/>
    </row>
    <row r="396" spans="1:33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6"/>
    </row>
    <row r="397" spans="1:33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6"/>
    </row>
    <row r="398" spans="1:33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6"/>
    </row>
    <row r="399" spans="1:33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6"/>
    </row>
    <row r="400" spans="1:33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6"/>
    </row>
    <row r="401" spans="1:33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6"/>
    </row>
    <row r="402" spans="1:33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6"/>
    </row>
    <row r="403" spans="1:33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6"/>
    </row>
    <row r="404" spans="1:33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6"/>
    </row>
    <row r="405" spans="1:33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6"/>
    </row>
    <row r="406" spans="1:33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6"/>
    </row>
    <row r="407" spans="1:33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6"/>
    </row>
    <row r="408" spans="1:33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6"/>
    </row>
    <row r="409" spans="1:33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6"/>
    </row>
    <row r="410" spans="1:33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6"/>
    </row>
    <row r="411" spans="1:33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6"/>
    </row>
    <row r="412" spans="1:33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6"/>
    </row>
    <row r="413" spans="1:33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6"/>
    </row>
    <row r="414" spans="1:33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6"/>
    </row>
    <row r="415" spans="1:33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6"/>
    </row>
    <row r="416" spans="1:33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6"/>
    </row>
    <row r="417" spans="1:33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6"/>
    </row>
    <row r="418" spans="1:33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6"/>
    </row>
    <row r="419" spans="1:33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6"/>
    </row>
    <row r="420" spans="1:33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6"/>
    </row>
    <row r="421" spans="1:33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6"/>
    </row>
    <row r="422" spans="1:33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6"/>
    </row>
    <row r="423" spans="1:33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6"/>
    </row>
    <row r="424" spans="1:33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6"/>
    </row>
    <row r="425" spans="1:33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6"/>
    </row>
    <row r="426" spans="1:33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6"/>
    </row>
    <row r="427" spans="1:33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6"/>
    </row>
    <row r="428" spans="1:33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6"/>
    </row>
    <row r="429" spans="1:33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6"/>
    </row>
    <row r="430" spans="1:33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6"/>
    </row>
    <row r="431" spans="1:33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6"/>
    </row>
    <row r="432" spans="1:33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6"/>
    </row>
    <row r="433" spans="1:33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6"/>
    </row>
    <row r="434" spans="1:33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6"/>
    </row>
    <row r="435" spans="1:33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6"/>
    </row>
    <row r="436" spans="1:33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6"/>
    </row>
    <row r="437" spans="1:33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6"/>
    </row>
    <row r="438" spans="1:33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6"/>
    </row>
    <row r="439" spans="1:33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6"/>
    </row>
    <row r="440" spans="1:33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6"/>
    </row>
    <row r="441" spans="1:33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6"/>
    </row>
    <row r="442" spans="1:33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6"/>
    </row>
    <row r="443" spans="1:33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6"/>
    </row>
    <row r="444" spans="1:33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6"/>
    </row>
    <row r="445" spans="1:33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6"/>
    </row>
    <row r="446" spans="1:33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6"/>
    </row>
    <row r="447" spans="1:33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6"/>
    </row>
    <row r="448" spans="1:33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6"/>
    </row>
    <row r="449" spans="1:33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6"/>
    </row>
    <row r="450" spans="1:33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6"/>
    </row>
    <row r="451" spans="1:33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6"/>
    </row>
    <row r="452" spans="1:33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6"/>
    </row>
    <row r="453" spans="1:33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6"/>
    </row>
    <row r="454" spans="1:33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6"/>
    </row>
    <row r="455" spans="1:33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6"/>
    </row>
    <row r="456" spans="1:33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6"/>
    </row>
    <row r="457" spans="1:33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6"/>
    </row>
    <row r="458" spans="1:33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6"/>
    </row>
    <row r="459" spans="1:33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6"/>
    </row>
    <row r="460" spans="1:33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6"/>
    </row>
    <row r="461" spans="1:33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6"/>
    </row>
    <row r="462" spans="1:33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6"/>
    </row>
    <row r="463" spans="1:33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6"/>
    </row>
    <row r="464" spans="1:33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6"/>
    </row>
    <row r="465" spans="1:33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6"/>
    </row>
    <row r="466" spans="1:33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6"/>
    </row>
    <row r="467" spans="1:33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6"/>
    </row>
    <row r="468" spans="1:33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6"/>
    </row>
    <row r="469" spans="1:33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6"/>
    </row>
    <row r="470" spans="1:33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6"/>
    </row>
    <row r="471" spans="1:33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6"/>
    </row>
    <row r="472" spans="1:33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6"/>
    </row>
    <row r="473" spans="1:33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6"/>
    </row>
    <row r="474" spans="1:33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6"/>
    </row>
    <row r="475" spans="1:33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6"/>
    </row>
    <row r="476" spans="1:33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6"/>
    </row>
    <row r="477" spans="1:33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6"/>
    </row>
    <row r="478" spans="1:33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6"/>
    </row>
    <row r="479" spans="1:33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6"/>
    </row>
    <row r="480" spans="1:33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6"/>
    </row>
    <row r="481" spans="1:33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6"/>
    </row>
    <row r="482" spans="1:33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6"/>
    </row>
    <row r="483" spans="1:33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6"/>
    </row>
    <row r="484" spans="1:33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6"/>
    </row>
    <row r="485" spans="1:33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6"/>
    </row>
    <row r="486" spans="1:33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6"/>
    </row>
    <row r="487" spans="1:33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6"/>
    </row>
    <row r="488" spans="1:33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6"/>
    </row>
    <row r="489" spans="1:33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6"/>
    </row>
    <row r="490" spans="1:33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6"/>
    </row>
    <row r="491" spans="1:33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6"/>
    </row>
    <row r="492" spans="1:33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6"/>
    </row>
    <row r="493" spans="1:33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6"/>
    </row>
    <row r="494" spans="1:33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6"/>
    </row>
    <row r="495" spans="1:33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6"/>
    </row>
    <row r="496" spans="1:33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6"/>
    </row>
    <row r="497" spans="1:33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6"/>
    </row>
    <row r="498" spans="1:33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6"/>
    </row>
    <row r="499" spans="1:33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6"/>
    </row>
    <row r="500" spans="1:33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6"/>
    </row>
    <row r="501" spans="1:33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6"/>
    </row>
    <row r="502" spans="1:33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6"/>
    </row>
    <row r="503" spans="1:33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6"/>
    </row>
    <row r="504" spans="1:33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6"/>
    </row>
    <row r="505" spans="1:33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6"/>
    </row>
    <row r="506" spans="1:33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6"/>
    </row>
    <row r="507" spans="1:33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6"/>
    </row>
    <row r="508" spans="1:33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6"/>
    </row>
    <row r="509" spans="1:33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6"/>
    </row>
    <row r="510" spans="1:33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6"/>
    </row>
    <row r="511" spans="1:33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6"/>
    </row>
    <row r="512" spans="1:33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6"/>
    </row>
    <row r="513" spans="1:33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6"/>
    </row>
    <row r="514" spans="1:33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6"/>
    </row>
    <row r="515" spans="1:33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6"/>
    </row>
    <row r="516" spans="1:33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6"/>
    </row>
    <row r="517" spans="1:33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6"/>
    </row>
    <row r="518" spans="1:33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6"/>
    </row>
    <row r="519" spans="1:33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6"/>
    </row>
    <row r="520" spans="1:33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6"/>
    </row>
    <row r="521" spans="1:33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6"/>
    </row>
    <row r="522" spans="1:33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6"/>
    </row>
    <row r="523" spans="1:33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6"/>
    </row>
    <row r="524" spans="1:33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6"/>
    </row>
    <row r="525" spans="1:33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6"/>
    </row>
    <row r="526" spans="1:33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6"/>
    </row>
    <row r="527" spans="1:33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6"/>
    </row>
    <row r="528" spans="1:33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6"/>
    </row>
    <row r="529" spans="1:33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6"/>
    </row>
    <row r="530" spans="1:33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6"/>
    </row>
    <row r="531" spans="1:33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6"/>
    </row>
    <row r="532" spans="1:33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6"/>
    </row>
    <row r="533" spans="1:33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6"/>
    </row>
    <row r="534" spans="1:33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6"/>
    </row>
    <row r="535" spans="1:33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6"/>
    </row>
    <row r="536" spans="1:33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6"/>
    </row>
    <row r="537" spans="1:33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6"/>
    </row>
    <row r="538" spans="1:33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6"/>
    </row>
    <row r="539" spans="1:33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6"/>
    </row>
    <row r="540" spans="1:33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6"/>
    </row>
    <row r="541" spans="1:33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6"/>
    </row>
    <row r="542" spans="1:33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6"/>
    </row>
    <row r="543" spans="1:33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6"/>
    </row>
    <row r="544" spans="1:33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6"/>
    </row>
    <row r="545" spans="1:33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6"/>
    </row>
    <row r="546" spans="1:33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6"/>
    </row>
    <row r="547" spans="1:33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6"/>
    </row>
    <row r="548" spans="1:33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6"/>
    </row>
    <row r="549" spans="1:33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6"/>
    </row>
    <row r="550" spans="1:33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6"/>
    </row>
    <row r="551" spans="1:33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6"/>
    </row>
    <row r="552" spans="1:33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6"/>
    </row>
    <row r="553" spans="1:33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6"/>
    </row>
    <row r="554" spans="1:33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6"/>
    </row>
    <row r="555" spans="1:33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6"/>
    </row>
    <row r="556" spans="1:33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6"/>
    </row>
    <row r="557" spans="1:33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6"/>
    </row>
    <row r="558" spans="1:33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6"/>
    </row>
    <row r="559" spans="1:33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6"/>
    </row>
    <row r="560" spans="1:33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6"/>
    </row>
    <row r="561" spans="1:33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6"/>
    </row>
    <row r="562" spans="1:33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6"/>
    </row>
    <row r="563" spans="1:33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6"/>
    </row>
    <row r="564" spans="1:33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6"/>
    </row>
    <row r="565" spans="1:33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6"/>
    </row>
    <row r="566" spans="1:33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6"/>
    </row>
    <row r="567" spans="1:33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6"/>
    </row>
    <row r="568" spans="1:33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6"/>
    </row>
    <row r="569" spans="1:33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6"/>
    </row>
    <row r="570" spans="1:33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6"/>
    </row>
    <row r="571" spans="1:33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6"/>
    </row>
    <row r="572" spans="1:33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6"/>
    </row>
    <row r="573" spans="1:33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6"/>
    </row>
    <row r="574" spans="1:33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6"/>
    </row>
    <row r="575" spans="1:33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6"/>
    </row>
    <row r="576" spans="1:33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6"/>
    </row>
    <row r="577" spans="1:33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6"/>
    </row>
    <row r="578" spans="1:33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6"/>
    </row>
    <row r="579" spans="1:33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6"/>
    </row>
    <row r="580" spans="1:33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6"/>
    </row>
    <row r="581" spans="1:33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6"/>
    </row>
    <row r="582" spans="1:33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6"/>
    </row>
    <row r="583" spans="1:33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6"/>
    </row>
    <row r="584" spans="1:33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6"/>
    </row>
    <row r="585" spans="1:33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6"/>
    </row>
    <row r="586" spans="1:33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6"/>
    </row>
    <row r="587" spans="1:33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6"/>
    </row>
    <row r="588" spans="1:33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6"/>
    </row>
    <row r="589" spans="1:33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6"/>
    </row>
    <row r="590" spans="1:33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6"/>
    </row>
    <row r="591" spans="1:33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6"/>
    </row>
    <row r="592" spans="1:33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6"/>
    </row>
    <row r="593" spans="1:33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6"/>
    </row>
    <row r="594" spans="1:33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6"/>
    </row>
    <row r="595" spans="1:33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6"/>
    </row>
    <row r="596" spans="1:33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6"/>
    </row>
    <row r="597" spans="1:33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6"/>
    </row>
    <row r="598" spans="1:33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6"/>
    </row>
    <row r="599" spans="1:33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6"/>
    </row>
    <row r="600" spans="1:33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6"/>
    </row>
    <row r="601" spans="1:33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6"/>
    </row>
    <row r="602" spans="1:33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6"/>
    </row>
    <row r="603" spans="1:33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6"/>
    </row>
    <row r="604" spans="1:33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6"/>
    </row>
    <row r="605" spans="1:33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6"/>
    </row>
    <row r="606" spans="1:33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6"/>
    </row>
    <row r="607" spans="1:33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6"/>
    </row>
    <row r="608" spans="1:33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6"/>
    </row>
    <row r="609" spans="1:33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6"/>
    </row>
    <row r="610" spans="1:33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6"/>
    </row>
    <row r="611" spans="1:33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6"/>
    </row>
    <row r="612" spans="1:33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6"/>
    </row>
    <row r="613" spans="1:33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6"/>
    </row>
    <row r="614" spans="1:33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6"/>
    </row>
    <row r="615" spans="1:33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6"/>
    </row>
    <row r="616" spans="1:33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6"/>
    </row>
    <row r="617" spans="1:33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6"/>
    </row>
    <row r="618" spans="1:33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6"/>
    </row>
    <row r="619" spans="1:33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6"/>
    </row>
    <row r="620" spans="1:33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6"/>
    </row>
    <row r="621" spans="1:33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6"/>
    </row>
    <row r="622" spans="1:33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6"/>
    </row>
    <row r="623" spans="1:33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6"/>
    </row>
    <row r="624" spans="1:33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6"/>
    </row>
    <row r="625" spans="1:33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6"/>
    </row>
    <row r="626" spans="1:33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6"/>
    </row>
    <row r="627" spans="1:33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6"/>
    </row>
    <row r="628" spans="1:33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6"/>
    </row>
    <row r="629" spans="1:33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6"/>
    </row>
    <row r="630" spans="1:33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6"/>
    </row>
    <row r="631" spans="1:33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6"/>
    </row>
    <row r="632" spans="1:33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6"/>
    </row>
    <row r="633" spans="1:33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6"/>
    </row>
    <row r="634" spans="1:33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6"/>
    </row>
    <row r="635" spans="1:33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6"/>
    </row>
    <row r="636" spans="1:33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6"/>
    </row>
    <row r="637" spans="1:33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6"/>
    </row>
    <row r="638" spans="1:33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6"/>
    </row>
    <row r="639" spans="1:33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6"/>
    </row>
    <row r="640" spans="1:33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6"/>
    </row>
    <row r="641" spans="1:33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6"/>
    </row>
    <row r="642" spans="1:33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6"/>
    </row>
    <row r="643" spans="1:33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6"/>
    </row>
    <row r="644" spans="1:33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6"/>
    </row>
    <row r="645" spans="1:33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6"/>
    </row>
    <row r="646" spans="1:33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6"/>
    </row>
    <row r="647" spans="1:33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6"/>
    </row>
    <row r="648" spans="1:33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6"/>
    </row>
    <row r="649" spans="1:33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6"/>
    </row>
    <row r="650" spans="1:33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6"/>
    </row>
    <row r="651" spans="1:33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6"/>
    </row>
    <row r="652" spans="1:33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6"/>
    </row>
    <row r="653" spans="1:33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6"/>
    </row>
    <row r="654" spans="1:33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6"/>
    </row>
    <row r="655" spans="1:33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6"/>
    </row>
    <row r="656" spans="1:33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6"/>
    </row>
    <row r="657" spans="1:33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6"/>
    </row>
    <row r="658" spans="1:33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6"/>
    </row>
    <row r="659" spans="1:33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6"/>
    </row>
    <row r="660" spans="1:33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6"/>
    </row>
    <row r="661" spans="1:33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6"/>
    </row>
    <row r="662" spans="1:33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6"/>
    </row>
    <row r="663" spans="1:33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6"/>
    </row>
    <row r="664" spans="1:33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6"/>
    </row>
    <row r="665" spans="1:33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6"/>
    </row>
    <row r="666" spans="1:33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6"/>
    </row>
    <row r="667" spans="1:33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6"/>
    </row>
    <row r="668" spans="1:33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6"/>
    </row>
    <row r="669" spans="1:33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6"/>
    </row>
    <row r="670" spans="1:33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6"/>
    </row>
    <row r="671" spans="1:33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6"/>
    </row>
    <row r="672" spans="1:33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6"/>
    </row>
    <row r="673" spans="1:33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6"/>
    </row>
    <row r="674" spans="1:33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6"/>
    </row>
    <row r="675" spans="1:33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6"/>
    </row>
    <row r="676" spans="1:33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6"/>
    </row>
    <row r="677" spans="1:33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6"/>
    </row>
    <row r="678" spans="1:33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6"/>
    </row>
    <row r="679" spans="1:33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6"/>
    </row>
    <row r="680" spans="1:33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6"/>
    </row>
    <row r="681" spans="1:33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6"/>
    </row>
    <row r="682" spans="1:33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6"/>
    </row>
    <row r="683" spans="1:33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6"/>
    </row>
    <row r="684" spans="1:33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6"/>
    </row>
    <row r="685" spans="1:33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6"/>
    </row>
    <row r="686" spans="1:33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6"/>
    </row>
    <row r="687" spans="1:33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6"/>
    </row>
    <row r="688" spans="1:33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6"/>
    </row>
    <row r="689" spans="1:33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6"/>
    </row>
    <row r="690" spans="1:33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6"/>
    </row>
    <row r="691" spans="1:33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6"/>
    </row>
    <row r="692" spans="1:33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6"/>
    </row>
    <row r="693" spans="1:33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6"/>
    </row>
    <row r="694" spans="1:33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6"/>
    </row>
    <row r="695" spans="1:33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6"/>
    </row>
    <row r="696" spans="1:33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6"/>
    </row>
    <row r="697" spans="1:33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6"/>
    </row>
    <row r="698" spans="1:33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6"/>
    </row>
    <row r="699" spans="1:33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6"/>
    </row>
    <row r="700" spans="1:33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6"/>
    </row>
    <row r="701" spans="1:33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6"/>
    </row>
    <row r="702" spans="1:33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6"/>
    </row>
    <row r="703" spans="1:33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6"/>
    </row>
    <row r="704" spans="1:33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6"/>
    </row>
    <row r="705" spans="1:33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6"/>
    </row>
    <row r="706" spans="1:33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6"/>
    </row>
    <row r="707" spans="1:33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6"/>
    </row>
    <row r="708" spans="1:33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6"/>
    </row>
    <row r="709" spans="1:33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6"/>
    </row>
    <row r="710" spans="1:33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6"/>
    </row>
    <row r="711" spans="1:33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6"/>
    </row>
    <row r="712" spans="1:33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6"/>
    </row>
    <row r="713" spans="1:33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6"/>
    </row>
    <row r="714" spans="1:33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6"/>
    </row>
    <row r="715" spans="1:33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6"/>
    </row>
    <row r="716" spans="1:33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6"/>
    </row>
    <row r="717" spans="1:33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6"/>
    </row>
    <row r="718" spans="1:33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6"/>
    </row>
    <row r="719" spans="1:33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6"/>
    </row>
    <row r="720" spans="1:33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6"/>
    </row>
    <row r="721" spans="1:33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6"/>
    </row>
    <row r="722" spans="1:33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6"/>
    </row>
    <row r="723" spans="1:33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6"/>
    </row>
    <row r="724" spans="1:33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6"/>
    </row>
    <row r="725" spans="1:33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6"/>
    </row>
    <row r="726" spans="1:33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6"/>
    </row>
    <row r="727" spans="1:33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6"/>
    </row>
    <row r="728" spans="1:33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6"/>
    </row>
    <row r="729" spans="1:33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6"/>
    </row>
    <row r="730" spans="1:33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6"/>
    </row>
    <row r="731" spans="1:33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6"/>
    </row>
    <row r="732" spans="1:33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6"/>
    </row>
    <row r="733" spans="1:33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6"/>
    </row>
    <row r="734" spans="1:33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6"/>
    </row>
    <row r="735" spans="1:33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6"/>
    </row>
    <row r="736" spans="1:33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6"/>
    </row>
    <row r="737" spans="1:33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6"/>
    </row>
    <row r="738" spans="1:33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6"/>
    </row>
    <row r="739" spans="1:33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6"/>
    </row>
    <row r="740" spans="1:33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6"/>
    </row>
    <row r="741" spans="1:33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6"/>
    </row>
    <row r="742" spans="1:33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6"/>
    </row>
    <row r="743" spans="1:33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6"/>
    </row>
    <row r="744" spans="1:33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6"/>
    </row>
    <row r="745" spans="1:33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6"/>
    </row>
    <row r="746" spans="1:33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6"/>
    </row>
    <row r="747" spans="1:33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6"/>
    </row>
    <row r="748" spans="1:33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6"/>
    </row>
    <row r="749" spans="1:33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6"/>
    </row>
    <row r="750" spans="1:33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6"/>
    </row>
    <row r="751" spans="1:33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6"/>
    </row>
    <row r="752" spans="1:33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6"/>
    </row>
    <row r="753" spans="1:33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6"/>
    </row>
    <row r="754" spans="1:33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6"/>
    </row>
    <row r="755" spans="1:33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6"/>
    </row>
    <row r="756" spans="1:33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6"/>
    </row>
    <row r="757" spans="1:33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6"/>
    </row>
    <row r="758" spans="1:33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6"/>
    </row>
    <row r="759" spans="1:33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6"/>
    </row>
    <row r="760" spans="1:33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6"/>
    </row>
    <row r="761" spans="1:33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6"/>
    </row>
    <row r="762" spans="1:33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6"/>
    </row>
    <row r="763" spans="1:33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6"/>
    </row>
    <row r="764" spans="1:33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6"/>
    </row>
    <row r="765" spans="1:33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6"/>
    </row>
    <row r="766" spans="1:33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6"/>
    </row>
    <row r="767" spans="1:33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6"/>
    </row>
    <row r="768" spans="1:33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6"/>
    </row>
    <row r="769" spans="1:33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6"/>
    </row>
    <row r="770" spans="1:33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6"/>
    </row>
    <row r="771" spans="1:33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6"/>
    </row>
    <row r="772" spans="1:33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6"/>
    </row>
    <row r="773" spans="1:33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6"/>
    </row>
    <row r="774" spans="1:33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6"/>
    </row>
    <row r="775" spans="1:33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6"/>
    </row>
    <row r="776" spans="1:33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6"/>
    </row>
    <row r="777" spans="1:33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6"/>
    </row>
    <row r="778" spans="1:33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6"/>
    </row>
    <row r="779" spans="1:33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6"/>
    </row>
    <row r="780" spans="1:33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6"/>
    </row>
    <row r="781" spans="1:33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6"/>
    </row>
    <row r="782" spans="1:33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6"/>
    </row>
    <row r="783" spans="1:33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6"/>
    </row>
    <row r="784" spans="1:33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6"/>
    </row>
    <row r="785" spans="1:33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6"/>
    </row>
    <row r="786" spans="1:33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6"/>
    </row>
    <row r="787" spans="1:33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6"/>
    </row>
    <row r="788" spans="1:33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6"/>
    </row>
    <row r="789" spans="1:33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6"/>
    </row>
    <row r="790" spans="1:33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6"/>
    </row>
    <row r="791" spans="1:33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6"/>
    </row>
    <row r="792" spans="1:33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6"/>
    </row>
    <row r="793" spans="1:33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6"/>
    </row>
    <row r="794" spans="1:33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6"/>
    </row>
    <row r="795" spans="1:33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6"/>
    </row>
    <row r="796" spans="1:33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6"/>
    </row>
    <row r="797" spans="1:33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6"/>
    </row>
    <row r="798" spans="1:33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6"/>
    </row>
    <row r="799" spans="1:33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6"/>
    </row>
    <row r="800" spans="1:33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6"/>
    </row>
    <row r="801" spans="1:33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6"/>
    </row>
    <row r="802" spans="1:33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6"/>
    </row>
    <row r="803" spans="1:33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6"/>
    </row>
    <row r="804" spans="1:33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6"/>
    </row>
    <row r="805" spans="1:33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6"/>
    </row>
    <row r="806" spans="1:33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6"/>
    </row>
    <row r="807" spans="1:33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6"/>
    </row>
    <row r="808" spans="1:33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6"/>
    </row>
    <row r="809" spans="1:33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6"/>
    </row>
    <row r="810" spans="1:33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6"/>
    </row>
    <row r="811" spans="1:33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6"/>
    </row>
    <row r="812" spans="1:33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6"/>
    </row>
    <row r="813" spans="1:33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6"/>
    </row>
    <row r="814" spans="1:33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6"/>
    </row>
    <row r="815" spans="1:33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6"/>
    </row>
    <row r="816" spans="1:33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6"/>
    </row>
    <row r="817" spans="1:33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6"/>
    </row>
    <row r="818" spans="1:33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6"/>
    </row>
    <row r="819" spans="1:33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6"/>
    </row>
    <row r="820" spans="1:33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6"/>
    </row>
    <row r="821" spans="1:33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6"/>
    </row>
    <row r="822" spans="1:33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6"/>
    </row>
    <row r="823" spans="1:33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6"/>
    </row>
    <row r="824" spans="1:33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6"/>
    </row>
    <row r="825" spans="1:33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6"/>
    </row>
    <row r="826" spans="1:33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6"/>
    </row>
    <row r="827" spans="1:33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6"/>
    </row>
    <row r="828" spans="1:33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6"/>
    </row>
    <row r="829" spans="1:33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6"/>
    </row>
    <row r="830" spans="1:33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6"/>
    </row>
    <row r="831" spans="1:33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6"/>
    </row>
    <row r="832" spans="1:33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6"/>
    </row>
    <row r="833" spans="1:33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6"/>
    </row>
    <row r="834" spans="1:33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6"/>
    </row>
    <row r="835" spans="1:33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6"/>
    </row>
    <row r="836" spans="1:33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6"/>
    </row>
    <row r="837" spans="1:33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6"/>
    </row>
    <row r="838" spans="1:33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6"/>
    </row>
    <row r="839" spans="1:33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6"/>
    </row>
    <row r="840" spans="1:33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6"/>
    </row>
    <row r="841" spans="1:33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6"/>
    </row>
    <row r="842" spans="1:33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6"/>
    </row>
    <row r="843" spans="1:33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6"/>
    </row>
    <row r="844" spans="1:33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6"/>
    </row>
    <row r="845" spans="1:33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6"/>
    </row>
    <row r="846" spans="1:33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6"/>
    </row>
    <row r="847" spans="1:33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6"/>
    </row>
    <row r="848" spans="1:33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6"/>
    </row>
    <row r="849" spans="1:33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6"/>
    </row>
    <row r="850" spans="1:33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6"/>
    </row>
    <row r="851" spans="1:33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6"/>
    </row>
    <row r="852" spans="1:33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6"/>
    </row>
    <row r="853" spans="1:33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6"/>
    </row>
    <row r="854" spans="1:33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6"/>
    </row>
    <row r="855" spans="1:33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6"/>
    </row>
    <row r="856" spans="1:33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6"/>
    </row>
    <row r="857" spans="1:33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6"/>
    </row>
    <row r="858" spans="1:33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6"/>
    </row>
    <row r="859" spans="1:33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6"/>
    </row>
    <row r="860" spans="1:33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6"/>
    </row>
    <row r="861" spans="1:33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6"/>
    </row>
    <row r="862" spans="1:33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6"/>
    </row>
    <row r="863" spans="1:33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6"/>
    </row>
    <row r="864" spans="1:33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6"/>
    </row>
    <row r="865" spans="1:33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6"/>
    </row>
    <row r="866" spans="1:33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6"/>
    </row>
    <row r="867" spans="1:33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6"/>
    </row>
    <row r="868" spans="1:33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6"/>
    </row>
    <row r="869" spans="1:33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6"/>
    </row>
    <row r="870" spans="1:33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6"/>
    </row>
    <row r="871" spans="1:33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6"/>
    </row>
    <row r="872" spans="1:33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6"/>
    </row>
    <row r="873" spans="1:33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6"/>
    </row>
    <row r="874" spans="1:33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6"/>
    </row>
    <row r="875" spans="1:33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6"/>
    </row>
    <row r="876" spans="1:33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6"/>
    </row>
    <row r="877" spans="1:33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6"/>
    </row>
    <row r="878" spans="1:33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6"/>
    </row>
    <row r="879" spans="1:33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6"/>
    </row>
    <row r="880" spans="1:33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6"/>
    </row>
    <row r="881" spans="1:33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6"/>
    </row>
    <row r="882" spans="1:33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6"/>
    </row>
    <row r="883" spans="1:33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6"/>
    </row>
    <row r="884" spans="1:33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6"/>
    </row>
    <row r="885" spans="1:33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6"/>
    </row>
    <row r="886" spans="1:33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6"/>
    </row>
    <row r="887" spans="1:33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6"/>
    </row>
    <row r="888" spans="1:33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6"/>
    </row>
    <row r="889" spans="1:33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6"/>
    </row>
    <row r="890" spans="1:33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6"/>
    </row>
    <row r="891" spans="1:33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6"/>
    </row>
    <row r="892" spans="1:33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6"/>
    </row>
    <row r="893" spans="1:33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6"/>
    </row>
    <row r="894" spans="1:33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6"/>
    </row>
    <row r="895" spans="1:33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6"/>
    </row>
    <row r="896" spans="1:33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6"/>
    </row>
    <row r="897" spans="1:33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6"/>
    </row>
    <row r="898" spans="1:33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6"/>
    </row>
    <row r="899" spans="1:33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6"/>
    </row>
    <row r="900" spans="1:33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6"/>
    </row>
    <row r="901" spans="1:33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6"/>
    </row>
    <row r="902" spans="1:33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6"/>
    </row>
    <row r="903" spans="1:33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6"/>
    </row>
    <row r="904" spans="1:33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6"/>
    </row>
    <row r="905" spans="1:33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6"/>
    </row>
    <row r="906" spans="1:33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6"/>
    </row>
    <row r="907" spans="1:33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6"/>
    </row>
    <row r="908" spans="1:33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6"/>
    </row>
    <row r="909" spans="1:33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6"/>
    </row>
    <row r="910" spans="1:33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6"/>
    </row>
    <row r="911" spans="1:33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6"/>
    </row>
    <row r="912" spans="1:33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6"/>
    </row>
    <row r="913" spans="1:33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6"/>
    </row>
    <row r="914" spans="1:33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6"/>
    </row>
    <row r="915" spans="1:33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6"/>
    </row>
    <row r="916" spans="1:33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6"/>
    </row>
    <row r="917" spans="1:33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6"/>
    </row>
    <row r="918" spans="1:33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6"/>
    </row>
    <row r="919" spans="1:33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6"/>
    </row>
    <row r="920" spans="1:33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6"/>
    </row>
    <row r="921" spans="1:33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6"/>
    </row>
    <row r="922" spans="1:33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6"/>
    </row>
    <row r="923" spans="1:33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6"/>
    </row>
    <row r="924" spans="1:33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6"/>
    </row>
    <row r="925" spans="1:33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6"/>
    </row>
    <row r="926" spans="1:33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6"/>
    </row>
    <row r="927" spans="1:33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6"/>
    </row>
    <row r="928" spans="1:33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6"/>
    </row>
    <row r="929" spans="1:33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6"/>
    </row>
    <row r="930" spans="1:33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6"/>
    </row>
    <row r="931" spans="1:33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6"/>
    </row>
    <row r="932" spans="1:33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6"/>
    </row>
    <row r="933" spans="1:33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6"/>
    </row>
    <row r="934" spans="1:33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6"/>
    </row>
    <row r="935" spans="1:33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6"/>
    </row>
    <row r="936" spans="1:33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6"/>
    </row>
    <row r="937" spans="1:33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6"/>
    </row>
    <row r="938" spans="1:33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6"/>
    </row>
    <row r="939" spans="1:33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6"/>
    </row>
    <row r="940" spans="1:33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6"/>
    </row>
    <row r="941" spans="1:33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6"/>
    </row>
    <row r="942" spans="1:33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6"/>
    </row>
    <row r="943" spans="1:33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6"/>
    </row>
    <row r="944" spans="1:33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6"/>
    </row>
    <row r="945" spans="1:33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6"/>
    </row>
    <row r="946" spans="1:33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6"/>
    </row>
    <row r="947" spans="1:33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6"/>
    </row>
    <row r="948" spans="1:33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6"/>
    </row>
    <row r="949" spans="1:33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6"/>
    </row>
    <row r="950" spans="1:33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6"/>
    </row>
    <row r="951" spans="1:33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6"/>
    </row>
    <row r="952" spans="1:33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6"/>
    </row>
    <row r="953" spans="1:33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6"/>
    </row>
    <row r="954" spans="1:33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6"/>
    </row>
    <row r="955" spans="1:33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6"/>
    </row>
    <row r="956" spans="1:33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6"/>
    </row>
    <row r="957" spans="1:33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6"/>
    </row>
    <row r="958" spans="1:33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6"/>
    </row>
    <row r="959" spans="1:33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6"/>
    </row>
    <row r="960" spans="1:33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6"/>
    </row>
    <row r="961" spans="1:33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6"/>
    </row>
    <row r="962" spans="1:33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6"/>
    </row>
    <row r="963" spans="1:33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6"/>
    </row>
    <row r="964" spans="1:33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6"/>
    </row>
    <row r="965" spans="1:33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6"/>
    </row>
    <row r="966" spans="1:33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6"/>
    </row>
    <row r="967" spans="1:33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6"/>
    </row>
    <row r="968" spans="1:33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6"/>
    </row>
    <row r="969" spans="1:33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6"/>
    </row>
    <row r="970" spans="1:33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6"/>
    </row>
    <row r="971" spans="1:33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6"/>
    </row>
    <row r="972" spans="1:33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6"/>
    </row>
    <row r="973" spans="1:33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6"/>
    </row>
    <row r="974" spans="1:33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6"/>
    </row>
    <row r="975" spans="1:33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6"/>
    </row>
    <row r="976" spans="1:33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6"/>
    </row>
    <row r="977" spans="1:33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6"/>
    </row>
    <row r="978" spans="1:33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6"/>
    </row>
    <row r="979" spans="1:33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6"/>
    </row>
    <row r="980" spans="1:33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6"/>
    </row>
    <row r="981" spans="1:33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6"/>
    </row>
    <row r="982" spans="1:33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6"/>
    </row>
    <row r="983" spans="1:33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6"/>
    </row>
    <row r="984" spans="1:33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6"/>
    </row>
    <row r="985" spans="1:33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6"/>
    </row>
    <row r="986" spans="1:33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6"/>
    </row>
    <row r="987" spans="1:33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6"/>
    </row>
    <row r="988" spans="1:33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6"/>
    </row>
    <row r="989" spans="1:33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6"/>
    </row>
    <row r="990" spans="1:33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6"/>
    </row>
    <row r="991" spans="1:33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6"/>
    </row>
    <row r="992" spans="1:33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6"/>
    </row>
    <row r="993" spans="1:33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6"/>
    </row>
    <row r="994" spans="1:33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6"/>
    </row>
    <row r="995" spans="1:33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6"/>
    </row>
    <row r="996" spans="1:33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6"/>
    </row>
    <row r="997" spans="1:33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6"/>
    </row>
    <row r="998" spans="1:33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6"/>
    </row>
    <row r="999" spans="1:33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6"/>
    </row>
    <row r="1000" spans="1:33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6"/>
    </row>
  </sheetData>
  <mergeCells count="11">
    <mergeCell ref="A30:E30"/>
    <mergeCell ref="AA6:AC6"/>
    <mergeCell ref="AD6:AF6"/>
    <mergeCell ref="AG6:AG7"/>
    <mergeCell ref="F6:H6"/>
    <mergeCell ref="I6:K6"/>
    <mergeCell ref="L6:N6"/>
    <mergeCell ref="O6:Q6"/>
    <mergeCell ref="R6:T6"/>
    <mergeCell ref="U6:W6"/>
    <mergeCell ref="X6:Z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topLeftCell="C10" workbookViewId="0">
      <selection activeCell="H30" sqref="H30"/>
    </sheetView>
  </sheetViews>
  <sheetFormatPr baseColWidth="10" defaultColWidth="14.5" defaultRowHeight="15" customHeight="1" x14ac:dyDescent="0.2"/>
  <cols>
    <col min="1" max="1" width="11.5" customWidth="1"/>
    <col min="2" max="2" width="62.5" customWidth="1"/>
    <col min="3" max="3" width="10.5" customWidth="1"/>
    <col min="4" max="5" width="45.33203125" customWidth="1"/>
    <col min="6" max="8" width="13.5" customWidth="1"/>
    <col min="9" max="9" width="14.33203125" customWidth="1"/>
    <col min="10" max="26" width="10.6640625" customWidth="1"/>
  </cols>
  <sheetData>
    <row r="1" spans="1:9" x14ac:dyDescent="0.2">
      <c r="A1" s="2"/>
      <c r="B1" s="2"/>
      <c r="C1" s="2"/>
      <c r="D1" s="2"/>
      <c r="E1" s="2"/>
      <c r="F1" s="2"/>
      <c r="G1" s="2"/>
      <c r="H1" s="2"/>
      <c r="I1" s="6"/>
    </row>
    <row r="2" spans="1:9" ht="16" x14ac:dyDescent="0.2">
      <c r="A2" s="2"/>
      <c r="B2" s="2"/>
      <c r="C2" s="2"/>
      <c r="D2" s="2"/>
      <c r="E2" s="2"/>
      <c r="F2" s="2"/>
      <c r="G2" s="1" t="s">
        <v>69</v>
      </c>
      <c r="H2" s="9" t="s">
        <v>70</v>
      </c>
      <c r="I2" s="6"/>
    </row>
    <row r="3" spans="1:9" ht="16" x14ac:dyDescent="0.2">
      <c r="A3" s="2"/>
      <c r="B3" s="2"/>
      <c r="C3" s="2"/>
      <c r="D3" s="2"/>
      <c r="E3" s="2"/>
      <c r="F3" s="1" t="s">
        <v>71</v>
      </c>
      <c r="G3" s="10">
        <f>+I30</f>
        <v>16363594</v>
      </c>
      <c r="H3" s="10">
        <v>0</v>
      </c>
      <c r="I3" s="6"/>
    </row>
    <row r="4" spans="1:9" x14ac:dyDescent="0.2">
      <c r="A4" s="2"/>
      <c r="B4" s="2"/>
      <c r="C4" s="2"/>
      <c r="D4" s="2"/>
      <c r="E4" s="2"/>
      <c r="F4" s="2"/>
      <c r="G4" s="2"/>
      <c r="H4" s="2"/>
      <c r="I4" s="6"/>
    </row>
    <row r="5" spans="1:9" x14ac:dyDescent="0.2">
      <c r="A5" s="2"/>
      <c r="B5" s="2"/>
      <c r="C5" s="2"/>
      <c r="D5" s="2"/>
      <c r="E5" s="2"/>
      <c r="F5" s="2"/>
      <c r="G5" s="2"/>
      <c r="H5" s="2"/>
      <c r="I5" s="6"/>
    </row>
    <row r="6" spans="1:9" ht="22.5" customHeight="1" x14ac:dyDescent="0.2">
      <c r="A6" s="2"/>
      <c r="B6" s="2"/>
      <c r="C6" s="2"/>
      <c r="D6" s="5"/>
      <c r="E6" s="5"/>
      <c r="F6" s="23" t="s">
        <v>73</v>
      </c>
      <c r="G6" s="24"/>
      <c r="H6" s="25"/>
      <c r="I6" s="21" t="s">
        <v>72</v>
      </c>
    </row>
    <row r="7" spans="1:9" ht="48" x14ac:dyDescent="0.2">
      <c r="A7" s="1" t="s">
        <v>0</v>
      </c>
      <c r="B7" s="1" t="s">
        <v>1</v>
      </c>
      <c r="C7" s="1" t="s">
        <v>2</v>
      </c>
      <c r="D7" s="1" t="s">
        <v>54</v>
      </c>
      <c r="E7" s="7" t="s">
        <v>68</v>
      </c>
      <c r="F7" s="8" t="s">
        <v>63</v>
      </c>
      <c r="G7" s="8" t="s">
        <v>64</v>
      </c>
      <c r="H7" s="8" t="s">
        <v>65</v>
      </c>
      <c r="I7" s="22"/>
    </row>
    <row r="8" spans="1:9" x14ac:dyDescent="0.2">
      <c r="A8" s="3">
        <v>440</v>
      </c>
      <c r="B8" s="3" t="s">
        <v>4</v>
      </c>
      <c r="C8" s="3">
        <v>303</v>
      </c>
      <c r="D8" s="3" t="s">
        <v>5</v>
      </c>
      <c r="E8" s="3" t="s">
        <v>6</v>
      </c>
      <c r="F8" s="4">
        <v>1989950</v>
      </c>
      <c r="G8" s="4">
        <v>178738</v>
      </c>
      <c r="H8" s="4">
        <v>73200</v>
      </c>
      <c r="I8" s="10">
        <f t="shared" ref="I8:I29" si="0">+F8+G8+H8</f>
        <v>2241888</v>
      </c>
    </row>
    <row r="9" spans="1:9" x14ac:dyDescent="0.2">
      <c r="A9" s="3">
        <v>453</v>
      </c>
      <c r="B9" s="3" t="s">
        <v>9</v>
      </c>
      <c r="C9" s="3">
        <v>303</v>
      </c>
      <c r="D9" s="3" t="s">
        <v>10</v>
      </c>
      <c r="E9" s="3" t="s">
        <v>11</v>
      </c>
      <c r="F9" s="4">
        <v>805800</v>
      </c>
      <c r="G9" s="4">
        <v>72336</v>
      </c>
      <c r="H9" s="4">
        <v>29400</v>
      </c>
      <c r="I9" s="10">
        <f t="shared" si="0"/>
        <v>907536</v>
      </c>
    </row>
    <row r="10" spans="1:9" x14ac:dyDescent="0.2">
      <c r="A10" s="3">
        <v>450</v>
      </c>
      <c r="B10" s="3" t="s">
        <v>12</v>
      </c>
      <c r="C10" s="3">
        <v>307</v>
      </c>
      <c r="D10" s="3" t="s">
        <v>13</v>
      </c>
      <c r="E10" s="3" t="s">
        <v>14</v>
      </c>
      <c r="F10" s="4">
        <v>103000</v>
      </c>
      <c r="G10" s="4">
        <v>9196</v>
      </c>
      <c r="H10" s="4">
        <v>3600</v>
      </c>
      <c r="I10" s="10">
        <f t="shared" si="0"/>
        <v>115796</v>
      </c>
    </row>
    <row r="11" spans="1:9" x14ac:dyDescent="0.2">
      <c r="A11" s="3">
        <v>453</v>
      </c>
      <c r="B11" s="3" t="s">
        <v>9</v>
      </c>
      <c r="C11" s="3">
        <v>300</v>
      </c>
      <c r="D11" s="3" t="s">
        <v>15</v>
      </c>
      <c r="E11" s="3" t="s">
        <v>16</v>
      </c>
      <c r="F11" s="4">
        <v>1044450</v>
      </c>
      <c r="G11" s="4">
        <v>93746</v>
      </c>
      <c r="H11" s="4">
        <v>37800</v>
      </c>
      <c r="I11" s="10">
        <f t="shared" si="0"/>
        <v>1175996</v>
      </c>
    </row>
    <row r="12" spans="1:9" x14ac:dyDescent="0.2">
      <c r="A12" s="3">
        <v>453</v>
      </c>
      <c r="B12" s="3" t="s">
        <v>9</v>
      </c>
      <c r="C12" s="3">
        <v>308</v>
      </c>
      <c r="D12" s="3" t="s">
        <v>17</v>
      </c>
      <c r="E12" s="3" t="s">
        <v>18</v>
      </c>
      <c r="F12" s="4">
        <v>821500</v>
      </c>
      <c r="G12" s="4">
        <v>73476</v>
      </c>
      <c r="H12" s="4">
        <v>27000</v>
      </c>
      <c r="I12" s="10">
        <f t="shared" si="0"/>
        <v>921976</v>
      </c>
    </row>
    <row r="13" spans="1:9" x14ac:dyDescent="0.2">
      <c r="A13" s="3">
        <v>453</v>
      </c>
      <c r="B13" s="3" t="s">
        <v>9</v>
      </c>
      <c r="C13" s="3">
        <v>305</v>
      </c>
      <c r="D13" s="3" t="s">
        <v>19</v>
      </c>
      <c r="E13" s="3" t="s">
        <v>20</v>
      </c>
      <c r="F13" s="4">
        <v>673150</v>
      </c>
      <c r="G13" s="4">
        <v>60298</v>
      </c>
      <c r="H13" s="4">
        <v>23400</v>
      </c>
      <c r="I13" s="10">
        <f t="shared" si="0"/>
        <v>756848</v>
      </c>
    </row>
    <row r="14" spans="1:9" x14ac:dyDescent="0.2">
      <c r="A14" s="3">
        <v>454</v>
      </c>
      <c r="B14" s="3" t="s">
        <v>21</v>
      </c>
      <c r="C14" s="3">
        <v>300</v>
      </c>
      <c r="D14" s="3" t="s">
        <v>22</v>
      </c>
      <c r="E14" s="3" t="s">
        <v>23</v>
      </c>
      <c r="F14" s="4">
        <v>252000</v>
      </c>
      <c r="G14" s="4">
        <v>22532</v>
      </c>
      <c r="H14" s="4">
        <v>8400</v>
      </c>
      <c r="I14" s="10">
        <f t="shared" si="0"/>
        <v>282932</v>
      </c>
    </row>
    <row r="15" spans="1:9" x14ac:dyDescent="0.2">
      <c r="A15" s="3">
        <v>445</v>
      </c>
      <c r="B15" s="3" t="s">
        <v>24</v>
      </c>
      <c r="C15" s="3">
        <v>304</v>
      </c>
      <c r="D15" s="3" t="s">
        <v>25</v>
      </c>
      <c r="E15" s="3" t="s">
        <v>26</v>
      </c>
      <c r="F15" s="4">
        <v>250150</v>
      </c>
      <c r="G15" s="4">
        <v>22450</v>
      </c>
      <c r="H15" s="4">
        <v>9000</v>
      </c>
      <c r="I15" s="10">
        <f t="shared" si="0"/>
        <v>281600</v>
      </c>
    </row>
    <row r="16" spans="1:9" x14ac:dyDescent="0.2">
      <c r="A16" s="3">
        <v>440</v>
      </c>
      <c r="B16" s="3" t="s">
        <v>4</v>
      </c>
      <c r="C16" s="3">
        <v>302</v>
      </c>
      <c r="D16" s="3" t="s">
        <v>7</v>
      </c>
      <c r="E16" s="3" t="s">
        <v>8</v>
      </c>
      <c r="F16" s="4">
        <v>2748300</v>
      </c>
      <c r="G16" s="4">
        <v>246100</v>
      </c>
      <c r="H16" s="4">
        <v>93600</v>
      </c>
      <c r="I16" s="10">
        <f t="shared" si="0"/>
        <v>3088000</v>
      </c>
    </row>
    <row r="17" spans="1:9" x14ac:dyDescent="0.2">
      <c r="A17" s="3">
        <v>462</v>
      </c>
      <c r="B17" s="3" t="s">
        <v>27</v>
      </c>
      <c r="C17" s="3">
        <v>302</v>
      </c>
      <c r="D17" s="3" t="s">
        <v>28</v>
      </c>
      <c r="E17" s="3" t="s">
        <v>29</v>
      </c>
      <c r="F17" s="4">
        <v>297000</v>
      </c>
      <c r="G17" s="4">
        <v>26582</v>
      </c>
      <c r="H17" s="4">
        <v>10200</v>
      </c>
      <c r="I17" s="10">
        <f t="shared" si="0"/>
        <v>333782</v>
      </c>
    </row>
    <row r="18" spans="1:9" x14ac:dyDescent="0.2">
      <c r="A18" s="3">
        <v>453</v>
      </c>
      <c r="B18" s="3" t="s">
        <v>9</v>
      </c>
      <c r="C18" s="3">
        <v>306</v>
      </c>
      <c r="D18" s="3" t="s">
        <v>30</v>
      </c>
      <c r="E18" s="3" t="s">
        <v>31</v>
      </c>
      <c r="F18" s="4">
        <v>1660950</v>
      </c>
      <c r="G18" s="4">
        <v>149014</v>
      </c>
      <c r="H18" s="4">
        <v>58800</v>
      </c>
      <c r="I18" s="10">
        <f t="shared" si="0"/>
        <v>1868764</v>
      </c>
    </row>
    <row r="19" spans="1:9" x14ac:dyDescent="0.2">
      <c r="A19" s="3">
        <v>446</v>
      </c>
      <c r="B19" s="3" t="s">
        <v>33</v>
      </c>
      <c r="C19" s="3">
        <v>304</v>
      </c>
      <c r="D19" s="3" t="s">
        <v>34</v>
      </c>
      <c r="E19" s="3" t="s">
        <v>35</v>
      </c>
      <c r="F19" s="4">
        <v>592000</v>
      </c>
      <c r="G19" s="4">
        <v>52984</v>
      </c>
      <c r="H19" s="4">
        <v>20400</v>
      </c>
      <c r="I19" s="10">
        <f t="shared" si="0"/>
        <v>665384</v>
      </c>
    </row>
    <row r="20" spans="1:9" x14ac:dyDescent="0.2">
      <c r="A20" s="3">
        <v>453</v>
      </c>
      <c r="B20" s="3" t="s">
        <v>9</v>
      </c>
      <c r="C20" s="3">
        <v>301</v>
      </c>
      <c r="D20" s="3" t="s">
        <v>36</v>
      </c>
      <c r="E20" s="3" t="s">
        <v>37</v>
      </c>
      <c r="F20" s="4">
        <v>1717650</v>
      </c>
      <c r="G20" s="4">
        <v>153864</v>
      </c>
      <c r="H20" s="4">
        <v>59400</v>
      </c>
      <c r="I20" s="10">
        <f t="shared" si="0"/>
        <v>1930914</v>
      </c>
    </row>
    <row r="21" spans="1:9" ht="15.75" customHeight="1" x14ac:dyDescent="0.2">
      <c r="A21" s="3">
        <v>440</v>
      </c>
      <c r="B21" s="3" t="s">
        <v>4</v>
      </c>
      <c r="C21" s="3">
        <v>303</v>
      </c>
      <c r="D21" s="3" t="s">
        <v>5</v>
      </c>
      <c r="E21" s="3" t="s">
        <v>32</v>
      </c>
      <c r="F21" s="4">
        <v>114500</v>
      </c>
      <c r="G21" s="4">
        <v>10226</v>
      </c>
      <c r="H21" s="4">
        <v>3600</v>
      </c>
      <c r="I21" s="10">
        <f t="shared" si="0"/>
        <v>128326</v>
      </c>
    </row>
    <row r="22" spans="1:9" ht="15.75" customHeight="1" x14ac:dyDescent="0.2">
      <c r="A22" s="3">
        <v>448</v>
      </c>
      <c r="B22" s="3" t="s">
        <v>40</v>
      </c>
      <c r="C22" s="3">
        <v>311</v>
      </c>
      <c r="D22" s="3" t="s">
        <v>41</v>
      </c>
      <c r="E22" s="3" t="s">
        <v>42</v>
      </c>
      <c r="F22" s="4">
        <v>103000</v>
      </c>
      <c r="G22" s="4">
        <v>9196</v>
      </c>
      <c r="H22" s="4">
        <v>3600</v>
      </c>
      <c r="I22" s="10">
        <f t="shared" si="0"/>
        <v>115796</v>
      </c>
    </row>
    <row r="23" spans="1:9" ht="15.75" customHeight="1" x14ac:dyDescent="0.2">
      <c r="A23" s="3">
        <v>454</v>
      </c>
      <c r="B23" s="3" t="s">
        <v>21</v>
      </c>
      <c r="C23" s="3">
        <v>300</v>
      </c>
      <c r="D23" s="3" t="s">
        <v>22</v>
      </c>
      <c r="E23" s="3" t="s">
        <v>48</v>
      </c>
      <c r="F23" s="4">
        <v>160000</v>
      </c>
      <c r="G23" s="4">
        <v>14326</v>
      </c>
      <c r="H23" s="4">
        <v>5400</v>
      </c>
      <c r="I23" s="10">
        <f t="shared" si="0"/>
        <v>179726</v>
      </c>
    </row>
    <row r="24" spans="1:9" ht="15.75" customHeight="1" x14ac:dyDescent="0.2">
      <c r="A24" s="3">
        <v>459</v>
      </c>
      <c r="B24" s="3" t="s">
        <v>49</v>
      </c>
      <c r="C24" s="3">
        <v>301</v>
      </c>
      <c r="D24" s="3" t="s">
        <v>50</v>
      </c>
      <c r="E24" s="3" t="s">
        <v>51</v>
      </c>
      <c r="F24" s="4">
        <v>126000</v>
      </c>
      <c r="G24" s="4">
        <v>11266</v>
      </c>
      <c r="H24" s="4">
        <v>4200</v>
      </c>
      <c r="I24" s="10">
        <f t="shared" si="0"/>
        <v>141466</v>
      </c>
    </row>
    <row r="25" spans="1:9" ht="15.75" customHeight="1" x14ac:dyDescent="0.2">
      <c r="A25" s="3">
        <v>446</v>
      </c>
      <c r="B25" s="3" t="s">
        <v>33</v>
      </c>
      <c r="C25" s="3">
        <v>308</v>
      </c>
      <c r="D25" s="3" t="s">
        <v>38</v>
      </c>
      <c r="E25" s="3" t="s">
        <v>39</v>
      </c>
      <c r="F25" s="4">
        <v>203500</v>
      </c>
      <c r="G25" s="4">
        <v>18246</v>
      </c>
      <c r="H25" s="4">
        <v>7200</v>
      </c>
      <c r="I25" s="10">
        <f t="shared" si="0"/>
        <v>228946</v>
      </c>
    </row>
    <row r="26" spans="1:9" ht="15.75" customHeight="1" x14ac:dyDescent="0.2">
      <c r="A26" s="3">
        <v>450</v>
      </c>
      <c r="B26" s="3" t="s">
        <v>12</v>
      </c>
      <c r="C26" s="3">
        <v>312</v>
      </c>
      <c r="D26" s="3" t="s">
        <v>46</v>
      </c>
      <c r="E26" s="3" t="s">
        <v>47</v>
      </c>
      <c r="F26" s="4">
        <v>160000</v>
      </c>
      <c r="G26" s="4">
        <v>14326</v>
      </c>
      <c r="H26" s="4">
        <v>5400</v>
      </c>
      <c r="I26" s="10">
        <f t="shared" si="0"/>
        <v>179726</v>
      </c>
    </row>
    <row r="27" spans="1:9" ht="15.75" customHeight="1" x14ac:dyDescent="0.2">
      <c r="A27" s="3">
        <v>450</v>
      </c>
      <c r="B27" s="3" t="s">
        <v>12</v>
      </c>
      <c r="C27" s="3">
        <v>302</v>
      </c>
      <c r="D27" s="3" t="s">
        <v>43</v>
      </c>
      <c r="E27" s="3" t="s">
        <v>45</v>
      </c>
      <c r="F27" s="4">
        <v>407150</v>
      </c>
      <c r="G27" s="4">
        <v>36590</v>
      </c>
      <c r="H27" s="4">
        <v>15000</v>
      </c>
      <c r="I27" s="10">
        <f t="shared" si="0"/>
        <v>458740</v>
      </c>
    </row>
    <row r="28" spans="1:9" ht="15.75" customHeight="1" x14ac:dyDescent="0.2">
      <c r="A28" s="3">
        <v>450</v>
      </c>
      <c r="B28" s="3" t="s">
        <v>12</v>
      </c>
      <c r="C28" s="3">
        <v>302</v>
      </c>
      <c r="D28" s="3" t="s">
        <v>43</v>
      </c>
      <c r="E28" s="3" t="s">
        <v>44</v>
      </c>
      <c r="F28" s="4">
        <v>160000</v>
      </c>
      <c r="G28" s="4">
        <v>14326</v>
      </c>
      <c r="H28" s="4">
        <v>5400</v>
      </c>
      <c r="I28" s="10">
        <f t="shared" si="0"/>
        <v>179726</v>
      </c>
    </row>
    <row r="29" spans="1:9" ht="15.75" customHeight="1" x14ac:dyDescent="0.2">
      <c r="A29" s="3">
        <v>453</v>
      </c>
      <c r="B29" s="3" t="s">
        <v>9</v>
      </c>
      <c r="C29" s="3">
        <v>304</v>
      </c>
      <c r="D29" s="3" t="s">
        <v>52</v>
      </c>
      <c r="E29" s="3" t="s">
        <v>53</v>
      </c>
      <c r="F29" s="4">
        <v>160000</v>
      </c>
      <c r="G29" s="4">
        <v>14326</v>
      </c>
      <c r="H29" s="4">
        <v>5400</v>
      </c>
      <c r="I29" s="10">
        <f t="shared" si="0"/>
        <v>179726</v>
      </c>
    </row>
    <row r="30" spans="1:9" ht="15.75" customHeight="1" x14ac:dyDescent="0.2">
      <c r="A30" s="16" t="s">
        <v>66</v>
      </c>
      <c r="B30" s="17"/>
      <c r="C30" s="17"/>
      <c r="D30" s="17"/>
      <c r="E30" s="18"/>
      <c r="F30" s="11">
        <f>+SUM(F8:F29)</f>
        <v>14550050</v>
      </c>
      <c r="G30" s="11">
        <f>+SUM(G8:G29)</f>
        <v>1304144</v>
      </c>
      <c r="H30" s="11">
        <f>+SUM(H8:H29)</f>
        <v>509400</v>
      </c>
      <c r="I30" s="11">
        <f>+SUM(I8:I29)</f>
        <v>16363594</v>
      </c>
    </row>
    <row r="31" spans="1:9" ht="15.75" customHeight="1" x14ac:dyDescent="0.2">
      <c r="A31" s="2"/>
      <c r="B31" s="2"/>
      <c r="C31" s="2"/>
      <c r="D31" s="2"/>
      <c r="E31" s="2"/>
      <c r="F31" s="2"/>
      <c r="G31" s="2"/>
      <c r="H31" s="2"/>
      <c r="I31" s="6"/>
    </row>
    <row r="32" spans="1:9" ht="15.75" customHeight="1" x14ac:dyDescent="0.2">
      <c r="A32" s="2"/>
      <c r="B32" s="2"/>
      <c r="C32" s="2"/>
      <c r="D32" s="2"/>
      <c r="E32" s="2"/>
      <c r="F32" s="2"/>
      <c r="G32" s="2"/>
      <c r="H32" s="2"/>
      <c r="I32" s="6"/>
    </row>
    <row r="33" spans="1:9" ht="15.75" customHeight="1" x14ac:dyDescent="0.2">
      <c r="A33" s="2"/>
      <c r="B33" s="2"/>
      <c r="C33" s="2"/>
      <c r="D33" s="2"/>
      <c r="E33" s="2"/>
      <c r="F33" s="2"/>
      <c r="G33" s="2"/>
      <c r="H33" s="2"/>
      <c r="I33" s="6"/>
    </row>
    <row r="34" spans="1:9" ht="15.75" customHeight="1" x14ac:dyDescent="0.2">
      <c r="A34" s="2"/>
      <c r="B34" s="2"/>
      <c r="C34" s="2"/>
      <c r="D34" s="2"/>
      <c r="E34" s="2"/>
      <c r="F34" s="2"/>
      <c r="G34" s="2"/>
      <c r="H34" s="2"/>
      <c r="I34" s="6"/>
    </row>
    <row r="35" spans="1:9" ht="15.75" customHeight="1" x14ac:dyDescent="0.2">
      <c r="A35" s="2"/>
      <c r="B35" s="2"/>
      <c r="C35" s="2"/>
      <c r="D35" s="2"/>
      <c r="E35" s="2"/>
      <c r="F35" s="2"/>
      <c r="G35" s="2"/>
      <c r="H35" s="2"/>
      <c r="I35" s="6"/>
    </row>
    <row r="36" spans="1:9" ht="15.75" customHeight="1" x14ac:dyDescent="0.2">
      <c r="A36" s="2"/>
      <c r="B36" s="2"/>
      <c r="C36" s="2"/>
      <c r="D36" s="2"/>
      <c r="E36" s="2"/>
      <c r="F36" s="2"/>
      <c r="G36" s="2"/>
      <c r="H36" s="2"/>
      <c r="I36" s="6"/>
    </row>
    <row r="37" spans="1:9" ht="15.75" customHeight="1" x14ac:dyDescent="0.2">
      <c r="A37" s="2"/>
      <c r="B37" s="2"/>
      <c r="C37" s="2"/>
      <c r="D37" s="2"/>
      <c r="E37" s="2"/>
      <c r="F37" s="2"/>
      <c r="G37" s="2"/>
      <c r="H37" s="2"/>
      <c r="I37" s="6"/>
    </row>
    <row r="38" spans="1:9" ht="15.75" customHeight="1" x14ac:dyDescent="0.2">
      <c r="A38" s="2"/>
      <c r="B38" s="2"/>
      <c r="C38" s="2"/>
      <c r="D38" s="2"/>
      <c r="E38" s="2"/>
      <c r="F38" s="2"/>
      <c r="G38" s="2"/>
      <c r="H38" s="2"/>
      <c r="I38" s="6"/>
    </row>
    <row r="39" spans="1:9" ht="15.75" customHeight="1" x14ac:dyDescent="0.2">
      <c r="A39" s="2"/>
      <c r="B39" s="2"/>
      <c r="C39" s="2"/>
      <c r="D39" s="2"/>
      <c r="E39" s="2"/>
      <c r="F39" s="2"/>
      <c r="G39" s="2"/>
      <c r="H39" s="2"/>
      <c r="I39" s="6"/>
    </row>
    <row r="40" spans="1:9" ht="15.75" customHeight="1" x14ac:dyDescent="0.2">
      <c r="A40" s="2"/>
      <c r="B40" s="2"/>
      <c r="C40" s="2"/>
      <c r="D40" s="2"/>
      <c r="E40" s="2"/>
      <c r="F40" s="2"/>
      <c r="G40" s="2"/>
      <c r="H40" s="2"/>
      <c r="I40" s="6"/>
    </row>
    <row r="41" spans="1:9" ht="15.75" customHeight="1" x14ac:dyDescent="0.2">
      <c r="A41" s="2"/>
      <c r="B41" s="2"/>
      <c r="C41" s="2"/>
      <c r="D41" s="2"/>
      <c r="E41" s="2"/>
      <c r="F41" s="2"/>
      <c r="G41" s="2"/>
      <c r="H41" s="2"/>
      <c r="I41" s="6"/>
    </row>
    <row r="42" spans="1:9" ht="15.75" customHeight="1" x14ac:dyDescent="0.2">
      <c r="A42" s="2"/>
      <c r="B42" s="2"/>
      <c r="C42" s="2"/>
      <c r="D42" s="2"/>
      <c r="E42" s="2"/>
      <c r="F42" s="2"/>
      <c r="G42" s="2"/>
      <c r="H42" s="2"/>
      <c r="I42" s="6"/>
    </row>
    <row r="43" spans="1:9" ht="15.75" customHeight="1" x14ac:dyDescent="0.2">
      <c r="A43" s="2"/>
      <c r="B43" s="2"/>
      <c r="C43" s="2"/>
      <c r="D43" s="2"/>
      <c r="E43" s="2"/>
      <c r="F43" s="2"/>
      <c r="G43" s="2"/>
      <c r="H43" s="2"/>
      <c r="I43" s="6"/>
    </row>
    <row r="44" spans="1:9" ht="15.75" customHeight="1" x14ac:dyDescent="0.2">
      <c r="A44" s="2"/>
      <c r="B44" s="2"/>
      <c r="C44" s="2"/>
      <c r="D44" s="2"/>
      <c r="E44" s="2"/>
      <c r="F44" s="2"/>
      <c r="G44" s="2"/>
      <c r="H44" s="2"/>
      <c r="I44" s="6"/>
    </row>
    <row r="45" spans="1:9" ht="15.75" customHeight="1" x14ac:dyDescent="0.2">
      <c r="A45" s="2"/>
      <c r="B45" s="2"/>
      <c r="C45" s="2"/>
      <c r="D45" s="2"/>
      <c r="E45" s="2"/>
      <c r="F45" s="2"/>
      <c r="G45" s="2"/>
      <c r="H45" s="2"/>
      <c r="I45" s="6"/>
    </row>
    <row r="46" spans="1:9" ht="15.75" customHeight="1" x14ac:dyDescent="0.2">
      <c r="A46" s="2"/>
      <c r="B46" s="2"/>
      <c r="C46" s="2"/>
      <c r="D46" s="2"/>
      <c r="E46" s="2"/>
      <c r="F46" s="2"/>
      <c r="G46" s="2"/>
      <c r="H46" s="2"/>
      <c r="I46" s="6"/>
    </row>
    <row r="47" spans="1:9" ht="15.75" customHeight="1" x14ac:dyDescent="0.2">
      <c r="A47" s="2"/>
      <c r="B47" s="2"/>
      <c r="C47" s="2"/>
      <c r="D47" s="2"/>
      <c r="E47" s="2"/>
      <c r="F47" s="2"/>
      <c r="G47" s="2"/>
      <c r="H47" s="2"/>
      <c r="I47" s="6"/>
    </row>
    <row r="48" spans="1:9" ht="15.75" customHeight="1" x14ac:dyDescent="0.2">
      <c r="A48" s="2"/>
      <c r="B48" s="2"/>
      <c r="C48" s="2"/>
      <c r="D48" s="2"/>
      <c r="E48" s="2"/>
      <c r="F48" s="2"/>
      <c r="G48" s="2"/>
      <c r="H48" s="2"/>
      <c r="I48" s="6"/>
    </row>
    <row r="49" spans="1:9" ht="15.75" customHeight="1" x14ac:dyDescent="0.2">
      <c r="A49" s="2"/>
      <c r="B49" s="2"/>
      <c r="C49" s="2"/>
      <c r="D49" s="2"/>
      <c r="E49" s="2"/>
      <c r="F49" s="2"/>
      <c r="G49" s="2"/>
      <c r="H49" s="2"/>
      <c r="I49" s="6"/>
    </row>
    <row r="50" spans="1:9" ht="15.75" customHeight="1" x14ac:dyDescent="0.2">
      <c r="A50" s="2"/>
      <c r="B50" s="2"/>
      <c r="C50" s="2"/>
      <c r="D50" s="2"/>
      <c r="E50" s="2"/>
      <c r="F50" s="2"/>
      <c r="G50" s="2"/>
      <c r="H50" s="2"/>
      <c r="I50" s="6"/>
    </row>
    <row r="51" spans="1:9" ht="15.75" customHeight="1" x14ac:dyDescent="0.2">
      <c r="A51" s="2"/>
      <c r="B51" s="2"/>
      <c r="C51" s="2"/>
      <c r="D51" s="2"/>
      <c r="E51" s="2"/>
      <c r="F51" s="2"/>
      <c r="G51" s="2"/>
      <c r="H51" s="2"/>
      <c r="I51" s="6"/>
    </row>
    <row r="52" spans="1:9" ht="15.75" customHeight="1" x14ac:dyDescent="0.2">
      <c r="A52" s="2"/>
      <c r="B52" s="2"/>
      <c r="C52" s="2"/>
      <c r="D52" s="2"/>
      <c r="E52" s="2"/>
      <c r="F52" s="2"/>
      <c r="G52" s="2"/>
      <c r="H52" s="2"/>
      <c r="I52" s="6"/>
    </row>
    <row r="53" spans="1:9" ht="15.75" customHeight="1" x14ac:dyDescent="0.2">
      <c r="A53" s="2"/>
      <c r="B53" s="2"/>
      <c r="C53" s="2"/>
      <c r="D53" s="2"/>
      <c r="E53" s="2"/>
      <c r="F53" s="2"/>
      <c r="G53" s="2"/>
      <c r="H53" s="2"/>
      <c r="I53" s="6"/>
    </row>
    <row r="54" spans="1:9" ht="15.75" customHeight="1" x14ac:dyDescent="0.2">
      <c r="A54" s="2"/>
      <c r="B54" s="2"/>
      <c r="C54" s="2"/>
      <c r="D54" s="2"/>
      <c r="E54" s="2"/>
      <c r="F54" s="2"/>
      <c r="G54" s="2"/>
      <c r="H54" s="2"/>
      <c r="I54" s="6"/>
    </row>
    <row r="55" spans="1:9" ht="15.75" customHeight="1" x14ac:dyDescent="0.2">
      <c r="A55" s="2"/>
      <c r="B55" s="2"/>
      <c r="C55" s="2"/>
      <c r="D55" s="2"/>
      <c r="E55" s="2"/>
      <c r="F55" s="2"/>
      <c r="G55" s="2"/>
      <c r="H55" s="2"/>
      <c r="I55" s="6"/>
    </row>
    <row r="56" spans="1:9" ht="15.75" customHeight="1" x14ac:dyDescent="0.2">
      <c r="A56" s="2"/>
      <c r="B56" s="2"/>
      <c r="C56" s="2"/>
      <c r="D56" s="2"/>
      <c r="E56" s="2"/>
      <c r="F56" s="2"/>
      <c r="G56" s="2"/>
      <c r="H56" s="2"/>
      <c r="I56" s="6"/>
    </row>
    <row r="57" spans="1:9" ht="15.75" customHeight="1" x14ac:dyDescent="0.2">
      <c r="A57" s="2"/>
      <c r="B57" s="2"/>
      <c r="C57" s="2"/>
      <c r="D57" s="2"/>
      <c r="E57" s="2"/>
      <c r="F57" s="2"/>
      <c r="G57" s="2"/>
      <c r="H57" s="2"/>
      <c r="I57" s="6"/>
    </row>
    <row r="58" spans="1:9" ht="15.75" customHeight="1" x14ac:dyDescent="0.2">
      <c r="A58" s="2"/>
      <c r="B58" s="2"/>
      <c r="C58" s="2"/>
      <c r="D58" s="2"/>
      <c r="E58" s="2"/>
      <c r="F58" s="2"/>
      <c r="G58" s="2"/>
      <c r="H58" s="2"/>
      <c r="I58" s="6"/>
    </row>
    <row r="59" spans="1:9" ht="15.75" customHeight="1" x14ac:dyDescent="0.2">
      <c r="A59" s="2"/>
      <c r="B59" s="2"/>
      <c r="C59" s="2"/>
      <c r="D59" s="2"/>
      <c r="E59" s="2"/>
      <c r="F59" s="2"/>
      <c r="G59" s="2"/>
      <c r="H59" s="2"/>
      <c r="I59" s="6"/>
    </row>
    <row r="60" spans="1:9" ht="15.75" customHeight="1" x14ac:dyDescent="0.2">
      <c r="A60" s="2"/>
      <c r="B60" s="2"/>
      <c r="C60" s="2"/>
      <c r="D60" s="2"/>
      <c r="E60" s="2"/>
      <c r="F60" s="2"/>
      <c r="G60" s="2"/>
      <c r="H60" s="2"/>
      <c r="I60" s="6"/>
    </row>
    <row r="61" spans="1:9" ht="15.75" customHeight="1" x14ac:dyDescent="0.2">
      <c r="A61" s="2"/>
      <c r="B61" s="2"/>
      <c r="C61" s="2"/>
      <c r="D61" s="2"/>
      <c r="E61" s="2"/>
      <c r="F61" s="2"/>
      <c r="G61" s="2"/>
      <c r="H61" s="2"/>
      <c r="I61" s="6"/>
    </row>
    <row r="62" spans="1:9" ht="15.75" customHeight="1" x14ac:dyDescent="0.2">
      <c r="A62" s="2"/>
      <c r="B62" s="2"/>
      <c r="C62" s="2"/>
      <c r="D62" s="2"/>
      <c r="E62" s="2"/>
      <c r="F62" s="2"/>
      <c r="G62" s="2"/>
      <c r="H62" s="2"/>
      <c r="I62" s="6"/>
    </row>
    <row r="63" spans="1:9" ht="15.75" customHeight="1" x14ac:dyDescent="0.2">
      <c r="A63" s="2"/>
      <c r="B63" s="2"/>
      <c r="C63" s="2"/>
      <c r="D63" s="2"/>
      <c r="E63" s="2"/>
      <c r="F63" s="2"/>
      <c r="G63" s="2"/>
      <c r="H63" s="2"/>
      <c r="I63" s="6"/>
    </row>
    <row r="64" spans="1:9" ht="15.75" customHeight="1" x14ac:dyDescent="0.2">
      <c r="A64" s="2"/>
      <c r="B64" s="2"/>
      <c r="C64" s="2"/>
      <c r="D64" s="2"/>
      <c r="E64" s="2"/>
      <c r="F64" s="2"/>
      <c r="G64" s="2"/>
      <c r="H64" s="2"/>
      <c r="I64" s="6"/>
    </row>
    <row r="65" spans="1:9" ht="15.75" customHeight="1" x14ac:dyDescent="0.2">
      <c r="A65" s="2"/>
      <c r="B65" s="2"/>
      <c r="C65" s="2"/>
      <c r="D65" s="2"/>
      <c r="E65" s="2"/>
      <c r="F65" s="2"/>
      <c r="G65" s="2"/>
      <c r="H65" s="2"/>
      <c r="I65" s="6"/>
    </row>
    <row r="66" spans="1:9" ht="15.75" customHeight="1" x14ac:dyDescent="0.2">
      <c r="A66" s="2"/>
      <c r="B66" s="2"/>
      <c r="C66" s="2"/>
      <c r="D66" s="2"/>
      <c r="E66" s="2"/>
      <c r="F66" s="2"/>
      <c r="G66" s="2"/>
      <c r="H66" s="2"/>
      <c r="I66" s="6"/>
    </row>
    <row r="67" spans="1:9" ht="15.75" customHeight="1" x14ac:dyDescent="0.2">
      <c r="A67" s="2"/>
      <c r="B67" s="2"/>
      <c r="C67" s="2"/>
      <c r="D67" s="2"/>
      <c r="E67" s="2"/>
      <c r="F67" s="2"/>
      <c r="G67" s="2"/>
      <c r="H67" s="2"/>
      <c r="I67" s="6"/>
    </row>
    <row r="68" spans="1:9" ht="15.75" customHeight="1" x14ac:dyDescent="0.2">
      <c r="A68" s="2"/>
      <c r="B68" s="2"/>
      <c r="C68" s="2"/>
      <c r="D68" s="2"/>
      <c r="E68" s="2"/>
      <c r="F68" s="2"/>
      <c r="G68" s="2"/>
      <c r="H68" s="2"/>
      <c r="I68" s="6"/>
    </row>
    <row r="69" spans="1:9" ht="15.75" customHeight="1" x14ac:dyDescent="0.2">
      <c r="A69" s="2"/>
      <c r="B69" s="2"/>
      <c r="C69" s="2"/>
      <c r="D69" s="2"/>
      <c r="E69" s="2"/>
      <c r="F69" s="2"/>
      <c r="G69" s="2"/>
      <c r="H69" s="2"/>
      <c r="I69" s="6"/>
    </row>
    <row r="70" spans="1:9" ht="15.75" customHeight="1" x14ac:dyDescent="0.2">
      <c r="A70" s="2"/>
      <c r="B70" s="2"/>
      <c r="C70" s="2"/>
      <c r="D70" s="2"/>
      <c r="E70" s="2"/>
      <c r="F70" s="2"/>
      <c r="G70" s="2"/>
      <c r="H70" s="2"/>
      <c r="I70" s="6"/>
    </row>
    <row r="71" spans="1:9" ht="15.75" customHeight="1" x14ac:dyDescent="0.2">
      <c r="A71" s="2"/>
      <c r="B71" s="2"/>
      <c r="C71" s="2"/>
      <c r="D71" s="2"/>
      <c r="E71" s="2"/>
      <c r="F71" s="2"/>
      <c r="G71" s="2"/>
      <c r="H71" s="2"/>
      <c r="I71" s="6"/>
    </row>
    <row r="72" spans="1:9" ht="15.75" customHeight="1" x14ac:dyDescent="0.2">
      <c r="A72" s="2"/>
      <c r="B72" s="2"/>
      <c r="C72" s="2"/>
      <c r="D72" s="2"/>
      <c r="E72" s="2"/>
      <c r="F72" s="2"/>
      <c r="G72" s="2"/>
      <c r="H72" s="2"/>
      <c r="I72" s="6"/>
    </row>
    <row r="73" spans="1:9" ht="15.75" customHeight="1" x14ac:dyDescent="0.2">
      <c r="A73" s="2"/>
      <c r="B73" s="2"/>
      <c r="C73" s="2"/>
      <c r="D73" s="2"/>
      <c r="E73" s="2"/>
      <c r="F73" s="2"/>
      <c r="G73" s="2"/>
      <c r="H73" s="2"/>
      <c r="I73" s="6"/>
    </row>
    <row r="74" spans="1:9" ht="15.75" customHeight="1" x14ac:dyDescent="0.2">
      <c r="A74" s="2"/>
      <c r="B74" s="2"/>
      <c r="C74" s="2"/>
      <c r="D74" s="2"/>
      <c r="E74" s="2"/>
      <c r="F74" s="2"/>
      <c r="G74" s="2"/>
      <c r="H74" s="2"/>
      <c r="I74" s="6"/>
    </row>
    <row r="75" spans="1:9" ht="15.75" customHeight="1" x14ac:dyDescent="0.2">
      <c r="A75" s="2"/>
      <c r="B75" s="2"/>
      <c r="C75" s="2"/>
      <c r="D75" s="2"/>
      <c r="E75" s="2"/>
      <c r="F75" s="2"/>
      <c r="G75" s="2"/>
      <c r="H75" s="2"/>
      <c r="I75" s="6"/>
    </row>
    <row r="76" spans="1:9" ht="15.75" customHeight="1" x14ac:dyDescent="0.2">
      <c r="A76" s="2"/>
      <c r="B76" s="2"/>
      <c r="C76" s="2"/>
      <c r="D76" s="2"/>
      <c r="E76" s="2"/>
      <c r="F76" s="2"/>
      <c r="G76" s="2"/>
      <c r="H76" s="2"/>
      <c r="I76" s="6"/>
    </row>
    <row r="77" spans="1:9" ht="15.75" customHeight="1" x14ac:dyDescent="0.2">
      <c r="A77" s="2"/>
      <c r="B77" s="2"/>
      <c r="C77" s="2"/>
      <c r="D77" s="2"/>
      <c r="E77" s="2"/>
      <c r="F77" s="2"/>
      <c r="G77" s="2"/>
      <c r="H77" s="2"/>
      <c r="I77" s="6"/>
    </row>
    <row r="78" spans="1:9" ht="15.75" customHeight="1" x14ac:dyDescent="0.2">
      <c r="A78" s="2"/>
      <c r="B78" s="2"/>
      <c r="C78" s="2"/>
      <c r="D78" s="2"/>
      <c r="E78" s="2"/>
      <c r="F78" s="2"/>
      <c r="G78" s="2"/>
      <c r="H78" s="2"/>
      <c r="I78" s="6"/>
    </row>
    <row r="79" spans="1:9" ht="15.75" customHeight="1" x14ac:dyDescent="0.2">
      <c r="A79" s="2"/>
      <c r="B79" s="2"/>
      <c r="C79" s="2"/>
      <c r="D79" s="2"/>
      <c r="E79" s="2"/>
      <c r="F79" s="2"/>
      <c r="G79" s="2"/>
      <c r="H79" s="2"/>
      <c r="I79" s="6"/>
    </row>
    <row r="80" spans="1:9" ht="15.75" customHeight="1" x14ac:dyDescent="0.2">
      <c r="A80" s="2"/>
      <c r="B80" s="2"/>
      <c r="C80" s="2"/>
      <c r="D80" s="2"/>
      <c r="E80" s="2"/>
      <c r="F80" s="2"/>
      <c r="G80" s="2"/>
      <c r="H80" s="2"/>
      <c r="I80" s="6"/>
    </row>
    <row r="81" spans="1:9" ht="15.75" customHeight="1" x14ac:dyDescent="0.2">
      <c r="A81" s="2"/>
      <c r="B81" s="2"/>
      <c r="C81" s="2"/>
      <c r="D81" s="2"/>
      <c r="E81" s="2"/>
      <c r="F81" s="2"/>
      <c r="G81" s="2"/>
      <c r="H81" s="2"/>
      <c r="I81" s="6"/>
    </row>
    <row r="82" spans="1:9" ht="15.75" customHeight="1" x14ac:dyDescent="0.2">
      <c r="A82" s="2"/>
      <c r="B82" s="2"/>
      <c r="C82" s="2"/>
      <c r="D82" s="2"/>
      <c r="E82" s="2"/>
      <c r="F82" s="2"/>
      <c r="G82" s="2"/>
      <c r="H82" s="2"/>
      <c r="I82" s="6"/>
    </row>
    <row r="83" spans="1:9" ht="15.75" customHeight="1" x14ac:dyDescent="0.2">
      <c r="A83" s="2"/>
      <c r="B83" s="2"/>
      <c r="C83" s="2"/>
      <c r="D83" s="2"/>
      <c r="E83" s="2"/>
      <c r="F83" s="2"/>
      <c r="G83" s="2"/>
      <c r="H83" s="2"/>
      <c r="I83" s="6"/>
    </row>
    <row r="84" spans="1:9" ht="15.75" customHeight="1" x14ac:dyDescent="0.2">
      <c r="A84" s="2"/>
      <c r="B84" s="2"/>
      <c r="C84" s="2"/>
      <c r="D84" s="2"/>
      <c r="E84" s="2"/>
      <c r="F84" s="2"/>
      <c r="G84" s="2"/>
      <c r="H84" s="2"/>
      <c r="I84" s="6"/>
    </row>
    <row r="85" spans="1:9" ht="15.75" customHeight="1" x14ac:dyDescent="0.2">
      <c r="A85" s="2"/>
      <c r="B85" s="2"/>
      <c r="C85" s="2"/>
      <c r="D85" s="2"/>
      <c r="E85" s="2"/>
      <c r="F85" s="2"/>
      <c r="G85" s="2"/>
      <c r="H85" s="2"/>
      <c r="I85" s="6"/>
    </row>
    <row r="86" spans="1:9" ht="15.75" customHeight="1" x14ac:dyDescent="0.2">
      <c r="A86" s="2"/>
      <c r="B86" s="2"/>
      <c r="C86" s="2"/>
      <c r="D86" s="2"/>
      <c r="E86" s="2"/>
      <c r="F86" s="2"/>
      <c r="G86" s="2"/>
      <c r="H86" s="2"/>
      <c r="I86" s="6"/>
    </row>
    <row r="87" spans="1:9" ht="15.75" customHeight="1" x14ac:dyDescent="0.2">
      <c r="A87" s="2"/>
      <c r="B87" s="2"/>
      <c r="C87" s="2"/>
      <c r="D87" s="2"/>
      <c r="E87" s="2"/>
      <c r="F87" s="2"/>
      <c r="G87" s="2"/>
      <c r="H87" s="2"/>
      <c r="I87" s="6"/>
    </row>
    <row r="88" spans="1:9" ht="15.75" customHeight="1" x14ac:dyDescent="0.2">
      <c r="A88" s="2"/>
      <c r="B88" s="2"/>
      <c r="C88" s="2"/>
      <c r="D88" s="2"/>
      <c r="E88" s="2"/>
      <c r="F88" s="2"/>
      <c r="G88" s="2"/>
      <c r="H88" s="2"/>
      <c r="I88" s="6"/>
    </row>
    <row r="89" spans="1:9" ht="15.75" customHeight="1" x14ac:dyDescent="0.2">
      <c r="A89" s="2"/>
      <c r="B89" s="2"/>
      <c r="C89" s="2"/>
      <c r="D89" s="2"/>
      <c r="E89" s="2"/>
      <c r="F89" s="2"/>
      <c r="G89" s="2"/>
      <c r="H89" s="2"/>
      <c r="I89" s="6"/>
    </row>
    <row r="90" spans="1:9" ht="15.75" customHeight="1" x14ac:dyDescent="0.2">
      <c r="A90" s="2"/>
      <c r="B90" s="2"/>
      <c r="C90" s="2"/>
      <c r="D90" s="2"/>
      <c r="E90" s="2"/>
      <c r="F90" s="2"/>
      <c r="G90" s="2"/>
      <c r="H90" s="2"/>
      <c r="I90" s="6"/>
    </row>
    <row r="91" spans="1:9" ht="15.75" customHeight="1" x14ac:dyDescent="0.2">
      <c r="A91" s="2"/>
      <c r="B91" s="2"/>
      <c r="C91" s="2"/>
      <c r="D91" s="2"/>
      <c r="E91" s="2"/>
      <c r="F91" s="2"/>
      <c r="G91" s="2"/>
      <c r="H91" s="2"/>
      <c r="I91" s="6"/>
    </row>
    <row r="92" spans="1:9" ht="15.75" customHeight="1" x14ac:dyDescent="0.2">
      <c r="A92" s="2"/>
      <c r="B92" s="2"/>
      <c r="C92" s="2"/>
      <c r="D92" s="2"/>
      <c r="E92" s="2"/>
      <c r="F92" s="2"/>
      <c r="G92" s="2"/>
      <c r="H92" s="2"/>
      <c r="I92" s="6"/>
    </row>
    <row r="93" spans="1:9" ht="15.75" customHeight="1" x14ac:dyDescent="0.2">
      <c r="A93" s="2"/>
      <c r="B93" s="2"/>
      <c r="C93" s="2"/>
      <c r="D93" s="2"/>
      <c r="E93" s="2"/>
      <c r="F93" s="2"/>
      <c r="G93" s="2"/>
      <c r="H93" s="2"/>
      <c r="I93" s="6"/>
    </row>
    <row r="94" spans="1:9" ht="15.75" customHeight="1" x14ac:dyDescent="0.2">
      <c r="A94" s="2"/>
      <c r="B94" s="2"/>
      <c r="C94" s="2"/>
      <c r="D94" s="2"/>
      <c r="E94" s="2"/>
      <c r="F94" s="2"/>
      <c r="G94" s="2"/>
      <c r="H94" s="2"/>
      <c r="I94" s="6"/>
    </row>
    <row r="95" spans="1:9" ht="15.75" customHeight="1" x14ac:dyDescent="0.2">
      <c r="A95" s="2"/>
      <c r="B95" s="2"/>
      <c r="C95" s="2"/>
      <c r="D95" s="2"/>
      <c r="E95" s="2"/>
      <c r="F95" s="2"/>
      <c r="G95" s="2"/>
      <c r="H95" s="2"/>
      <c r="I95" s="6"/>
    </row>
    <row r="96" spans="1:9" ht="15.75" customHeight="1" x14ac:dyDescent="0.2">
      <c r="A96" s="2"/>
      <c r="B96" s="2"/>
      <c r="C96" s="2"/>
      <c r="D96" s="2"/>
      <c r="E96" s="2"/>
      <c r="F96" s="2"/>
      <c r="G96" s="2"/>
      <c r="H96" s="2"/>
      <c r="I96" s="6"/>
    </row>
    <row r="97" spans="1:9" ht="15.75" customHeight="1" x14ac:dyDescent="0.2">
      <c r="A97" s="2"/>
      <c r="B97" s="2"/>
      <c r="C97" s="2"/>
      <c r="D97" s="2"/>
      <c r="E97" s="2"/>
      <c r="F97" s="2"/>
      <c r="G97" s="2"/>
      <c r="H97" s="2"/>
      <c r="I97" s="6"/>
    </row>
    <row r="98" spans="1:9" ht="15.75" customHeight="1" x14ac:dyDescent="0.2">
      <c r="A98" s="2"/>
      <c r="B98" s="2"/>
      <c r="C98" s="2"/>
      <c r="D98" s="2"/>
      <c r="E98" s="2"/>
      <c r="F98" s="2"/>
      <c r="G98" s="2"/>
      <c r="H98" s="2"/>
      <c r="I98" s="6"/>
    </row>
    <row r="99" spans="1:9" ht="15.75" customHeight="1" x14ac:dyDescent="0.2">
      <c r="A99" s="2"/>
      <c r="B99" s="2"/>
      <c r="C99" s="2"/>
      <c r="D99" s="2"/>
      <c r="E99" s="2"/>
      <c r="F99" s="2"/>
      <c r="G99" s="2"/>
      <c r="H99" s="2"/>
      <c r="I99" s="6"/>
    </row>
    <row r="100" spans="1:9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6"/>
    </row>
    <row r="101" spans="1:9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6"/>
    </row>
    <row r="102" spans="1:9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6"/>
    </row>
    <row r="103" spans="1:9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6"/>
    </row>
    <row r="104" spans="1:9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6"/>
    </row>
    <row r="105" spans="1:9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6"/>
    </row>
    <row r="106" spans="1:9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6"/>
    </row>
    <row r="107" spans="1:9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6"/>
    </row>
    <row r="108" spans="1:9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6"/>
    </row>
    <row r="109" spans="1:9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6"/>
    </row>
    <row r="110" spans="1:9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6"/>
    </row>
    <row r="111" spans="1:9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6"/>
    </row>
    <row r="112" spans="1:9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6"/>
    </row>
    <row r="113" spans="1:9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6"/>
    </row>
    <row r="114" spans="1:9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6"/>
    </row>
    <row r="115" spans="1:9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6"/>
    </row>
    <row r="116" spans="1:9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6"/>
    </row>
    <row r="117" spans="1:9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6"/>
    </row>
    <row r="118" spans="1:9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6"/>
    </row>
    <row r="119" spans="1:9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6"/>
    </row>
    <row r="120" spans="1:9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6"/>
    </row>
    <row r="121" spans="1:9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6"/>
    </row>
    <row r="122" spans="1:9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6"/>
    </row>
    <row r="123" spans="1:9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6"/>
    </row>
    <row r="124" spans="1:9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6"/>
    </row>
    <row r="125" spans="1:9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6"/>
    </row>
    <row r="126" spans="1:9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6"/>
    </row>
    <row r="127" spans="1:9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6"/>
    </row>
    <row r="128" spans="1:9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6"/>
    </row>
    <row r="129" spans="1:9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6"/>
    </row>
    <row r="130" spans="1:9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6"/>
    </row>
    <row r="131" spans="1:9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6"/>
    </row>
    <row r="132" spans="1:9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6"/>
    </row>
    <row r="133" spans="1:9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6"/>
    </row>
    <row r="134" spans="1:9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6"/>
    </row>
    <row r="135" spans="1:9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6"/>
    </row>
    <row r="136" spans="1:9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6"/>
    </row>
    <row r="137" spans="1:9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6"/>
    </row>
    <row r="138" spans="1:9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6"/>
    </row>
    <row r="139" spans="1:9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6"/>
    </row>
    <row r="140" spans="1:9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6"/>
    </row>
    <row r="141" spans="1:9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6"/>
    </row>
    <row r="142" spans="1:9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6"/>
    </row>
    <row r="143" spans="1:9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6"/>
    </row>
    <row r="144" spans="1:9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6"/>
    </row>
    <row r="145" spans="1:9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6"/>
    </row>
    <row r="146" spans="1:9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6"/>
    </row>
    <row r="147" spans="1:9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6"/>
    </row>
    <row r="148" spans="1:9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6"/>
    </row>
    <row r="149" spans="1:9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6"/>
    </row>
    <row r="150" spans="1:9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6"/>
    </row>
    <row r="151" spans="1:9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6"/>
    </row>
    <row r="152" spans="1:9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6"/>
    </row>
    <row r="153" spans="1:9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6"/>
    </row>
    <row r="154" spans="1:9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6"/>
    </row>
    <row r="155" spans="1:9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6"/>
    </row>
    <row r="156" spans="1:9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6"/>
    </row>
    <row r="157" spans="1:9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6"/>
    </row>
    <row r="158" spans="1:9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6"/>
    </row>
    <row r="159" spans="1:9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6"/>
    </row>
    <row r="160" spans="1:9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6"/>
    </row>
    <row r="161" spans="1:9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6"/>
    </row>
    <row r="162" spans="1:9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6"/>
    </row>
    <row r="163" spans="1:9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6"/>
    </row>
    <row r="164" spans="1:9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6"/>
    </row>
    <row r="165" spans="1:9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6"/>
    </row>
    <row r="166" spans="1:9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6"/>
    </row>
    <row r="167" spans="1:9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6"/>
    </row>
    <row r="168" spans="1:9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6"/>
    </row>
    <row r="169" spans="1:9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6"/>
    </row>
    <row r="170" spans="1:9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6"/>
    </row>
    <row r="171" spans="1:9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6"/>
    </row>
    <row r="172" spans="1:9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6"/>
    </row>
    <row r="173" spans="1:9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6"/>
    </row>
    <row r="174" spans="1:9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6"/>
    </row>
    <row r="175" spans="1:9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6"/>
    </row>
    <row r="176" spans="1:9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6"/>
    </row>
    <row r="177" spans="1:9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6"/>
    </row>
    <row r="178" spans="1:9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6"/>
    </row>
    <row r="179" spans="1:9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6"/>
    </row>
    <row r="180" spans="1:9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6"/>
    </row>
    <row r="181" spans="1:9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6"/>
    </row>
    <row r="182" spans="1:9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6"/>
    </row>
    <row r="183" spans="1:9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6"/>
    </row>
    <row r="184" spans="1:9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6"/>
    </row>
    <row r="185" spans="1:9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6"/>
    </row>
    <row r="186" spans="1:9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6"/>
    </row>
    <row r="187" spans="1:9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6"/>
    </row>
    <row r="188" spans="1:9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6"/>
    </row>
    <row r="189" spans="1:9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6"/>
    </row>
    <row r="190" spans="1:9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6"/>
    </row>
    <row r="191" spans="1:9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6"/>
    </row>
    <row r="192" spans="1:9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6"/>
    </row>
    <row r="193" spans="1:9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6"/>
    </row>
    <row r="194" spans="1:9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6"/>
    </row>
    <row r="195" spans="1:9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6"/>
    </row>
    <row r="196" spans="1:9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6"/>
    </row>
    <row r="197" spans="1:9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6"/>
    </row>
    <row r="198" spans="1:9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6"/>
    </row>
    <row r="199" spans="1:9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6"/>
    </row>
    <row r="200" spans="1:9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6"/>
    </row>
    <row r="201" spans="1:9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6"/>
    </row>
    <row r="202" spans="1:9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6"/>
    </row>
    <row r="203" spans="1:9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6"/>
    </row>
    <row r="204" spans="1:9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6"/>
    </row>
    <row r="205" spans="1:9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6"/>
    </row>
    <row r="206" spans="1:9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6"/>
    </row>
    <row r="207" spans="1:9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6"/>
    </row>
    <row r="208" spans="1:9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6"/>
    </row>
    <row r="209" spans="1:9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6"/>
    </row>
    <row r="210" spans="1:9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6"/>
    </row>
    <row r="211" spans="1:9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6"/>
    </row>
    <row r="212" spans="1:9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6"/>
    </row>
    <row r="213" spans="1: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6"/>
    </row>
    <row r="214" spans="1: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6"/>
    </row>
    <row r="215" spans="1: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6"/>
    </row>
    <row r="216" spans="1: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6"/>
    </row>
    <row r="217" spans="1: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6"/>
    </row>
    <row r="218" spans="1: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6"/>
    </row>
    <row r="219" spans="1: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6"/>
    </row>
    <row r="220" spans="1: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6"/>
    </row>
    <row r="221" spans="1:9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6"/>
    </row>
    <row r="222" spans="1:9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6"/>
    </row>
    <row r="223" spans="1:9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6"/>
    </row>
    <row r="224" spans="1:9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6"/>
    </row>
    <row r="225" spans="1:9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6"/>
    </row>
    <row r="226" spans="1:9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6"/>
    </row>
    <row r="227" spans="1:9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6"/>
    </row>
    <row r="228" spans="1:9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6"/>
    </row>
    <row r="229" spans="1:9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6"/>
    </row>
    <row r="230" spans="1:9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6"/>
    </row>
    <row r="231" spans="1:9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6"/>
    </row>
    <row r="232" spans="1:9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6"/>
    </row>
    <row r="233" spans="1:9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6"/>
    </row>
    <row r="234" spans="1:9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6"/>
    </row>
    <row r="235" spans="1:9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6"/>
    </row>
    <row r="236" spans="1:9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6"/>
    </row>
    <row r="237" spans="1:9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6"/>
    </row>
    <row r="238" spans="1:9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6"/>
    </row>
    <row r="239" spans="1:9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6"/>
    </row>
    <row r="240" spans="1:9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6"/>
    </row>
    <row r="241" spans="1:9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6"/>
    </row>
    <row r="242" spans="1:9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6"/>
    </row>
    <row r="243" spans="1:9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6"/>
    </row>
    <row r="244" spans="1:9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6"/>
    </row>
    <row r="245" spans="1:9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6"/>
    </row>
    <row r="246" spans="1:9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6"/>
    </row>
    <row r="247" spans="1:9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6"/>
    </row>
    <row r="248" spans="1:9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6"/>
    </row>
    <row r="249" spans="1:9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6"/>
    </row>
    <row r="250" spans="1:9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6"/>
    </row>
    <row r="251" spans="1:9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6"/>
    </row>
    <row r="252" spans="1:9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6"/>
    </row>
    <row r="253" spans="1:9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6"/>
    </row>
    <row r="254" spans="1:9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6"/>
    </row>
    <row r="255" spans="1:9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6"/>
    </row>
    <row r="256" spans="1:9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6"/>
    </row>
    <row r="257" spans="1:9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6"/>
    </row>
    <row r="258" spans="1:9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6"/>
    </row>
    <row r="259" spans="1:9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6"/>
    </row>
    <row r="260" spans="1:9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6"/>
    </row>
    <row r="261" spans="1:9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6"/>
    </row>
    <row r="262" spans="1:9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6"/>
    </row>
    <row r="263" spans="1:9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6"/>
    </row>
    <row r="264" spans="1:9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6"/>
    </row>
    <row r="265" spans="1:9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6"/>
    </row>
    <row r="266" spans="1:9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6"/>
    </row>
    <row r="267" spans="1:9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6"/>
    </row>
    <row r="268" spans="1:9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6"/>
    </row>
    <row r="269" spans="1:9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6"/>
    </row>
    <row r="270" spans="1:9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6"/>
    </row>
    <row r="271" spans="1:9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6"/>
    </row>
    <row r="272" spans="1:9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6"/>
    </row>
    <row r="273" spans="1:9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6"/>
    </row>
    <row r="274" spans="1:9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6"/>
    </row>
    <row r="275" spans="1:9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6"/>
    </row>
    <row r="276" spans="1:9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6"/>
    </row>
    <row r="277" spans="1:9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6"/>
    </row>
    <row r="278" spans="1:9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6"/>
    </row>
    <row r="279" spans="1:9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6"/>
    </row>
    <row r="280" spans="1:9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6"/>
    </row>
    <row r="281" spans="1:9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6"/>
    </row>
    <row r="282" spans="1:9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6"/>
    </row>
    <row r="283" spans="1:9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6"/>
    </row>
    <row r="284" spans="1:9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6"/>
    </row>
    <row r="285" spans="1:9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6"/>
    </row>
    <row r="286" spans="1:9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6"/>
    </row>
    <row r="287" spans="1:9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6"/>
    </row>
    <row r="288" spans="1:9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6"/>
    </row>
    <row r="289" spans="1:9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6"/>
    </row>
    <row r="290" spans="1:9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6"/>
    </row>
    <row r="291" spans="1:9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6"/>
    </row>
    <row r="292" spans="1:9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6"/>
    </row>
    <row r="293" spans="1:9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6"/>
    </row>
    <row r="294" spans="1:9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6"/>
    </row>
    <row r="295" spans="1:9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6"/>
    </row>
    <row r="296" spans="1:9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6"/>
    </row>
    <row r="297" spans="1:9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6"/>
    </row>
    <row r="298" spans="1:9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6"/>
    </row>
    <row r="299" spans="1:9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6"/>
    </row>
    <row r="300" spans="1:9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6"/>
    </row>
    <row r="301" spans="1:9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6"/>
    </row>
    <row r="302" spans="1:9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6"/>
    </row>
    <row r="303" spans="1:9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6"/>
    </row>
    <row r="304" spans="1:9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6"/>
    </row>
    <row r="305" spans="1:9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6"/>
    </row>
    <row r="306" spans="1:9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6"/>
    </row>
    <row r="307" spans="1:9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6"/>
    </row>
    <row r="308" spans="1:9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6"/>
    </row>
    <row r="309" spans="1:9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6"/>
    </row>
    <row r="310" spans="1:9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6"/>
    </row>
    <row r="311" spans="1:9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6"/>
    </row>
    <row r="312" spans="1:9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6"/>
    </row>
    <row r="313" spans="1:9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6"/>
    </row>
    <row r="314" spans="1:9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6"/>
    </row>
    <row r="315" spans="1:9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6"/>
    </row>
    <row r="316" spans="1:9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6"/>
    </row>
    <row r="317" spans="1:9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6"/>
    </row>
    <row r="318" spans="1:9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6"/>
    </row>
    <row r="319" spans="1:9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6"/>
    </row>
    <row r="320" spans="1:9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6"/>
    </row>
    <row r="321" spans="1:9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6"/>
    </row>
    <row r="322" spans="1:9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6"/>
    </row>
    <row r="323" spans="1:9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6"/>
    </row>
    <row r="324" spans="1:9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6"/>
    </row>
    <row r="325" spans="1:9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6"/>
    </row>
    <row r="326" spans="1:9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6"/>
    </row>
    <row r="327" spans="1:9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6"/>
    </row>
    <row r="328" spans="1:9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6"/>
    </row>
    <row r="329" spans="1:9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6"/>
    </row>
    <row r="330" spans="1:9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6"/>
    </row>
    <row r="331" spans="1:9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6"/>
    </row>
    <row r="332" spans="1:9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6"/>
    </row>
    <row r="333" spans="1:9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6"/>
    </row>
    <row r="334" spans="1:9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6"/>
    </row>
    <row r="335" spans="1:9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6"/>
    </row>
    <row r="336" spans="1:9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6"/>
    </row>
    <row r="337" spans="1:9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6"/>
    </row>
    <row r="338" spans="1:9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6"/>
    </row>
    <row r="339" spans="1:9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6"/>
    </row>
    <row r="340" spans="1:9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6"/>
    </row>
    <row r="341" spans="1:9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6"/>
    </row>
    <row r="342" spans="1:9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6"/>
    </row>
    <row r="343" spans="1:9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6"/>
    </row>
    <row r="344" spans="1:9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6"/>
    </row>
    <row r="345" spans="1:9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6"/>
    </row>
    <row r="346" spans="1:9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6"/>
    </row>
    <row r="347" spans="1:9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6"/>
    </row>
    <row r="348" spans="1:9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6"/>
    </row>
    <row r="349" spans="1:9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6"/>
    </row>
    <row r="350" spans="1:9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6"/>
    </row>
    <row r="351" spans="1:9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6"/>
    </row>
    <row r="352" spans="1:9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6"/>
    </row>
    <row r="353" spans="1:9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6"/>
    </row>
    <row r="354" spans="1:9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6"/>
    </row>
    <row r="355" spans="1:9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6"/>
    </row>
    <row r="356" spans="1:9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6"/>
    </row>
    <row r="357" spans="1:9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6"/>
    </row>
    <row r="358" spans="1:9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6"/>
    </row>
    <row r="359" spans="1:9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6"/>
    </row>
    <row r="360" spans="1:9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6"/>
    </row>
    <row r="361" spans="1:9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6"/>
    </row>
    <row r="362" spans="1:9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6"/>
    </row>
    <row r="363" spans="1:9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6"/>
    </row>
    <row r="364" spans="1:9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6"/>
    </row>
    <row r="365" spans="1:9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6"/>
    </row>
    <row r="366" spans="1:9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6"/>
    </row>
    <row r="367" spans="1:9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6"/>
    </row>
    <row r="368" spans="1:9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6"/>
    </row>
    <row r="369" spans="1:9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6"/>
    </row>
    <row r="370" spans="1:9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6"/>
    </row>
    <row r="371" spans="1:9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6"/>
    </row>
    <row r="372" spans="1:9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6"/>
    </row>
    <row r="373" spans="1:9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6"/>
    </row>
    <row r="374" spans="1:9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6"/>
    </row>
    <row r="375" spans="1:9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6"/>
    </row>
    <row r="376" spans="1:9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6"/>
    </row>
    <row r="377" spans="1:9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6"/>
    </row>
    <row r="378" spans="1:9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6"/>
    </row>
    <row r="379" spans="1:9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6"/>
    </row>
    <row r="380" spans="1:9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6"/>
    </row>
    <row r="381" spans="1:9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6"/>
    </row>
    <row r="382" spans="1:9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6"/>
    </row>
    <row r="383" spans="1:9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6"/>
    </row>
    <row r="384" spans="1:9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6"/>
    </row>
    <row r="385" spans="1:9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6"/>
    </row>
    <row r="386" spans="1:9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6"/>
    </row>
    <row r="387" spans="1:9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6"/>
    </row>
    <row r="388" spans="1:9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6"/>
    </row>
    <row r="389" spans="1:9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6"/>
    </row>
    <row r="390" spans="1:9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6"/>
    </row>
    <row r="391" spans="1:9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6"/>
    </row>
    <row r="392" spans="1:9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6"/>
    </row>
    <row r="393" spans="1:9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6"/>
    </row>
    <row r="394" spans="1:9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6"/>
    </row>
    <row r="395" spans="1:9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6"/>
    </row>
    <row r="396" spans="1:9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6"/>
    </row>
    <row r="397" spans="1:9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6"/>
    </row>
    <row r="398" spans="1:9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6"/>
    </row>
    <row r="399" spans="1:9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6"/>
    </row>
    <row r="400" spans="1:9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6"/>
    </row>
    <row r="401" spans="1:9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6"/>
    </row>
    <row r="402" spans="1:9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6"/>
    </row>
    <row r="403" spans="1:9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6"/>
    </row>
    <row r="404" spans="1:9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6"/>
    </row>
    <row r="405" spans="1:9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6"/>
    </row>
    <row r="406" spans="1:9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6"/>
    </row>
    <row r="407" spans="1:9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6"/>
    </row>
    <row r="408" spans="1:9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6"/>
    </row>
    <row r="409" spans="1:9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6"/>
    </row>
    <row r="410" spans="1:9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6"/>
    </row>
    <row r="411" spans="1:9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6"/>
    </row>
    <row r="412" spans="1:9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6"/>
    </row>
    <row r="413" spans="1:9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6"/>
    </row>
    <row r="414" spans="1:9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6"/>
    </row>
    <row r="415" spans="1:9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6"/>
    </row>
    <row r="416" spans="1:9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6"/>
    </row>
    <row r="417" spans="1:9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6"/>
    </row>
    <row r="418" spans="1:9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6"/>
    </row>
    <row r="419" spans="1:9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6"/>
    </row>
    <row r="420" spans="1:9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6"/>
    </row>
    <row r="421" spans="1:9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6"/>
    </row>
    <row r="422" spans="1:9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6"/>
    </row>
    <row r="423" spans="1:9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6"/>
    </row>
    <row r="424" spans="1:9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6"/>
    </row>
    <row r="425" spans="1:9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6"/>
    </row>
    <row r="426" spans="1:9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6"/>
    </row>
    <row r="427" spans="1:9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6"/>
    </row>
    <row r="428" spans="1:9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6"/>
    </row>
    <row r="429" spans="1:9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6"/>
    </row>
    <row r="430" spans="1:9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6"/>
    </row>
    <row r="431" spans="1:9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6"/>
    </row>
    <row r="432" spans="1:9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6"/>
    </row>
    <row r="433" spans="1:9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6"/>
    </row>
    <row r="434" spans="1:9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6"/>
    </row>
    <row r="435" spans="1:9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6"/>
    </row>
    <row r="436" spans="1:9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6"/>
    </row>
    <row r="437" spans="1:9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6"/>
    </row>
    <row r="438" spans="1:9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6"/>
    </row>
    <row r="439" spans="1:9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6"/>
    </row>
    <row r="440" spans="1:9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6"/>
    </row>
    <row r="441" spans="1:9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6"/>
    </row>
    <row r="442" spans="1:9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6"/>
    </row>
    <row r="443" spans="1:9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6"/>
    </row>
    <row r="444" spans="1:9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6"/>
    </row>
    <row r="445" spans="1:9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6"/>
    </row>
    <row r="446" spans="1:9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6"/>
    </row>
    <row r="447" spans="1:9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6"/>
    </row>
    <row r="448" spans="1:9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6"/>
    </row>
    <row r="449" spans="1:9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6"/>
    </row>
    <row r="450" spans="1:9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6"/>
    </row>
    <row r="451" spans="1:9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6"/>
    </row>
    <row r="452" spans="1:9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6"/>
    </row>
    <row r="453" spans="1:9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6"/>
    </row>
    <row r="454" spans="1:9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6"/>
    </row>
    <row r="455" spans="1:9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6"/>
    </row>
    <row r="456" spans="1:9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6"/>
    </row>
    <row r="457" spans="1:9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6"/>
    </row>
    <row r="458" spans="1:9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6"/>
    </row>
    <row r="459" spans="1:9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6"/>
    </row>
    <row r="460" spans="1:9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6"/>
    </row>
    <row r="461" spans="1:9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6"/>
    </row>
    <row r="462" spans="1:9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6"/>
    </row>
    <row r="463" spans="1:9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6"/>
    </row>
    <row r="464" spans="1:9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6"/>
    </row>
    <row r="465" spans="1:9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6"/>
    </row>
    <row r="466" spans="1:9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6"/>
    </row>
    <row r="467" spans="1:9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6"/>
    </row>
    <row r="468" spans="1:9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6"/>
    </row>
    <row r="469" spans="1:9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6"/>
    </row>
    <row r="470" spans="1:9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6"/>
    </row>
    <row r="471" spans="1:9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6"/>
    </row>
    <row r="472" spans="1:9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6"/>
    </row>
    <row r="473" spans="1:9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6"/>
    </row>
    <row r="474" spans="1:9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6"/>
    </row>
    <row r="475" spans="1:9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6"/>
    </row>
    <row r="476" spans="1:9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6"/>
    </row>
    <row r="477" spans="1:9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6"/>
    </row>
    <row r="478" spans="1:9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6"/>
    </row>
    <row r="479" spans="1:9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6"/>
    </row>
    <row r="480" spans="1:9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6"/>
    </row>
    <row r="481" spans="1:9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6"/>
    </row>
    <row r="482" spans="1:9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6"/>
    </row>
    <row r="483" spans="1:9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6"/>
    </row>
    <row r="484" spans="1:9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6"/>
    </row>
    <row r="485" spans="1:9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6"/>
    </row>
    <row r="486" spans="1:9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6"/>
    </row>
    <row r="487" spans="1:9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6"/>
    </row>
    <row r="488" spans="1:9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6"/>
    </row>
    <row r="489" spans="1:9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6"/>
    </row>
    <row r="490" spans="1:9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6"/>
    </row>
    <row r="491" spans="1:9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6"/>
    </row>
    <row r="492" spans="1:9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6"/>
    </row>
    <row r="493" spans="1:9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6"/>
    </row>
    <row r="494" spans="1:9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6"/>
    </row>
    <row r="495" spans="1:9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6"/>
    </row>
    <row r="496" spans="1:9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6"/>
    </row>
    <row r="497" spans="1:9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6"/>
    </row>
    <row r="498" spans="1:9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6"/>
    </row>
    <row r="499" spans="1:9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6"/>
    </row>
    <row r="500" spans="1:9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6"/>
    </row>
    <row r="501" spans="1:9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6"/>
    </row>
    <row r="502" spans="1:9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6"/>
    </row>
    <row r="503" spans="1:9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6"/>
    </row>
    <row r="504" spans="1:9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6"/>
    </row>
    <row r="505" spans="1:9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6"/>
    </row>
    <row r="506" spans="1:9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6"/>
    </row>
    <row r="507" spans="1:9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6"/>
    </row>
    <row r="508" spans="1:9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6"/>
    </row>
    <row r="509" spans="1:9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6"/>
    </row>
    <row r="510" spans="1:9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6"/>
    </row>
    <row r="511" spans="1:9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6"/>
    </row>
    <row r="512" spans="1:9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6"/>
    </row>
    <row r="513" spans="1:9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6"/>
    </row>
    <row r="514" spans="1:9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6"/>
    </row>
    <row r="515" spans="1:9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6"/>
    </row>
    <row r="516" spans="1:9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6"/>
    </row>
    <row r="517" spans="1:9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6"/>
    </row>
    <row r="518" spans="1:9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6"/>
    </row>
    <row r="519" spans="1:9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6"/>
    </row>
    <row r="520" spans="1:9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6"/>
    </row>
    <row r="521" spans="1:9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6"/>
    </row>
    <row r="522" spans="1:9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6"/>
    </row>
    <row r="523" spans="1:9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6"/>
    </row>
    <row r="524" spans="1:9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6"/>
    </row>
    <row r="525" spans="1:9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6"/>
    </row>
    <row r="526" spans="1:9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6"/>
    </row>
    <row r="527" spans="1:9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6"/>
    </row>
    <row r="528" spans="1:9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6"/>
    </row>
    <row r="529" spans="1:9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6"/>
    </row>
    <row r="530" spans="1:9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6"/>
    </row>
    <row r="531" spans="1:9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6"/>
    </row>
    <row r="532" spans="1:9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6"/>
    </row>
    <row r="533" spans="1:9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6"/>
    </row>
    <row r="534" spans="1:9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6"/>
    </row>
    <row r="535" spans="1:9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6"/>
    </row>
    <row r="536" spans="1:9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6"/>
    </row>
    <row r="537" spans="1:9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6"/>
    </row>
    <row r="538" spans="1:9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6"/>
    </row>
    <row r="539" spans="1:9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6"/>
    </row>
    <row r="540" spans="1:9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6"/>
    </row>
    <row r="541" spans="1:9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6"/>
    </row>
    <row r="542" spans="1:9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6"/>
    </row>
    <row r="543" spans="1:9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6"/>
    </row>
    <row r="544" spans="1:9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6"/>
    </row>
    <row r="545" spans="1:9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6"/>
    </row>
    <row r="546" spans="1:9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6"/>
    </row>
    <row r="547" spans="1:9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6"/>
    </row>
    <row r="548" spans="1:9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6"/>
    </row>
    <row r="549" spans="1:9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6"/>
    </row>
    <row r="550" spans="1:9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6"/>
    </row>
    <row r="551" spans="1:9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6"/>
    </row>
    <row r="552" spans="1:9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6"/>
    </row>
    <row r="553" spans="1:9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6"/>
    </row>
    <row r="554" spans="1:9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6"/>
    </row>
    <row r="555" spans="1:9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6"/>
    </row>
    <row r="556" spans="1:9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6"/>
    </row>
    <row r="557" spans="1:9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6"/>
    </row>
    <row r="558" spans="1:9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6"/>
    </row>
    <row r="559" spans="1:9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6"/>
    </row>
    <row r="560" spans="1:9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6"/>
    </row>
    <row r="561" spans="1:9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6"/>
    </row>
    <row r="562" spans="1:9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6"/>
    </row>
    <row r="563" spans="1:9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6"/>
    </row>
    <row r="564" spans="1:9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6"/>
    </row>
    <row r="565" spans="1:9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6"/>
    </row>
    <row r="566" spans="1:9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6"/>
    </row>
    <row r="567" spans="1:9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6"/>
    </row>
    <row r="568" spans="1:9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6"/>
    </row>
    <row r="569" spans="1:9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6"/>
    </row>
    <row r="570" spans="1:9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6"/>
    </row>
    <row r="571" spans="1:9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6"/>
    </row>
    <row r="572" spans="1:9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6"/>
    </row>
    <row r="573" spans="1:9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6"/>
    </row>
    <row r="574" spans="1:9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6"/>
    </row>
    <row r="575" spans="1:9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6"/>
    </row>
    <row r="576" spans="1:9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6"/>
    </row>
    <row r="577" spans="1:9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6"/>
    </row>
    <row r="578" spans="1:9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6"/>
    </row>
    <row r="579" spans="1:9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6"/>
    </row>
    <row r="580" spans="1:9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6"/>
    </row>
    <row r="581" spans="1:9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6"/>
    </row>
    <row r="582" spans="1:9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6"/>
    </row>
    <row r="583" spans="1:9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6"/>
    </row>
    <row r="584" spans="1:9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6"/>
    </row>
    <row r="585" spans="1:9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6"/>
    </row>
    <row r="586" spans="1:9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6"/>
    </row>
    <row r="587" spans="1:9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6"/>
    </row>
    <row r="588" spans="1:9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6"/>
    </row>
    <row r="589" spans="1:9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6"/>
    </row>
    <row r="590" spans="1:9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6"/>
    </row>
    <row r="591" spans="1:9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6"/>
    </row>
    <row r="592" spans="1:9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6"/>
    </row>
    <row r="593" spans="1:9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6"/>
    </row>
    <row r="594" spans="1:9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6"/>
    </row>
    <row r="595" spans="1:9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6"/>
    </row>
    <row r="596" spans="1:9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6"/>
    </row>
    <row r="597" spans="1:9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6"/>
    </row>
    <row r="598" spans="1:9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6"/>
    </row>
    <row r="599" spans="1:9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6"/>
    </row>
    <row r="600" spans="1:9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6"/>
    </row>
    <row r="601" spans="1:9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6"/>
    </row>
    <row r="602" spans="1:9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6"/>
    </row>
    <row r="603" spans="1:9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6"/>
    </row>
    <row r="604" spans="1:9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6"/>
    </row>
    <row r="605" spans="1:9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6"/>
    </row>
    <row r="606" spans="1:9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6"/>
    </row>
    <row r="607" spans="1:9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6"/>
    </row>
    <row r="608" spans="1:9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6"/>
    </row>
    <row r="609" spans="1:9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6"/>
    </row>
    <row r="610" spans="1:9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6"/>
    </row>
    <row r="611" spans="1:9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6"/>
    </row>
    <row r="612" spans="1:9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6"/>
    </row>
    <row r="613" spans="1:9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6"/>
    </row>
    <row r="614" spans="1:9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6"/>
    </row>
    <row r="615" spans="1:9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6"/>
    </row>
    <row r="616" spans="1:9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6"/>
    </row>
    <row r="617" spans="1:9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6"/>
    </row>
    <row r="618" spans="1:9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6"/>
    </row>
    <row r="619" spans="1:9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6"/>
    </row>
    <row r="620" spans="1:9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6"/>
    </row>
    <row r="621" spans="1:9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6"/>
    </row>
    <row r="622" spans="1:9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6"/>
    </row>
    <row r="623" spans="1:9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6"/>
    </row>
    <row r="624" spans="1:9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6"/>
    </row>
    <row r="625" spans="1:9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6"/>
    </row>
    <row r="626" spans="1:9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6"/>
    </row>
    <row r="627" spans="1:9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6"/>
    </row>
    <row r="628" spans="1:9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6"/>
    </row>
    <row r="629" spans="1:9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6"/>
    </row>
    <row r="630" spans="1:9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6"/>
    </row>
    <row r="631" spans="1:9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6"/>
    </row>
    <row r="632" spans="1:9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6"/>
    </row>
    <row r="633" spans="1:9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6"/>
    </row>
    <row r="634" spans="1:9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6"/>
    </row>
    <row r="635" spans="1:9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6"/>
    </row>
    <row r="636" spans="1:9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6"/>
    </row>
    <row r="637" spans="1:9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6"/>
    </row>
    <row r="638" spans="1:9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6"/>
    </row>
    <row r="639" spans="1:9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6"/>
    </row>
    <row r="640" spans="1:9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6"/>
    </row>
    <row r="641" spans="1:9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6"/>
    </row>
    <row r="642" spans="1:9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6"/>
    </row>
    <row r="643" spans="1:9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6"/>
    </row>
    <row r="644" spans="1:9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6"/>
    </row>
    <row r="645" spans="1:9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6"/>
    </row>
    <row r="646" spans="1:9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6"/>
    </row>
    <row r="647" spans="1:9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6"/>
    </row>
    <row r="648" spans="1:9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6"/>
    </row>
    <row r="649" spans="1:9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6"/>
    </row>
    <row r="650" spans="1:9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6"/>
    </row>
    <row r="651" spans="1:9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6"/>
    </row>
    <row r="652" spans="1:9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6"/>
    </row>
    <row r="653" spans="1:9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6"/>
    </row>
    <row r="654" spans="1:9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6"/>
    </row>
    <row r="655" spans="1:9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6"/>
    </row>
    <row r="656" spans="1:9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6"/>
    </row>
    <row r="657" spans="1:9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6"/>
    </row>
    <row r="658" spans="1:9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6"/>
    </row>
    <row r="659" spans="1:9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6"/>
    </row>
    <row r="660" spans="1:9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6"/>
    </row>
    <row r="661" spans="1:9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6"/>
    </row>
    <row r="662" spans="1:9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6"/>
    </row>
    <row r="663" spans="1:9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6"/>
    </row>
    <row r="664" spans="1:9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6"/>
    </row>
    <row r="665" spans="1:9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6"/>
    </row>
    <row r="666" spans="1:9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6"/>
    </row>
    <row r="667" spans="1:9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6"/>
    </row>
    <row r="668" spans="1:9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6"/>
    </row>
    <row r="669" spans="1:9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6"/>
    </row>
    <row r="670" spans="1:9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6"/>
    </row>
    <row r="671" spans="1:9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6"/>
    </row>
    <row r="672" spans="1:9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6"/>
    </row>
    <row r="673" spans="1:9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6"/>
    </row>
    <row r="674" spans="1:9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6"/>
    </row>
    <row r="675" spans="1:9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6"/>
    </row>
    <row r="676" spans="1:9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6"/>
    </row>
    <row r="677" spans="1:9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6"/>
    </row>
    <row r="678" spans="1:9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6"/>
    </row>
    <row r="679" spans="1:9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6"/>
    </row>
    <row r="680" spans="1:9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6"/>
    </row>
    <row r="681" spans="1:9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6"/>
    </row>
    <row r="682" spans="1:9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6"/>
    </row>
    <row r="683" spans="1:9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6"/>
    </row>
    <row r="684" spans="1:9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6"/>
    </row>
    <row r="685" spans="1:9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6"/>
    </row>
    <row r="686" spans="1:9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6"/>
    </row>
    <row r="687" spans="1:9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6"/>
    </row>
    <row r="688" spans="1:9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6"/>
    </row>
    <row r="689" spans="1:9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6"/>
    </row>
    <row r="690" spans="1:9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6"/>
    </row>
    <row r="691" spans="1:9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6"/>
    </row>
    <row r="692" spans="1:9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6"/>
    </row>
    <row r="693" spans="1:9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6"/>
    </row>
    <row r="694" spans="1:9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6"/>
    </row>
    <row r="695" spans="1:9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6"/>
    </row>
    <row r="696" spans="1:9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6"/>
    </row>
    <row r="697" spans="1:9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6"/>
    </row>
    <row r="698" spans="1:9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6"/>
    </row>
    <row r="699" spans="1:9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6"/>
    </row>
    <row r="700" spans="1:9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6"/>
    </row>
    <row r="701" spans="1:9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6"/>
    </row>
    <row r="702" spans="1:9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6"/>
    </row>
    <row r="703" spans="1:9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6"/>
    </row>
    <row r="704" spans="1:9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6"/>
    </row>
    <row r="705" spans="1:9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6"/>
    </row>
    <row r="706" spans="1:9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6"/>
    </row>
    <row r="707" spans="1:9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6"/>
    </row>
    <row r="708" spans="1:9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6"/>
    </row>
    <row r="709" spans="1:9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6"/>
    </row>
    <row r="710" spans="1:9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6"/>
    </row>
    <row r="711" spans="1:9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6"/>
    </row>
    <row r="712" spans="1:9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6"/>
    </row>
    <row r="713" spans="1:9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6"/>
    </row>
    <row r="714" spans="1:9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6"/>
    </row>
    <row r="715" spans="1:9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6"/>
    </row>
    <row r="716" spans="1:9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6"/>
    </row>
    <row r="717" spans="1:9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6"/>
    </row>
    <row r="718" spans="1:9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6"/>
    </row>
    <row r="719" spans="1:9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6"/>
    </row>
    <row r="720" spans="1:9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6"/>
    </row>
    <row r="721" spans="1:9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6"/>
    </row>
    <row r="722" spans="1:9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6"/>
    </row>
    <row r="723" spans="1:9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6"/>
    </row>
    <row r="724" spans="1:9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6"/>
    </row>
    <row r="725" spans="1:9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6"/>
    </row>
    <row r="726" spans="1:9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6"/>
    </row>
    <row r="727" spans="1:9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6"/>
    </row>
    <row r="728" spans="1:9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6"/>
    </row>
    <row r="729" spans="1:9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6"/>
    </row>
    <row r="730" spans="1:9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6"/>
    </row>
    <row r="731" spans="1:9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6"/>
    </row>
    <row r="732" spans="1:9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6"/>
    </row>
    <row r="733" spans="1:9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6"/>
    </row>
    <row r="734" spans="1:9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6"/>
    </row>
    <row r="735" spans="1:9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6"/>
    </row>
    <row r="736" spans="1:9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6"/>
    </row>
    <row r="737" spans="1:9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6"/>
    </row>
    <row r="738" spans="1:9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6"/>
    </row>
    <row r="739" spans="1:9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6"/>
    </row>
    <row r="740" spans="1:9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6"/>
    </row>
    <row r="741" spans="1:9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6"/>
    </row>
    <row r="742" spans="1:9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6"/>
    </row>
    <row r="743" spans="1:9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6"/>
    </row>
    <row r="744" spans="1:9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6"/>
    </row>
    <row r="745" spans="1:9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6"/>
    </row>
    <row r="746" spans="1:9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6"/>
    </row>
    <row r="747" spans="1:9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6"/>
    </row>
    <row r="748" spans="1:9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6"/>
    </row>
    <row r="749" spans="1:9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6"/>
    </row>
    <row r="750" spans="1:9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6"/>
    </row>
    <row r="751" spans="1:9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6"/>
    </row>
    <row r="752" spans="1:9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6"/>
    </row>
    <row r="753" spans="1:9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6"/>
    </row>
    <row r="754" spans="1:9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6"/>
    </row>
    <row r="755" spans="1:9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6"/>
    </row>
    <row r="756" spans="1:9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6"/>
    </row>
    <row r="757" spans="1:9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6"/>
    </row>
    <row r="758" spans="1:9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6"/>
    </row>
    <row r="759" spans="1:9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6"/>
    </row>
    <row r="760" spans="1:9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6"/>
    </row>
    <row r="761" spans="1:9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6"/>
    </row>
    <row r="762" spans="1:9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6"/>
    </row>
    <row r="763" spans="1:9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6"/>
    </row>
    <row r="764" spans="1:9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6"/>
    </row>
    <row r="765" spans="1:9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6"/>
    </row>
    <row r="766" spans="1:9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6"/>
    </row>
    <row r="767" spans="1:9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6"/>
    </row>
    <row r="768" spans="1:9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6"/>
    </row>
    <row r="769" spans="1:9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6"/>
    </row>
    <row r="770" spans="1:9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6"/>
    </row>
    <row r="771" spans="1:9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6"/>
    </row>
    <row r="772" spans="1:9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6"/>
    </row>
    <row r="773" spans="1:9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6"/>
    </row>
    <row r="774" spans="1:9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6"/>
    </row>
    <row r="775" spans="1:9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6"/>
    </row>
    <row r="776" spans="1:9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6"/>
    </row>
    <row r="777" spans="1:9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6"/>
    </row>
    <row r="778" spans="1:9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6"/>
    </row>
    <row r="779" spans="1:9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6"/>
    </row>
    <row r="780" spans="1:9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6"/>
    </row>
    <row r="781" spans="1:9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6"/>
    </row>
    <row r="782" spans="1:9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6"/>
    </row>
    <row r="783" spans="1:9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6"/>
    </row>
    <row r="784" spans="1:9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6"/>
    </row>
    <row r="785" spans="1:9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6"/>
    </row>
    <row r="786" spans="1:9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6"/>
    </row>
    <row r="787" spans="1:9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6"/>
    </row>
    <row r="788" spans="1:9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6"/>
    </row>
    <row r="789" spans="1:9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6"/>
    </row>
    <row r="790" spans="1:9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6"/>
    </row>
    <row r="791" spans="1:9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6"/>
    </row>
    <row r="792" spans="1:9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6"/>
    </row>
    <row r="793" spans="1:9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6"/>
    </row>
    <row r="794" spans="1:9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6"/>
    </row>
    <row r="795" spans="1:9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6"/>
    </row>
    <row r="796" spans="1:9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6"/>
    </row>
    <row r="797" spans="1:9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6"/>
    </row>
    <row r="798" spans="1:9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6"/>
    </row>
    <row r="799" spans="1:9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6"/>
    </row>
    <row r="800" spans="1:9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6"/>
    </row>
    <row r="801" spans="1:9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6"/>
    </row>
    <row r="802" spans="1:9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6"/>
    </row>
    <row r="803" spans="1:9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6"/>
    </row>
    <row r="804" spans="1:9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6"/>
    </row>
    <row r="805" spans="1:9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6"/>
    </row>
    <row r="806" spans="1:9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6"/>
    </row>
    <row r="807" spans="1:9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6"/>
    </row>
    <row r="808" spans="1:9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6"/>
    </row>
    <row r="809" spans="1:9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6"/>
    </row>
    <row r="810" spans="1:9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6"/>
    </row>
    <row r="811" spans="1:9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6"/>
    </row>
    <row r="812" spans="1:9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6"/>
    </row>
    <row r="813" spans="1:9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6"/>
    </row>
    <row r="814" spans="1:9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6"/>
    </row>
    <row r="815" spans="1:9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6"/>
    </row>
    <row r="816" spans="1:9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6"/>
    </row>
    <row r="817" spans="1:9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6"/>
    </row>
    <row r="818" spans="1:9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6"/>
    </row>
    <row r="819" spans="1:9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6"/>
    </row>
    <row r="820" spans="1:9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6"/>
    </row>
    <row r="821" spans="1:9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6"/>
    </row>
    <row r="822" spans="1:9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6"/>
    </row>
    <row r="823" spans="1:9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6"/>
    </row>
    <row r="824" spans="1:9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6"/>
    </row>
    <row r="825" spans="1:9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6"/>
    </row>
    <row r="826" spans="1:9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6"/>
    </row>
    <row r="827" spans="1:9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6"/>
    </row>
    <row r="828" spans="1:9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6"/>
    </row>
    <row r="829" spans="1:9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6"/>
    </row>
    <row r="830" spans="1:9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6"/>
    </row>
    <row r="831" spans="1:9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6"/>
    </row>
    <row r="832" spans="1:9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6"/>
    </row>
    <row r="833" spans="1:9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6"/>
    </row>
    <row r="834" spans="1:9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6"/>
    </row>
    <row r="835" spans="1:9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6"/>
    </row>
    <row r="836" spans="1:9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6"/>
    </row>
    <row r="837" spans="1:9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6"/>
    </row>
    <row r="838" spans="1:9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6"/>
    </row>
    <row r="839" spans="1:9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6"/>
    </row>
    <row r="840" spans="1:9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6"/>
    </row>
    <row r="841" spans="1:9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6"/>
    </row>
    <row r="842" spans="1:9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6"/>
    </row>
    <row r="843" spans="1:9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6"/>
    </row>
    <row r="844" spans="1:9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6"/>
    </row>
    <row r="845" spans="1:9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6"/>
    </row>
    <row r="846" spans="1:9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6"/>
    </row>
    <row r="847" spans="1:9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6"/>
    </row>
    <row r="848" spans="1:9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6"/>
    </row>
    <row r="849" spans="1:9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6"/>
    </row>
    <row r="850" spans="1:9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6"/>
    </row>
    <row r="851" spans="1:9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6"/>
    </row>
    <row r="852" spans="1:9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6"/>
    </row>
    <row r="853" spans="1:9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6"/>
    </row>
    <row r="854" spans="1:9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6"/>
    </row>
    <row r="855" spans="1:9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6"/>
    </row>
    <row r="856" spans="1:9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6"/>
    </row>
    <row r="857" spans="1:9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6"/>
    </row>
    <row r="858" spans="1:9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6"/>
    </row>
    <row r="859" spans="1:9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6"/>
    </row>
    <row r="860" spans="1:9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6"/>
    </row>
    <row r="861" spans="1:9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6"/>
    </row>
    <row r="862" spans="1:9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6"/>
    </row>
    <row r="863" spans="1:9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6"/>
    </row>
    <row r="864" spans="1:9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6"/>
    </row>
    <row r="865" spans="1:9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6"/>
    </row>
    <row r="866" spans="1:9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6"/>
    </row>
    <row r="867" spans="1:9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6"/>
    </row>
    <row r="868" spans="1:9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6"/>
    </row>
    <row r="869" spans="1:9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6"/>
    </row>
    <row r="870" spans="1:9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6"/>
    </row>
    <row r="871" spans="1:9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6"/>
    </row>
    <row r="872" spans="1:9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6"/>
    </row>
    <row r="873" spans="1:9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6"/>
    </row>
    <row r="874" spans="1:9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6"/>
    </row>
    <row r="875" spans="1:9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6"/>
    </row>
    <row r="876" spans="1:9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6"/>
    </row>
    <row r="877" spans="1:9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6"/>
    </row>
    <row r="878" spans="1:9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6"/>
    </row>
    <row r="879" spans="1:9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6"/>
    </row>
    <row r="880" spans="1:9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6"/>
    </row>
    <row r="881" spans="1:9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6"/>
    </row>
    <row r="882" spans="1:9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6"/>
    </row>
    <row r="883" spans="1:9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6"/>
    </row>
    <row r="884" spans="1:9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6"/>
    </row>
    <row r="885" spans="1:9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6"/>
    </row>
    <row r="886" spans="1:9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6"/>
    </row>
    <row r="887" spans="1:9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6"/>
    </row>
    <row r="888" spans="1:9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6"/>
    </row>
    <row r="889" spans="1:9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6"/>
    </row>
    <row r="890" spans="1:9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6"/>
    </row>
    <row r="891" spans="1:9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6"/>
    </row>
    <row r="892" spans="1:9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6"/>
    </row>
    <row r="893" spans="1:9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6"/>
    </row>
    <row r="894" spans="1:9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6"/>
    </row>
    <row r="895" spans="1:9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6"/>
    </row>
    <row r="896" spans="1:9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6"/>
    </row>
    <row r="897" spans="1:9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6"/>
    </row>
    <row r="898" spans="1:9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6"/>
    </row>
    <row r="899" spans="1:9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6"/>
    </row>
    <row r="900" spans="1:9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6"/>
    </row>
    <row r="901" spans="1:9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6"/>
    </row>
    <row r="902" spans="1:9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6"/>
    </row>
    <row r="903" spans="1:9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6"/>
    </row>
    <row r="904" spans="1:9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6"/>
    </row>
    <row r="905" spans="1:9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6"/>
    </row>
    <row r="906" spans="1:9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6"/>
    </row>
    <row r="907" spans="1:9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6"/>
    </row>
    <row r="908" spans="1:9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6"/>
    </row>
    <row r="909" spans="1:9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6"/>
    </row>
    <row r="910" spans="1:9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6"/>
    </row>
    <row r="911" spans="1:9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6"/>
    </row>
    <row r="912" spans="1:9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6"/>
    </row>
    <row r="913" spans="1:9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6"/>
    </row>
    <row r="914" spans="1:9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6"/>
    </row>
    <row r="915" spans="1:9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6"/>
    </row>
    <row r="916" spans="1:9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6"/>
    </row>
    <row r="917" spans="1:9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6"/>
    </row>
    <row r="918" spans="1:9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6"/>
    </row>
    <row r="919" spans="1:9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6"/>
    </row>
    <row r="920" spans="1:9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6"/>
    </row>
    <row r="921" spans="1:9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6"/>
    </row>
    <row r="922" spans="1:9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6"/>
    </row>
    <row r="923" spans="1:9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6"/>
    </row>
    <row r="924" spans="1:9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6"/>
    </row>
    <row r="925" spans="1:9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6"/>
    </row>
    <row r="926" spans="1:9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6"/>
    </row>
    <row r="927" spans="1:9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6"/>
    </row>
    <row r="928" spans="1:9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6"/>
    </row>
    <row r="929" spans="1:9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6"/>
    </row>
    <row r="930" spans="1:9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6"/>
    </row>
    <row r="931" spans="1:9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6"/>
    </row>
    <row r="932" spans="1:9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6"/>
    </row>
    <row r="933" spans="1:9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6"/>
    </row>
    <row r="934" spans="1:9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6"/>
    </row>
    <row r="935" spans="1:9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6"/>
    </row>
    <row r="936" spans="1:9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6"/>
    </row>
    <row r="937" spans="1:9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6"/>
    </row>
    <row r="938" spans="1:9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6"/>
    </row>
    <row r="939" spans="1:9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6"/>
    </row>
    <row r="940" spans="1:9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6"/>
    </row>
    <row r="941" spans="1:9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6"/>
    </row>
    <row r="942" spans="1:9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6"/>
    </row>
    <row r="943" spans="1:9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6"/>
    </row>
    <row r="944" spans="1:9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6"/>
    </row>
    <row r="945" spans="1:9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6"/>
    </row>
    <row r="946" spans="1:9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6"/>
    </row>
    <row r="947" spans="1:9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6"/>
    </row>
    <row r="948" spans="1:9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6"/>
    </row>
    <row r="949" spans="1:9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6"/>
    </row>
    <row r="950" spans="1:9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6"/>
    </row>
    <row r="951" spans="1:9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6"/>
    </row>
    <row r="952" spans="1:9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6"/>
    </row>
    <row r="953" spans="1:9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6"/>
    </row>
    <row r="954" spans="1:9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6"/>
    </row>
    <row r="955" spans="1:9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6"/>
    </row>
    <row r="956" spans="1:9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6"/>
    </row>
    <row r="957" spans="1:9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6"/>
    </row>
    <row r="958" spans="1:9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6"/>
    </row>
    <row r="959" spans="1:9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6"/>
    </row>
    <row r="960" spans="1:9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6"/>
    </row>
    <row r="961" spans="1:9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6"/>
    </row>
    <row r="962" spans="1:9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6"/>
    </row>
    <row r="963" spans="1:9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6"/>
    </row>
    <row r="964" spans="1:9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6"/>
    </row>
    <row r="965" spans="1:9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6"/>
    </row>
    <row r="966" spans="1:9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6"/>
    </row>
    <row r="967" spans="1:9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6"/>
    </row>
    <row r="968" spans="1:9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6"/>
    </row>
    <row r="969" spans="1:9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6"/>
    </row>
    <row r="970" spans="1:9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6"/>
    </row>
    <row r="971" spans="1:9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6"/>
    </row>
    <row r="972" spans="1:9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6"/>
    </row>
    <row r="973" spans="1:9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6"/>
    </row>
    <row r="974" spans="1:9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6"/>
    </row>
    <row r="975" spans="1:9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6"/>
    </row>
    <row r="976" spans="1:9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6"/>
    </row>
    <row r="977" spans="1:9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6"/>
    </row>
    <row r="978" spans="1:9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6"/>
    </row>
    <row r="979" spans="1:9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6"/>
    </row>
    <row r="980" spans="1:9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6"/>
    </row>
    <row r="981" spans="1:9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6"/>
    </row>
    <row r="982" spans="1:9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6"/>
    </row>
    <row r="983" spans="1:9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6"/>
    </row>
    <row r="984" spans="1:9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6"/>
    </row>
    <row r="985" spans="1:9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6"/>
    </row>
    <row r="986" spans="1:9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6"/>
    </row>
    <row r="987" spans="1:9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6"/>
    </row>
    <row r="988" spans="1:9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6"/>
    </row>
    <row r="989" spans="1:9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6"/>
    </row>
    <row r="990" spans="1:9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6"/>
    </row>
    <row r="991" spans="1:9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6"/>
    </row>
    <row r="992" spans="1:9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6"/>
    </row>
    <row r="993" spans="1:9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6"/>
    </row>
    <row r="994" spans="1:9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6"/>
    </row>
    <row r="995" spans="1:9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6"/>
    </row>
    <row r="996" spans="1:9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6"/>
    </row>
    <row r="997" spans="1:9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6"/>
    </row>
    <row r="998" spans="1:9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6"/>
    </row>
    <row r="999" spans="1:9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6"/>
    </row>
    <row r="1000" spans="1:9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6"/>
    </row>
  </sheetData>
  <mergeCells count="3">
    <mergeCell ref="F6:H6"/>
    <mergeCell ref="I6:I7"/>
    <mergeCell ref="A30:E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Padrón</vt:lpstr>
      <vt:lpstr>x Componente INT</vt:lpstr>
      <vt:lpstr>x Componente 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REGIONES_UPP2</dc:creator>
  <cp:lastModifiedBy>Brandon Mora</cp:lastModifiedBy>
  <dcterms:created xsi:type="dcterms:W3CDTF">2018-12-08T02:57:47Z</dcterms:created>
  <dcterms:modified xsi:type="dcterms:W3CDTF">2021-10-14T04:09:41Z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0x01010049E168EADE250143988FBF98C57D19A7</vt:lpwstr>
  </property>
</Properties>
</file>