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documentosTrabajo\AnalisisDatos\ProyectosBI\✨ PizzaSales[Excel]\"/>
    </mc:Choice>
  </mc:AlternateContent>
  <xr:revisionPtr revIDLastSave="0" documentId="13_ncr:1_{BCBFA103-17B1-45F7-9227-F6DA21328A30}" xr6:coauthVersionLast="47" xr6:coauthVersionMax="47" xr10:uidLastSave="{00000000-0000-0000-0000-000000000000}"/>
  <bookViews>
    <workbookView xWindow="3855" yWindow="1080" windowWidth="22530" windowHeight="11010" activeTab="1" xr2:uid="{64939E80-1FE6-4171-B82A-317505B3B8D1}"/>
  </bookViews>
  <sheets>
    <sheet name="Análisis" sheetId="1" r:id="rId1"/>
    <sheet name="Dashboard" sheetId="2" r:id="rId2"/>
  </sheets>
  <definedNames>
    <definedName name="SegmentaciónDeDatos_Date_Hierarchy">#N/A</definedName>
    <definedName name="SegmentaciónDeDatos_size">#N/A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</pivotCaches>
  <extLst>
    <ext xmlns:x14="http://schemas.microsoft.com/office/spreadsheetml/2009/9/main" uri="{876F7934-8845-4945-9796-88D515C7AA90}">
      <x14:pivotCaches>
        <pivotCache cacheId="7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izzas_3da4a9b7-ce92-4c33-8ced-5230cf7444f6" name="pizzas" connection="Consulta - pizzas"/>
          <x15:modelTable id="pizza_types_c02d620c-b48b-4e1a-b462-69090ae32805" name="pizza_types" connection="Consulta - pizza_types"/>
          <x15:modelTable id="orders_23ce2b28-5e16-4bcc-bfd3-c1702e45066a" name="orders" connection="Consulta - orders"/>
          <x15:modelTable id="order_details_52481152-37f1-424b-bcdc-16895c5865e0" name="order_details" connection="Consulta - order_details"/>
          <x15:modelTable id="Calendar" name="Calendar" connection="Conexión"/>
        </x15:modelTables>
        <x15:modelRelationships>
          <x15:modelRelationship fromTable="pizzas" fromColumn="pizza_type_id" toTable="pizza_types" toColumn="pizza_type_id"/>
          <x15:modelRelationship fromTable="orders" fromColumn="date" toTable="Calendar" toColumn="Date"/>
          <x15:modelRelationship fromTable="order_details" fromColumn="order_id" toTable="orders" toColumn="order_id"/>
          <x15:modelRelationship fromTable="order_details" fromColumn="pizza_id" toTable="pizzas" toColumn="pizza_id"/>
        </x15:modelRelationships>
      </x15:dataModel>
    </ext>
  </extLst>
</workbook>
</file>

<file path=xl/calcChain.xml><?xml version="1.0" encoding="utf-8"?>
<calcChain xmlns="http://schemas.openxmlformats.org/spreadsheetml/2006/main">
  <c r="AE38" i="1" l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E37" i="1"/>
  <c r="J7" i="1"/>
  <c r="I7" i="1"/>
  <c r="M7" i="1"/>
  <c r="L7" i="1"/>
  <c r="K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9C55F4-189F-4B80-9EC7-F80582713A2F}" name="Conexió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B77B2A8F-5700-4975-A69D-125D120423BB}" name="Consulta - order_details" description="Conexión a la consulta 'order_details' en el libro." type="100" refreshedVersion="8" minRefreshableVersion="5">
    <extLst>
      <ext xmlns:x15="http://schemas.microsoft.com/office/spreadsheetml/2010/11/main" uri="{DE250136-89BD-433C-8126-D09CA5730AF9}">
        <x15:connection id="ed38724c-3315-441a-9a31-ee82ec417adb"/>
      </ext>
    </extLst>
  </connection>
  <connection id="3" xr16:uid="{89BEFBF0-7C90-4D3B-B72C-6B52DC0289F7}" name="Consulta - orders" description="Conexión a la consulta 'orders' en el libro." type="100" refreshedVersion="8" minRefreshableVersion="5">
    <extLst>
      <ext xmlns:x15="http://schemas.microsoft.com/office/spreadsheetml/2010/11/main" uri="{DE250136-89BD-433C-8126-D09CA5730AF9}">
        <x15:connection id="5a20bf54-0d93-44d7-9921-ffc5e27f32f6"/>
      </ext>
    </extLst>
  </connection>
  <connection id="4" xr16:uid="{905C44F8-8EE9-4626-AD8E-7EBFD8227EB1}" name="Consulta - pizza_types" description="Conexión a la consulta 'pizza_types' en el libro." type="100" refreshedVersion="8" minRefreshableVersion="5">
    <extLst>
      <ext xmlns:x15="http://schemas.microsoft.com/office/spreadsheetml/2010/11/main" uri="{DE250136-89BD-433C-8126-D09CA5730AF9}">
        <x15:connection id="6b5804f8-3da0-4919-8260-3db0a5204a21"/>
      </ext>
    </extLst>
  </connection>
  <connection id="5" xr16:uid="{C24910C7-ED73-40F1-B28A-9F64434B4A88}" name="Consulta - pizzas" description="Conexión a la consulta 'pizzas' en el libro." type="100" refreshedVersion="8" minRefreshableVersion="5">
    <extLst>
      <ext xmlns:x15="http://schemas.microsoft.com/office/spreadsheetml/2010/11/main" uri="{DE250136-89BD-433C-8126-D09CA5730AF9}">
        <x15:connection id="ea33569b-022f-4b32-925d-4724ef13fad0"/>
      </ext>
    </extLst>
  </connection>
  <connection id="6" xr16:uid="{C06E50C0-7FC6-4F66-8F9F-8C2A391E1CC9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<sst xmlns="http://schemas.openxmlformats.org/spreadsheetml/2006/main" count="67" uniqueCount="54">
  <si>
    <t>Etiquetas de fila</t>
  </si>
  <si>
    <t>Total general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</si>
  <si>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</si>
  <si>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</si>
  <si>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</si>
  <si>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</si>
  <si>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</si>
  <si>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</si>
  <si>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</si>
  <si>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</si>
  <si>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</si>
  <si>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</si>
  <si>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</si>
  <si>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</si>
  <si>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ingresos</t>
  </si>
  <si>
    <t>total_pedidos</t>
  </si>
  <si>
    <t>domingo</t>
  </si>
  <si>
    <t>lunes</t>
  </si>
  <si>
    <t>martes</t>
  </si>
  <si>
    <t>miércoles</t>
  </si>
  <si>
    <t>jueves</t>
  </si>
  <si>
    <t>viernes</t>
  </si>
  <si>
    <t>sábado</t>
  </si>
  <si>
    <t>ticket_promedio</t>
  </si>
  <si>
    <t>ingresos_mes_anterior</t>
  </si>
  <si>
    <t>varianza</t>
  </si>
  <si>
    <t>The Barbecue Chicken Pizza</t>
  </si>
  <si>
    <t>The California Chicken Pizza</t>
  </si>
  <si>
    <t>The Classic Deluxe Pizza</t>
  </si>
  <si>
    <t>The Four Cheese Pizza</t>
  </si>
  <si>
    <t>The Hawaiian Pizza</t>
  </si>
  <si>
    <t>The Italian Supreme Pizza</t>
  </si>
  <si>
    <t>The Southwest Chicken Pizza</t>
  </si>
  <si>
    <t>The Spicy Italian Pizza</t>
  </si>
  <si>
    <t>The Thai Chicken Pizza</t>
  </si>
  <si>
    <t>L</t>
  </si>
  <si>
    <t>M</t>
  </si>
  <si>
    <t>S</t>
  </si>
  <si>
    <t>XL</t>
  </si>
  <si>
    <t>XXL</t>
  </si>
  <si>
    <t>Chicken</t>
  </si>
  <si>
    <t>Classic</t>
  </si>
  <si>
    <t>Supreme</t>
  </si>
  <si>
    <t>Veggie</t>
  </si>
  <si>
    <t>hour</t>
  </si>
  <si>
    <t>Day Of Week</t>
  </si>
  <si>
    <t>The Sicilian Pizza</t>
  </si>
  <si>
    <t>Lunes</t>
  </si>
  <si>
    <t>Martes</t>
  </si>
  <si>
    <t>Jueves</t>
  </si>
  <si>
    <t>Viernes</t>
  </si>
  <si>
    <t>Domingo</t>
  </si>
  <si>
    <t>Miércoles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</si>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</sst>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5" formatCode="&quot;S/&quot;\ #,##0;\-&quot;S/&quot;\ #,##0"/>
    <numFmt numFmtId="7" formatCode="&quot;S/&quot;\ #,##0.00;\-&quot;S/&quot;\ #,##0.00"/>
    <numFmt numFmtId="164" formatCode="0.00\ %;\-0.00\ %;0.00\ %"/>
    <numFmt numFmtId="165" formatCode=";;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 Semibold"/>
      <family val="2"/>
    </font>
    <font>
      <sz val="11"/>
      <color theme="1"/>
      <name val="Segoe UI Semibold"/>
      <family val="2"/>
    </font>
    <font>
      <sz val="10"/>
      <color theme="1"/>
      <name val="Segoe UI Semibold"/>
    </font>
  </fonts>
  <fills count="3">
    <fill>
      <patternFill patternType="none"/>
    </fill>
    <fill>
      <patternFill patternType="gray125"/>
    </fill>
    <fill>
      <patternFill patternType="solid">
        <fgColor rgb="FFFFFCF2"/>
        <bgColor indexed="64"/>
      </patternFill>
    </fill>
  </fills>
  <borders count="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5" fontId="2" fillId="0" borderId="0" xfId="0" applyNumberFormat="1" applyFont="1"/>
    <xf numFmtId="3" fontId="2" fillId="0" borderId="0" xfId="0" applyNumberFormat="1" applyFont="1"/>
    <xf numFmtId="7" fontId="2" fillId="0" borderId="0" xfId="0" applyNumberFormat="1" applyFont="1"/>
    <xf numFmtId="10" fontId="2" fillId="0" borderId="0" xfId="1" applyNumberFormat="1" applyFont="1"/>
    <xf numFmtId="0" fontId="4" fillId="0" borderId="0" xfId="0" pivotButton="1" applyFont="1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3" fontId="4" fillId="0" borderId="0" xfId="0" applyNumberFormat="1" applyFont="1"/>
    <xf numFmtId="164" fontId="4" fillId="0" borderId="0" xfId="0" applyNumberFormat="1" applyFont="1"/>
    <xf numFmtId="5" fontId="4" fillId="0" borderId="0" xfId="0" applyNumberFormat="1" applyFont="1"/>
    <xf numFmtId="7" fontId="4" fillId="0" borderId="0" xfId="0" applyNumberFormat="1" applyFont="1"/>
  </cellXfs>
  <cellStyles count="2">
    <cellStyle name="Normal" xfId="0" builtinId="0"/>
    <cellStyle name="Porcentaje" xfId="1" builtinId="5"/>
  </cellStyles>
  <dxfs count="76"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name val="Segoe UI Semibold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  <i val="0"/>
        <color theme="0"/>
        <name val="Segoe UI Light"/>
        <family val="2"/>
        <scheme val="none"/>
      </font>
      <border>
        <bottom style="thin">
          <color theme="0"/>
        </bottom>
        <vertical/>
        <horizontal/>
      </border>
    </dxf>
    <dxf>
      <font>
        <color theme="1"/>
      </font>
      <fill>
        <patternFill patternType="solid">
          <fgColor rgb="FF335C67"/>
          <bgColor rgb="FF335C67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Pizza" pivot="0" table="0" count="10" xr9:uid="{0B7130A8-3B74-443A-971B-64C1BB66FE83}">
      <tableStyleElement type="wholeTable" dxfId="75"/>
      <tableStyleElement type="headerRow" dxfId="74"/>
    </tableStyle>
  </tableStyles>
  <colors>
    <mruColors>
      <color rgb="FF9E2A2B"/>
      <color rgb="FF540B0E"/>
      <color rgb="FF335C67"/>
      <color rgb="FFE09F3E"/>
      <color rgb="FFFFF3B0"/>
      <color rgb="FFFFFCF2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b/>
            <i val="0"/>
            <color theme="0"/>
            <name val="Segoe UI"/>
            <family val="2"/>
            <scheme val="none"/>
          </font>
          <fill>
            <patternFill patternType="solid">
              <fgColor rgb="FF335C67"/>
              <bgColor rgb="FFE09F3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b/>
            <i val="0"/>
            <color rgb="FF335C67"/>
            <name val="Segoe UI"/>
            <family val="2"/>
            <scheme val="none"/>
          </font>
          <fill>
            <patternFill patternType="solid">
              <fgColor rgb="FFC0C0C0"/>
              <bgColor rgb="FFFFF3B0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Pizza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47" Type="http://schemas.openxmlformats.org/officeDocument/2006/relationships/customXml" Target="../customXml/item29.xml"/><Relationship Id="rId50" Type="http://schemas.openxmlformats.org/officeDocument/2006/relationships/customXml" Target="../customXml/item32.xml"/><Relationship Id="rId55" Type="http://schemas.openxmlformats.org/officeDocument/2006/relationships/customXml" Target="../customXml/item37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1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45" Type="http://schemas.openxmlformats.org/officeDocument/2006/relationships/customXml" Target="../customXml/item27.xml"/><Relationship Id="rId53" Type="http://schemas.openxmlformats.org/officeDocument/2006/relationships/customXml" Target="../customXml/item35.xml"/><Relationship Id="rId58" Type="http://schemas.openxmlformats.org/officeDocument/2006/relationships/customXml" Target="../customXml/item40.xml"/><Relationship Id="rId5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1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48" Type="http://schemas.openxmlformats.org/officeDocument/2006/relationships/customXml" Target="../customXml/item30.xml"/><Relationship Id="rId56" Type="http://schemas.openxmlformats.org/officeDocument/2006/relationships/customXml" Target="../customXml/item38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33.xml"/><Relationship Id="rId3" Type="http://schemas.openxmlformats.org/officeDocument/2006/relationships/pivotCacheDefinition" Target="pivotCache/pivotCacheDefinition1.xml"/><Relationship Id="rId12" Type="http://schemas.microsoft.com/office/2007/relationships/slicerCache" Target="slicerCaches/slicerCache2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46" Type="http://schemas.openxmlformats.org/officeDocument/2006/relationships/customXml" Target="../customXml/item28.xml"/><Relationship Id="rId59" Type="http://schemas.openxmlformats.org/officeDocument/2006/relationships/customXml" Target="../customXml/item41.xml"/><Relationship Id="rId20" Type="http://schemas.openxmlformats.org/officeDocument/2006/relationships/customXml" Target="../customXml/item2.xml"/><Relationship Id="rId41" Type="http://schemas.openxmlformats.org/officeDocument/2006/relationships/customXml" Target="../customXml/item23.xml"/><Relationship Id="rId54" Type="http://schemas.openxmlformats.org/officeDocument/2006/relationships/customXml" Target="../customXml/item3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49" Type="http://schemas.openxmlformats.org/officeDocument/2006/relationships/customXml" Target="../customXml/item31.xml"/><Relationship Id="rId57" Type="http://schemas.openxmlformats.org/officeDocument/2006/relationships/customXml" Target="../customXml/item39.xml"/><Relationship Id="rId10" Type="http://schemas.openxmlformats.org/officeDocument/2006/relationships/pivotCacheDefinition" Target="pivotCache/pivotCacheDefinition8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52" Type="http://schemas.openxmlformats.org/officeDocument/2006/relationships/customXml" Target="../customXml/item3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[PizzaDashboard.xlsx]Análisis!VentasMensuales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41275" cap="rnd" cmpd="sng">
            <a:solidFill>
              <a:srgbClr val="335C67"/>
            </a:solidFill>
            <a:bevel/>
          </a:ln>
          <a:effectLst/>
        </c:spPr>
        <c:marker>
          <c:symbol val="circle"/>
          <c:size val="5"/>
          <c:spPr>
            <a:solidFill>
              <a:srgbClr val="335C67"/>
            </a:solidFill>
            <a:ln w="9525" cap="rnd">
              <a:noFill/>
              <a:bevel/>
            </a:ln>
            <a:effectLst/>
          </c:spPr>
        </c:marker>
        <c:dLbl>
          <c:idx val="0"/>
          <c:spPr>
            <a:solidFill>
              <a:srgbClr val="335C67">
                <a:alpha val="20000"/>
              </a:srgb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ln w="41275" cap="rnd" cmpd="sng">
            <a:solidFill>
              <a:srgbClr val="335C67"/>
            </a:solidFill>
            <a:bevel/>
          </a:ln>
          <a:effectLst/>
        </c:spPr>
        <c:marker>
          <c:symbol val="circle"/>
          <c:size val="5"/>
          <c:spPr>
            <a:solidFill>
              <a:srgbClr val="335C67"/>
            </a:solidFill>
            <a:ln w="9525" cap="rnd">
              <a:noFill/>
              <a:bevel/>
            </a:ln>
            <a:effectLst/>
          </c:spPr>
        </c:marker>
      </c:pivotFmt>
      <c:pivotFmt>
        <c:idx val="4"/>
        <c:spPr>
          <a:ln w="41275" cap="rnd" cmpd="sng">
            <a:solidFill>
              <a:srgbClr val="335C67"/>
            </a:solidFill>
            <a:bevel/>
          </a:ln>
          <a:effectLst/>
        </c:spPr>
        <c:marker>
          <c:symbol val="circle"/>
          <c:size val="5"/>
          <c:spPr>
            <a:solidFill>
              <a:srgbClr val="335C67"/>
            </a:solidFill>
            <a:ln w="9525" cap="rnd">
              <a:noFill/>
              <a:bevel/>
            </a:ln>
            <a:effectLst/>
          </c:spPr>
        </c:marker>
      </c:pivotFmt>
      <c:pivotFmt>
        <c:idx val="5"/>
        <c:spPr>
          <a:ln w="41275" cap="rnd" cmpd="sng">
            <a:solidFill>
              <a:srgbClr val="335C67"/>
            </a:solidFill>
            <a:bevel/>
          </a:ln>
          <a:effectLst/>
        </c:spPr>
        <c:marker>
          <c:symbol val="circle"/>
          <c:size val="5"/>
          <c:spPr>
            <a:solidFill>
              <a:srgbClr val="335C67"/>
            </a:solidFill>
            <a:ln w="9525" cap="rnd">
              <a:noFill/>
              <a:bevel/>
            </a:ln>
            <a:effectLst/>
          </c:spPr>
        </c:marker>
      </c:pivotFmt>
      <c:pivotFmt>
        <c:idx val="6"/>
        <c:spPr>
          <a:ln w="41275" cap="rnd" cmpd="sng">
            <a:solidFill>
              <a:srgbClr val="335C67"/>
            </a:solidFill>
            <a:bevel/>
          </a:ln>
          <a:effectLst/>
        </c:spPr>
        <c:marker>
          <c:symbol val="circle"/>
          <c:size val="5"/>
          <c:spPr>
            <a:solidFill>
              <a:srgbClr val="335C67"/>
            </a:solidFill>
            <a:ln w="9525" cap="rnd">
              <a:noFill/>
              <a:bevel/>
            </a:ln>
            <a:effectLst/>
          </c:spPr>
        </c:marker>
      </c:pivotFmt>
      <c:pivotFmt>
        <c:idx val="7"/>
        <c:spPr>
          <a:ln w="41275" cap="rnd" cmpd="sng">
            <a:solidFill>
              <a:srgbClr val="335C67"/>
            </a:solidFill>
            <a:bevel/>
          </a:ln>
          <a:effectLst/>
        </c:spPr>
        <c:marker>
          <c:symbol val="circle"/>
          <c:size val="5"/>
          <c:spPr>
            <a:solidFill>
              <a:srgbClr val="335C67"/>
            </a:solidFill>
            <a:ln w="9525" cap="rnd">
              <a:noFill/>
              <a:bevel/>
            </a:ln>
            <a:effectLst/>
          </c:spPr>
        </c:marker>
      </c:pivotFmt>
      <c:pivotFmt>
        <c:idx val="8"/>
        <c:spPr>
          <a:ln w="41275" cap="rnd" cmpd="sng">
            <a:solidFill>
              <a:srgbClr val="335C67"/>
            </a:solidFill>
            <a:bevel/>
          </a:ln>
          <a:effectLst/>
        </c:spPr>
        <c:marker>
          <c:symbol val="circle"/>
          <c:size val="5"/>
          <c:spPr>
            <a:solidFill>
              <a:srgbClr val="335C67"/>
            </a:solidFill>
            <a:ln w="9525" cap="rnd">
              <a:noFill/>
              <a:bevel/>
            </a:ln>
            <a:effectLst/>
          </c:spPr>
        </c:marker>
      </c:pivotFmt>
      <c:pivotFmt>
        <c:idx val="9"/>
        <c:spPr>
          <a:ln w="41275" cap="rnd" cmpd="sng">
            <a:solidFill>
              <a:srgbClr val="335C67"/>
            </a:solidFill>
            <a:bevel/>
          </a:ln>
          <a:effectLst/>
        </c:spPr>
        <c:marker>
          <c:symbol val="circle"/>
          <c:size val="5"/>
          <c:spPr>
            <a:solidFill>
              <a:srgbClr val="335C67"/>
            </a:solidFill>
            <a:ln w="9525" cap="rnd">
              <a:noFill/>
              <a:bevel/>
            </a:ln>
            <a:effectLst/>
          </c:spPr>
        </c:marker>
      </c:pivotFmt>
      <c:pivotFmt>
        <c:idx val="10"/>
        <c:spPr>
          <a:ln w="41275" cap="rnd" cmpd="sng">
            <a:solidFill>
              <a:srgbClr val="335C67"/>
            </a:solidFill>
            <a:bevel/>
          </a:ln>
          <a:effectLst/>
        </c:spPr>
        <c:marker>
          <c:symbol val="circle"/>
          <c:size val="5"/>
          <c:spPr>
            <a:solidFill>
              <a:srgbClr val="335C67"/>
            </a:solidFill>
            <a:ln w="9525" cap="rnd">
              <a:noFill/>
              <a:bevel/>
            </a:ln>
            <a:effectLst/>
          </c:spPr>
        </c:marker>
      </c:pivotFmt>
      <c:pivotFmt>
        <c:idx val="11"/>
        <c:spPr>
          <a:ln w="41275" cap="rnd" cmpd="sng">
            <a:solidFill>
              <a:srgbClr val="335C67"/>
            </a:solidFill>
            <a:bevel/>
          </a:ln>
          <a:effectLst/>
        </c:spPr>
        <c:marker>
          <c:symbol val="circle"/>
          <c:size val="5"/>
          <c:spPr>
            <a:solidFill>
              <a:srgbClr val="335C67"/>
            </a:solidFill>
            <a:ln w="9525" cap="rnd">
              <a:noFill/>
              <a:bevel/>
            </a:ln>
            <a:effectLst/>
          </c:spPr>
        </c:marker>
      </c:pivotFmt>
      <c:pivotFmt>
        <c:idx val="12"/>
        <c:spPr>
          <a:ln w="41275" cap="rnd" cmpd="sng">
            <a:solidFill>
              <a:srgbClr val="335C67"/>
            </a:solidFill>
            <a:bevel/>
          </a:ln>
          <a:effectLst/>
        </c:spPr>
        <c:marker>
          <c:symbol val="circle"/>
          <c:size val="5"/>
          <c:spPr>
            <a:solidFill>
              <a:srgbClr val="335C67"/>
            </a:solidFill>
            <a:ln w="9525" cap="rnd">
              <a:noFill/>
              <a:bevel/>
            </a:ln>
            <a:effectLst/>
          </c:spPr>
        </c:marker>
      </c:pivotFmt>
      <c:pivotFmt>
        <c:idx val="13"/>
        <c:spPr>
          <a:ln w="41275" cap="rnd" cmpd="sng">
            <a:solidFill>
              <a:srgbClr val="335C67"/>
            </a:solidFill>
            <a:bevel/>
          </a:ln>
          <a:effectLst/>
        </c:spPr>
        <c:marker>
          <c:symbol val="circle"/>
          <c:size val="5"/>
          <c:spPr>
            <a:solidFill>
              <a:srgbClr val="335C67"/>
            </a:solidFill>
            <a:ln w="9525" cap="rnd">
              <a:noFill/>
              <a:bevel/>
            </a:ln>
            <a:effectLst/>
          </c:spPr>
        </c:marker>
      </c:pivotFmt>
      <c:pivotFmt>
        <c:idx val="14"/>
        <c:spPr>
          <a:ln w="41275" cap="rnd" cmpd="sng">
            <a:solidFill>
              <a:srgbClr val="335C67"/>
            </a:solidFill>
            <a:bevel/>
          </a:ln>
          <a:effectLst/>
        </c:spPr>
        <c:marker>
          <c:symbol val="circle"/>
          <c:size val="5"/>
          <c:spPr>
            <a:solidFill>
              <a:srgbClr val="335C67"/>
            </a:solidFill>
            <a:ln w="9525" cap="rnd">
              <a:noFill/>
              <a:bevel/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Análisis!$B$5</c:f>
              <c:strCache>
                <c:ptCount val="1"/>
                <c:pt idx="0">
                  <c:v>Total</c:v>
                </c:pt>
              </c:strCache>
            </c:strRef>
          </c:tx>
          <c:spPr>
            <a:ln w="41275" cap="rnd" cmpd="sng">
              <a:solidFill>
                <a:srgbClr val="335C67"/>
              </a:solidFill>
              <a:bevel/>
            </a:ln>
            <a:effectLst/>
          </c:spPr>
          <c:marker>
            <c:symbol val="circle"/>
            <c:size val="5"/>
            <c:spPr>
              <a:solidFill>
                <a:srgbClr val="335C67"/>
              </a:solidFill>
              <a:ln w="9525" cap="rnd">
                <a:noFill/>
                <a:bevel/>
              </a:ln>
              <a:effectLst/>
            </c:spPr>
          </c:marker>
          <c:dLbls>
            <c:spPr>
              <a:solidFill>
                <a:srgbClr val="335C67">
                  <a:alpha val="20000"/>
                </a:srgb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Análisis!$A$6:$A$18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Análisis!$B$6:$B$18</c:f>
              <c:numCache>
                <c:formatCode>"S/"#,##0_);\("S/"#,##0\)</c:formatCode>
                <c:ptCount val="12"/>
                <c:pt idx="0">
                  <c:v>69793.299999999959</c:v>
                </c:pt>
                <c:pt idx="1">
                  <c:v>65159.6</c:v>
                </c:pt>
                <c:pt idx="2">
                  <c:v>70397.099999999977</c:v>
                </c:pt>
                <c:pt idx="3">
                  <c:v>68736.799999999959</c:v>
                </c:pt>
                <c:pt idx="4">
                  <c:v>71402.749999999985</c:v>
                </c:pt>
                <c:pt idx="5">
                  <c:v>68230.199999999983</c:v>
                </c:pt>
                <c:pt idx="6">
                  <c:v>72557.899999999994</c:v>
                </c:pt>
                <c:pt idx="7">
                  <c:v>68278.249999999985</c:v>
                </c:pt>
                <c:pt idx="8">
                  <c:v>64180.05</c:v>
                </c:pt>
                <c:pt idx="9">
                  <c:v>64027.600000000006</c:v>
                </c:pt>
                <c:pt idx="10">
                  <c:v>70395.349999999977</c:v>
                </c:pt>
                <c:pt idx="11">
                  <c:v>64701.15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59D-4532-B44B-ADC645663D3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9341056"/>
        <c:axId val="1129345856"/>
      </c:lineChart>
      <c:catAx>
        <c:axId val="112934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s-PE"/>
          </a:p>
        </c:txPr>
        <c:crossAx val="1129345856"/>
        <c:crosses val="autoZero"/>
        <c:auto val="1"/>
        <c:lblAlgn val="ctr"/>
        <c:lblOffset val="100"/>
        <c:noMultiLvlLbl val="0"/>
      </c:catAx>
      <c:valAx>
        <c:axId val="1129345856"/>
        <c:scaling>
          <c:orientation val="minMax"/>
        </c:scaling>
        <c:delete val="0"/>
        <c:axPos val="l"/>
        <c:numFmt formatCode="&quot;S/&quot;#,##0_);\(&quot;S/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s-PE"/>
          </a:p>
        </c:txPr>
        <c:crossAx val="112934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[PizzaDashboard.xlsx]Análisis!TamañoPizza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solidFill>
              <a:sysClr val="window" lastClr="FFFFFF">
                <a:alpha val="52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9E2A2B"/>
          </a:solidFill>
          <a:ln w="19050">
            <a:noFill/>
          </a:ln>
          <a:effectLst/>
        </c:spPr>
      </c:pivotFmt>
      <c:pivotFmt>
        <c:idx val="11"/>
        <c:spPr>
          <a:solidFill>
            <a:srgbClr val="E09F3E"/>
          </a:solidFill>
          <a:ln w="19050">
            <a:noFill/>
          </a:ln>
          <a:effectLst/>
        </c:spPr>
      </c:pivotFmt>
      <c:pivotFmt>
        <c:idx val="12"/>
        <c:spPr>
          <a:solidFill>
            <a:srgbClr val="FFF3B0"/>
          </a:solidFill>
          <a:ln w="19050">
            <a:noFill/>
          </a:ln>
          <a:effectLst/>
        </c:spPr>
      </c:pivotFmt>
      <c:pivotFmt>
        <c:idx val="13"/>
        <c:spPr>
          <a:solidFill>
            <a:srgbClr val="335C67"/>
          </a:solidFill>
          <a:ln w="19050">
            <a:noFill/>
          </a:ln>
          <a:effectLst/>
        </c:spPr>
      </c:pivotFmt>
      <c:pivotFmt>
        <c:idx val="14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numFmt formatCode="0.0%" sourceLinked="0"/>
          <c:spPr>
            <a:solidFill>
              <a:sysClr val="window" lastClr="FFFFFF">
                <a:alpha val="52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3B0">
                <a:alpha val="49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FFF3B0">
                <a:alpha val="49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540B0E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335C67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E09F3E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Análisis!$Y$5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rgbClr val="540B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62-46A2-A6FE-E0594A2BAAF9}"/>
              </c:ext>
            </c:extLst>
          </c:dPt>
          <c:dPt>
            <c:idx val="1"/>
            <c:bubble3D val="0"/>
            <c:spPr>
              <a:solidFill>
                <a:srgbClr val="E09F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62-46A2-A6FE-E0594A2BAAF9}"/>
              </c:ext>
            </c:extLst>
          </c:dPt>
          <c:dPt>
            <c:idx val="2"/>
            <c:bubble3D val="0"/>
            <c:spPr>
              <a:solidFill>
                <a:srgbClr val="335C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62-46A2-A6FE-E0594A2BA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62-46A2-A6FE-E0594A2BA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62-46A2-A6FE-E0594A2BAAF9}"/>
              </c:ext>
            </c:extLst>
          </c:dPt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62-46A2-A6FE-E0594A2BAAF9}"/>
                </c:ext>
              </c:extLst>
            </c:dLbl>
            <c:spPr>
              <a:solidFill>
                <a:srgbClr val="FFF3B0">
                  <a:alpha val="49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Análisis!$X$6:$X$11</c:f>
              <c:strCache>
                <c:ptCount val="5"/>
                <c:pt idx="0">
                  <c:v>L</c:v>
                </c:pt>
                <c:pt idx="1">
                  <c:v>M</c:v>
                </c:pt>
                <c:pt idx="2">
                  <c:v>S</c:v>
                </c:pt>
                <c:pt idx="3">
                  <c:v>XL</c:v>
                </c:pt>
                <c:pt idx="4">
                  <c:v>XXL</c:v>
                </c:pt>
              </c:strCache>
            </c:strRef>
          </c:cat>
          <c:val>
            <c:numRef>
              <c:f>Análisis!$Y$6:$Y$11</c:f>
              <c:numCache>
                <c:formatCode>"S/"#,##0_);\("S/"#,##0\)</c:formatCode>
                <c:ptCount val="5"/>
                <c:pt idx="0">
                  <c:v>375318.7</c:v>
                </c:pt>
                <c:pt idx="1">
                  <c:v>249382.25</c:v>
                </c:pt>
                <c:pt idx="2">
                  <c:v>178076.49999999988</c:v>
                </c:pt>
                <c:pt idx="3">
                  <c:v>14076</c:v>
                </c:pt>
                <c:pt idx="4">
                  <c:v>1006.6000000000005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62-46A2-A6FE-E0594A2BAA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50" b="0" i="0" u="none" strike="noStrike" kern="1200" baseline="0">
              <a:solidFill>
                <a:schemeClr val="tx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Segoe UI" panose="020B0502040204020203" pitchFamily="34" charset="0"/>
          <a:ea typeface="+mn-ea"/>
          <a:cs typeface="Segoe UI" panose="020B0502040204020203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[PizzaDashboard.xlsx]Análisis!PizzasIngresos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100000">
                <a:srgbClr val="E09F3E"/>
              </a:gs>
              <a:gs pos="8000">
                <a:srgbClr val="335C67"/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100000">
                <a:srgbClr val="9E2A2B"/>
              </a:gs>
              <a:gs pos="8000">
                <a:srgbClr val="540B0E"/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</c:pivotFmt>
      <c:pivotFmt>
        <c:idx val="10"/>
        <c:spPr>
          <a:gradFill flip="none" rotWithShape="1">
            <a:gsLst>
              <a:gs pos="100000">
                <a:srgbClr val="9E2A2B"/>
              </a:gs>
              <a:gs pos="8000">
                <a:srgbClr val="540B0E"/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</c:pivotFmt>
      <c:pivotFmt>
        <c:idx val="11"/>
        <c:spPr>
          <a:gradFill flip="none" rotWithShape="1">
            <a:gsLst>
              <a:gs pos="100000">
                <a:srgbClr val="9E2A2B"/>
              </a:gs>
              <a:gs pos="8000">
                <a:srgbClr val="540B0E"/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Análisis!$T$5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100000">
                  <a:srgbClr val="E09F3E"/>
                </a:gs>
                <a:gs pos="8000">
                  <a:srgbClr val="335C67"/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gradFill flip="none" rotWithShape="1">
                <a:gsLst>
                  <a:gs pos="100000">
                    <a:srgbClr val="9E2A2B"/>
                  </a:gs>
                  <a:gs pos="8000">
                    <a:srgbClr val="540B0E"/>
                  </a:gs>
                </a:gsLst>
                <a:path path="circle">
                  <a:fillToRect l="100000" t="100000"/>
                </a:path>
                <a:tileRect r="-100000" b="-10000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0BF-4D19-B5F9-7AF7B479CE03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100000">
                    <a:srgbClr val="9E2A2B"/>
                  </a:gs>
                  <a:gs pos="8000">
                    <a:srgbClr val="540B0E"/>
                  </a:gs>
                </a:gsLst>
                <a:path path="circle">
                  <a:fillToRect l="100000" t="100000"/>
                </a:path>
                <a:tileRect r="-100000" b="-10000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BF-4D19-B5F9-7AF7B479CE03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100000">
                    <a:srgbClr val="9E2A2B"/>
                  </a:gs>
                  <a:gs pos="8000">
                    <a:srgbClr val="540B0E"/>
                  </a:gs>
                </a:gsLst>
                <a:path path="circle">
                  <a:fillToRect l="100000" t="100000"/>
                </a:path>
                <a:tileRect r="-100000" b="-10000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0BF-4D19-B5F9-7AF7B479CE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Análisis!$S$6:$S$15</c:f>
              <c:strCache>
                <c:ptCount val="10"/>
                <c:pt idx="0">
                  <c:v>The Sicilian Pizza</c:v>
                </c:pt>
                <c:pt idx="1">
                  <c:v>The Four Cheese Pizza</c:v>
                </c:pt>
                <c:pt idx="2">
                  <c:v>The Hawaiian Pizza</c:v>
                </c:pt>
                <c:pt idx="3">
                  <c:v>The Italian Supreme Pizza</c:v>
                </c:pt>
                <c:pt idx="4">
                  <c:v>The Southwest Chicken Pizza</c:v>
                </c:pt>
                <c:pt idx="5">
                  <c:v>The Spicy Italian Pizza</c:v>
                </c:pt>
                <c:pt idx="6">
                  <c:v>The Classic Deluxe Pizza</c:v>
                </c:pt>
                <c:pt idx="7">
                  <c:v>The California Chicken Pizza</c:v>
                </c:pt>
                <c:pt idx="8">
                  <c:v>The Barbecue Chicken Pizza</c:v>
                </c:pt>
                <c:pt idx="9">
                  <c:v>The Thai Chicken Pizza</c:v>
                </c:pt>
              </c:strCache>
            </c:strRef>
          </c:cat>
          <c:val>
            <c:numRef>
              <c:f>Análisis!$T$6:$T$15</c:f>
              <c:numCache>
                <c:formatCode>"S/"#,##0_);\("S/"#,##0\)</c:formatCode>
                <c:ptCount val="10"/>
                <c:pt idx="0">
                  <c:v>30940.5</c:v>
                </c:pt>
                <c:pt idx="1">
                  <c:v>32265.700000000063</c:v>
                </c:pt>
                <c:pt idx="2">
                  <c:v>32273.25</c:v>
                </c:pt>
                <c:pt idx="3">
                  <c:v>33476.75</c:v>
                </c:pt>
                <c:pt idx="4">
                  <c:v>34705.75</c:v>
                </c:pt>
                <c:pt idx="5">
                  <c:v>34831.25</c:v>
                </c:pt>
                <c:pt idx="6">
                  <c:v>38180.5</c:v>
                </c:pt>
                <c:pt idx="7">
                  <c:v>41409.5</c:v>
                </c:pt>
                <c:pt idx="8">
                  <c:v>42768</c:v>
                </c:pt>
                <c:pt idx="9">
                  <c:v>43434.25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F-49C2-AA16-F0BDC3B23F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580325055"/>
        <c:axId val="1580325535"/>
      </c:barChart>
      <c:catAx>
        <c:axId val="15803250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s-PE"/>
          </a:p>
        </c:txPr>
        <c:crossAx val="1580325535"/>
        <c:crosses val="autoZero"/>
        <c:auto val="1"/>
        <c:lblAlgn val="ctr"/>
        <c:lblOffset val="100"/>
        <c:noMultiLvlLbl val="0"/>
      </c:catAx>
      <c:valAx>
        <c:axId val="1580325535"/>
        <c:scaling>
          <c:orientation val="minMax"/>
        </c:scaling>
        <c:delete val="1"/>
        <c:axPos val="b"/>
        <c:numFmt formatCode="&quot;S/&quot;#,##0_);\(&quot;S/&quot;#,##0\)" sourceLinked="1"/>
        <c:majorTickMark val="none"/>
        <c:minorTickMark val="none"/>
        <c:tickLblPos val="nextTo"/>
        <c:crossAx val="1580325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[PizzaDashboard.xlsx]Análisis!CategoriaPizza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E09F3E"/>
              </a:gs>
              <a:gs pos="100000">
                <a:srgbClr val="335C67"/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rgbClr val="E09F3E"/>
              </a:gs>
              <a:gs pos="100000">
                <a:srgbClr val="335C67"/>
              </a:gs>
            </a:gsLst>
            <a:lin ang="16200000" scaled="1"/>
            <a:tileRect/>
          </a:gradFill>
          <a:ln>
            <a:noFill/>
          </a:ln>
          <a:effectLst/>
        </c:spPr>
      </c:pivotFmt>
      <c:pivotFmt>
        <c:idx val="4"/>
        <c:spPr>
          <a:gradFill flip="none" rotWithShape="1">
            <a:gsLst>
              <a:gs pos="0">
                <a:srgbClr val="E09F3E"/>
              </a:gs>
              <a:gs pos="100000">
                <a:srgbClr val="335C67"/>
              </a:gs>
            </a:gsLst>
            <a:lin ang="16200000" scaled="1"/>
            <a:tileRect/>
          </a:gradFill>
          <a:ln>
            <a:noFill/>
          </a:ln>
          <a:effectLst/>
        </c:spPr>
      </c:pivotFmt>
      <c:pivotFmt>
        <c:idx val="5"/>
        <c:spPr>
          <a:gradFill flip="none" rotWithShape="1">
            <a:gsLst>
              <a:gs pos="0">
                <a:srgbClr val="E09F3E"/>
              </a:gs>
              <a:gs pos="100000">
                <a:srgbClr val="335C67"/>
              </a:gs>
            </a:gsLst>
            <a:lin ang="16200000" scaled="1"/>
            <a:tileRect/>
          </a:gradFill>
          <a:ln>
            <a:noFill/>
          </a:ln>
          <a:effectLst/>
        </c:spPr>
      </c:pivotFmt>
      <c:pivotFmt>
        <c:idx val="6"/>
        <c:spPr>
          <a:gradFill flip="none" rotWithShape="1">
            <a:gsLst>
              <a:gs pos="0">
                <a:srgbClr val="E09F3E"/>
              </a:gs>
              <a:gs pos="100000">
                <a:srgbClr val="335C67"/>
              </a:gs>
            </a:gsLst>
            <a:lin ang="16200000" scaled="1"/>
            <a:tileRect/>
          </a:gra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Análisis!$AB$5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E09F3E"/>
                </a:gs>
                <a:gs pos="100000">
                  <a:srgbClr val="335C67"/>
                </a:gs>
              </a:gsLst>
              <a:lin ang="16200000" scaled="1"/>
              <a:tileRect/>
            </a:gradFill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E09F3E"/>
                  </a:gs>
                  <a:gs pos="100000">
                    <a:srgbClr val="335C67"/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B4-4BB4-9FF1-FF359DCD0196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E09F3E"/>
                  </a:gs>
                  <a:gs pos="100000">
                    <a:srgbClr val="335C67"/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B4-4BB4-9FF1-FF359DCD0196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E09F3E"/>
                  </a:gs>
                  <a:gs pos="100000">
                    <a:srgbClr val="335C67"/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6B4-4BB4-9FF1-FF359DCD0196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E09F3E"/>
                  </a:gs>
                  <a:gs pos="100000">
                    <a:srgbClr val="335C67"/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6B4-4BB4-9FF1-FF359DCD01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Análisis!$AA$6:$AA$10</c:f>
              <c:strCache>
                <c:ptCount val="4"/>
                <c:pt idx="0">
                  <c:v>Chicken</c:v>
                </c:pt>
                <c:pt idx="1">
                  <c:v>Classic</c:v>
                </c:pt>
                <c:pt idx="2">
                  <c:v>Supreme</c:v>
                </c:pt>
                <c:pt idx="3">
                  <c:v>Veggie</c:v>
                </c:pt>
              </c:strCache>
            </c:strRef>
          </c:cat>
          <c:val>
            <c:numRef>
              <c:f>Análisis!$AB$6:$AB$10</c:f>
              <c:numCache>
                <c:formatCode>"S/"#,##0_);\("S/"#,##0\)</c:formatCode>
                <c:ptCount val="4"/>
                <c:pt idx="0">
                  <c:v>195919.5</c:v>
                </c:pt>
                <c:pt idx="1">
                  <c:v>220053.10000000033</c:v>
                </c:pt>
                <c:pt idx="2">
                  <c:v>208196.99999999988</c:v>
                </c:pt>
                <c:pt idx="3">
                  <c:v>193690.44999999975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A-49AB-89F8-5ED5385843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7"/>
        <c:axId val="1129384256"/>
        <c:axId val="1129367936"/>
      </c:barChart>
      <c:catAx>
        <c:axId val="112938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s-PE"/>
          </a:p>
        </c:txPr>
        <c:crossAx val="1129367936"/>
        <c:crosses val="autoZero"/>
        <c:auto val="1"/>
        <c:lblAlgn val="ctr"/>
        <c:lblOffset val="100"/>
        <c:noMultiLvlLbl val="0"/>
      </c:catAx>
      <c:valAx>
        <c:axId val="1129367936"/>
        <c:scaling>
          <c:orientation val="minMax"/>
        </c:scaling>
        <c:delete val="1"/>
        <c:axPos val="l"/>
        <c:numFmt formatCode="&quot;S/&quot;#,##0_);\(&quot;S/&quot;#,##0\)" sourceLinked="1"/>
        <c:majorTickMark val="none"/>
        <c:minorTickMark val="none"/>
        <c:tickLblPos val="nextTo"/>
        <c:crossAx val="112938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13" Type="http://schemas.openxmlformats.org/officeDocument/2006/relationships/image" Target="../media/image9.png"/><Relationship Id="rId3" Type="http://schemas.openxmlformats.org/officeDocument/2006/relationships/chart" Target="../charts/chart1.xml"/><Relationship Id="rId7" Type="http://schemas.openxmlformats.org/officeDocument/2006/relationships/image" Target="../media/image3.png"/><Relationship Id="rId12" Type="http://schemas.openxmlformats.org/officeDocument/2006/relationships/image" Target="../media/image8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1" Type="http://schemas.openxmlformats.org/officeDocument/2006/relationships/image" Target="../media/image7.png"/><Relationship Id="rId5" Type="http://schemas.openxmlformats.org/officeDocument/2006/relationships/chart" Target="../charts/chart3.xml"/><Relationship Id="rId15" Type="http://schemas.openxmlformats.org/officeDocument/2006/relationships/image" Target="../media/image11.emf"/><Relationship Id="rId10" Type="http://schemas.openxmlformats.org/officeDocument/2006/relationships/image" Target="../media/image6.svg"/><Relationship Id="rId4" Type="http://schemas.openxmlformats.org/officeDocument/2006/relationships/chart" Target="../charts/chart2.xml"/><Relationship Id="rId9" Type="http://schemas.openxmlformats.org/officeDocument/2006/relationships/image" Target="../media/image5.png"/><Relationship Id="rId14" Type="http://schemas.openxmlformats.org/officeDocument/2006/relationships/image" Target="../media/image10.sv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285751</xdr:colOff>
      <xdr:row>51</xdr:row>
      <xdr:rowOff>109230</xdr:rowOff>
    </xdr:from>
    <xdr:to>
      <xdr:col>20</xdr:col>
      <xdr:colOff>331577</xdr:colOff>
      <xdr:row>72</xdr:row>
      <xdr:rowOff>175587</xdr:rowOff>
    </xdr:to>
    <xdr:sp macro="" textlink="">
      <xdr:nvSpPr>
        <xdr:cNvPr id="62" name="Rectángulo: esquinas redondeadas 61">
          <a:extLst>
            <a:ext uri="{FF2B5EF4-FFF2-40B4-BE49-F238E27FC236}">
              <a16:creationId xmlns:a16="http://schemas.microsoft.com/office/drawing/2014/main" id="{57BC4D3F-54EE-491F-B8D1-57C89F102330}"/>
            </a:ext>
          </a:extLst>
        </xdr:cNvPr>
        <xdr:cNvSpPr/>
      </xdr:nvSpPr>
      <xdr:spPr>
        <a:xfrm>
          <a:off x="285751" y="9824730"/>
          <a:ext cx="15285826" cy="4066857"/>
        </a:xfrm>
        <a:prstGeom prst="roundRect">
          <a:avLst>
            <a:gd name="adj" fmla="val 1463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/>
            <a:t>ingresos</a:t>
          </a:r>
        </a:p>
      </xdr:txBody>
    </xdr:sp>
    <xdr:clientData/>
  </xdr:twoCellAnchor>
  <xdr:twoCellAnchor>
    <xdr:from>
      <xdr:col>0</xdr:col>
      <xdr:colOff>285750</xdr:colOff>
      <xdr:row>0</xdr:row>
      <xdr:rowOff>104773</xdr:rowOff>
    </xdr:from>
    <xdr:to>
      <xdr:col>20</xdr:col>
      <xdr:colOff>378199</xdr:colOff>
      <xdr:row>6</xdr:row>
      <xdr:rowOff>40359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CFFCDD1F-42F5-52E4-12AD-96B7DE220FDE}"/>
            </a:ext>
          </a:extLst>
        </xdr:cNvPr>
        <xdr:cNvSpPr/>
      </xdr:nvSpPr>
      <xdr:spPr>
        <a:xfrm>
          <a:off x="285750" y="104773"/>
          <a:ext cx="15267873" cy="1097959"/>
        </a:xfrm>
        <a:prstGeom prst="roundRect">
          <a:avLst>
            <a:gd name="adj" fmla="val 14634"/>
          </a:avLst>
        </a:prstGeom>
        <a:solidFill>
          <a:srgbClr val="335C67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133144</xdr:colOff>
      <xdr:row>1</xdr:row>
      <xdr:rowOff>139688</xdr:rowOff>
    </xdr:from>
    <xdr:to>
      <xdr:col>10</xdr:col>
      <xdr:colOff>102418</xdr:colOff>
      <xdr:row>4</xdr:row>
      <xdr:rowOff>80493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58AE4FF3-AFB4-B731-11AA-E333350C2992}"/>
            </a:ext>
          </a:extLst>
        </xdr:cNvPr>
        <xdr:cNvSpPr txBox="1"/>
      </xdr:nvSpPr>
      <xdr:spPr>
        <a:xfrm>
          <a:off x="897827" y="327505"/>
          <a:ext cx="6851422" cy="5042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24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PIZZA SALES PERFORMANCE ANALYTICS</a:t>
          </a:r>
        </a:p>
      </xdr:txBody>
    </xdr:sp>
    <xdr:clientData/>
  </xdr:twoCellAnchor>
  <xdr:twoCellAnchor editAs="oneCell">
    <xdr:from>
      <xdr:col>0</xdr:col>
      <xdr:colOff>423094</xdr:colOff>
      <xdr:row>1</xdr:row>
      <xdr:rowOff>151161</xdr:rowOff>
    </xdr:from>
    <xdr:to>
      <xdr:col>1</xdr:col>
      <xdr:colOff>167045</xdr:colOff>
      <xdr:row>4</xdr:row>
      <xdr:rowOff>76005</xdr:rowOff>
    </xdr:to>
    <xdr:pic>
      <xdr:nvPicPr>
        <xdr:cNvPr id="9" name="Gráfico 8" descr="Pizza">
          <a:extLst>
            <a:ext uri="{FF2B5EF4-FFF2-40B4-BE49-F238E27FC236}">
              <a16:creationId xmlns:a16="http://schemas.microsoft.com/office/drawing/2014/main" id="{1D11C0F7-C1B0-CFDB-5255-232132806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3094" y="338978"/>
          <a:ext cx="508634" cy="488295"/>
        </a:xfrm>
        <a:prstGeom prst="rect">
          <a:avLst/>
        </a:prstGeom>
      </xdr:spPr>
    </xdr:pic>
    <xdr:clientData/>
  </xdr:twoCellAnchor>
  <xdr:twoCellAnchor>
    <xdr:from>
      <xdr:col>0</xdr:col>
      <xdr:colOff>293821</xdr:colOff>
      <xdr:row>13</xdr:row>
      <xdr:rowOff>18190</xdr:rowOff>
    </xdr:from>
    <xdr:to>
      <xdr:col>20</xdr:col>
      <xdr:colOff>386271</xdr:colOff>
      <xdr:row>28</xdr:row>
      <xdr:rowOff>66391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6DE6A0CC-F13C-A949-DC79-1B2141AA605C}"/>
            </a:ext>
          </a:extLst>
        </xdr:cNvPr>
        <xdr:cNvGrpSpPr/>
      </xdr:nvGrpSpPr>
      <xdr:grpSpPr>
        <a:xfrm>
          <a:off x="293821" y="2494690"/>
          <a:ext cx="15332450" cy="2905701"/>
          <a:chOff x="285749" y="2323226"/>
          <a:chExt cx="15376752" cy="2867030"/>
        </a:xfrm>
      </xdr:grpSpPr>
      <xdr:grpSp>
        <xdr:nvGrpSpPr>
          <xdr:cNvPr id="66" name="Grupo 65">
            <a:extLst>
              <a:ext uri="{FF2B5EF4-FFF2-40B4-BE49-F238E27FC236}">
                <a16:creationId xmlns:a16="http://schemas.microsoft.com/office/drawing/2014/main" id="{DC4343C2-5A09-031A-2A0A-247517683ABA}"/>
              </a:ext>
            </a:extLst>
          </xdr:cNvPr>
          <xdr:cNvGrpSpPr/>
        </xdr:nvGrpSpPr>
        <xdr:grpSpPr>
          <a:xfrm>
            <a:off x="285749" y="2323226"/>
            <a:ext cx="10553336" cy="2842401"/>
            <a:chOff x="285749" y="2317610"/>
            <a:chExt cx="10559887" cy="2835381"/>
          </a:xfrm>
        </xdr:grpSpPr>
        <xdr:sp macro="" textlink="">
          <xdr:nvSpPr>
            <xdr:cNvPr id="13" name="Rectángulo: esquinas redondeadas 12">
              <a:extLst>
                <a:ext uri="{FF2B5EF4-FFF2-40B4-BE49-F238E27FC236}">
                  <a16:creationId xmlns:a16="http://schemas.microsoft.com/office/drawing/2014/main" id="{F6523FF7-9283-46BF-9569-71719DC54941}"/>
                </a:ext>
              </a:extLst>
            </xdr:cNvPr>
            <xdr:cNvSpPr/>
          </xdr:nvSpPr>
          <xdr:spPr>
            <a:xfrm>
              <a:off x="285749" y="2317610"/>
              <a:ext cx="10559887" cy="2835381"/>
            </a:xfrm>
            <a:prstGeom prst="roundRect">
              <a:avLst>
                <a:gd name="adj" fmla="val 1463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BF89F0C8-63AE-47F7-B1B2-F522554E1618}"/>
                </a:ext>
              </a:extLst>
            </xdr:cNvPr>
            <xdr:cNvGraphicFramePr>
              <a:graphicFrameLocks/>
            </xdr:cNvGraphicFramePr>
          </xdr:nvGraphicFramePr>
          <xdr:xfrm>
            <a:off x="430160" y="2793467"/>
            <a:ext cx="10141051" cy="229174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grpSp>
        <xdr:nvGrpSpPr>
          <xdr:cNvPr id="60" name="Grupo 59">
            <a:extLst>
              <a:ext uri="{FF2B5EF4-FFF2-40B4-BE49-F238E27FC236}">
                <a16:creationId xmlns:a16="http://schemas.microsoft.com/office/drawing/2014/main" id="{C1245BD1-99C2-25C8-FDC5-BEF72112CAC2}"/>
              </a:ext>
            </a:extLst>
          </xdr:cNvPr>
          <xdr:cNvGrpSpPr/>
        </xdr:nvGrpSpPr>
        <xdr:grpSpPr>
          <a:xfrm>
            <a:off x="11091498" y="2347855"/>
            <a:ext cx="4571003" cy="2842401"/>
            <a:chOff x="11064406" y="2413657"/>
            <a:chExt cx="4524095" cy="2959672"/>
          </a:xfrm>
        </xdr:grpSpPr>
        <xdr:sp macro="" textlink="">
          <xdr:nvSpPr>
            <xdr:cNvPr id="14" name="Rectángulo: esquinas redondeadas 13">
              <a:extLst>
                <a:ext uri="{FF2B5EF4-FFF2-40B4-BE49-F238E27FC236}">
                  <a16:creationId xmlns:a16="http://schemas.microsoft.com/office/drawing/2014/main" id="{3B71612F-CD44-4F37-B303-A06D40B81BDB}"/>
                </a:ext>
              </a:extLst>
            </xdr:cNvPr>
            <xdr:cNvSpPr/>
          </xdr:nvSpPr>
          <xdr:spPr>
            <a:xfrm>
              <a:off x="11064406" y="2413657"/>
              <a:ext cx="4524095" cy="2959672"/>
            </a:xfrm>
            <a:prstGeom prst="roundRect">
              <a:avLst>
                <a:gd name="adj" fmla="val 1463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9AA486FE-49DA-4946-A028-ADCAC02162F7}"/>
                </a:ext>
              </a:extLst>
            </xdr:cNvPr>
            <xdr:cNvGraphicFramePr>
              <a:graphicFrameLocks/>
            </xdr:cNvGraphicFramePr>
          </xdr:nvGraphicFramePr>
          <xdr:xfrm>
            <a:off x="11447406" y="2728308"/>
            <a:ext cx="3828455" cy="256167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pSp>
          <xdr:nvGrpSpPr>
            <xdr:cNvPr id="20" name="Grupo 19">
              <a:extLst>
                <a:ext uri="{FF2B5EF4-FFF2-40B4-BE49-F238E27FC236}">
                  <a16:creationId xmlns:a16="http://schemas.microsoft.com/office/drawing/2014/main" id="{6840BBE3-8005-9C00-A1DD-2EEB3BF2AC19}"/>
                </a:ext>
              </a:extLst>
            </xdr:cNvPr>
            <xdr:cNvGrpSpPr/>
          </xdr:nvGrpSpPr>
          <xdr:grpSpPr>
            <a:xfrm>
              <a:off x="12459760" y="3619935"/>
              <a:ext cx="1288014" cy="878525"/>
              <a:chOff x="13512042" y="3525877"/>
              <a:chExt cx="1295944" cy="867534"/>
            </a:xfrm>
          </xdr:grpSpPr>
          <xdr:sp macro="" textlink="Análisis!J7">
            <xdr:nvSpPr>
              <xdr:cNvPr id="18" name="CuadroTexto 17">
                <a:extLst>
                  <a:ext uri="{FF2B5EF4-FFF2-40B4-BE49-F238E27FC236}">
                    <a16:creationId xmlns:a16="http://schemas.microsoft.com/office/drawing/2014/main" id="{E7A4D515-727C-46FA-8A35-1D06A831983C}"/>
                  </a:ext>
                </a:extLst>
              </xdr:cNvPr>
              <xdr:cNvSpPr txBox="1"/>
            </xdr:nvSpPr>
            <xdr:spPr>
              <a:xfrm>
                <a:off x="13528513" y="3525877"/>
                <a:ext cx="1279473" cy="4939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7FED5894-0EF2-4C48-AF31-F37CE7FC7CF0}" type="TxLink">
                  <a:rPr lang="en-US" sz="2400" b="1" i="0" u="none" strike="noStrike">
                    <a:solidFill>
                      <a:srgbClr val="000000"/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pPr algn="ctr"/>
                  <a:t>21,350</a:t>
                </a:fld>
                <a:endParaRPr lang="es-PE" sz="6000" b="1">
                  <a:solidFill>
                    <a:sysClr val="windowText" lastClr="000000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xdr:txBody>
          </xdr:sp>
          <xdr:sp macro="" textlink="">
            <xdr:nvSpPr>
              <xdr:cNvPr id="19" name="CuadroTexto 18">
                <a:extLst>
                  <a:ext uri="{FF2B5EF4-FFF2-40B4-BE49-F238E27FC236}">
                    <a16:creationId xmlns:a16="http://schemas.microsoft.com/office/drawing/2014/main" id="{35EACB6D-1595-4FB2-AE0B-1E75F61738FD}"/>
                  </a:ext>
                </a:extLst>
              </xdr:cNvPr>
              <xdr:cNvSpPr txBox="1"/>
            </xdr:nvSpPr>
            <xdr:spPr>
              <a:xfrm>
                <a:off x="13512042" y="3902714"/>
                <a:ext cx="1279473" cy="49069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800" b="1" i="0" u="none" strike="noStrike">
                    <a:solidFill>
                      <a:srgbClr val="000000"/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Pedidos Totales</a:t>
                </a:r>
              </a:p>
            </xdr:txBody>
          </xdr:sp>
        </xdr:grpSp>
      </xdr:grpSp>
    </xdr:grpSp>
    <xdr:clientData/>
  </xdr:twoCellAnchor>
  <xdr:twoCellAnchor>
    <xdr:from>
      <xdr:col>0</xdr:col>
      <xdr:colOff>285751</xdr:colOff>
      <xdr:row>28</xdr:row>
      <xdr:rowOff>169574</xdr:rowOff>
    </xdr:from>
    <xdr:to>
      <xdr:col>20</xdr:col>
      <xdr:colOff>378199</xdr:colOff>
      <xdr:row>50</xdr:row>
      <xdr:rowOff>99680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D62BC626-EC34-98FB-4B79-7DC5AC84B9F9}"/>
            </a:ext>
          </a:extLst>
        </xdr:cNvPr>
        <xdr:cNvGrpSpPr/>
      </xdr:nvGrpSpPr>
      <xdr:grpSpPr>
        <a:xfrm>
          <a:off x="285751" y="5503574"/>
          <a:ext cx="15332448" cy="4121106"/>
          <a:chOff x="285751" y="5341871"/>
          <a:chExt cx="15376750" cy="4072373"/>
        </a:xfrm>
      </xdr:grpSpPr>
      <xdr:grpSp>
        <xdr:nvGrpSpPr>
          <xdr:cNvPr id="67" name="Grupo 66">
            <a:extLst>
              <a:ext uri="{FF2B5EF4-FFF2-40B4-BE49-F238E27FC236}">
                <a16:creationId xmlns:a16="http://schemas.microsoft.com/office/drawing/2014/main" id="{861F83DA-AEF7-5530-B1D4-4762F94EA370}"/>
              </a:ext>
            </a:extLst>
          </xdr:cNvPr>
          <xdr:cNvGrpSpPr/>
        </xdr:nvGrpSpPr>
        <xdr:grpSpPr>
          <a:xfrm>
            <a:off x="285751" y="5378802"/>
            <a:ext cx="9516139" cy="4020339"/>
            <a:chOff x="285751" y="5365698"/>
            <a:chExt cx="9521755" cy="4010512"/>
          </a:xfrm>
        </xdr:grpSpPr>
        <xdr:sp macro="" textlink="">
          <xdr:nvSpPr>
            <xdr:cNvPr id="22" name="Rectángulo: esquinas redondeadas 21">
              <a:extLst>
                <a:ext uri="{FF2B5EF4-FFF2-40B4-BE49-F238E27FC236}">
                  <a16:creationId xmlns:a16="http://schemas.microsoft.com/office/drawing/2014/main" id="{3E4B1D50-4EA9-4EF6-98F4-98A53F36D012}"/>
                </a:ext>
              </a:extLst>
            </xdr:cNvPr>
            <xdr:cNvSpPr/>
          </xdr:nvSpPr>
          <xdr:spPr>
            <a:xfrm>
              <a:off x="285751" y="5365698"/>
              <a:ext cx="9521755" cy="4010512"/>
            </a:xfrm>
            <a:prstGeom prst="roundRect">
              <a:avLst>
                <a:gd name="adj" fmla="val 1463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graphicFrame macro="">
          <xdr:nvGraphicFramePr>
            <xdr:cNvPr id="21" name="Gráfico 20">
              <a:extLst>
                <a:ext uri="{FF2B5EF4-FFF2-40B4-BE49-F238E27FC236}">
                  <a16:creationId xmlns:a16="http://schemas.microsoft.com/office/drawing/2014/main" id="{00D984CD-307A-4DAE-A75A-8AA2A5FF6A92}"/>
                </a:ext>
              </a:extLst>
            </xdr:cNvPr>
            <xdr:cNvGraphicFramePr>
              <a:graphicFrameLocks/>
            </xdr:cNvGraphicFramePr>
          </xdr:nvGraphicFramePr>
          <xdr:xfrm>
            <a:off x="343224" y="5789426"/>
            <a:ext cx="9065562" cy="354967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46530415-6774-DCE6-2A91-272295F997EB}"/>
              </a:ext>
            </a:extLst>
          </xdr:cNvPr>
          <xdr:cNvGrpSpPr/>
        </xdr:nvGrpSpPr>
        <xdr:grpSpPr>
          <a:xfrm>
            <a:off x="10092863" y="5341871"/>
            <a:ext cx="5569638" cy="4072373"/>
            <a:chOff x="10098946" y="5328767"/>
            <a:chExt cx="5572915" cy="4062078"/>
          </a:xfrm>
        </xdr:grpSpPr>
        <xdr:sp macro="" textlink="">
          <xdr:nvSpPr>
            <xdr:cNvPr id="24" name="Rectángulo: esquinas redondeadas 23">
              <a:extLst>
                <a:ext uri="{FF2B5EF4-FFF2-40B4-BE49-F238E27FC236}">
                  <a16:creationId xmlns:a16="http://schemas.microsoft.com/office/drawing/2014/main" id="{AE126414-AB6B-42E3-94E8-A8A730BBD6EF}"/>
                </a:ext>
              </a:extLst>
            </xdr:cNvPr>
            <xdr:cNvSpPr/>
          </xdr:nvSpPr>
          <xdr:spPr>
            <a:xfrm>
              <a:off x="10098946" y="5328767"/>
              <a:ext cx="5572915" cy="4062078"/>
            </a:xfrm>
            <a:prstGeom prst="roundRect">
              <a:avLst>
                <a:gd name="adj" fmla="val 1463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graphicFrame macro="">
          <xdr:nvGraphicFramePr>
            <xdr:cNvPr id="23" name="Gráfico 22">
              <a:extLst>
                <a:ext uri="{FF2B5EF4-FFF2-40B4-BE49-F238E27FC236}">
                  <a16:creationId xmlns:a16="http://schemas.microsoft.com/office/drawing/2014/main" id="{982DF5BD-540F-4D94-9A41-17FA9AD5F141}"/>
                </a:ext>
              </a:extLst>
            </xdr:cNvPr>
            <xdr:cNvGraphicFramePr>
              <a:graphicFrameLocks/>
            </xdr:cNvGraphicFramePr>
          </xdr:nvGraphicFramePr>
          <xdr:xfrm>
            <a:off x="10630654" y="6110473"/>
            <a:ext cx="4588099" cy="301456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</xdr:grpSp>
    <xdr:clientData/>
  </xdr:twoCellAnchor>
  <xdr:twoCellAnchor>
    <xdr:from>
      <xdr:col>0</xdr:col>
      <xdr:colOff>293821</xdr:colOff>
      <xdr:row>6</xdr:row>
      <xdr:rowOff>174419</xdr:rowOff>
    </xdr:from>
    <xdr:to>
      <xdr:col>20</xdr:col>
      <xdr:colOff>386270</xdr:colOff>
      <xdr:row>12</xdr:row>
      <xdr:rowOff>107744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D2F6978A-C8DA-D8AD-5D54-DE026FA77C98}"/>
            </a:ext>
          </a:extLst>
        </xdr:cNvPr>
        <xdr:cNvGrpSpPr/>
      </xdr:nvGrpSpPr>
      <xdr:grpSpPr>
        <a:xfrm>
          <a:off x="293821" y="1317419"/>
          <a:ext cx="15332449" cy="1076325"/>
          <a:chOff x="285750" y="1043859"/>
          <a:chExt cx="15386111" cy="1060226"/>
        </a:xfrm>
      </xdr:grpSpPr>
      <xdr:grpSp>
        <xdr:nvGrpSpPr>
          <xdr:cNvPr id="32" name="Grupo 31">
            <a:extLst>
              <a:ext uri="{FF2B5EF4-FFF2-40B4-BE49-F238E27FC236}">
                <a16:creationId xmlns:a16="http://schemas.microsoft.com/office/drawing/2014/main" id="{8FFD805A-5DE7-FC68-2422-3DBCDF3A9FDA}"/>
              </a:ext>
            </a:extLst>
          </xdr:cNvPr>
          <xdr:cNvGrpSpPr/>
        </xdr:nvGrpSpPr>
        <xdr:grpSpPr>
          <a:xfrm>
            <a:off x="285750" y="1043859"/>
            <a:ext cx="3293535" cy="1060226"/>
            <a:chOff x="285750" y="1057274"/>
            <a:chExt cx="3282444" cy="1076325"/>
          </a:xfrm>
        </xdr:grpSpPr>
        <xdr:sp macro="" textlink="">
          <xdr:nvSpPr>
            <xdr:cNvPr id="3" name="Rectángulo: esquinas redondeadas 2">
              <a:extLst>
                <a:ext uri="{FF2B5EF4-FFF2-40B4-BE49-F238E27FC236}">
                  <a16:creationId xmlns:a16="http://schemas.microsoft.com/office/drawing/2014/main" id="{AE7C1DE0-91F8-43A4-BA52-063CF3D8C37C}"/>
                </a:ext>
              </a:extLst>
            </xdr:cNvPr>
            <xdr:cNvSpPr/>
          </xdr:nvSpPr>
          <xdr:spPr>
            <a:xfrm>
              <a:off x="285750" y="1057274"/>
              <a:ext cx="3282444" cy="1076325"/>
            </a:xfrm>
            <a:prstGeom prst="roundRect">
              <a:avLst>
                <a:gd name="adj" fmla="val 1463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Análisis!$I$7">
          <xdr:nvSpPr>
            <xdr:cNvPr id="26" name="CuadroTexto 25">
              <a:extLst>
                <a:ext uri="{FF2B5EF4-FFF2-40B4-BE49-F238E27FC236}">
                  <a16:creationId xmlns:a16="http://schemas.microsoft.com/office/drawing/2014/main" id="{6478A070-EB3C-F55E-EA32-EB7A7BA3D414}"/>
                </a:ext>
              </a:extLst>
            </xdr:cNvPr>
            <xdr:cNvSpPr txBox="1"/>
          </xdr:nvSpPr>
          <xdr:spPr>
            <a:xfrm>
              <a:off x="401615" y="1425551"/>
              <a:ext cx="2693443" cy="5842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AFE9E0AF-BCCF-4C6B-852E-3E1D6B23516F}" type="TxLink">
                <a:rPr lang="en-US" sz="2800" b="1" i="0" u="none" strike="noStrike">
                  <a:solidFill>
                    <a:srgbClr val="000000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 Semibold"/>
                </a:rPr>
                <a:pPr/>
                <a:t>S/ 817,860</a:t>
              </a:fld>
              <a:endParaRPr lang="es-PE" sz="23900" b="1">
                <a:solidFill>
                  <a:sysClr val="windowText" lastClr="000000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endParaRPr>
            </a:p>
          </xdr:txBody>
        </xdr:sp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094D3749-3DD3-3658-EB39-B745D9EECA46}"/>
                </a:ext>
              </a:extLst>
            </xdr:cNvPr>
            <xdr:cNvSpPr txBox="1"/>
          </xdr:nvSpPr>
          <xdr:spPr>
            <a:xfrm>
              <a:off x="401615" y="1143170"/>
              <a:ext cx="1665310" cy="3903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0" i="0" u="none" strike="noStrike">
                  <a:solidFill>
                    <a:srgbClr val="335C67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rPr>
                <a:t>Ventas</a:t>
              </a:r>
              <a:r>
                <a:rPr lang="en-US" sz="1200" b="0" i="0" u="none" strike="noStrike" baseline="0">
                  <a:solidFill>
                    <a:srgbClr val="335C67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rPr>
                <a:t> Totales</a:t>
              </a:r>
              <a:endParaRPr lang="en-US" sz="1200" b="0" i="0" u="none" strike="noStrike">
                <a:solidFill>
                  <a:srgbClr val="335C67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endParaRPr>
            </a:p>
          </xdr:txBody>
        </xdr:sp>
        <xdr:pic>
          <xdr:nvPicPr>
            <xdr:cNvPr id="30" name="Gráfico 29" descr="Dinero">
              <a:extLst>
                <a:ext uri="{FF2B5EF4-FFF2-40B4-BE49-F238E27FC236}">
                  <a16:creationId xmlns:a16="http://schemas.microsoft.com/office/drawing/2014/main" id="{ED1CD149-5726-56EE-7C34-415CD87554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2895117" y="1114425"/>
              <a:ext cx="514350" cy="514350"/>
            </a:xfrm>
            <a:prstGeom prst="rect">
              <a:avLst/>
            </a:prstGeom>
          </xdr:spPr>
        </xdr:pic>
      </xdr:grpSp>
      <xdr:grpSp>
        <xdr:nvGrpSpPr>
          <xdr:cNvPr id="38" name="Grupo 37">
            <a:extLst>
              <a:ext uri="{FF2B5EF4-FFF2-40B4-BE49-F238E27FC236}">
                <a16:creationId xmlns:a16="http://schemas.microsoft.com/office/drawing/2014/main" id="{63EA5EB5-6130-4BD2-8823-942B151FB03B}"/>
              </a:ext>
            </a:extLst>
          </xdr:cNvPr>
          <xdr:cNvGrpSpPr/>
        </xdr:nvGrpSpPr>
        <xdr:grpSpPr>
          <a:xfrm>
            <a:off x="12379589" y="1043859"/>
            <a:ext cx="3292272" cy="1060226"/>
            <a:chOff x="285750" y="1057274"/>
            <a:chExt cx="3281184" cy="1076325"/>
          </a:xfrm>
        </xdr:grpSpPr>
        <xdr:sp macro="" textlink="">
          <xdr:nvSpPr>
            <xdr:cNvPr id="39" name="Rectángulo: esquinas redondeadas 38">
              <a:extLst>
                <a:ext uri="{FF2B5EF4-FFF2-40B4-BE49-F238E27FC236}">
                  <a16:creationId xmlns:a16="http://schemas.microsoft.com/office/drawing/2014/main" id="{65B637AC-8A8D-14B6-4639-9728C48D70CE}"/>
                </a:ext>
              </a:extLst>
            </xdr:cNvPr>
            <xdr:cNvSpPr/>
          </xdr:nvSpPr>
          <xdr:spPr>
            <a:xfrm>
              <a:off x="285750" y="1057274"/>
              <a:ext cx="3281184" cy="1076325"/>
            </a:xfrm>
            <a:prstGeom prst="roundRect">
              <a:avLst>
                <a:gd name="adj" fmla="val 1463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Análisis!$M$7">
          <xdr:nvSpPr>
            <xdr:cNvPr id="40" name="CuadroTexto 39">
              <a:extLst>
                <a:ext uri="{FF2B5EF4-FFF2-40B4-BE49-F238E27FC236}">
                  <a16:creationId xmlns:a16="http://schemas.microsoft.com/office/drawing/2014/main" id="{921CF15A-864B-734E-473E-1B7CA363F925}"/>
                </a:ext>
              </a:extLst>
            </xdr:cNvPr>
            <xdr:cNvSpPr txBox="1"/>
          </xdr:nvSpPr>
          <xdr:spPr>
            <a:xfrm>
              <a:off x="394624" y="1362022"/>
              <a:ext cx="2693443" cy="5842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0B7767E8-0D74-4D79-8333-A0A1609A14B9}" type="TxLink">
                <a:rPr lang="en-US" sz="2800" b="1" i="0" u="none" strike="noStrike">
                  <a:solidFill>
                    <a:srgbClr val="000000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 Semibold"/>
                </a:rPr>
                <a:pPr marL="0" indent="0"/>
                <a:t>8.59%</a:t>
              </a:fld>
              <a:endParaRPr lang="es-PE" sz="2800" b="1" i="0" u="none" strike="noStrike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Segoe UI Semibold"/>
              </a:endParaRPr>
            </a:p>
          </xdr:txBody>
        </xdr:sp>
        <xdr:sp macro="" textlink="">
          <xdr:nvSpPr>
            <xdr:cNvPr id="41" name="CuadroTexto 40">
              <a:extLst>
                <a:ext uri="{FF2B5EF4-FFF2-40B4-BE49-F238E27FC236}">
                  <a16:creationId xmlns:a16="http://schemas.microsoft.com/office/drawing/2014/main" id="{635DC5F9-81D6-7992-39CB-E83190886D53}"/>
                </a:ext>
              </a:extLst>
            </xdr:cNvPr>
            <xdr:cNvSpPr txBox="1"/>
          </xdr:nvSpPr>
          <xdr:spPr>
            <a:xfrm>
              <a:off x="401615" y="1143170"/>
              <a:ext cx="1665310" cy="27432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0" i="0" u="none" strike="noStrike">
                  <a:solidFill>
                    <a:srgbClr val="335C67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rPr>
                <a:t>Variacion</a:t>
              </a:r>
              <a:r>
                <a:rPr lang="en-US" sz="1200" b="0" i="0" u="none" strike="noStrike" baseline="0">
                  <a:solidFill>
                    <a:srgbClr val="335C67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rPr>
                <a:t> %</a:t>
              </a:r>
            </a:p>
          </xdr:txBody>
        </xdr:sp>
        <xdr:pic>
          <xdr:nvPicPr>
            <xdr:cNvPr id="42" name="Gráfico 41" descr="Tendencia al alza">
              <a:extLst>
                <a:ext uri="{FF2B5EF4-FFF2-40B4-BE49-F238E27FC236}">
                  <a16:creationId xmlns:a16="http://schemas.microsoft.com/office/drawing/2014/main" id="{BE7A65B2-20E0-CBC1-A295-CF296AD8A1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rcRect/>
            <a:stretch/>
          </xdr:blipFill>
          <xdr:spPr>
            <a:xfrm>
              <a:off x="2994519" y="1123985"/>
              <a:ext cx="514350" cy="495228"/>
            </a:xfrm>
            <a:prstGeom prst="rect">
              <a:avLst/>
            </a:prstGeom>
          </xdr:spPr>
        </xdr:pic>
      </xdr:grpSp>
      <xdr:grpSp>
        <xdr:nvGrpSpPr>
          <xdr:cNvPr id="43" name="Grupo 42">
            <a:extLst>
              <a:ext uri="{FF2B5EF4-FFF2-40B4-BE49-F238E27FC236}">
                <a16:creationId xmlns:a16="http://schemas.microsoft.com/office/drawing/2014/main" id="{8704CFF0-B990-4EC9-A0D4-D211C704BBD0}"/>
              </a:ext>
            </a:extLst>
          </xdr:cNvPr>
          <xdr:cNvGrpSpPr/>
        </xdr:nvGrpSpPr>
        <xdr:grpSpPr>
          <a:xfrm>
            <a:off x="4317715" y="1043859"/>
            <a:ext cx="3292273" cy="1060226"/>
            <a:chOff x="285750" y="1057274"/>
            <a:chExt cx="3281186" cy="1076325"/>
          </a:xfrm>
        </xdr:grpSpPr>
        <xdr:sp macro="" textlink="">
          <xdr:nvSpPr>
            <xdr:cNvPr id="44" name="Rectángulo: esquinas redondeadas 43">
              <a:extLst>
                <a:ext uri="{FF2B5EF4-FFF2-40B4-BE49-F238E27FC236}">
                  <a16:creationId xmlns:a16="http://schemas.microsoft.com/office/drawing/2014/main" id="{B61090DE-05D0-D6FC-1D5A-FD34669807CB}"/>
                </a:ext>
              </a:extLst>
            </xdr:cNvPr>
            <xdr:cNvSpPr/>
          </xdr:nvSpPr>
          <xdr:spPr>
            <a:xfrm>
              <a:off x="285750" y="1057274"/>
              <a:ext cx="3281186" cy="1076325"/>
            </a:xfrm>
            <a:prstGeom prst="roundRect">
              <a:avLst>
                <a:gd name="adj" fmla="val 1463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Análisis!$J$7">
          <xdr:nvSpPr>
            <xdr:cNvPr id="45" name="CuadroTexto 44">
              <a:extLst>
                <a:ext uri="{FF2B5EF4-FFF2-40B4-BE49-F238E27FC236}">
                  <a16:creationId xmlns:a16="http://schemas.microsoft.com/office/drawing/2014/main" id="{0503270E-50B5-7BA2-1BF6-C321837FB92A}"/>
                </a:ext>
              </a:extLst>
            </xdr:cNvPr>
            <xdr:cNvSpPr txBox="1"/>
          </xdr:nvSpPr>
          <xdr:spPr>
            <a:xfrm>
              <a:off x="401615" y="1425551"/>
              <a:ext cx="2693443" cy="5842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BC0D3FF8-5EA5-4603-8651-C55D9DA7748D}" type="TxLink">
                <a:rPr lang="en-US" sz="2800" b="1" i="0" u="none" strike="noStrike">
                  <a:solidFill>
                    <a:srgbClr val="000000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 Semibold"/>
                </a:rPr>
                <a:pPr marL="0" indent="0"/>
                <a:t>21,350</a:t>
              </a:fld>
              <a:endParaRPr lang="es-PE" sz="2800" b="1" i="0" u="none" strike="noStrike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Segoe UI Semibold"/>
              </a:endParaRPr>
            </a:p>
          </xdr:txBody>
        </xdr:sp>
        <xdr:sp macro="" textlink="">
          <xdr:nvSpPr>
            <xdr:cNvPr id="46" name="CuadroTexto 45">
              <a:extLst>
                <a:ext uri="{FF2B5EF4-FFF2-40B4-BE49-F238E27FC236}">
                  <a16:creationId xmlns:a16="http://schemas.microsoft.com/office/drawing/2014/main" id="{CC6F17C4-8357-8FF7-4521-E1ED5463406C}"/>
                </a:ext>
              </a:extLst>
            </xdr:cNvPr>
            <xdr:cNvSpPr txBox="1"/>
          </xdr:nvSpPr>
          <xdr:spPr>
            <a:xfrm>
              <a:off x="401615" y="1143170"/>
              <a:ext cx="1665310" cy="3903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0" i="0" u="none" strike="noStrike">
                  <a:solidFill>
                    <a:srgbClr val="335C67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rPr>
                <a:t>Total</a:t>
              </a:r>
              <a:r>
                <a:rPr lang="en-US" sz="1200" b="0" i="0" u="none" strike="noStrike" baseline="0">
                  <a:solidFill>
                    <a:srgbClr val="335C67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rPr>
                <a:t> Pedidos</a:t>
              </a:r>
              <a:endParaRPr lang="en-US" sz="1200" b="0" i="0" u="none" strike="noStrike">
                <a:solidFill>
                  <a:srgbClr val="335C67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endParaRPr>
            </a:p>
          </xdr:txBody>
        </xdr:sp>
        <xdr:pic>
          <xdr:nvPicPr>
            <xdr:cNvPr id="47" name="Gráfico 46" descr="Carro de la compra">
              <a:extLst>
                <a:ext uri="{FF2B5EF4-FFF2-40B4-BE49-F238E27FC236}">
                  <a16:creationId xmlns:a16="http://schemas.microsoft.com/office/drawing/2014/main" id="{83F2CCEA-FFAF-ECBE-C54B-09EFB6AEDCA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rcRect/>
            <a:stretch/>
          </xdr:blipFill>
          <xdr:spPr>
            <a:xfrm>
              <a:off x="2983474" y="1123985"/>
              <a:ext cx="514350" cy="495228"/>
            </a:xfrm>
            <a:prstGeom prst="rect">
              <a:avLst/>
            </a:prstGeom>
          </xdr:spPr>
        </xdr:pic>
      </xdr:grpSp>
      <xdr:grpSp>
        <xdr:nvGrpSpPr>
          <xdr:cNvPr id="48" name="Grupo 47">
            <a:extLst>
              <a:ext uri="{FF2B5EF4-FFF2-40B4-BE49-F238E27FC236}">
                <a16:creationId xmlns:a16="http://schemas.microsoft.com/office/drawing/2014/main" id="{C1BD084F-70C2-4B0B-80B7-46353B12C5F8}"/>
              </a:ext>
            </a:extLst>
          </xdr:cNvPr>
          <xdr:cNvGrpSpPr/>
        </xdr:nvGrpSpPr>
        <xdr:grpSpPr>
          <a:xfrm>
            <a:off x="8348419" y="1043859"/>
            <a:ext cx="3292739" cy="1060226"/>
            <a:chOff x="285750" y="1057274"/>
            <a:chExt cx="3281184" cy="1076325"/>
          </a:xfrm>
        </xdr:grpSpPr>
        <xdr:sp macro="" textlink="">
          <xdr:nvSpPr>
            <xdr:cNvPr id="49" name="Rectángulo: esquinas redondeadas 48">
              <a:extLst>
                <a:ext uri="{FF2B5EF4-FFF2-40B4-BE49-F238E27FC236}">
                  <a16:creationId xmlns:a16="http://schemas.microsoft.com/office/drawing/2014/main" id="{1D4DF16F-8D8C-8ED3-22BC-BC197A14C912}"/>
                </a:ext>
              </a:extLst>
            </xdr:cNvPr>
            <xdr:cNvSpPr/>
          </xdr:nvSpPr>
          <xdr:spPr>
            <a:xfrm>
              <a:off x="285750" y="1057274"/>
              <a:ext cx="3281184" cy="1076325"/>
            </a:xfrm>
            <a:prstGeom prst="roundRect">
              <a:avLst>
                <a:gd name="adj" fmla="val 1463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Análisis!$K$7">
          <xdr:nvSpPr>
            <xdr:cNvPr id="50" name="CuadroTexto 49">
              <a:extLst>
                <a:ext uri="{FF2B5EF4-FFF2-40B4-BE49-F238E27FC236}">
                  <a16:creationId xmlns:a16="http://schemas.microsoft.com/office/drawing/2014/main" id="{F9B5F734-B7F5-9A20-8D5B-91C2BA2CDB80}"/>
                </a:ext>
              </a:extLst>
            </xdr:cNvPr>
            <xdr:cNvSpPr txBox="1"/>
          </xdr:nvSpPr>
          <xdr:spPr>
            <a:xfrm>
              <a:off x="401615" y="1425551"/>
              <a:ext cx="2693443" cy="5842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D3B59967-E558-441A-95F2-77ECE30F15D9}" type="TxLink">
                <a:rPr lang="en-US" sz="2800" b="1" i="0" u="none" strike="noStrike">
                  <a:solidFill>
                    <a:srgbClr val="000000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 Semibold"/>
                </a:rPr>
                <a:pPr marL="0" indent="0"/>
                <a:t>S/ 38.31</a:t>
              </a:fld>
              <a:endParaRPr lang="es-PE" sz="2800" b="1" i="0" u="none" strike="noStrike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Segoe UI Semibold"/>
              </a:endParaRPr>
            </a:p>
          </xdr:txBody>
        </xdr:sp>
        <xdr:sp macro="" textlink="">
          <xdr:nvSpPr>
            <xdr:cNvPr id="51" name="CuadroTexto 50">
              <a:extLst>
                <a:ext uri="{FF2B5EF4-FFF2-40B4-BE49-F238E27FC236}">
                  <a16:creationId xmlns:a16="http://schemas.microsoft.com/office/drawing/2014/main" id="{30986892-FCB8-2945-326F-33D9FB431869}"/>
                </a:ext>
              </a:extLst>
            </xdr:cNvPr>
            <xdr:cNvSpPr txBox="1"/>
          </xdr:nvSpPr>
          <xdr:spPr>
            <a:xfrm>
              <a:off x="401615" y="1143170"/>
              <a:ext cx="1665310" cy="3903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0" i="0" u="none" strike="noStrike">
                  <a:solidFill>
                    <a:srgbClr val="335C67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rPr>
                <a:t>Ticket</a:t>
              </a:r>
              <a:r>
                <a:rPr lang="en-US" sz="1200" b="0" i="0" u="none" strike="noStrike" baseline="0">
                  <a:solidFill>
                    <a:srgbClr val="335C67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rPr>
                <a:t> Promedio</a:t>
              </a:r>
              <a:endParaRPr lang="en-US" sz="1200" b="0" i="0" u="none" strike="noStrike">
                <a:solidFill>
                  <a:srgbClr val="335C67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endParaRPr>
            </a:p>
          </xdr:txBody>
        </xdr:sp>
        <xdr:pic>
          <xdr:nvPicPr>
            <xdr:cNvPr id="52" name="Gráfico 51" descr="Registro">
              <a:extLst>
                <a:ext uri="{FF2B5EF4-FFF2-40B4-BE49-F238E27FC236}">
                  <a16:creationId xmlns:a16="http://schemas.microsoft.com/office/drawing/2014/main" id="{78ACA8AB-F323-E6FC-5897-9946076D603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rcRect/>
            <a:stretch/>
          </xdr:blipFill>
          <xdr:spPr>
            <a:xfrm>
              <a:off x="2994518" y="1112770"/>
              <a:ext cx="514350" cy="495228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12</xdr:col>
      <xdr:colOff>447710</xdr:colOff>
      <xdr:row>0</xdr:row>
      <xdr:rowOff>154671</xdr:rowOff>
    </xdr:from>
    <xdr:to>
      <xdr:col>20</xdr:col>
      <xdr:colOff>229620</xdr:colOff>
      <xdr:row>5</xdr:row>
      <xdr:rowOff>187815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4" name="Month">
              <a:extLst>
                <a:ext uri="{FF2B5EF4-FFF2-40B4-BE49-F238E27FC236}">
                  <a16:creationId xmlns:a16="http://schemas.microsoft.com/office/drawing/2014/main" id="{5AE8D8D7-9454-627C-ACCB-1172EBA72F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00567" y="154672"/>
              <a:ext cx="5950482" cy="863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537411</xdr:colOff>
          <xdr:row>55</xdr:row>
          <xdr:rowOff>37599</xdr:rowOff>
        </xdr:from>
        <xdr:to>
          <xdr:col>19</xdr:col>
          <xdr:colOff>661236</xdr:colOff>
          <xdr:row>72</xdr:row>
          <xdr:rowOff>37599</xdr:rowOff>
        </xdr:to>
        <xdr:pic>
          <xdr:nvPicPr>
            <xdr:cNvPr id="33" name="Imagen 32">
              <a:extLst>
                <a:ext uri="{FF2B5EF4-FFF2-40B4-BE49-F238E27FC236}">
                  <a16:creationId xmlns:a16="http://schemas.microsoft.com/office/drawing/2014/main" id="{3963DA9F-F3C5-47BA-FB7C-1CBE2FF3D97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álisis!$AD$36:$AS$43" spid="_x0000_s1048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537411" y="10515099"/>
              <a:ext cx="14601825" cy="3238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0</xdr:col>
      <xdr:colOff>506976</xdr:colOff>
      <xdr:row>13</xdr:row>
      <xdr:rowOff>76814</xdr:rowOff>
    </xdr:from>
    <xdr:to>
      <xdr:col>6</xdr:col>
      <xdr:colOff>203343</xdr:colOff>
      <xdr:row>15</xdr:row>
      <xdr:rowOff>85087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F3A5C0AA-1E87-47DF-AE44-063F7DC2C457}"/>
            </a:ext>
          </a:extLst>
        </xdr:cNvPr>
        <xdr:cNvSpPr txBox="1"/>
      </xdr:nvSpPr>
      <xdr:spPr>
        <a:xfrm>
          <a:off x="506976" y="2581140"/>
          <a:ext cx="4255524" cy="393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>
              <a:solidFill>
                <a:srgbClr val="335C67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TENDENCIA HISTÓRICA DE VENTAS MENSUALES</a:t>
          </a:r>
        </a:p>
      </xdr:txBody>
    </xdr:sp>
    <xdr:clientData/>
  </xdr:twoCellAnchor>
  <xdr:twoCellAnchor>
    <xdr:from>
      <xdr:col>14</xdr:col>
      <xdr:colOff>560487</xdr:colOff>
      <xdr:row>13</xdr:row>
      <xdr:rowOff>129635</xdr:rowOff>
    </xdr:from>
    <xdr:to>
      <xdr:col>18</xdr:col>
      <xdr:colOff>698753</xdr:colOff>
      <xdr:row>15</xdr:row>
      <xdr:rowOff>137908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693D07FA-9285-4808-8413-57F036D0A8AF}"/>
            </a:ext>
          </a:extLst>
        </xdr:cNvPr>
        <xdr:cNvSpPr txBox="1"/>
      </xdr:nvSpPr>
      <xdr:spPr>
        <a:xfrm>
          <a:off x="11198521" y="2633961"/>
          <a:ext cx="3177704" cy="393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>
              <a:solidFill>
                <a:srgbClr val="335C67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MIX DE VENTAS POR TAMAÑO</a:t>
          </a:r>
        </a:p>
      </xdr:txBody>
    </xdr:sp>
    <xdr:clientData/>
  </xdr:twoCellAnchor>
  <xdr:twoCellAnchor>
    <xdr:from>
      <xdr:col>0</xdr:col>
      <xdr:colOff>552352</xdr:colOff>
      <xdr:row>29</xdr:row>
      <xdr:rowOff>185715</xdr:rowOff>
    </xdr:from>
    <xdr:to>
      <xdr:col>6</xdr:col>
      <xdr:colOff>107022</xdr:colOff>
      <xdr:row>32</xdr:row>
      <xdr:rowOff>1348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1A685843-09B1-4A6F-93B3-79CEE427DA05}"/>
            </a:ext>
          </a:extLst>
        </xdr:cNvPr>
        <xdr:cNvSpPr txBox="1"/>
      </xdr:nvSpPr>
      <xdr:spPr>
        <a:xfrm>
          <a:off x="552352" y="5772288"/>
          <a:ext cx="4113827" cy="393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>
              <a:solidFill>
                <a:srgbClr val="335C67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RANKING DE POPULARIDAD: TOP 10 PIZZAS</a:t>
          </a:r>
        </a:p>
      </xdr:txBody>
    </xdr:sp>
    <xdr:clientData/>
  </xdr:twoCellAnchor>
  <xdr:twoCellAnchor>
    <xdr:from>
      <xdr:col>13</xdr:col>
      <xdr:colOff>351579</xdr:colOff>
      <xdr:row>29</xdr:row>
      <xdr:rowOff>188284</xdr:rowOff>
    </xdr:from>
    <xdr:to>
      <xdr:col>18</xdr:col>
      <xdr:colOff>149831</xdr:colOff>
      <xdr:row>32</xdr:row>
      <xdr:rowOff>3917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4A978576-1C68-4B7F-B94B-D365F92DC0B4}"/>
            </a:ext>
          </a:extLst>
        </xdr:cNvPr>
        <xdr:cNvSpPr txBox="1"/>
      </xdr:nvSpPr>
      <xdr:spPr>
        <a:xfrm>
          <a:off x="10229753" y="5774857"/>
          <a:ext cx="3597550" cy="393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>
              <a:solidFill>
                <a:srgbClr val="335C67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PERFORMANCE POR CATEGORÍA DE MENÚ</a:t>
          </a:r>
        </a:p>
      </xdr:txBody>
    </xdr:sp>
    <xdr:clientData/>
  </xdr:twoCellAnchor>
  <xdr:twoCellAnchor>
    <xdr:from>
      <xdr:col>0</xdr:col>
      <xdr:colOff>554920</xdr:colOff>
      <xdr:row>52</xdr:row>
      <xdr:rowOff>81262</xdr:rowOff>
    </xdr:from>
    <xdr:to>
      <xdr:col>6</xdr:col>
      <xdr:colOff>109590</xdr:colOff>
      <xdr:row>54</xdr:row>
      <xdr:rowOff>21405</xdr:rowOff>
    </xdr:to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1DC61B83-581E-4753-A0E1-727846C600C8}"/>
            </a:ext>
          </a:extLst>
        </xdr:cNvPr>
        <xdr:cNvSpPr txBox="1"/>
      </xdr:nvSpPr>
      <xdr:spPr>
        <a:xfrm>
          <a:off x="554920" y="10098565"/>
          <a:ext cx="4113827" cy="3254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>
              <a:solidFill>
                <a:srgbClr val="335C67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MAPA DE CALOR: CONCENTRACIÓN OPERATIVA</a:t>
          </a:r>
        </a:p>
      </xdr:txBody>
    </xdr:sp>
    <xdr:clientData/>
  </xdr:twoCellAnchor>
  <xdr:twoCellAnchor>
    <xdr:from>
      <xdr:col>0</xdr:col>
      <xdr:colOff>557489</xdr:colOff>
      <xdr:row>53</xdr:row>
      <xdr:rowOff>105234</xdr:rowOff>
    </xdr:from>
    <xdr:to>
      <xdr:col>6</xdr:col>
      <xdr:colOff>112159</xdr:colOff>
      <xdr:row>55</xdr:row>
      <xdr:rowOff>45377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14A45757-25A1-448B-8E98-8772FA5102CD}"/>
            </a:ext>
          </a:extLst>
        </xdr:cNvPr>
        <xdr:cNvSpPr txBox="1"/>
      </xdr:nvSpPr>
      <xdr:spPr>
        <a:xfrm>
          <a:off x="557489" y="10315178"/>
          <a:ext cx="4113827" cy="3254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rgbClr val="335C67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DENSIDAD DE PEDIDOS POR DÍA Y HORA</a:t>
          </a:r>
        </a:p>
      </xdr:txBody>
    </xdr:sp>
    <xdr:clientData/>
  </xdr:twoCellAnchor>
  <xdr:twoCellAnchor>
    <xdr:from>
      <xdr:col>17</xdr:col>
      <xdr:colOff>257446</xdr:colOff>
      <xdr:row>10</xdr:row>
      <xdr:rowOff>153860</xdr:rowOff>
    </xdr:from>
    <xdr:to>
      <xdr:col>18</xdr:col>
      <xdr:colOff>588309</xdr:colOff>
      <xdr:row>12</xdr:row>
      <xdr:rowOff>42023</xdr:rowOff>
    </xdr:to>
    <xdr:sp macro="" textlink="Análisis!$L$7">
      <xdr:nvSpPr>
        <xdr:cNvPr id="8" name="CuadroTexto 7">
          <a:extLst>
            <a:ext uri="{FF2B5EF4-FFF2-40B4-BE49-F238E27FC236}">
              <a16:creationId xmlns:a16="http://schemas.microsoft.com/office/drawing/2014/main" id="{D165EE26-149E-402A-A6CC-008AC0358BD9}"/>
            </a:ext>
          </a:extLst>
        </xdr:cNvPr>
        <xdr:cNvSpPr txBox="1"/>
      </xdr:nvSpPr>
      <xdr:spPr>
        <a:xfrm>
          <a:off x="13235259" y="2044853"/>
          <a:ext cx="1094263" cy="2663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4C0F595-C11D-4BFC-A18A-837EB4726B7F}" type="TxLink">
            <a:rPr lang="en-US" sz="1000" b="0" i="0" u="none" strike="noStrike">
              <a:solidFill>
                <a:srgbClr val="000000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pPr marL="0" indent="0"/>
            <a:t>S/ 753,158.90</a:t>
          </a:fld>
          <a:endParaRPr lang="es-PE" sz="2400" b="1" i="0" u="none" strike="noStrike">
            <a:solidFill>
              <a:srgbClr val="000000"/>
            </a:solidFill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262769</xdr:colOff>
      <xdr:row>10</xdr:row>
      <xdr:rowOff>166185</xdr:rowOff>
    </xdr:from>
    <xdr:to>
      <xdr:col>18</xdr:col>
      <xdr:colOff>133070</xdr:colOff>
      <xdr:row>12</xdr:row>
      <xdr:rowOff>54348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105E09B6-25AC-4980-B342-D9BF78BD61A3}"/>
            </a:ext>
          </a:extLst>
        </xdr:cNvPr>
        <xdr:cNvSpPr txBox="1"/>
      </xdr:nvSpPr>
      <xdr:spPr>
        <a:xfrm>
          <a:off x="12477181" y="2057178"/>
          <a:ext cx="1397102" cy="2663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900" b="0" i="0" u="none" strike="noStrike">
              <a:solidFill>
                <a:srgbClr val="000000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Mes Anterior :</a:t>
          </a:r>
          <a:r>
            <a:rPr lang="en-US" sz="900" b="0" i="0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 </a:t>
          </a:r>
          <a:endParaRPr lang="en-US" sz="900" b="0" i="0" u="none" strike="noStrike">
            <a:solidFill>
              <a:srgbClr val="000000"/>
            </a:solidFill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20</xdr:col>
      <xdr:colOff>754013</xdr:colOff>
      <xdr:row>64</xdr:row>
      <xdr:rowOff>73054</xdr:rowOff>
    </xdr:from>
    <xdr:to>
      <xdr:col>27</xdr:col>
      <xdr:colOff>188467</xdr:colOff>
      <xdr:row>72</xdr:row>
      <xdr:rowOff>175587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9F5E19AF-C824-4CF3-A7D3-4C1ABB32AF11}"/>
            </a:ext>
          </a:extLst>
        </xdr:cNvPr>
        <xdr:cNvGrpSpPr/>
      </xdr:nvGrpSpPr>
      <xdr:grpSpPr>
        <a:xfrm>
          <a:off x="15994013" y="12265054"/>
          <a:ext cx="4768454" cy="1626533"/>
          <a:chOff x="15755854" y="9989400"/>
          <a:chExt cx="4745852" cy="1650474"/>
        </a:xfrm>
      </xdr:grpSpPr>
      <xdr:sp macro="" textlink="">
        <xdr:nvSpPr>
          <xdr:cNvPr id="16" name="Rectángulo: esquinas redondeadas 15">
            <a:extLst>
              <a:ext uri="{FF2B5EF4-FFF2-40B4-BE49-F238E27FC236}">
                <a16:creationId xmlns:a16="http://schemas.microsoft.com/office/drawing/2014/main" id="{A2B89F96-C719-441A-80DE-7DBB259D7D0C}"/>
              </a:ext>
            </a:extLst>
          </xdr:cNvPr>
          <xdr:cNvSpPr/>
        </xdr:nvSpPr>
        <xdr:spPr>
          <a:xfrm>
            <a:off x="15755854" y="9989400"/>
            <a:ext cx="4745852" cy="1650474"/>
          </a:xfrm>
          <a:prstGeom prst="roundRect">
            <a:avLst>
              <a:gd name="adj" fmla="val 14634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/>
              <a:t>ingresos</a:t>
            </a:r>
          </a:p>
        </xdr:txBody>
      </xdr: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AD6B0640-99C4-4F18-A6B0-512AE2A1AE27}"/>
              </a:ext>
            </a:extLst>
          </xdr:cNvPr>
          <xdr:cNvSpPr txBox="1"/>
        </xdr:nvSpPr>
        <xdr:spPr>
          <a:xfrm>
            <a:off x="16026246" y="10047770"/>
            <a:ext cx="4102589" cy="15597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Almuerzo Progresivo: 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Tu pico más alto de órdenes ocurre a las </a:t>
            </a:r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12:00 PM y 13:00 PM.</a:t>
            </a:r>
          </a:p>
          <a:p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Cena Temprana: 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El segundo pico es a las </a:t>
            </a:r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18:00 PM.</a:t>
            </a:r>
          </a:p>
          <a:p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Insight Operativo: 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 diferencia de otros restaurantes</a:t>
            </a:r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, tu flujo es constante al mediodía.</a:t>
            </a:r>
          </a:p>
          <a:p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Acción: Asegúrate de tener el mayor número de repartidores listos a las 12:00 PM, 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no esperes hasta la noche, porque el volumen de mediodía es igual de fuerte.</a:t>
            </a:r>
          </a:p>
        </xdr:txBody>
      </xdr:sp>
    </xdr:grpSp>
    <xdr:clientData/>
  </xdr:twoCellAnchor>
  <xdr:twoCellAnchor>
    <xdr:from>
      <xdr:col>20</xdr:col>
      <xdr:colOff>754013</xdr:colOff>
      <xdr:row>13</xdr:row>
      <xdr:rowOff>18190</xdr:rowOff>
    </xdr:from>
    <xdr:to>
      <xdr:col>27</xdr:col>
      <xdr:colOff>185238</xdr:colOff>
      <xdr:row>21</xdr:row>
      <xdr:rowOff>118834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102A002C-7BB6-49ED-BDAB-5F3A2CCFA3A8}"/>
            </a:ext>
          </a:extLst>
        </xdr:cNvPr>
        <xdr:cNvGrpSpPr/>
      </xdr:nvGrpSpPr>
      <xdr:grpSpPr>
        <a:xfrm>
          <a:off x="15994013" y="2494690"/>
          <a:ext cx="4765225" cy="1624644"/>
          <a:chOff x="15755854" y="9989400"/>
          <a:chExt cx="4745852" cy="1650474"/>
        </a:xfrm>
      </xdr:grpSpPr>
      <xdr:sp macro="" textlink="">
        <xdr:nvSpPr>
          <xdr:cNvPr id="28" name="Rectángulo: esquinas redondeadas 27">
            <a:extLst>
              <a:ext uri="{FF2B5EF4-FFF2-40B4-BE49-F238E27FC236}">
                <a16:creationId xmlns:a16="http://schemas.microsoft.com/office/drawing/2014/main" id="{28B87B32-F4CA-F8D1-FB77-288F49148AD4}"/>
              </a:ext>
            </a:extLst>
          </xdr:cNvPr>
          <xdr:cNvSpPr/>
        </xdr:nvSpPr>
        <xdr:spPr>
          <a:xfrm>
            <a:off x="15755854" y="9989400"/>
            <a:ext cx="4745852" cy="1650474"/>
          </a:xfrm>
          <a:prstGeom prst="roundRect">
            <a:avLst>
              <a:gd name="adj" fmla="val 14634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/>
              <a:t>ingresos</a:t>
            </a:r>
          </a:p>
        </xdr:txBody>
      </xdr:sp>
      <xdr:sp macro="" textlink="">
        <xdr:nvSpPr>
          <xdr:cNvPr id="29" name="CuadroTexto 28">
            <a:extLst>
              <a:ext uri="{FF2B5EF4-FFF2-40B4-BE49-F238E27FC236}">
                <a16:creationId xmlns:a16="http://schemas.microsoft.com/office/drawing/2014/main" id="{F61B6DA4-B8A7-D515-67C1-5CEEC13BB67E}"/>
              </a:ext>
            </a:extLst>
          </xdr:cNvPr>
          <xdr:cNvSpPr txBox="1"/>
        </xdr:nvSpPr>
        <xdr:spPr>
          <a:xfrm>
            <a:off x="16040078" y="10143810"/>
            <a:ext cx="4102589" cy="13243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Ventas Mensuales</a:t>
            </a:r>
            <a:b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</a:br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Pico Máximo: Julio </a:t>
            </a:r>
            <a:r>
              <a:rPr lang="es-PE" sz="1000" b="1">
                <a:solidFill>
                  <a:srgbClr val="9E2A2B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($72,557) 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fue tu mejor mes. Hay una clara oportunidad de replicar las campañas de verano en otros meses.</a:t>
            </a:r>
          </a:p>
          <a:p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Valle Crítico: Octubre </a:t>
            </a:r>
            <a:r>
              <a:rPr lang="es-PE" sz="1000" b="1">
                <a:solidFill>
                  <a:srgbClr val="9E2A2B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($64,027) 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 Septiembre muestran las ventas más bajas.</a:t>
            </a:r>
          </a:p>
          <a:p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Acción: 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Necesitas una promoción fuerte para el "Q4" (octubre-diciembre) para evitar que el año cierre a la baja.</a:t>
            </a:r>
          </a:p>
        </xdr:txBody>
      </xdr:sp>
    </xdr:grpSp>
    <xdr:clientData/>
  </xdr:twoCellAnchor>
  <xdr:twoCellAnchor>
    <xdr:from>
      <xdr:col>20</xdr:col>
      <xdr:colOff>754013</xdr:colOff>
      <xdr:row>25</xdr:row>
      <xdr:rowOff>166024</xdr:rowOff>
    </xdr:from>
    <xdr:to>
      <xdr:col>27</xdr:col>
      <xdr:colOff>185238</xdr:colOff>
      <xdr:row>34</xdr:row>
      <xdr:rowOff>108735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id="{07F352E6-8711-4E04-8D73-E671ECFC4862}"/>
            </a:ext>
          </a:extLst>
        </xdr:cNvPr>
        <xdr:cNvGrpSpPr/>
      </xdr:nvGrpSpPr>
      <xdr:grpSpPr>
        <a:xfrm>
          <a:off x="15994013" y="4928524"/>
          <a:ext cx="4765225" cy="1657211"/>
          <a:chOff x="15755854" y="9989400"/>
          <a:chExt cx="4745852" cy="1683853"/>
        </a:xfrm>
      </xdr:grpSpPr>
      <xdr:sp macro="" textlink="">
        <xdr:nvSpPr>
          <xdr:cNvPr id="55" name="Rectángulo: esquinas redondeadas 54">
            <a:extLst>
              <a:ext uri="{FF2B5EF4-FFF2-40B4-BE49-F238E27FC236}">
                <a16:creationId xmlns:a16="http://schemas.microsoft.com/office/drawing/2014/main" id="{EF326896-2734-9534-3DD7-A4E00FB57FF7}"/>
              </a:ext>
            </a:extLst>
          </xdr:cNvPr>
          <xdr:cNvSpPr/>
        </xdr:nvSpPr>
        <xdr:spPr>
          <a:xfrm>
            <a:off x="15755854" y="9989400"/>
            <a:ext cx="4745852" cy="1650474"/>
          </a:xfrm>
          <a:prstGeom prst="roundRect">
            <a:avLst>
              <a:gd name="adj" fmla="val 14634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/>
              <a:t>ingresos</a:t>
            </a:r>
          </a:p>
        </xdr:txBody>
      </xdr:sp>
      <xdr:sp macro="" textlink="">
        <xdr:nvSpPr>
          <xdr:cNvPr id="56" name="CuadroTexto 55">
            <a:extLst>
              <a:ext uri="{FF2B5EF4-FFF2-40B4-BE49-F238E27FC236}">
                <a16:creationId xmlns:a16="http://schemas.microsoft.com/office/drawing/2014/main" id="{7B0D3656-B2E1-11F6-73EA-7A530551E2A0}"/>
              </a:ext>
            </a:extLst>
          </xdr:cNvPr>
          <xdr:cNvSpPr txBox="1"/>
        </xdr:nvSpPr>
        <xdr:spPr>
          <a:xfrm>
            <a:off x="16056352" y="10066592"/>
            <a:ext cx="4102589" cy="160666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Distribución por Tamaño</a:t>
            </a:r>
          </a:p>
          <a:p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Dominio de la "L": 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El tamaño </a:t>
            </a:r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Grande (L)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genera el</a:t>
            </a:r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es-PE" sz="1000" b="1">
                <a:solidFill>
                  <a:srgbClr val="9E2A2B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46%</a:t>
            </a:r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de tus ingresos </a:t>
            </a:r>
            <a:r>
              <a:rPr lang="es-PE" sz="1000" b="1">
                <a:solidFill>
                  <a:srgbClr val="9E2A2B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($375,318)</a:t>
            </a:r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.</a:t>
            </a:r>
          </a:p>
          <a:p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Marginalidad: 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Los tamaños XL y XXL son casi inexistentes (menos del </a:t>
            </a:r>
            <a:r>
              <a:rPr lang="es-PE" sz="1000" b="1">
                <a:solidFill>
                  <a:srgbClr val="9E2A2B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2% 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combinado).</a:t>
            </a:r>
          </a:p>
          <a:p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Insight: 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Estás ocupando espacio de inventario y menús en tamaños que nadie pide. Podrías simplificar tu operación </a:t>
            </a:r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eliminando el XXL 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 enfocándote en la rentabilidad del tamaño L.</a:t>
            </a:r>
          </a:p>
        </xdr:txBody>
      </xdr:sp>
    </xdr:grpSp>
    <xdr:clientData/>
  </xdr:twoCellAnchor>
  <xdr:twoCellAnchor editAs="oneCell">
    <xdr:from>
      <xdr:col>10</xdr:col>
      <xdr:colOff>297655</xdr:colOff>
      <xdr:row>0</xdr:row>
      <xdr:rowOff>161926</xdr:rowOff>
    </xdr:from>
    <xdr:to>
      <xdr:col>12</xdr:col>
      <xdr:colOff>284955</xdr:colOff>
      <xdr:row>5</xdr:row>
      <xdr:rowOff>178594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7" name="size">
              <a:extLst>
                <a:ext uri="{FF2B5EF4-FFF2-40B4-BE49-F238E27FC236}">
                  <a16:creationId xmlns:a16="http://schemas.microsoft.com/office/drawing/2014/main" id="{467A89C9-CB0F-E760-C20F-CD3A7308C8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17655" y="161926"/>
              <a:ext cx="1511300" cy="9691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20</xdr:col>
      <xdr:colOff>754013</xdr:colOff>
      <xdr:row>38</xdr:row>
      <xdr:rowOff>155925</xdr:rowOff>
    </xdr:from>
    <xdr:to>
      <xdr:col>27</xdr:col>
      <xdr:colOff>185238</xdr:colOff>
      <xdr:row>47</xdr:row>
      <xdr:rowOff>64826</xdr:rowOff>
    </xdr:to>
    <xdr:grpSp>
      <xdr:nvGrpSpPr>
        <xdr:cNvPr id="58" name="Grupo 57">
          <a:extLst>
            <a:ext uri="{FF2B5EF4-FFF2-40B4-BE49-F238E27FC236}">
              <a16:creationId xmlns:a16="http://schemas.microsoft.com/office/drawing/2014/main" id="{FF002179-04F1-440D-AD2C-E545366D4917}"/>
            </a:ext>
          </a:extLst>
        </xdr:cNvPr>
        <xdr:cNvGrpSpPr/>
      </xdr:nvGrpSpPr>
      <xdr:grpSpPr>
        <a:xfrm>
          <a:off x="15994013" y="7394925"/>
          <a:ext cx="4765225" cy="1623401"/>
          <a:chOff x="15755854" y="9989400"/>
          <a:chExt cx="4745852" cy="1650474"/>
        </a:xfrm>
      </xdr:grpSpPr>
      <xdr:sp macro="" textlink="">
        <xdr:nvSpPr>
          <xdr:cNvPr id="59" name="Rectángulo: esquinas redondeadas 58">
            <a:extLst>
              <a:ext uri="{FF2B5EF4-FFF2-40B4-BE49-F238E27FC236}">
                <a16:creationId xmlns:a16="http://schemas.microsoft.com/office/drawing/2014/main" id="{33BBFDBA-038C-50B6-BFF4-2CCE88298533}"/>
              </a:ext>
            </a:extLst>
          </xdr:cNvPr>
          <xdr:cNvSpPr/>
        </xdr:nvSpPr>
        <xdr:spPr>
          <a:xfrm>
            <a:off x="15755854" y="9989400"/>
            <a:ext cx="4745852" cy="1650474"/>
          </a:xfrm>
          <a:prstGeom prst="roundRect">
            <a:avLst>
              <a:gd name="adj" fmla="val 14634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/>
              <a:t>ingresos</a:t>
            </a:r>
          </a:p>
        </xdr:txBody>
      </xdr:sp>
      <xdr:sp macro="" textlink="">
        <xdr:nvSpPr>
          <xdr:cNvPr id="61" name="CuadroTexto 60">
            <a:extLst>
              <a:ext uri="{FF2B5EF4-FFF2-40B4-BE49-F238E27FC236}">
                <a16:creationId xmlns:a16="http://schemas.microsoft.com/office/drawing/2014/main" id="{328702E8-0EEE-8180-CB08-0114F4B15AB8}"/>
              </a:ext>
            </a:extLst>
          </xdr:cNvPr>
          <xdr:cNvSpPr txBox="1"/>
        </xdr:nvSpPr>
        <xdr:spPr>
          <a:xfrm>
            <a:off x="16056352" y="10144101"/>
            <a:ext cx="4102589" cy="13455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La Reina: The Thai Chicken Pizza 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 tu producto </a:t>
            </a:r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#1 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en ingresos </a:t>
            </a:r>
            <a:r>
              <a:rPr lang="es-PE" sz="1000" b="1">
                <a:solidFill>
                  <a:srgbClr val="9E2A2B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($43,434).</a:t>
            </a:r>
          </a:p>
          <a:p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El Podio: 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Le siguen muy de cerca la </a:t>
            </a:r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Barbecue Chicken 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 la </a:t>
            </a:r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California Chicken.</a:t>
            </a:r>
          </a:p>
          <a:p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Dato Curioso: ¡Tus 3 pizzas top son de la categoría Chicken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! Esto indica que tu público valora más el pollo que las carnes clásicas o vegetales</a:t>
            </a:r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.</a:t>
            </a:r>
          </a:p>
        </xdr:txBody>
      </xdr:sp>
    </xdr:grpSp>
    <xdr:clientData/>
  </xdr:twoCellAnchor>
  <xdr:twoCellAnchor>
    <xdr:from>
      <xdr:col>20</xdr:col>
      <xdr:colOff>754013</xdr:colOff>
      <xdr:row>51</xdr:row>
      <xdr:rowOff>112016</xdr:rowOff>
    </xdr:from>
    <xdr:to>
      <xdr:col>27</xdr:col>
      <xdr:colOff>180290</xdr:colOff>
      <xdr:row>60</xdr:row>
      <xdr:rowOff>25866</xdr:rowOff>
    </xdr:to>
    <xdr:grpSp>
      <xdr:nvGrpSpPr>
        <xdr:cNvPr id="63" name="Grupo 62">
          <a:extLst>
            <a:ext uri="{FF2B5EF4-FFF2-40B4-BE49-F238E27FC236}">
              <a16:creationId xmlns:a16="http://schemas.microsoft.com/office/drawing/2014/main" id="{03146386-81FE-4F2F-95E1-15FB0B007E1A}"/>
            </a:ext>
          </a:extLst>
        </xdr:cNvPr>
        <xdr:cNvGrpSpPr/>
      </xdr:nvGrpSpPr>
      <xdr:grpSpPr>
        <a:xfrm>
          <a:off x="15994013" y="9827516"/>
          <a:ext cx="4760277" cy="1628350"/>
          <a:chOff x="15755854" y="9989400"/>
          <a:chExt cx="4745852" cy="1650474"/>
        </a:xfrm>
      </xdr:grpSpPr>
      <xdr:sp macro="" textlink="">
        <xdr:nvSpPr>
          <xdr:cNvPr id="68" name="Rectángulo: esquinas redondeadas 67">
            <a:extLst>
              <a:ext uri="{FF2B5EF4-FFF2-40B4-BE49-F238E27FC236}">
                <a16:creationId xmlns:a16="http://schemas.microsoft.com/office/drawing/2014/main" id="{2994F93C-17E5-76DC-0A45-1DAF69596400}"/>
              </a:ext>
            </a:extLst>
          </xdr:cNvPr>
          <xdr:cNvSpPr/>
        </xdr:nvSpPr>
        <xdr:spPr>
          <a:xfrm>
            <a:off x="15755854" y="9989400"/>
            <a:ext cx="4745852" cy="1650474"/>
          </a:xfrm>
          <a:prstGeom prst="roundRect">
            <a:avLst>
              <a:gd name="adj" fmla="val 14634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/>
              <a:t>ingresos</a:t>
            </a:r>
          </a:p>
        </xdr:txBody>
      </xdr:sp>
      <xdr:sp macro="" textlink="">
        <xdr:nvSpPr>
          <xdr:cNvPr id="69" name="CuadroTexto 68">
            <a:extLst>
              <a:ext uri="{FF2B5EF4-FFF2-40B4-BE49-F238E27FC236}">
                <a16:creationId xmlns:a16="http://schemas.microsoft.com/office/drawing/2014/main" id="{EB7C66FB-6E9E-BF6A-16E7-C55357CB7A77}"/>
              </a:ext>
            </a:extLst>
          </xdr:cNvPr>
          <xdr:cNvSpPr txBox="1"/>
        </xdr:nvSpPr>
        <xdr:spPr>
          <a:xfrm>
            <a:off x="16056352" y="10144101"/>
            <a:ext cx="4102589" cy="13455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Rendimiento por Categoría</a:t>
            </a:r>
          </a:p>
          <a:p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Liderazgo: La categoría Classic 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 la que más dinero aporta </a:t>
            </a:r>
            <a:r>
              <a:rPr lang="es-PE" sz="1000" b="1">
                <a:solidFill>
                  <a:srgbClr val="9E2A2B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($220,053)</a:t>
            </a:r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, pero la categoría Chicken 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tiene un promedio de ingresos por pizza más alto.</a:t>
            </a:r>
          </a:p>
          <a:p>
            <a:r>
              <a:rPr lang="es-PE" sz="1000" b="1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Equilibrio: Tus 4 categorías están muy cerca entre sí (todas entre $193k y $220k). </a:t>
            </a:r>
            <a:r>
              <a:rPr lang="es-PE" sz="1000" b="0">
                <a:solidFill>
                  <a:srgbClr val="335C6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Tienes un menú muy equilibrado, no dependes de un solo tipo de pizza.</a:t>
            </a:r>
          </a:p>
        </xdr:txBody>
      </xdr: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087.398117939818" backgroundQuery="1" createdVersion="8" refreshedVersion="8" minRefreshableVersion="3" recordCount="0" supportSubquery="1" supportAdvancedDrill="1" xr:uid="{E42E8891-BB13-45EB-A74B-A7F7B490B0B9}">
  <cacheSource type="external" connectionId="6"/>
  <cacheFields count="3">
    <cacheField name="[Measures].[total_pedidos]" caption="total_pedidos" numFmtId="0" hierarchy="25" level="32767"/>
    <cacheField name="[orders].[hour].[hour]" caption="hour" numFmtId="0" hierarchy="15" level="1">
      <sharedItems containsSemiMixedTypes="0" containsString="0" containsNumber="1" containsInteger="1" minValue="9" maxValue="23" count="15"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orders].[hour].&amp;[9]"/>
            <x15:cachedUniqueName index="1" name="[orders].[hour].&amp;[10]"/>
            <x15:cachedUniqueName index="2" name="[orders].[hour].&amp;[11]"/>
            <x15:cachedUniqueName index="3" name="[orders].[hour].&amp;[12]"/>
            <x15:cachedUniqueName index="4" name="[orders].[hour].&amp;[13]"/>
            <x15:cachedUniqueName index="5" name="[orders].[hour].&amp;[14]"/>
            <x15:cachedUniqueName index="6" name="[orders].[hour].&amp;[15]"/>
            <x15:cachedUniqueName index="7" name="[orders].[hour].&amp;[16]"/>
            <x15:cachedUniqueName index="8" name="[orders].[hour].&amp;[17]"/>
            <x15:cachedUniqueName index="9" name="[orders].[hour].&amp;[18]"/>
            <x15:cachedUniqueName index="10" name="[orders].[hour].&amp;[19]"/>
            <x15:cachedUniqueName index="11" name="[orders].[hour].&amp;[20]"/>
            <x15:cachedUniqueName index="12" name="[orders].[hour].&amp;[21]"/>
            <x15:cachedUniqueName index="13" name="[orders].[hour].&amp;[22]"/>
            <x15:cachedUniqueName index="14" name="[orders].[hour].&amp;[23]"/>
          </x15:cachedUniqueNames>
        </ext>
      </extLst>
    </cacheField>
    <cacheField name="[pizzas].[size].[size]" caption="size" numFmtId="0" hierarchy="22" level="1">
      <sharedItems containsSemiMixedTypes="0" containsNonDate="0" containsString="0"/>
    </cacheField>
  </cacheFields>
  <cacheHierarchies count="3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orders].[hour]" caption="hour" attribute="1" defaultMemberUniqueName="[orders].[hour].[All]" allUniqueName="[orders].[hour].[All]" dimensionUniqueName="[orders]" displayFolder="" count="2" memberValueDatatype="20" unbalanced="0">
      <fieldsUsage count="2">
        <fieldUsage x="-1"/>
        <fieldUsage x="1"/>
      </fieldsUsage>
    </cacheHierarchy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2" memberValueDatatype="130" unbalanced="0">
      <fieldsUsage count="2">
        <fieldUsage x="-1"/>
        <fieldUsage x="2"/>
      </fieldsUsage>
    </cacheHierarchy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Measures].[ingresos]" caption="ingresos" measure="1" displayFolder="" measureGroup="order_details" count="0"/>
    <cacheHierarchy uniqueName="[Measures].[total_pedidos]" caption="total_pedidos" measure="1" displayFolder="" measureGroup="order_details" count="0" oneField="1">
      <fieldsUsage count="1">
        <fieldUsage x="0"/>
      </fieldsUsage>
    </cacheHierarchy>
    <cacheHierarchy uniqueName="[Measures].[ticket_promedio]" caption="ticket_promedio" measure="1" displayFolder="" measureGroup="order_details" count="0"/>
    <cacheHierarchy uniqueName="[Measures].[ingresos_mes_anterior]" caption="ingresos_mes_anterior" measure="1" displayFolder="" measureGroup="order_details" count="0"/>
    <cacheHierarchy uniqueName="[Measures].[varianza]" caption="varianza" measure="1" displayFolder="" measureGroup="order_details" count="0"/>
    <cacheHierarchy uniqueName="[Measures].[ranking]" caption="ranking" measure="1" displayFolder="" measureGroup="order_details" count="0"/>
    <cacheHierarchy uniqueName="[Measures].[__XL_Count pizzas]" caption="__XL_Count pizzas" measure="1" displayFolder="" measureGroup="pizzas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XL_Count order_details]" caption="__XL_Count order_details" measure="1" displayFolder="" measureGroup="order_details" count="0" hidden="1"/>
    <cacheHierarchy uniqueName="[Measures].[__XL_Count Calendar]" caption="__XL_Count Calendar" measure="1" displayFolder="" measureGroup="Calendar" count="0" hidden="1"/>
    <cacheHierarchy uniqueName="[Measures].[__No hay medidas definidas]" caption="__No hay medidas definidas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087.398118518518" backgroundQuery="1" createdVersion="8" refreshedVersion="8" minRefreshableVersion="3" recordCount="0" supportSubquery="1" supportAdvancedDrill="1" xr:uid="{17BCB752-5BE3-45D9-97ED-A2F78DF525D6}">
  <cacheSource type="external" connectionId="6"/>
  <cacheFields count="3">
    <cacheField name="[Calendar].[Month].[Month]" caption="Month" numFmtId="0" hierarchy="4" level="1">
      <sharedItems count="12">
        <s v="Enero"/>
        <s v="Febrero"/>
        <s v="Marzo"/>
        <s v="Abril"/>
        <s v="Mayo"/>
        <s v="Junio"/>
        <s v="Julio"/>
        <s v="Agosto"/>
        <s v="Setiembre"/>
        <s v="Octubre"/>
        <s v="Noviembre"/>
        <s v="Diciembre"/>
      </sharedItems>
    </cacheField>
    <cacheField name="[Measures].[ingresos]" caption="ingresos" numFmtId="0" hierarchy="24" level="32767"/>
    <cacheField name="[pizzas].[size].[size]" caption="size" numFmtId="0" hierarchy="22" level="1">
      <sharedItems containsSemiMixedTypes="0" containsNonDate="0" containsString="0"/>
    </cacheField>
  </cacheFields>
  <cacheHierarchies count="36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2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2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2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2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2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2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2" memberValueDatatype="20" unbalanced="0"/>
    <cacheHierarchy uniqueName="[orders].[order_id]" caption="order_id" attribute="1" defaultMemberUniqueName="[orders].[order_id].[All]" allUniqueName="[orders].[order_id].[All]" dimensionUniqueName="[orders]" displayFolder="" count="2" memberValueDatatype="20" unbalanced="0"/>
    <cacheHierarchy uniqueName="[orders].[date]" caption="date" attribute="1" time="1" defaultMemberUniqueName="[orders].[date].[All]" allUniqueName="[orders].[date].[All]" dimensionUniqueName="[orders]" displayFolder="" count="2" memberValueDatatype="7" unbalanced="0"/>
    <cacheHierarchy uniqueName="[orders].[time]" caption="time" attribute="1" time="1" defaultMemberUniqueName="[orders].[time].[All]" allUniqueName="[orders].[time].[All]" dimensionUniqueName="[orders]" displayFolder="" count="2" memberValueDatatype="7" unbalanced="0"/>
    <cacheHierarchy uniqueName="[orders].[hour]" caption="hour" attribute="1" defaultMemberUniqueName="[orders].[hour].[All]" allUniqueName="[orders].[hour].[All]" dimensionUniqueName="[orders]" displayFolder="" count="2" memberValueDatatype="2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2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2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2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2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2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2" memberValueDatatype="130" unbalanced="0"/>
    <cacheHierarchy uniqueName="[pizzas].[size]" caption="size" attribute="1" defaultMemberUniqueName="[pizzas].[size].[All]" allUniqueName="[pizzas].[size].[All]" dimensionUniqueName="[pizzas]" displayFolder="" count="2" memberValueDatatype="130" unbalanced="0">
      <fieldsUsage count="2">
        <fieldUsage x="-1"/>
        <fieldUsage x="2"/>
      </fieldsUsage>
    </cacheHierarchy>
    <cacheHierarchy uniqueName="[pizzas].[price]" caption="price" attribute="1" defaultMemberUniqueName="[pizzas].[price].[All]" allUniqueName="[pizzas].[price].[All]" dimensionUniqueName="[pizzas]" displayFolder="" count="2" memberValueDatatype="5" unbalanced="0"/>
    <cacheHierarchy uniqueName="[Measures].[ingresos]" caption="ingresos" measure="1" displayFolder="" measureGroup="order_details" count="0" oneField="1">
      <fieldsUsage count="1">
        <fieldUsage x="1"/>
      </fieldsUsage>
    </cacheHierarchy>
    <cacheHierarchy uniqueName="[Measures].[total_pedidos]" caption="total_pedidos" measure="1" displayFolder="" measureGroup="order_details" count="0"/>
    <cacheHierarchy uniqueName="[Measures].[ticket_promedio]" caption="ticket_promedio" measure="1" displayFolder="" measureGroup="order_details" count="0"/>
    <cacheHierarchy uniqueName="[Measures].[ingresos_mes_anterior]" caption="ingresos_mes_anterior" measure="1" displayFolder="" measureGroup="order_details" count="0"/>
    <cacheHierarchy uniqueName="[Measures].[varianza]" caption="varianza" measure="1" displayFolder="" measureGroup="order_details" count="0"/>
    <cacheHierarchy uniqueName="[Measures].[ranking]" caption="ranking" measure="1" displayFolder="" measureGroup="order_details" count="0"/>
    <cacheHierarchy uniqueName="[Measures].[__XL_Count pizzas]" caption="__XL_Count pizzas" measure="1" displayFolder="" measureGroup="pizzas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XL_Count order_details]" caption="__XL_Count order_details" measure="1" displayFolder="" measureGroup="order_details" count="0" hidden="1"/>
    <cacheHierarchy uniqueName="[Measures].[__XL_Count Calendar]" caption="__XL_Count Calendar" measure="1" displayFolder="" measureGroup="Calendar" count="0" hidden="1"/>
    <cacheHierarchy uniqueName="[Measures].[__No hay medidas definidas]" caption="__No hay medidas definidas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087.402492245368" backgroundQuery="1" createdVersion="8" refreshedVersion="8" minRefreshableVersion="3" recordCount="0" supportSubquery="1" supportAdvancedDrill="1" xr:uid="{1F948F82-8EC0-46F6-A527-4420D7237E07}">
  <cacheSource type="external" connectionId="6"/>
  <cacheFields count="5">
    <cacheField name="[pizza_types].[category].[category]" caption="category" numFmtId="0" hierarchy="18" level="1">
      <sharedItems count="4">
        <s v="Chicken"/>
        <s v="Classic"/>
        <s v="Supreme"/>
        <s v="Veggie"/>
      </sharedItems>
    </cacheField>
    <cacheField name="[Measures].[ingresos]" caption="ingresos" numFmtId="0" hierarchy="24" level="32767"/>
    <cacheField name="[Calendar].[Date Hierarchy].[Year]" caption="Year" numFmtId="0" hierarchy="1" level="1">
      <sharedItems containsSemiMixedTypes="0" containsNonDate="0" containsString="0"/>
    </cacheField>
    <cacheField name="[Calendar].[Date Hierarchy].[Month]" caption="Month" numFmtId="0" hierarchy="1" level="2">
      <sharedItems containsSemiMixedTypes="0" containsNonDate="0" containsString="0"/>
    </cacheField>
    <cacheField name="[Calendar].[Date Hierarchy].[DateColumn]" caption="DateColumn" numFmtId="0" hierarchy="1" level="3">
      <sharedItems containsSemiMixedTypes="0" containsNonDate="0" containsString="0"/>
    </cacheField>
  </cacheFields>
  <cacheHierarchies count="3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2"/>
        <fieldUsage x="3"/>
        <fieldUsage x="4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orders].[hour]" caption="hour" attribute="1" defaultMemberUniqueName="[orders].[hour].[All]" allUniqueName="[orders].[hour].[All]" dimensionUniqueName="[orders]" displayFolder="" count="0" memberValueDatatype="2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2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2" memberValueDatatype="130" unbalanced="0">
      <fieldsUsage count="2">
        <fieldUsage x="-1"/>
        <fieldUsage x="0"/>
      </fieldsUsage>
    </cacheHierarchy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2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Measures].[ingresos]" caption="ingresos" measure="1" displayFolder="" measureGroup="order_details" count="0" oneField="1">
      <fieldsUsage count="1">
        <fieldUsage x="1"/>
      </fieldsUsage>
    </cacheHierarchy>
    <cacheHierarchy uniqueName="[Measures].[total_pedidos]" caption="total_pedidos" measure="1" displayFolder="" measureGroup="order_details" count="0"/>
    <cacheHierarchy uniqueName="[Measures].[ticket_promedio]" caption="ticket_promedio" measure="1" displayFolder="" measureGroup="order_details" count="0"/>
    <cacheHierarchy uniqueName="[Measures].[ingresos_mes_anterior]" caption="ingresos_mes_anterior" measure="1" displayFolder="" measureGroup="order_details" count="0"/>
    <cacheHierarchy uniqueName="[Measures].[varianza]" caption="varianza" measure="1" displayFolder="" measureGroup="order_details" count="0"/>
    <cacheHierarchy uniqueName="[Measures].[ranking]" caption="ranking" measure="1" displayFolder="" measureGroup="order_details" count="0"/>
    <cacheHierarchy uniqueName="[Measures].[__XL_Count pizzas]" caption="__XL_Count pizzas" measure="1" displayFolder="" measureGroup="pizzas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XL_Count order_details]" caption="__XL_Count order_details" measure="1" displayFolder="" measureGroup="order_details" count="0" hidden="1"/>
    <cacheHierarchy uniqueName="[Measures].[__XL_Count Calendar]" caption="__XL_Count Calendar" measure="1" displayFolder="" measureGroup="Calendar" count="0" hidden="1"/>
    <cacheHierarchy uniqueName="[Measures].[__No hay medidas definidas]" caption="__No hay medidas definidas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087.40249270833" backgroundQuery="1" createdVersion="8" refreshedVersion="8" minRefreshableVersion="3" recordCount="0" supportSubquery="1" supportAdvancedDrill="1" xr:uid="{F7A7FAF5-4459-456E-AA2E-D9578FC927CC}">
  <cacheSource type="external" connectionId="6"/>
  <cacheFields count="6">
    <cacheField name="[Calendar].[Day Of Week].[Day Of Week]" caption="Day Of Week" numFmtId="0" hierarchy="7" level="1">
      <sharedItems count="7">
        <s v="domingo"/>
        <s v="lunes"/>
        <s v="martes"/>
        <s v="miércoles"/>
        <s v="jueves"/>
        <s v="viernes"/>
        <s v="sábado"/>
      </sharedItems>
    </cacheField>
    <cacheField name="[orders].[hour].[hour]" caption="hour" numFmtId="0" hierarchy="15" level="1">
      <sharedItems containsSemiMixedTypes="0" containsString="0" containsNumber="1" containsInteger="1" minValue="9" maxValue="23" count="15"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orders].[hour].&amp;[9]"/>
            <x15:cachedUniqueName index="1" name="[orders].[hour].&amp;[10]"/>
            <x15:cachedUniqueName index="2" name="[orders].[hour].&amp;[11]"/>
            <x15:cachedUniqueName index="3" name="[orders].[hour].&amp;[12]"/>
            <x15:cachedUniqueName index="4" name="[orders].[hour].&amp;[13]"/>
            <x15:cachedUniqueName index="5" name="[orders].[hour].&amp;[14]"/>
            <x15:cachedUniqueName index="6" name="[orders].[hour].&amp;[15]"/>
            <x15:cachedUniqueName index="7" name="[orders].[hour].&amp;[16]"/>
            <x15:cachedUniqueName index="8" name="[orders].[hour].&amp;[17]"/>
            <x15:cachedUniqueName index="9" name="[orders].[hour].&amp;[18]"/>
            <x15:cachedUniqueName index="10" name="[orders].[hour].&amp;[19]"/>
            <x15:cachedUniqueName index="11" name="[orders].[hour].&amp;[20]"/>
            <x15:cachedUniqueName index="12" name="[orders].[hour].&amp;[21]"/>
            <x15:cachedUniqueName index="13" name="[orders].[hour].&amp;[22]"/>
            <x15:cachedUniqueName index="14" name="[orders].[hour].&amp;[23]"/>
          </x15:cachedUniqueNames>
        </ext>
      </extLst>
    </cacheField>
    <cacheField name="[Measures].[total_pedidos]" caption="total_pedidos" numFmtId="0" hierarchy="25" level="32767"/>
    <cacheField name="[Calendar].[Date Hierarchy].[Year]" caption="Year" numFmtId="0" hierarchy="1" level="1">
      <sharedItems containsSemiMixedTypes="0" containsNonDate="0" containsString="0"/>
    </cacheField>
    <cacheField name="[Calendar].[Date Hierarchy].[Month]" caption="Month" numFmtId="0" hierarchy="1" level="2">
      <sharedItems containsSemiMixedTypes="0" containsNonDate="0" containsString="0"/>
    </cacheField>
    <cacheField name="[Calendar].[Date Hierarchy].[DateColumn]" caption="DateColumn" numFmtId="0" hierarchy="1" level="3">
      <sharedItems containsSemiMixedTypes="0" containsNonDate="0" containsString="0"/>
    </cacheField>
  </cacheFields>
  <cacheHierarchies count="36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3"/>
        <fieldUsage x="4"/>
        <fieldUsage x="5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2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2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2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2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2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2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2" memberValueDatatype="20" unbalanced="0"/>
    <cacheHierarchy uniqueName="[orders].[order_id]" caption="order_id" attribute="1" defaultMemberUniqueName="[orders].[order_id].[All]" allUniqueName="[orders].[order_id].[All]" dimensionUniqueName="[orders]" displayFolder="" count="2" memberValueDatatype="20" unbalanced="0"/>
    <cacheHierarchy uniqueName="[orders].[date]" caption="date" attribute="1" time="1" defaultMemberUniqueName="[orders].[date].[All]" allUniqueName="[orders].[date].[All]" dimensionUniqueName="[orders]" displayFolder="" count="2" memberValueDatatype="7" unbalanced="0"/>
    <cacheHierarchy uniqueName="[orders].[time]" caption="time" attribute="1" time="1" defaultMemberUniqueName="[orders].[time].[All]" allUniqueName="[orders].[time].[All]" dimensionUniqueName="[orders]" displayFolder="" count="2" memberValueDatatype="7" unbalanced="0"/>
    <cacheHierarchy uniqueName="[orders].[hour]" caption="hour" attribute="1" defaultMemberUniqueName="[orders].[hour].[All]" allUniqueName="[orders].[hour].[All]" dimensionUniqueName="[orders]" displayFolder="" count="2" memberValueDatatype="20" unbalanced="0">
      <fieldsUsage count="2">
        <fieldUsage x="-1"/>
        <fieldUsage x="1"/>
      </fieldsUsage>
    </cacheHierarchy>
    <cacheHierarchy uniqueName="[pizza_types].[pizza_type_id]" caption="pizza_type_id" attribute="1" defaultMemberUniqueName="[pizza_types].[pizza_type_id].[All]" allUniqueName="[pizza_types].[pizza_type_id].[All]" dimensionUniqueName="[pizza_types]" displayFolder="" count="2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2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2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2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2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2" memberValueDatatype="130" unbalanced="0"/>
    <cacheHierarchy uniqueName="[pizzas].[size]" caption="size" attribute="1" defaultMemberUniqueName="[pizzas].[size].[All]" allUniqueName="[pizzas].[size].[All]" dimensionUniqueName="[pizzas]" displayFolder="" count="2" memberValueDatatype="130" unbalanced="0"/>
    <cacheHierarchy uniqueName="[pizzas].[price]" caption="price" attribute="1" defaultMemberUniqueName="[pizzas].[price].[All]" allUniqueName="[pizzas].[price].[All]" dimensionUniqueName="[pizzas]" displayFolder="" count="2" memberValueDatatype="5" unbalanced="0"/>
    <cacheHierarchy uniqueName="[Measures].[ingresos]" caption="ingresos" measure="1" displayFolder="" measureGroup="order_details" count="0"/>
    <cacheHierarchy uniqueName="[Measures].[total_pedidos]" caption="total_pedidos" measure="1" displayFolder="" measureGroup="order_details" count="0" oneField="1">
      <fieldsUsage count="1">
        <fieldUsage x="2"/>
      </fieldsUsage>
    </cacheHierarchy>
    <cacheHierarchy uniqueName="[Measures].[ticket_promedio]" caption="ticket_promedio" measure="1" displayFolder="" measureGroup="order_details" count="0"/>
    <cacheHierarchy uniqueName="[Measures].[ingresos_mes_anterior]" caption="ingresos_mes_anterior" measure="1" displayFolder="" measureGroup="order_details" count="0"/>
    <cacheHierarchy uniqueName="[Measures].[varianza]" caption="varianza" measure="1" displayFolder="" measureGroup="order_details" count="0"/>
    <cacheHierarchy uniqueName="[Measures].[ranking]" caption="ranking" measure="1" displayFolder="" measureGroup="order_details" count="0"/>
    <cacheHierarchy uniqueName="[Measures].[__XL_Count pizzas]" caption="__XL_Count pizzas" measure="1" displayFolder="" measureGroup="pizzas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XL_Count order_details]" caption="__XL_Count order_details" measure="1" displayFolder="" measureGroup="order_details" count="0" hidden="1"/>
    <cacheHierarchy uniqueName="[Measures].[__XL_Count Calendar]" caption="__XL_Count Calendar" measure="1" displayFolder="" measureGroup="Calendar" count="0" hidden="1"/>
    <cacheHierarchy uniqueName="[Measures].[__No hay medidas definidas]" caption="__No hay medidas definidas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087.402493287038" backgroundQuery="1" createdVersion="8" refreshedVersion="8" minRefreshableVersion="3" recordCount="0" supportSubquery="1" supportAdvancedDrill="1" xr:uid="{A5AD106B-947D-4284-9D74-77101BF5BBEE}">
  <cacheSource type="external" connectionId="6"/>
  <cacheFields count="8">
    <cacheField name="[Measures].[total_pedidos]" caption="total_pedidos" numFmtId="0" hierarchy="25" level="32767"/>
    <cacheField name="[Measures].[ingresos]" caption="ingresos" numFmtId="0" hierarchy="24" level="32767"/>
    <cacheField name="[Measures].[ticket_promedio]" caption="ticket_promedio" numFmtId="0" hierarchy="26" level="32767"/>
    <cacheField name="[Measures].[ingresos_mes_anterior]" caption="ingresos_mes_anterior" numFmtId="0" hierarchy="27" level="32767"/>
    <cacheField name="[Measures].[varianza]" caption="varianza" numFmtId="0" hierarchy="28" level="32767"/>
    <cacheField name="[Calendar].[Date Hierarchy].[Year]" caption="Year" numFmtId="0" hierarchy="1" level="1">
      <sharedItems containsSemiMixedTypes="0" containsNonDate="0" containsString="0"/>
    </cacheField>
    <cacheField name="[Calendar].[Date Hierarchy].[Month]" caption="Month" numFmtId="0" hierarchy="1" level="2">
      <sharedItems containsSemiMixedTypes="0" containsNonDate="0" containsString="0"/>
    </cacheField>
    <cacheField name="[Calendar].[Date Hierarchy].[DateColumn]" caption="DateColumn" numFmtId="0" hierarchy="1" level="3">
      <sharedItems containsSemiMixedTypes="0" containsNonDate="0" containsString="0"/>
    </cacheField>
  </cacheFields>
  <cacheHierarchies count="3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5"/>
        <fieldUsage x="6"/>
        <fieldUsage x="7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orders].[hour]" caption="hour" attribute="1" defaultMemberUniqueName="[orders].[hour].[All]" allUniqueName="[orders].[hour].[All]" dimensionUniqueName="[orders]" displayFolder="" count="0" memberValueDatatype="2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2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Measures].[ingresos]" caption="ingresos" measure="1" displayFolder="" measureGroup="order_details" count="0" oneField="1">
      <fieldsUsage count="1">
        <fieldUsage x="1"/>
      </fieldsUsage>
    </cacheHierarchy>
    <cacheHierarchy uniqueName="[Measures].[total_pedidos]" caption="total_pedidos" measure="1" displayFolder="" measureGroup="order_details" count="0" oneField="1">
      <fieldsUsage count="1">
        <fieldUsage x="0"/>
      </fieldsUsage>
    </cacheHierarchy>
    <cacheHierarchy uniqueName="[Measures].[ticket_promedio]" caption="ticket_promedio" measure="1" displayFolder="" measureGroup="order_details" count="0" oneField="1">
      <fieldsUsage count="1">
        <fieldUsage x="2"/>
      </fieldsUsage>
    </cacheHierarchy>
    <cacheHierarchy uniqueName="[Measures].[ingresos_mes_anterior]" caption="ingresos_mes_anterior" measure="1" displayFolder="" measureGroup="order_details" count="0" oneField="1">
      <fieldsUsage count="1">
        <fieldUsage x="3"/>
      </fieldsUsage>
    </cacheHierarchy>
    <cacheHierarchy uniqueName="[Measures].[varianza]" caption="varianza" measure="1" displayFolder="" measureGroup="order_details" count="0" oneField="1">
      <fieldsUsage count="1">
        <fieldUsage x="4"/>
      </fieldsUsage>
    </cacheHierarchy>
    <cacheHierarchy uniqueName="[Measures].[ranking]" caption="ranking" measure="1" displayFolder="" measureGroup="order_details" count="0"/>
    <cacheHierarchy uniqueName="[Measures].[__XL_Count pizzas]" caption="__XL_Count pizzas" measure="1" displayFolder="" measureGroup="pizzas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XL_Count order_details]" caption="__XL_Count order_details" measure="1" displayFolder="" measureGroup="order_details" count="0" hidden="1"/>
    <cacheHierarchy uniqueName="[Measures].[__XL_Count Calendar]" caption="__XL_Count Calendar" measure="1" displayFolder="" measureGroup="Calendar" count="0" hidden="1"/>
    <cacheHierarchy uniqueName="[Measures].[__No hay medidas definidas]" caption="__No hay medidas definidas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087.402493865739" backgroundQuery="1" createdVersion="8" refreshedVersion="8" minRefreshableVersion="3" recordCount="0" supportSubquery="1" supportAdvancedDrill="1" xr:uid="{E42F3096-8076-4ED1-A913-ADDA7BA89F0A}">
  <cacheSource type="external" connectionId="6"/>
  <cacheFields count="5">
    <cacheField name="[pizza_types].[name].[name]" caption="name" numFmtId="0" hierarchy="17" level="1">
      <sharedItems count="10">
        <s v="The Barbecue Chicken Pizza"/>
        <s v="The California Chicken Pizza"/>
        <s v="The Classic Deluxe Pizza"/>
        <s v="The Four Cheese Pizza"/>
        <s v="The Hawaiian Pizza"/>
        <s v="The Italian Supreme Pizza"/>
        <s v="The Sicilian Pizza"/>
        <s v="The Southwest Chicken Pizza"/>
        <s v="The Spicy Italian Pizza"/>
        <s v="The Thai Chicken Pizza"/>
      </sharedItems>
    </cacheField>
    <cacheField name="[Measures].[ingresos]" caption="ingresos" numFmtId="0" hierarchy="24" level="32767"/>
    <cacheField name="[Calendar].[Date Hierarchy].[Year]" caption="Year" numFmtId="0" hierarchy="1" level="1">
      <sharedItems containsSemiMixedTypes="0" containsNonDate="0" containsString="0"/>
    </cacheField>
    <cacheField name="[Calendar].[Date Hierarchy].[Month]" caption="Month" numFmtId="0" hierarchy="1" level="2">
      <sharedItems containsSemiMixedTypes="0" containsNonDate="0" containsString="0"/>
    </cacheField>
    <cacheField name="[Calendar].[Date Hierarchy].[DateColumn]" caption="DateColumn" numFmtId="0" hierarchy="1" level="3">
      <sharedItems containsSemiMixedTypes="0" containsNonDate="0" containsString="0"/>
    </cacheField>
  </cacheFields>
  <cacheHierarchies count="3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2"/>
        <fieldUsage x="3"/>
        <fieldUsage x="4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orders].[hour]" caption="hour" attribute="1" defaultMemberUniqueName="[orders].[hour].[All]" allUniqueName="[orders].[hour].[All]" dimensionUniqueName="[orders]" displayFolder="" count="0" memberValueDatatype="2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2" memberValueDatatype="130" unbalanced="0">
      <fieldsUsage count="2">
        <fieldUsage x="-1"/>
        <fieldUsage x="0"/>
      </fieldsUsage>
    </cacheHierarchy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2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Measures].[ingresos]" caption="ingresos" measure="1" displayFolder="" measureGroup="order_details" count="0" oneField="1">
      <fieldsUsage count="1">
        <fieldUsage x="1"/>
      </fieldsUsage>
    </cacheHierarchy>
    <cacheHierarchy uniqueName="[Measures].[total_pedidos]" caption="total_pedidos" measure="1" displayFolder="" measureGroup="order_details" count="0"/>
    <cacheHierarchy uniqueName="[Measures].[ticket_promedio]" caption="ticket_promedio" measure="1" displayFolder="" measureGroup="order_details" count="0"/>
    <cacheHierarchy uniqueName="[Measures].[ingresos_mes_anterior]" caption="ingresos_mes_anterior" measure="1" displayFolder="" measureGroup="order_details" count="0"/>
    <cacheHierarchy uniqueName="[Measures].[varianza]" caption="varianza" measure="1" displayFolder="" measureGroup="order_details" count="0"/>
    <cacheHierarchy uniqueName="[Measures].[ranking]" caption="ranking" measure="1" displayFolder="" measureGroup="order_details" count="0"/>
    <cacheHierarchy uniqueName="[Measures].[__XL_Count pizzas]" caption="__XL_Count pizzas" measure="1" displayFolder="" measureGroup="pizzas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XL_Count order_details]" caption="__XL_Count order_details" measure="1" displayFolder="" measureGroup="order_details" count="0" hidden="1"/>
    <cacheHierarchy uniqueName="[Measures].[__XL_Count Calendar]" caption="__XL_Count Calendar" measure="1" displayFolder="" measureGroup="Calendar" count="0" hidden="1"/>
    <cacheHierarchy uniqueName="[Measures].[__No hay medidas definidas]" caption="__No hay medidas definidas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087.402494444446" backgroundQuery="1" createdVersion="8" refreshedVersion="8" minRefreshableVersion="3" recordCount="0" supportSubquery="1" supportAdvancedDrill="1" xr:uid="{DA900A27-B504-48AF-9E66-904C9DAA142E}">
  <cacheSource type="external" connectionId="6"/>
  <cacheFields count="5">
    <cacheField name="[pizzas].[size].[size]" caption="size" numFmtId="0" hierarchy="22" level="1">
      <sharedItems count="5">
        <s v="L"/>
        <s v="M"/>
        <s v="S"/>
        <s v="XL"/>
        <s v="XXL"/>
      </sharedItems>
    </cacheField>
    <cacheField name="[Measures].[ingresos]" caption="ingresos" numFmtId="0" hierarchy="24" level="32767"/>
    <cacheField name="[Calendar].[Date Hierarchy].[Year]" caption="Year" numFmtId="0" hierarchy="1" level="1">
      <sharedItems containsSemiMixedTypes="0" containsNonDate="0" containsString="0"/>
    </cacheField>
    <cacheField name="[Calendar].[Date Hierarchy].[Month]" caption="Month" numFmtId="0" hierarchy="1" level="2">
      <sharedItems containsSemiMixedTypes="0" containsNonDate="0" containsString="0"/>
    </cacheField>
    <cacheField name="[Calendar].[Date Hierarchy].[DateColumn]" caption="DateColumn" numFmtId="0" hierarchy="1" level="3">
      <sharedItems containsSemiMixedTypes="0" containsNonDate="0" containsString="0"/>
    </cacheField>
  </cacheFields>
  <cacheHierarchies count="36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2"/>
        <fieldUsage x="3"/>
        <fieldUsage x="4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2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2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2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2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2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2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2" memberValueDatatype="20" unbalanced="0"/>
    <cacheHierarchy uniqueName="[orders].[order_id]" caption="order_id" attribute="1" defaultMemberUniqueName="[orders].[order_id].[All]" allUniqueName="[orders].[order_id].[All]" dimensionUniqueName="[orders]" displayFolder="" count="2" memberValueDatatype="20" unbalanced="0"/>
    <cacheHierarchy uniqueName="[orders].[date]" caption="date" attribute="1" time="1" defaultMemberUniqueName="[orders].[date].[All]" allUniqueName="[orders].[date].[All]" dimensionUniqueName="[orders]" displayFolder="" count="2" memberValueDatatype="7" unbalanced="0"/>
    <cacheHierarchy uniqueName="[orders].[time]" caption="time" attribute="1" time="1" defaultMemberUniqueName="[orders].[time].[All]" allUniqueName="[orders].[time].[All]" dimensionUniqueName="[orders]" displayFolder="" count="2" memberValueDatatype="7" unbalanced="0"/>
    <cacheHierarchy uniqueName="[orders].[hour]" caption="hour" attribute="1" defaultMemberUniqueName="[orders].[hour].[All]" allUniqueName="[orders].[hour].[All]" dimensionUniqueName="[orders]" displayFolder="" count="2" memberValueDatatype="2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2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2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2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2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2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2" memberValueDatatype="130" unbalanced="0"/>
    <cacheHierarchy uniqueName="[pizzas].[size]" caption="size" attribute="1" defaultMemberUniqueName="[pizzas].[size].[All]" allUniqueName="[pizzas].[size].[All]" dimensionUniqueName="[pizzas]" displayFolder="" count="2" memberValueDatatype="130" unbalanced="0">
      <fieldsUsage count="2">
        <fieldUsage x="-1"/>
        <fieldUsage x="0"/>
      </fieldsUsage>
    </cacheHierarchy>
    <cacheHierarchy uniqueName="[pizzas].[price]" caption="price" attribute="1" defaultMemberUniqueName="[pizzas].[price].[All]" allUniqueName="[pizzas].[price].[All]" dimensionUniqueName="[pizzas]" displayFolder="" count="2" memberValueDatatype="5" unbalanced="0"/>
    <cacheHierarchy uniqueName="[Measures].[ingresos]" caption="ingresos" measure="1" displayFolder="" measureGroup="order_details" count="0" oneField="1">
      <fieldsUsage count="1">
        <fieldUsage x="1"/>
      </fieldsUsage>
    </cacheHierarchy>
    <cacheHierarchy uniqueName="[Measures].[total_pedidos]" caption="total_pedidos" measure="1" displayFolder="" measureGroup="order_details" count="0"/>
    <cacheHierarchy uniqueName="[Measures].[ticket_promedio]" caption="ticket_promedio" measure="1" displayFolder="" measureGroup="order_details" count="0"/>
    <cacheHierarchy uniqueName="[Measures].[ingresos_mes_anterior]" caption="ingresos_mes_anterior" measure="1" displayFolder="" measureGroup="order_details" count="0"/>
    <cacheHierarchy uniqueName="[Measures].[varianza]" caption="varianza" measure="1" displayFolder="" measureGroup="order_details" count="0"/>
    <cacheHierarchy uniqueName="[Measures].[ranking]" caption="ranking" measure="1" displayFolder="" measureGroup="order_details" count="0"/>
    <cacheHierarchy uniqueName="[Measures].[__XL_Count pizzas]" caption="__XL_Count pizzas" measure="1" displayFolder="" measureGroup="pizzas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XL_Count order_details]" caption="__XL_Count order_details" measure="1" displayFolder="" measureGroup="order_details" count="0" hidden="1"/>
    <cacheHierarchy uniqueName="[Measures].[__XL_Count Calendar]" caption="__XL_Count Calendar" measure="1" displayFolder="" measureGroup="Calendar" count="0" hidden="1"/>
    <cacheHierarchy uniqueName="[Measures].[__No hay medidas definidas]" caption="__No hay medidas definidas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085.690574421293" backgroundQuery="1" createdVersion="3" refreshedVersion="8" minRefreshableVersion="3" recordCount="0" supportSubquery="1" supportAdvancedDrill="1" xr:uid="{2973EC4D-FE41-4CF1-8898-389F37F32A24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orders].[hour]" caption="hour" attribute="1" defaultMemberUniqueName="[orders].[hour].[All]" allUniqueName="[orders].[hour].[All]" dimensionUniqueName="[orders]" displayFolder="" count="0" memberValueDatatype="2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2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Measures].[ingresos]" caption="ingresos" measure="1" displayFolder="" measureGroup="order_details" count="0"/>
    <cacheHierarchy uniqueName="[Measures].[total_pedidos]" caption="total_pedidos" measure="1" displayFolder="" measureGroup="order_details" count="0"/>
    <cacheHierarchy uniqueName="[Measures].[ticket_promedio]" caption="ticket_promedio" measure="1" displayFolder="" measureGroup="order_details" count="0"/>
    <cacheHierarchy uniqueName="[Measures].[ingresos_mes_anterior]" caption="ingresos_mes_anterior" measure="1" displayFolder="" measureGroup="order_details" count="0"/>
    <cacheHierarchy uniqueName="[Measures].[varianza]" caption="varianza" measure="1" displayFolder="" measureGroup="order_details" count="0"/>
    <cacheHierarchy uniqueName="[Measures].[ranking]" caption="ranking" measure="1" displayFolder="" measureGroup="order_details" count="0"/>
    <cacheHierarchy uniqueName="[Measures].[__XL_Count pizzas]" caption="__XL_Count pizzas" measure="1" displayFolder="" measureGroup="pizzas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XL_Count order_details]" caption="__XL_Count order_details" measure="1" displayFolder="" measureGroup="order_details" count="0" hidden="1"/>
    <cacheHierarchy uniqueName="[Measures].[__XL_Count Calendar]" caption="__XL_Count Calendar" measure="1" displayFolder="" measureGroup="Calendar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37347331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C293C-D858-4C46-8E60-FEB4DF741185}" name="TamañoPizza" cacheId="6" applyNumberFormats="0" applyBorderFormats="0" applyFontFormats="0" applyPatternFormats="0" applyAlignmentFormats="0" applyWidthHeightFormats="1" dataCaption="Valores" tag="5a9be104-4ad2-4daa-ba4d-cf8b0e3f15fd" updatedVersion="8" minRefreshableVersion="3" useAutoFormatting="1" subtotalHiddenItems="1" itemPrintTitles="1" createdVersion="8" indent="0" outline="1" outlineData="1" multipleFieldFilters="0" chartFormat="9">
  <location ref="X5:Y11" firstHeaderRow="1" firstDataRow="1" firstDataCol="1"/>
  <pivotFields count="5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/>
    <pivotField subtotalTop="0" showAll="0" dataSourceSort="1" defaultSubtotal="0"/>
    <pivotField subtotalTop="0" showAll="0" dataSourceSort="1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6"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36"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[orders]"/>
        <x15:activeTabTopLevelEntity name="[pizza_types]"/>
        <x15:activeTabTopLevelEntity name="[pizza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248BA-F3EE-476B-93EC-1A7A00B31D07}" name="VentasMensuales" cacheId="1" applyNumberFormats="0" applyBorderFormats="0" applyFontFormats="0" applyPatternFormats="0" applyAlignmentFormats="0" applyWidthHeightFormats="1" dataCaption="Valores" tag="de798899-0a6f-4fbd-8f7f-2e4cb12c9bca" updatedVersion="8" minRefreshableVersion="3" useAutoFormatting="1" subtotalHiddenItems="1" itemPrintTitles="1" createdVersion="8" indent="0" outline="1" outlineData="1" multipleFieldFilters="0" chartFormat="32">
  <location ref="A5:B18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formats count="12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chartFormats count="1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Hierarchies count="36"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_detail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ABCFD-6F30-4EA5-BB11-16A62A133490}" name="PizzasIngresos" cacheId="5" applyNumberFormats="0" applyBorderFormats="0" applyFontFormats="0" applyPatternFormats="0" applyAlignmentFormats="0" applyWidthHeightFormats="1" dataCaption="Valores" tag="c32bf54e-e60e-431f-895b-ec10348df6a1" updatedVersion="8" minRefreshableVersion="3" useAutoFormatting="1" subtotalHiddenItems="1" rowGrandTotals="0" itemPrintTitles="1" createdVersion="8" indent="0" outline="1" outlineData="1" multipleFieldFilters="0" chartFormat="7">
  <location ref="S5:T15" firstHeaderRow="1" firstDataRow="1" firstDataCol="1"/>
  <pivotFields count="5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/>
    <pivotField subtotalTop="0" showAll="0" dataSourceSort="1" defaultSubtotal="0"/>
    <pivotField subtotalTop="0" showAll="0" dataSourceSort="1" defaultSubtotal="0"/>
  </pivotFields>
  <rowFields count="1">
    <field x="0"/>
  </rowFields>
  <rowItems count="10">
    <i>
      <x v="6"/>
    </i>
    <i>
      <x v="3"/>
    </i>
    <i>
      <x v="4"/>
    </i>
    <i>
      <x v="5"/>
    </i>
    <i>
      <x v="7"/>
    </i>
    <i>
      <x v="8"/>
    </i>
    <i>
      <x v="2"/>
    </i>
    <i>
      <x v="1"/>
    </i>
    <i>
      <x/>
    </i>
    <i>
      <x v="9"/>
    </i>
  </rowItems>
  <colItems count="1">
    <i/>
  </colItems>
  <dataFields count="1">
    <dataField fld="1" subtotal="count" baseField="0" baseItem="0"/>
  </dataFields>
  <formats count="9">
    <format dxfId="30">
      <pivotArea type="all" dataOnly="0" outline="0" fieldPosition="0"/>
    </format>
    <format dxfId="29">
      <pivotArea outline="0" collapsedLevelsAreSubtotals="1" fieldPosition="0"/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0" type="button" dataOnly="0" labelOnly="1" outline="0" axis="axisRow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dataOnly="0" labelOnly="1" outline="0" axis="axisValues" fieldPosition="0"/>
    </format>
  </formats>
  <chartFormats count="4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36"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9">
      <autoFilter ref="A1">
        <filterColumn colId="0">
          <top10 top="0" val="10" filterVal="10"/>
        </filterColumn>
      </autoFilter>
    </filter>
  </filters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[orders]"/>
        <x15:activeTabTopLevelEntity name="[pizza_types]"/>
        <x15:activeTabTopLevelEntity name="[pizza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0996C-07F7-4CBF-8C80-7250ABDDF8F9}" name="KPI" cacheId="4" applyNumberFormats="0" applyBorderFormats="0" applyFontFormats="0" applyPatternFormats="0" applyAlignmentFormats="0" applyWidthHeightFormats="1" dataCaption="Valores" tag="df7d92f1-f44d-4d8d-96db-219e8dd77613" updatedVersion="8" minRefreshableVersion="3" useAutoFormatting="1" subtotalHiddenItems="1" itemPrintTitles="1" createdVersion="8" indent="0" outline="1" outlineData="1" multipleFieldFilters="0">
  <location ref="I5:M6" firstHeaderRow="0" firstDataRow="1" firstDataCol="0"/>
  <pivotFields count="8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/>
    <pivotField subtotalTop="0" showAll="0" dataSourceSort="1" defaultSubtotal="0"/>
    <pivotField subtotalTop="0" showAll="0" dataSourceSort="1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subtotal="count" baseField="0" baseItem="0"/>
    <dataField fld="0" subtotal="count" baseField="0" baseItem="0"/>
    <dataField fld="2" subtotal="count" baseField="0" baseItem="0"/>
    <dataField fld="3" subtotal="count" baseField="0" baseItem="0"/>
    <dataField fld="4" subtotal="count" baseField="0" baseItem="0"/>
  </dataFields>
  <formats count="7"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Hierarchies count="36"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[order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D41B7-D739-40E4-BDAB-2A857A5F8A95}" name="HoraDiaSemana" cacheId="3" applyNumberFormats="0" applyBorderFormats="0" applyFontFormats="0" applyPatternFormats="0" applyAlignmentFormats="0" applyWidthHeightFormats="1" dataCaption="Valores" missingCaption="0" tag="1504877f-a1eb-407e-8f7f-02fd994d194b" updatedVersion="8" minRefreshableVersion="3" useAutoFormatting="1" subtotalHiddenItems="1" rowGrandTotals="0" colGrandTotals="0" itemPrintTitles="1" createdVersion="8" indent="0" compact="0" outline="1" outlineData="1" compactData="0" multipleFieldFilters="0">
  <location ref="A25:P33" firstHeaderRow="1" firstDataRow="2" firstDataCol="1"/>
  <pivotFields count="6">
    <pivotField axis="axisRow" compact="0" allDrilled="1" showAll="0" insertBlankRow="1" dataSourceSort="1" defaultSubtotal="0" defaultAttributeDrillState="1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showAll="0" insertBlankRow="1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subtotalTop="0" showAll="0" insertBlankRow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 insertBlankRow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">
    <dataField fld="2" subtotal="count" baseField="0" baseItem="0"/>
  </dataFields>
  <formats count="14">
    <format dxfId="51">
      <pivotArea type="all" dataOnly="0" outline="0" fieldPosition="0"/>
    </format>
    <format dxfId="50">
      <pivotArea outline="0" collapsedLevelsAreSubtotals="1" fieldPosition="0"/>
    </format>
    <format dxfId="49">
      <pivotArea dataOnly="0" labelOnly="1" grandRow="1" outline="0" fieldPosition="0"/>
    </format>
    <format dxfId="48">
      <pivotArea dataOnly="0" labelOnly="1" outline="0" axis="axisValues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1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0" type="button" dataOnly="0" labelOnly="1" outline="0" axis="axisRow" fieldPosition="0"/>
    </format>
    <format dxfId="41">
      <pivotArea dataOnly="0" labelOnly="1" fieldPosition="0">
        <references count="1">
          <reference field="0" count="0"/>
        </references>
      </pivotArea>
    </format>
    <format dxfId="40">
      <pivotArea dataOnly="0" labelOnly="1" grandRow="1" outline="0" fieldPosition="0"/>
    </format>
    <format dxfId="39">
      <pivotArea dataOnly="0" labelOnly="1" fieldPosition="0">
        <references count="1">
          <reference field="1" count="0"/>
        </references>
      </pivotArea>
    </format>
    <format dxfId="38">
      <pivotArea dataOnly="0" labelOnly="1" grandCol="1" outline="0" fieldPosition="0"/>
    </format>
  </formats>
  <pivotHierarchies count="36"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[order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DF6BD-8DDE-4E15-A527-F42FA8D8BE09}" name="TablaDinámica2" cacheId="0" applyNumberFormats="0" applyBorderFormats="0" applyFontFormats="0" applyPatternFormats="0" applyAlignmentFormats="0" applyWidthHeightFormats="1" dataCaption="Valores" tag="5021bcfe-9819-4751-b17f-102bff998c37" updatedVersion="8" minRefreshableVersion="3" useAutoFormatting="1" itemPrintTitles="1" createdVersion="8" indent="0" outline="1" outlineData="1" multipleFieldFilters="0">
  <location ref="E5:F21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llDrilled="1" subtotalTop="0" showAll="0" dataSourceSort="1" defaultSubtotal="0" defaultAttributeDrillState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fld="0" subtotal="count" baseField="0" baseItem="0"/>
  </dataFields>
  <formats count="12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1" type="button" dataOnly="0" labelOnly="1" outline="0" axis="axisRow" fieldPosition="0"/>
    </format>
    <format dxfId="60">
      <pivotArea dataOnly="0" labelOnly="1" fieldPosition="0">
        <references count="1">
          <reference field="1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1" type="button" dataOnly="0" labelOnly="1" outline="0" axis="axisRow" fieldPosition="0"/>
    </format>
    <format dxfId="54">
      <pivotArea dataOnly="0" labelOnly="1" fieldPosition="0">
        <references count="1">
          <reference field="1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</formats>
  <pivotHierarchies count="3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9CB9D-6E7A-444F-84E8-51FC28352DDA}" name="CategoriaPizza" cacheId="2" applyNumberFormats="0" applyBorderFormats="0" applyFontFormats="0" applyPatternFormats="0" applyAlignmentFormats="0" applyWidthHeightFormats="1" dataCaption="Valores" tag="d0d31321-4498-4189-8d9a-dbe2aa52bae2" updatedVersion="8" minRefreshableVersion="3" useAutoFormatting="1" subtotalHiddenItems="1" itemPrintTitles="1" createdVersion="8" indent="0" outline="1" outlineData="1" multipleFieldFilters="0" chartFormat="12">
  <location ref="AA5:AB10" firstHeaderRow="1" firstDataRow="1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/>
    <pivotField subtotalTop="0" showAll="0" dataSourceSort="1" defaultSubtotal="0"/>
    <pivotField subtotalTop="0" showAll="0" dataSourceSort="1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formats count="10">
    <format dxfId="73">
      <pivotArea type="all" dataOnly="0" outline="0" fieldPosition="0"/>
    </format>
    <format dxfId="72">
      <pivotArea outline="0" collapsedLevelsAreSubtotals="1" fieldPosition="0"/>
    </format>
    <format dxfId="71">
      <pivotArea dataOnly="0" labelOnly="1" grandRow="1" outline="0" fieldPosition="0"/>
    </format>
    <format dxfId="70">
      <pivotArea dataOnly="0" labelOnly="1" outline="0" axis="axisValues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0" type="button" dataOnly="0" labelOnly="1" outline="0" axis="axisRow" fieldPosition="0"/>
    </format>
    <format dxfId="66">
      <pivotArea dataOnly="0" labelOnly="1" fieldPosition="0">
        <references count="1">
          <reference field="0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</formats>
  <chartFormats count="5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36"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[orders]"/>
        <x15:activeTabTopLevelEntity name="[pizza_types]"/>
        <x15:activeTabTopLevelEntity name="[pizza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ate_Hierarchy" xr10:uid="{1C4A8E82-81F9-446A-9706-0311C65B06BD}" sourceName="[Calendar].[Date Hierarchy]">
  <pivotTables>
    <pivotTable tabId="1" name="CategoriaPizza"/>
    <pivotTable tabId="1" name="HoraDiaSemana"/>
    <pivotTable tabId="1" name="KPI"/>
    <pivotTable tabId="1" name="PizzasIngresos"/>
    <pivotTable tabId="1" name="TamañoPizza"/>
  </pivotTables>
  <data>
    <olap pivotCacheId="1373473316">
      <levels count="4">
        <level uniqueName="[Calendar].[Date Hierarchy].[(All)]" sourceCaption="(All)" count="0"/>
        <level uniqueName="[Calendar].[Date Hierarchy].[Year]" sourceCaption="Year" count="0"/>
        <level uniqueName="[Calendar].[Date Hierarchy].[Month]" sourceCaption="Month" count="12">
          <ranges>
            <range startItem="0">
              <i n="[Calendar].[Date Hierarchy].[Month].&amp;[Enero]" c="Enero">
                <p n="[Calendar].[Date Hierarchy].[Year].&amp;[2015]"/>
              </i>
              <i n="[Calendar].[Date Hierarchy].[Month].&amp;[Febrero]" c="Febrero">
                <p n="[Calendar].[Date Hierarchy].[Year].&amp;[2015]"/>
              </i>
              <i n="[Calendar].[Date Hierarchy].[Month].&amp;[Marzo]" c="Marzo">
                <p n="[Calendar].[Date Hierarchy].[Year].&amp;[2015]"/>
              </i>
              <i n="[Calendar].[Date Hierarchy].[Month].&amp;[Abril]" c="Abril">
                <p n="[Calendar].[Date Hierarchy].[Year].&amp;[2015]"/>
              </i>
              <i n="[Calendar].[Date Hierarchy].[Month].&amp;[Mayo]" c="Mayo">
                <p n="[Calendar].[Date Hierarchy].[Year].&amp;[2015]"/>
              </i>
              <i n="[Calendar].[Date Hierarchy].[Month].&amp;[Junio]" c="Junio">
                <p n="[Calendar].[Date Hierarchy].[Year].&amp;[2015]"/>
              </i>
              <i n="[Calendar].[Date Hierarchy].[Month].&amp;[Julio]" c="Julio">
                <p n="[Calendar].[Date Hierarchy].[Year].&amp;[2015]"/>
              </i>
              <i n="[Calendar].[Date Hierarchy].[Month].&amp;[Agosto]" c="Agosto">
                <p n="[Calendar].[Date Hierarchy].[Year].&amp;[2015]"/>
              </i>
              <i n="[Calendar].[Date Hierarchy].[Month].&amp;[Setiembre]" c="Setiembre">
                <p n="[Calendar].[Date Hierarchy].[Year].&amp;[2015]"/>
              </i>
              <i n="[Calendar].[Date Hierarchy].[Month].&amp;[Octubre]" c="Octubre">
                <p n="[Calendar].[Date Hierarchy].[Year].&amp;[2015]"/>
              </i>
              <i n="[Calendar].[Date Hierarchy].[Month].&amp;[Noviembre]" c="Noviembre">
                <p n="[Calendar].[Date Hierarchy].[Year].&amp;[2015]"/>
              </i>
              <i n="[Calendar].[Date Hierarchy].[Month].&amp;[Diciembre]" c="Diciembre">
                <p n="[Calendar].[Date Hierarchy].[Year].&amp;[2015]"/>
              </i>
            </range>
          </ranges>
        </level>
        <level uniqueName="[Calendar].[Date Hierarchy].[DateColumn]" sourceCaption="DateColumn" count="0"/>
      </levels>
      <selections count="1">
        <selection n="[Calendar].[Date Hierarchy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lendar].[Date Hierarchy].[Month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ize" xr10:uid="{10CA2B2E-576A-4308-9355-52092D2E877B}" sourceName="[pizzas].[size]">
  <pivotTables>
    <pivotTable tabId="1" name="CategoriaPizza"/>
    <pivotTable tabId="1" name="HoraDiaSemana"/>
    <pivotTable tabId="1" name="KPI"/>
    <pivotTable tabId="1" name="PizzasIngresos"/>
    <pivotTable tabId="1" name="TablaDinámica2"/>
    <pivotTable tabId="1" name="VentasMensuales"/>
  </pivotTables>
  <data>
    <olap pivotCacheId="1373473316">
      <levels count="2">
        <level uniqueName="[pizzas].[size].[(All)]" sourceCaption="(All)" count="0"/>
        <level uniqueName="[pizzas].[size].[size]" sourceCaption="size" count="5">
          <ranges>
            <range startItem="0">
              <i n="[pizzas].[size].&amp;[L]" c="L"/>
              <i n="[pizzas].[size].&amp;[M]" c="M"/>
              <i n="[pizzas].[size].&amp;[S]" c="S"/>
              <i n="[pizzas].[size].&amp;[XL]" c="XL"/>
              <i n="[pizzas].[size].&amp;[XXL]" c="XXL"/>
            </range>
          </ranges>
        </level>
      </levels>
      <selections count="1">
        <selection n="[pizzas].[size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" xr10:uid="{B027CB9B-6CC2-46A1-BB8A-907B871CC7D7}" cache="SegmentaciónDeDatos_Date_Hierarchy" caption="Mes" columnCount="6" level="2" style="Pizza" rowHeight="241300"/>
  <slicer name="size" xr10:uid="{B8DFC782-01C9-48B7-AE80-4CB7E7D2D769}" cache="SegmentaciónDeDatos_size" caption="Tamaño" columnCount="3" level="1" style="Pizza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86C3-8FF5-4FD5-8E54-A053C5659A82}">
  <dimension ref="A5:FK501"/>
  <sheetViews>
    <sheetView showGridLines="0" topLeftCell="R1" zoomScale="59" zoomScaleNormal="59" workbookViewId="0">
      <selection activeCell="Y10" sqref="Y10"/>
    </sheetView>
  </sheetViews>
  <sheetFormatPr baseColWidth="10" defaultRowHeight="14.25" x14ac:dyDescent="0.25"/>
  <cols>
    <col min="1" max="1" width="20" style="2" bestFit="1" customWidth="1"/>
    <col min="2" max="2" width="10.85546875" style="2" bestFit="1" customWidth="1"/>
    <col min="3" max="3" width="5" style="2" bestFit="1" customWidth="1"/>
    <col min="4" max="8" width="5.28515625" style="2" bestFit="1" customWidth="1"/>
    <col min="9" max="9" width="11.5703125" style="2" bestFit="1" customWidth="1"/>
    <col min="10" max="10" width="17.85546875" style="2" bestFit="1" customWidth="1"/>
    <col min="11" max="11" width="20.42578125" style="2" bestFit="1" customWidth="1"/>
    <col min="12" max="12" width="27.7109375" style="2" bestFit="1" customWidth="1"/>
    <col min="13" max="13" width="11" style="2" bestFit="1" customWidth="1"/>
    <col min="14" max="14" width="5.28515625" style="2" bestFit="1" customWidth="1"/>
    <col min="15" max="16" width="5" style="2" bestFit="1" customWidth="1"/>
    <col min="17" max="18" width="17.85546875" style="2" bestFit="1" customWidth="1"/>
    <col min="19" max="19" width="27.28515625" style="2" bestFit="1" customWidth="1"/>
    <col min="20" max="20" width="11.5703125" style="2" bestFit="1" customWidth="1"/>
    <col min="21" max="23" width="17.85546875" style="2" bestFit="1" customWidth="1"/>
    <col min="24" max="24" width="24.28515625" style="2" bestFit="1" customWidth="1"/>
    <col min="25" max="25" width="14" style="2" bestFit="1" customWidth="1"/>
    <col min="26" max="26" width="17.85546875" style="2" bestFit="1" customWidth="1"/>
    <col min="27" max="27" width="24.28515625" style="2" bestFit="1" customWidth="1"/>
    <col min="28" max="28" width="14" style="2" bestFit="1" customWidth="1"/>
    <col min="29" max="29" width="11.140625" style="2" bestFit="1" customWidth="1"/>
    <col min="30" max="30" width="13.140625" style="2" customWidth="1"/>
    <col min="31" max="45" width="13.7109375" style="2" customWidth="1"/>
    <col min="46" max="55" width="8.85546875" style="2" bestFit="1" customWidth="1"/>
    <col min="56" max="56" width="6" style="2" bestFit="1" customWidth="1"/>
    <col min="57" max="57" width="8.140625" style="2" bestFit="1" customWidth="1"/>
    <col min="58" max="69" width="8.85546875" style="2" bestFit="1" customWidth="1"/>
    <col min="70" max="70" width="6" style="2" bestFit="1" customWidth="1"/>
    <col min="71" max="71" width="8" style="2" bestFit="1" customWidth="1"/>
    <col min="72" max="72" width="8.85546875" style="2" bestFit="1" customWidth="1"/>
    <col min="73" max="73" width="10" style="2" bestFit="1" customWidth="1"/>
    <col min="74" max="83" width="8.85546875" style="2" bestFit="1" customWidth="1"/>
    <col min="84" max="84" width="7.140625" style="2" bestFit="1" customWidth="1"/>
    <col min="85" max="85" width="7.28515625" style="2" bestFit="1" customWidth="1"/>
    <col min="86" max="87" width="8.85546875" style="2" bestFit="1" customWidth="1"/>
    <col min="88" max="88" width="10" style="2" bestFit="1" customWidth="1"/>
    <col min="89" max="97" width="8.85546875" style="2" bestFit="1" customWidth="1"/>
    <col min="98" max="98" width="7.140625" style="2" bestFit="1" customWidth="1"/>
    <col min="99" max="99" width="10" style="2" bestFit="1" customWidth="1"/>
    <col min="100" max="110" width="8.85546875" style="2" bestFit="1" customWidth="1"/>
    <col min="111" max="111" width="7.140625" style="2" bestFit="1" customWidth="1"/>
    <col min="112" max="112" width="12.7109375" style="2" bestFit="1" customWidth="1"/>
    <col min="113" max="124" width="8.85546875" style="2" bestFit="1" customWidth="1"/>
    <col min="125" max="125" width="6" style="2" bestFit="1" customWidth="1"/>
    <col min="126" max="126" width="10.85546875" style="2" bestFit="1" customWidth="1"/>
    <col min="127" max="138" width="8.85546875" style="2" bestFit="1" customWidth="1"/>
    <col min="139" max="139" width="7.140625" style="2" bestFit="1" customWidth="1"/>
    <col min="140" max="140" width="13.42578125" style="2" bestFit="1" customWidth="1"/>
    <col min="141" max="141" width="8.85546875" style="2" bestFit="1" customWidth="1"/>
    <col min="142" max="142" width="10" style="2" bestFit="1" customWidth="1"/>
    <col min="143" max="152" width="8.85546875" style="2" bestFit="1" customWidth="1"/>
    <col min="153" max="153" width="6" style="2" bestFit="1" customWidth="1"/>
    <col min="154" max="154" width="12.7109375" style="2" bestFit="1" customWidth="1"/>
    <col min="155" max="165" width="8.85546875" style="2" bestFit="1" customWidth="1"/>
    <col min="166" max="166" width="7.140625" style="2" bestFit="1" customWidth="1"/>
    <col min="167" max="167" width="13.7109375" style="2" bestFit="1" customWidth="1"/>
    <col min="168" max="16384" width="11.42578125" style="2"/>
  </cols>
  <sheetData>
    <row r="5" spans="1:29" ht="16.5" x14ac:dyDescent="0.3">
      <c r="A5" s="8" t="s">
        <v>0</v>
      </c>
      <c r="B5" s="9" t="s">
        <v>14</v>
      </c>
      <c r="C5" s="3"/>
      <c r="E5" s="8" t="s">
        <v>0</v>
      </c>
      <c r="F5" s="9" t="s">
        <v>15</v>
      </c>
      <c r="I5" s="9" t="s">
        <v>14</v>
      </c>
      <c r="J5" s="9" t="s">
        <v>15</v>
      </c>
      <c r="K5" s="9" t="s">
        <v>23</v>
      </c>
      <c r="L5" s="9" t="s">
        <v>24</v>
      </c>
      <c r="M5" s="9" t="s">
        <v>25</v>
      </c>
      <c r="O5" s="3"/>
      <c r="P5" s="3"/>
      <c r="Q5" s="3"/>
      <c r="S5" s="8" t="s">
        <v>0</v>
      </c>
      <c r="T5" s="9" t="s">
        <v>14</v>
      </c>
      <c r="U5" s="3"/>
      <c r="V5" s="3"/>
      <c r="X5" s="8" t="s">
        <v>0</v>
      </c>
      <c r="Y5" s="9" t="s">
        <v>14</v>
      </c>
      <c r="Z5"/>
      <c r="AA5" s="8" t="s">
        <v>0</v>
      </c>
      <c r="AB5" s="9" t="s">
        <v>14</v>
      </c>
      <c r="AC5" s="3"/>
    </row>
    <row r="6" spans="1:29" ht="16.5" x14ac:dyDescent="0.3">
      <c r="A6" s="10" t="s">
        <v>2</v>
      </c>
      <c r="B6" s="16">
        <v>69793.299999999959</v>
      </c>
      <c r="C6" s="3"/>
      <c r="E6" s="10">
        <v>9</v>
      </c>
      <c r="F6" s="14">
        <v>1</v>
      </c>
      <c r="I6" s="16">
        <v>817860.05</v>
      </c>
      <c r="J6" s="14">
        <v>21350</v>
      </c>
      <c r="K6" s="17">
        <v>38.307262295081969</v>
      </c>
      <c r="L6" s="17">
        <v>753158.9</v>
      </c>
      <c r="M6" s="15">
        <v>8.5906373807705147E-2</v>
      </c>
      <c r="O6" s="3"/>
      <c r="P6" s="3"/>
      <c r="Q6" s="3"/>
      <c r="S6" s="10" t="s">
        <v>46</v>
      </c>
      <c r="T6" s="16">
        <v>30940.5</v>
      </c>
      <c r="U6" s="3"/>
      <c r="V6" s="3"/>
      <c r="X6" s="10" t="s">
        <v>35</v>
      </c>
      <c r="Y6" s="16">
        <v>375318.7</v>
      </c>
      <c r="Z6"/>
      <c r="AA6" s="10" t="s">
        <v>40</v>
      </c>
      <c r="AB6" s="16">
        <v>195919.5</v>
      </c>
      <c r="AC6" s="3"/>
    </row>
    <row r="7" spans="1:29" ht="16.5" x14ac:dyDescent="0.3">
      <c r="A7" s="10" t="s">
        <v>3</v>
      </c>
      <c r="B7" s="16">
        <v>65159.6</v>
      </c>
      <c r="C7" s="3"/>
      <c r="E7" s="10">
        <v>10</v>
      </c>
      <c r="F7" s="14">
        <v>8</v>
      </c>
      <c r="I7" s="4">
        <f>GETPIVOTDATA("[Measures].[ingresos]",$I$5)</f>
        <v>817860.05</v>
      </c>
      <c r="J7" s="5">
        <f>GETPIVOTDATA("[Measures].[total_pedidos]",$I$5)</f>
        <v>21350</v>
      </c>
      <c r="K7" s="6">
        <f>GETPIVOTDATA("[Measures].[ticket_promedio]",$I$5)</f>
        <v>38.307262295081969</v>
      </c>
      <c r="L7" s="6">
        <f>GETPIVOTDATA("[Measures].[ingresos_mes_anterior]",$I$5)</f>
        <v>753158.9</v>
      </c>
      <c r="M7" s="7">
        <f>GETPIVOTDATA("[Measures].[varianza]",$I$5)</f>
        <v>8.5906373807705147E-2</v>
      </c>
      <c r="O7" s="3"/>
      <c r="P7" s="3"/>
      <c r="Q7" s="3"/>
      <c r="S7" s="10" t="s">
        <v>29</v>
      </c>
      <c r="T7" s="16">
        <v>32265.700000000063</v>
      </c>
      <c r="U7" s="3"/>
      <c r="V7" s="3"/>
      <c r="X7" s="10" t="s">
        <v>36</v>
      </c>
      <c r="Y7" s="16">
        <v>249382.25</v>
      </c>
      <c r="Z7"/>
      <c r="AA7" s="10" t="s">
        <v>41</v>
      </c>
      <c r="AB7" s="16">
        <v>220053.10000000033</v>
      </c>
      <c r="AC7" s="3"/>
    </row>
    <row r="8" spans="1:29" ht="16.5" x14ac:dyDescent="0.3">
      <c r="A8" s="10" t="s">
        <v>4</v>
      </c>
      <c r="B8" s="16">
        <v>70397.099999999977</v>
      </c>
      <c r="C8" s="3"/>
      <c r="E8" s="10">
        <v>11</v>
      </c>
      <c r="F8" s="14">
        <v>1231</v>
      </c>
      <c r="I8" s="3"/>
      <c r="J8" s="3"/>
      <c r="O8" s="3"/>
      <c r="P8" s="3"/>
      <c r="Q8" s="3"/>
      <c r="S8" s="10" t="s">
        <v>30</v>
      </c>
      <c r="T8" s="16">
        <v>32273.25</v>
      </c>
      <c r="U8" s="3"/>
      <c r="V8" s="3"/>
      <c r="X8" s="10" t="s">
        <v>37</v>
      </c>
      <c r="Y8" s="16">
        <v>178076.49999999988</v>
      </c>
      <c r="Z8"/>
      <c r="AA8" s="10" t="s">
        <v>42</v>
      </c>
      <c r="AB8" s="16">
        <v>208196.99999999988</v>
      </c>
      <c r="AC8" s="3"/>
    </row>
    <row r="9" spans="1:29" ht="16.5" x14ac:dyDescent="0.3">
      <c r="A9" s="10" t="s">
        <v>5</v>
      </c>
      <c r="B9" s="16">
        <v>68736.799999999959</v>
      </c>
      <c r="C9" s="3"/>
      <c r="E9" s="10">
        <v>12</v>
      </c>
      <c r="F9" s="14">
        <v>2520</v>
      </c>
      <c r="I9" s="3"/>
      <c r="J9" s="3"/>
      <c r="O9" s="3"/>
      <c r="P9" s="3"/>
      <c r="Q9" s="3"/>
      <c r="S9" s="10" t="s">
        <v>31</v>
      </c>
      <c r="T9" s="16">
        <v>33476.75</v>
      </c>
      <c r="U9" s="3"/>
      <c r="V9" s="3"/>
      <c r="X9" s="10" t="s">
        <v>38</v>
      </c>
      <c r="Y9" s="16">
        <v>14076</v>
      </c>
      <c r="Z9"/>
      <c r="AA9" s="10" t="s">
        <v>43</v>
      </c>
      <c r="AB9" s="16">
        <v>193690.44999999975</v>
      </c>
      <c r="AC9" s="3"/>
    </row>
    <row r="10" spans="1:29" ht="16.5" x14ac:dyDescent="0.3">
      <c r="A10" s="10" t="s">
        <v>6</v>
      </c>
      <c r="B10" s="16">
        <v>71402.749999999985</v>
      </c>
      <c r="C10" s="3"/>
      <c r="E10" s="10">
        <v>13</v>
      </c>
      <c r="F10" s="14">
        <v>2455</v>
      </c>
      <c r="I10" s="3"/>
      <c r="J10" s="3"/>
      <c r="O10" s="3"/>
      <c r="P10" s="3"/>
      <c r="Q10" s="3"/>
      <c r="S10" s="10" t="s">
        <v>32</v>
      </c>
      <c r="T10" s="16">
        <v>34705.75</v>
      </c>
      <c r="U10" s="3"/>
      <c r="V10" s="3"/>
      <c r="X10" s="10" t="s">
        <v>39</v>
      </c>
      <c r="Y10" s="16">
        <v>1006.6000000000005</v>
      </c>
      <c r="Z10"/>
      <c r="AA10" s="10" t="s">
        <v>1</v>
      </c>
      <c r="AB10" s="16">
        <v>817860.05</v>
      </c>
      <c r="AC10" s="3"/>
    </row>
    <row r="11" spans="1:29" ht="16.5" x14ac:dyDescent="0.3">
      <c r="A11" s="10" t="s">
        <v>7</v>
      </c>
      <c r="B11" s="16">
        <v>68230.199999999983</v>
      </c>
      <c r="C11" s="3"/>
      <c r="E11" s="10">
        <v>14</v>
      </c>
      <c r="F11" s="14">
        <v>1472</v>
      </c>
      <c r="I11" s="3"/>
      <c r="J11" s="3"/>
      <c r="O11" s="3"/>
      <c r="P11" s="3"/>
      <c r="Q11" s="3"/>
      <c r="S11" s="10" t="s">
        <v>33</v>
      </c>
      <c r="T11" s="16">
        <v>34831.25</v>
      </c>
      <c r="U11" s="3"/>
      <c r="V11" s="3"/>
      <c r="X11" s="10" t="s">
        <v>1</v>
      </c>
      <c r="Y11" s="16">
        <v>817860.05</v>
      </c>
      <c r="Z11"/>
      <c r="AA11" s="3"/>
      <c r="AB11" s="3"/>
    </row>
    <row r="12" spans="1:29" ht="16.5" x14ac:dyDescent="0.3">
      <c r="A12" s="10" t="s">
        <v>8</v>
      </c>
      <c r="B12" s="16">
        <v>72557.899999999994</v>
      </c>
      <c r="C12" s="3"/>
      <c r="E12" s="10">
        <v>15</v>
      </c>
      <c r="F12" s="14">
        <v>1468</v>
      </c>
      <c r="I12" s="3"/>
      <c r="J12" s="3"/>
      <c r="O12" s="3"/>
      <c r="P12" s="3"/>
      <c r="Q12" s="3"/>
      <c r="S12" s="10" t="s">
        <v>28</v>
      </c>
      <c r="T12" s="16">
        <v>38180.5</v>
      </c>
      <c r="U12" s="3"/>
      <c r="V12" s="3"/>
      <c r="X12" s="3"/>
      <c r="Y12" s="3"/>
      <c r="Z12" s="3"/>
      <c r="AA12" s="3"/>
    </row>
    <row r="13" spans="1:29" ht="16.5" x14ac:dyDescent="0.3">
      <c r="A13" s="10" t="s">
        <v>9</v>
      </c>
      <c r="B13" s="16">
        <v>68278.249999999985</v>
      </c>
      <c r="C13" s="3"/>
      <c r="E13" s="10">
        <v>16</v>
      </c>
      <c r="F13" s="14">
        <v>1920</v>
      </c>
      <c r="I13" s="3"/>
      <c r="J13" s="3"/>
      <c r="O13" s="3"/>
      <c r="P13" s="3"/>
      <c r="Q13" s="3"/>
      <c r="S13" s="10" t="s">
        <v>27</v>
      </c>
      <c r="T13" s="16">
        <v>41409.5</v>
      </c>
      <c r="U13" s="3"/>
      <c r="V13" s="3"/>
      <c r="X13" s="3"/>
      <c r="Y13" s="3"/>
      <c r="Z13" s="3"/>
      <c r="AA13" s="3"/>
    </row>
    <row r="14" spans="1:29" ht="16.5" x14ac:dyDescent="0.3">
      <c r="A14" s="10" t="s">
        <v>10</v>
      </c>
      <c r="B14" s="16">
        <v>64180.05</v>
      </c>
      <c r="C14" s="3"/>
      <c r="E14" s="10">
        <v>17</v>
      </c>
      <c r="F14" s="14">
        <v>2336</v>
      </c>
      <c r="I14" s="3"/>
      <c r="J14" s="3"/>
      <c r="O14" s="3"/>
      <c r="P14" s="3"/>
      <c r="Q14" s="3"/>
      <c r="S14" s="10" t="s">
        <v>26</v>
      </c>
      <c r="T14" s="16">
        <v>42768</v>
      </c>
      <c r="U14" s="3"/>
      <c r="V14" s="3"/>
      <c r="X14" s="3"/>
      <c r="Y14" s="3"/>
      <c r="Z14" s="3"/>
      <c r="AA14" s="3"/>
    </row>
    <row r="15" spans="1:29" ht="16.5" x14ac:dyDescent="0.3">
      <c r="A15" s="10" t="s">
        <v>11</v>
      </c>
      <c r="B15" s="16">
        <v>64027.600000000006</v>
      </c>
      <c r="C15" s="3"/>
      <c r="E15" s="10">
        <v>18</v>
      </c>
      <c r="F15" s="14">
        <v>2399</v>
      </c>
      <c r="I15" s="3"/>
      <c r="J15" s="3"/>
      <c r="O15" s="3"/>
      <c r="P15" s="3"/>
      <c r="Q15" s="3"/>
      <c r="S15" s="10" t="s">
        <v>34</v>
      </c>
      <c r="T15" s="16">
        <v>43434.25</v>
      </c>
      <c r="U15" s="3"/>
      <c r="V15" s="3"/>
      <c r="X15" s="3"/>
      <c r="Y15" s="3"/>
      <c r="Z15" s="3"/>
      <c r="AA15" s="3"/>
    </row>
    <row r="16" spans="1:29" ht="16.5" x14ac:dyDescent="0.3">
      <c r="A16" s="10" t="s">
        <v>12</v>
      </c>
      <c r="B16" s="16">
        <v>70395.349999999977</v>
      </c>
      <c r="C16" s="3"/>
      <c r="E16" s="10">
        <v>19</v>
      </c>
      <c r="F16" s="14">
        <v>2009</v>
      </c>
      <c r="I16" s="3"/>
      <c r="J16" s="3"/>
      <c r="O16" s="3"/>
      <c r="P16" s="3"/>
      <c r="Q16" s="3"/>
      <c r="S16" s="3"/>
      <c r="T16" s="3"/>
      <c r="U16" s="3"/>
      <c r="V16" s="3"/>
      <c r="X16" s="3"/>
      <c r="Y16" s="3"/>
      <c r="Z16" s="3"/>
      <c r="AA16" s="3"/>
    </row>
    <row r="17" spans="1:167" ht="16.5" x14ac:dyDescent="0.3">
      <c r="A17" s="10" t="s">
        <v>13</v>
      </c>
      <c r="B17" s="16">
        <v>64701.15</v>
      </c>
      <c r="C17" s="3"/>
      <c r="E17" s="10">
        <v>20</v>
      </c>
      <c r="F17" s="14">
        <v>1642</v>
      </c>
      <c r="I17" s="3"/>
      <c r="J17" s="3"/>
      <c r="O17" s="3"/>
      <c r="P17" s="3"/>
      <c r="Q17" s="3"/>
      <c r="S17" s="3"/>
      <c r="T17" s="3"/>
      <c r="U17" s="3"/>
      <c r="V17" s="3"/>
      <c r="X17" s="3"/>
      <c r="Y17" s="3"/>
      <c r="Z17" s="3"/>
      <c r="AA17" s="3"/>
    </row>
    <row r="18" spans="1:167" ht="16.5" x14ac:dyDescent="0.3">
      <c r="A18" s="10" t="s">
        <v>1</v>
      </c>
      <c r="B18" s="16">
        <v>817860.05</v>
      </c>
      <c r="C18" s="3"/>
      <c r="E18" s="10">
        <v>21</v>
      </c>
      <c r="F18" s="14">
        <v>1198</v>
      </c>
      <c r="I18" s="3"/>
      <c r="J18" s="3"/>
      <c r="O18" s="3"/>
      <c r="P18" s="3"/>
      <c r="Q18" s="3"/>
      <c r="S18" s="3"/>
      <c r="T18" s="3"/>
      <c r="U18" s="3"/>
      <c r="V18" s="3"/>
      <c r="X18" s="3"/>
      <c r="Y18" s="3"/>
      <c r="Z18" s="3"/>
      <c r="AA18" s="3"/>
    </row>
    <row r="19" spans="1:167" ht="16.5" x14ac:dyDescent="0.3">
      <c r="E19" s="10">
        <v>22</v>
      </c>
      <c r="F19" s="14">
        <v>663</v>
      </c>
      <c r="I19" s="3"/>
      <c r="J19" s="3"/>
      <c r="O19" s="3"/>
      <c r="P19" s="3"/>
      <c r="Q19" s="3"/>
      <c r="S19" s="3"/>
      <c r="T19" s="3"/>
      <c r="U19" s="3"/>
      <c r="V19" s="3"/>
      <c r="X19" s="3"/>
      <c r="Y19" s="3"/>
      <c r="Z19" s="3"/>
      <c r="AA19" s="3"/>
    </row>
    <row r="20" spans="1:167" ht="16.5" x14ac:dyDescent="0.3">
      <c r="E20" s="10">
        <v>23</v>
      </c>
      <c r="F20" s="14">
        <v>28</v>
      </c>
      <c r="I20" s="3"/>
      <c r="J20" s="3"/>
      <c r="O20" s="3"/>
      <c r="P20" s="3"/>
      <c r="Q20" s="3"/>
      <c r="S20" s="3"/>
      <c r="T20" s="3"/>
      <c r="U20" s="3"/>
      <c r="V20" s="3"/>
      <c r="X20" s="3"/>
      <c r="Y20" s="3"/>
      <c r="Z20" s="3"/>
      <c r="AA20" s="3"/>
    </row>
    <row r="21" spans="1:167" ht="16.5" x14ac:dyDescent="0.3">
      <c r="E21" s="10" t="s">
        <v>1</v>
      </c>
      <c r="F21" s="14">
        <v>21350</v>
      </c>
      <c r="I21" s="3"/>
      <c r="J21" s="3"/>
      <c r="O21" s="3"/>
      <c r="P21" s="3"/>
      <c r="Q21" s="3"/>
      <c r="S21" s="3"/>
      <c r="T21" s="3"/>
      <c r="U21" s="3"/>
      <c r="V21" s="3"/>
      <c r="X21" s="3"/>
      <c r="Y21" s="3"/>
      <c r="Z21" s="3"/>
      <c r="AA21" s="3"/>
    </row>
    <row r="22" spans="1:167" ht="16.5" x14ac:dyDescent="0.3">
      <c r="O22" s="3"/>
      <c r="P22" s="3"/>
      <c r="Q22" s="3"/>
      <c r="S22" s="3"/>
      <c r="T22" s="3"/>
      <c r="U22" s="3"/>
      <c r="V22" s="3"/>
      <c r="X22" s="3"/>
      <c r="Y22" s="3"/>
      <c r="Z22" s="3"/>
      <c r="AA22" s="3"/>
    </row>
    <row r="23" spans="1:167" ht="16.5" x14ac:dyDescent="0.3">
      <c r="S23" s="3"/>
      <c r="T23" s="3"/>
      <c r="U23" s="3"/>
      <c r="V23" s="3"/>
      <c r="X23" s="3"/>
      <c r="Y23" s="3"/>
      <c r="Z23" s="3"/>
      <c r="AA23" s="3"/>
    </row>
    <row r="24" spans="1:167" ht="16.5" x14ac:dyDescent="0.3">
      <c r="S24" s="3"/>
      <c r="T24" s="3"/>
      <c r="U24" s="3"/>
      <c r="V24" s="3"/>
      <c r="X24" s="3"/>
      <c r="Y24" s="3"/>
      <c r="Z24" s="3"/>
      <c r="AA24" s="3"/>
    </row>
    <row r="25" spans="1:167" ht="16.5" x14ac:dyDescent="0.3">
      <c r="A25" s="8" t="s">
        <v>15</v>
      </c>
      <c r="B25" s="8" t="s">
        <v>44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/>
      <c r="R25"/>
      <c r="S25"/>
      <c r="T25"/>
      <c r="U25"/>
      <c r="V25"/>
      <c r="W25"/>
      <c r="X25"/>
      <c r="Y25"/>
      <c r="Z25"/>
      <c r="AA25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</row>
    <row r="26" spans="1:167" ht="16.5" x14ac:dyDescent="0.3">
      <c r="A26" s="8" t="s">
        <v>45</v>
      </c>
      <c r="B26" s="9">
        <v>9</v>
      </c>
      <c r="C26" s="9">
        <v>10</v>
      </c>
      <c r="D26" s="9">
        <v>11</v>
      </c>
      <c r="E26" s="9">
        <v>12</v>
      </c>
      <c r="F26" s="9">
        <v>13</v>
      </c>
      <c r="G26" s="9">
        <v>14</v>
      </c>
      <c r="H26" s="9">
        <v>15</v>
      </c>
      <c r="I26" s="9">
        <v>16</v>
      </c>
      <c r="J26" s="9">
        <v>17</v>
      </c>
      <c r="K26" s="9">
        <v>18</v>
      </c>
      <c r="L26" s="9">
        <v>19</v>
      </c>
      <c r="M26" s="9">
        <v>20</v>
      </c>
      <c r="N26" s="9">
        <v>21</v>
      </c>
      <c r="O26" s="9">
        <v>22</v>
      </c>
      <c r="P26" s="9">
        <v>23</v>
      </c>
      <c r="Q26"/>
      <c r="R26"/>
      <c r="S26"/>
      <c r="T26"/>
      <c r="U26"/>
      <c r="V26"/>
      <c r="W26"/>
      <c r="X26"/>
      <c r="Y26"/>
      <c r="Z26"/>
      <c r="AA26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</row>
    <row r="27" spans="1:167" ht="16.5" x14ac:dyDescent="0.3">
      <c r="A27" s="9" t="s">
        <v>16</v>
      </c>
      <c r="B27" s="14">
        <v>0</v>
      </c>
      <c r="C27" s="14">
        <v>1</v>
      </c>
      <c r="D27" s="14">
        <v>95</v>
      </c>
      <c r="E27" s="14">
        <v>210</v>
      </c>
      <c r="F27" s="14">
        <v>261</v>
      </c>
      <c r="G27" s="14">
        <v>214</v>
      </c>
      <c r="H27" s="14">
        <v>222</v>
      </c>
      <c r="I27" s="14">
        <v>278</v>
      </c>
      <c r="J27" s="14">
        <v>322</v>
      </c>
      <c r="K27" s="14">
        <v>324</v>
      </c>
      <c r="L27" s="14">
        <v>281</v>
      </c>
      <c r="M27" s="14">
        <v>197</v>
      </c>
      <c r="N27" s="14">
        <v>147</v>
      </c>
      <c r="O27" s="14">
        <v>70</v>
      </c>
      <c r="P27" s="14">
        <v>2</v>
      </c>
      <c r="Q27"/>
      <c r="R27"/>
      <c r="S27"/>
      <c r="T27"/>
      <c r="U27"/>
      <c r="V27"/>
      <c r="W27"/>
      <c r="X27"/>
      <c r="Y27"/>
      <c r="Z27"/>
      <c r="AA27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</row>
    <row r="28" spans="1:167" ht="16.5" x14ac:dyDescent="0.3">
      <c r="A28" s="9" t="s">
        <v>17</v>
      </c>
      <c r="B28" s="14">
        <v>0</v>
      </c>
      <c r="C28" s="14">
        <v>1</v>
      </c>
      <c r="D28" s="14">
        <v>226</v>
      </c>
      <c r="E28" s="14">
        <v>398</v>
      </c>
      <c r="F28" s="14">
        <v>331</v>
      </c>
      <c r="G28" s="14">
        <v>182</v>
      </c>
      <c r="H28" s="14">
        <v>192</v>
      </c>
      <c r="I28" s="14">
        <v>247</v>
      </c>
      <c r="J28" s="14">
        <v>317</v>
      </c>
      <c r="K28" s="14">
        <v>303</v>
      </c>
      <c r="L28" s="14">
        <v>235</v>
      </c>
      <c r="M28" s="14">
        <v>174</v>
      </c>
      <c r="N28" s="14">
        <v>134</v>
      </c>
      <c r="O28" s="14">
        <v>53</v>
      </c>
      <c r="P28" s="14">
        <v>1</v>
      </c>
      <c r="Q28"/>
      <c r="R28"/>
      <c r="S28"/>
      <c r="T28"/>
      <c r="U28"/>
      <c r="V28"/>
      <c r="W28"/>
      <c r="X28"/>
      <c r="Y28"/>
      <c r="Z28"/>
      <c r="AA28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</row>
    <row r="29" spans="1:167" ht="16.5" x14ac:dyDescent="0.3">
      <c r="A29" s="9" t="s">
        <v>18</v>
      </c>
      <c r="B29" s="14">
        <v>1</v>
      </c>
      <c r="C29" s="14">
        <v>0</v>
      </c>
      <c r="D29" s="14">
        <v>188</v>
      </c>
      <c r="E29" s="14">
        <v>421</v>
      </c>
      <c r="F29" s="14">
        <v>371</v>
      </c>
      <c r="G29" s="14">
        <v>196</v>
      </c>
      <c r="H29" s="14">
        <v>191</v>
      </c>
      <c r="I29" s="14">
        <v>295</v>
      </c>
      <c r="J29" s="14">
        <v>309</v>
      </c>
      <c r="K29" s="14">
        <v>301</v>
      </c>
      <c r="L29" s="14">
        <v>274</v>
      </c>
      <c r="M29" s="14">
        <v>214</v>
      </c>
      <c r="N29" s="14">
        <v>131</v>
      </c>
      <c r="O29" s="14">
        <v>81</v>
      </c>
      <c r="P29" s="14">
        <v>0</v>
      </c>
      <c r="Q29"/>
      <c r="R29"/>
      <c r="S29"/>
      <c r="T29"/>
      <c r="U29"/>
      <c r="V29"/>
      <c r="W29"/>
      <c r="X29"/>
      <c r="Y29"/>
      <c r="Z29"/>
      <c r="AA29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</row>
    <row r="30" spans="1:167" ht="16.5" x14ac:dyDescent="0.3">
      <c r="A30" s="9" t="s">
        <v>19</v>
      </c>
      <c r="B30" s="14">
        <v>0</v>
      </c>
      <c r="C30" s="14">
        <v>2</v>
      </c>
      <c r="D30" s="14">
        <v>231</v>
      </c>
      <c r="E30" s="14">
        <v>420</v>
      </c>
      <c r="F30" s="14">
        <v>381</v>
      </c>
      <c r="G30" s="14">
        <v>201</v>
      </c>
      <c r="H30" s="14">
        <v>210</v>
      </c>
      <c r="I30" s="14">
        <v>259</v>
      </c>
      <c r="J30" s="14">
        <v>343</v>
      </c>
      <c r="K30" s="14">
        <v>335</v>
      </c>
      <c r="L30" s="14">
        <v>238</v>
      </c>
      <c r="M30" s="14">
        <v>193</v>
      </c>
      <c r="N30" s="14">
        <v>139</v>
      </c>
      <c r="O30" s="14">
        <v>72</v>
      </c>
      <c r="P30" s="14">
        <v>0</v>
      </c>
      <c r="Q30"/>
      <c r="R30"/>
      <c r="S30"/>
      <c r="T30"/>
      <c r="U30"/>
      <c r="V30"/>
      <c r="W30"/>
      <c r="X30"/>
      <c r="Y30"/>
      <c r="Z30"/>
      <c r="AA30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</row>
    <row r="31" spans="1:167" ht="16.5" x14ac:dyDescent="0.3">
      <c r="A31" s="9" t="s">
        <v>20</v>
      </c>
      <c r="B31" s="14">
        <v>0</v>
      </c>
      <c r="C31" s="14">
        <v>3</v>
      </c>
      <c r="D31" s="14">
        <v>214</v>
      </c>
      <c r="E31" s="14">
        <v>434</v>
      </c>
      <c r="F31" s="14">
        <v>438</v>
      </c>
      <c r="G31" s="14">
        <v>233</v>
      </c>
      <c r="H31" s="14">
        <v>228</v>
      </c>
      <c r="I31" s="14">
        <v>289</v>
      </c>
      <c r="J31" s="14">
        <v>376</v>
      </c>
      <c r="K31" s="14">
        <v>361</v>
      </c>
      <c r="L31" s="14">
        <v>270</v>
      </c>
      <c r="M31" s="14">
        <v>217</v>
      </c>
      <c r="N31" s="14">
        <v>114</v>
      </c>
      <c r="O31" s="14">
        <v>60</v>
      </c>
      <c r="P31" s="14">
        <v>2</v>
      </c>
      <c r="Q31"/>
      <c r="R31"/>
      <c r="S31"/>
      <c r="T31"/>
      <c r="U31"/>
      <c r="V31"/>
      <c r="W31"/>
      <c r="X31"/>
      <c r="Y31"/>
      <c r="Z31"/>
      <c r="AA31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</row>
    <row r="32" spans="1:167" ht="16.5" x14ac:dyDescent="0.3">
      <c r="A32" s="9" t="s">
        <v>21</v>
      </c>
      <c r="B32" s="14">
        <v>0</v>
      </c>
      <c r="C32" s="14">
        <v>0</v>
      </c>
      <c r="D32" s="14">
        <v>192</v>
      </c>
      <c r="E32" s="14">
        <v>415</v>
      </c>
      <c r="F32" s="14">
        <v>413</v>
      </c>
      <c r="G32" s="14">
        <v>221</v>
      </c>
      <c r="H32" s="14">
        <v>190</v>
      </c>
      <c r="I32" s="14">
        <v>258</v>
      </c>
      <c r="J32" s="14">
        <v>344</v>
      </c>
      <c r="K32" s="14">
        <v>387</v>
      </c>
      <c r="L32" s="14">
        <v>340</v>
      </c>
      <c r="M32" s="14">
        <v>319</v>
      </c>
      <c r="N32" s="14">
        <v>268</v>
      </c>
      <c r="O32" s="14">
        <v>180</v>
      </c>
      <c r="P32" s="14">
        <v>11</v>
      </c>
      <c r="Q32"/>
      <c r="R32"/>
      <c r="S32"/>
      <c r="T32"/>
      <c r="U32"/>
      <c r="V32"/>
      <c r="W32"/>
      <c r="X32"/>
      <c r="Y32"/>
      <c r="Z32"/>
      <c r="AA32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</row>
    <row r="33" spans="1:167" ht="16.5" x14ac:dyDescent="0.3">
      <c r="A33" s="9" t="s">
        <v>22</v>
      </c>
      <c r="B33" s="14">
        <v>0</v>
      </c>
      <c r="C33" s="14">
        <v>1</v>
      </c>
      <c r="D33" s="14">
        <v>85</v>
      </c>
      <c r="E33" s="14">
        <v>222</v>
      </c>
      <c r="F33" s="14">
        <v>260</v>
      </c>
      <c r="G33" s="14">
        <v>225</v>
      </c>
      <c r="H33" s="14">
        <v>235</v>
      </c>
      <c r="I33" s="14">
        <v>294</v>
      </c>
      <c r="J33" s="14">
        <v>325</v>
      </c>
      <c r="K33" s="14">
        <v>388</v>
      </c>
      <c r="L33" s="14">
        <v>371</v>
      </c>
      <c r="M33" s="14">
        <v>328</v>
      </c>
      <c r="N33" s="14">
        <v>265</v>
      </c>
      <c r="O33" s="14">
        <v>147</v>
      </c>
      <c r="P33" s="14">
        <v>12</v>
      </c>
      <c r="Q33"/>
      <c r="R33"/>
      <c r="S33"/>
      <c r="T33"/>
      <c r="U33"/>
      <c r="V33"/>
      <c r="W33"/>
      <c r="X33"/>
      <c r="Y33"/>
      <c r="Z33"/>
      <c r="AA3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</row>
    <row r="34" spans="1:167" ht="16.5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</row>
    <row r="35" spans="1:167" ht="16.5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</row>
    <row r="36" spans="1:167" s="12" customFormat="1" ht="23.25" customHeight="1" thickBot="1" x14ac:dyDescent="0.3">
      <c r="S36" s="11"/>
      <c r="T36" s="11"/>
      <c r="U36" s="11"/>
      <c r="V36" s="11"/>
      <c r="X36" s="11"/>
      <c r="Y36" s="11"/>
      <c r="Z36" s="11"/>
      <c r="AA36" s="11"/>
      <c r="AD36" s="11"/>
      <c r="AE36" s="12">
        <v>9</v>
      </c>
      <c r="AF36" s="12">
        <v>10</v>
      </c>
      <c r="AG36" s="12">
        <v>11</v>
      </c>
      <c r="AH36" s="12">
        <v>12</v>
      </c>
      <c r="AI36" s="12">
        <v>13</v>
      </c>
      <c r="AJ36" s="12">
        <v>14</v>
      </c>
      <c r="AK36" s="12">
        <v>15</v>
      </c>
      <c r="AL36" s="12">
        <v>16</v>
      </c>
      <c r="AM36" s="12">
        <v>17</v>
      </c>
      <c r="AN36" s="12">
        <v>18</v>
      </c>
      <c r="AO36" s="12">
        <v>19</v>
      </c>
      <c r="AP36" s="12">
        <v>20</v>
      </c>
      <c r="AQ36" s="12">
        <v>21</v>
      </c>
      <c r="AR36" s="12">
        <v>22</v>
      </c>
      <c r="AS36" s="12">
        <v>23</v>
      </c>
    </row>
    <row r="37" spans="1:167" s="12" customFormat="1" ht="33" customHeight="1" thickTop="1" thickBot="1" x14ac:dyDescent="0.3">
      <c r="S37" s="11"/>
      <c r="T37" s="11"/>
      <c r="U37" s="11"/>
      <c r="V37" s="11"/>
      <c r="X37" s="11"/>
      <c r="Y37" s="11"/>
      <c r="Z37" s="11"/>
      <c r="AA37" s="11"/>
      <c r="AD37" s="12" t="s">
        <v>47</v>
      </c>
      <c r="AE37" s="13">
        <f t="shared" ref="AE37:AS43" si="0">IFERROR(INDEX($B$27:$P$33, MATCH($AD37, $A$27:$A$33, 0), MATCH(AE$36, $B$26:$P$26, 0)), 0)</f>
        <v>0</v>
      </c>
      <c r="AF37" s="13">
        <f t="shared" si="0"/>
        <v>1</v>
      </c>
      <c r="AG37" s="13">
        <f t="shared" si="0"/>
        <v>226</v>
      </c>
      <c r="AH37" s="13">
        <f t="shared" si="0"/>
        <v>398</v>
      </c>
      <c r="AI37" s="13">
        <f t="shared" si="0"/>
        <v>331</v>
      </c>
      <c r="AJ37" s="13">
        <f t="shared" si="0"/>
        <v>182</v>
      </c>
      <c r="AK37" s="13">
        <f t="shared" si="0"/>
        <v>192</v>
      </c>
      <c r="AL37" s="13">
        <f t="shared" si="0"/>
        <v>247</v>
      </c>
      <c r="AM37" s="13">
        <f t="shared" si="0"/>
        <v>317</v>
      </c>
      <c r="AN37" s="13">
        <f t="shared" si="0"/>
        <v>303</v>
      </c>
      <c r="AO37" s="13">
        <f t="shared" si="0"/>
        <v>235</v>
      </c>
      <c r="AP37" s="13">
        <f t="shared" si="0"/>
        <v>174</v>
      </c>
      <c r="AQ37" s="13">
        <f t="shared" si="0"/>
        <v>134</v>
      </c>
      <c r="AR37" s="13">
        <f t="shared" si="0"/>
        <v>53</v>
      </c>
      <c r="AS37" s="13">
        <f t="shared" si="0"/>
        <v>1</v>
      </c>
    </row>
    <row r="38" spans="1:167" s="12" customFormat="1" ht="33" customHeight="1" thickTop="1" thickBot="1" x14ac:dyDescent="0.3">
      <c r="S38" s="11"/>
      <c r="T38" s="11"/>
      <c r="U38" s="11"/>
      <c r="V38" s="11"/>
      <c r="X38" s="11"/>
      <c r="Y38" s="11"/>
      <c r="Z38" s="11"/>
      <c r="AA38" s="11"/>
      <c r="AD38" s="12" t="s">
        <v>48</v>
      </c>
      <c r="AE38" s="13">
        <f t="shared" si="0"/>
        <v>1</v>
      </c>
      <c r="AF38" s="13">
        <f t="shared" si="0"/>
        <v>0</v>
      </c>
      <c r="AG38" s="13">
        <f t="shared" si="0"/>
        <v>188</v>
      </c>
      <c r="AH38" s="13">
        <f t="shared" si="0"/>
        <v>421</v>
      </c>
      <c r="AI38" s="13">
        <f t="shared" si="0"/>
        <v>371</v>
      </c>
      <c r="AJ38" s="13">
        <f t="shared" si="0"/>
        <v>196</v>
      </c>
      <c r="AK38" s="13">
        <f t="shared" si="0"/>
        <v>191</v>
      </c>
      <c r="AL38" s="13">
        <f t="shared" si="0"/>
        <v>295</v>
      </c>
      <c r="AM38" s="13">
        <f t="shared" si="0"/>
        <v>309</v>
      </c>
      <c r="AN38" s="13">
        <f t="shared" si="0"/>
        <v>301</v>
      </c>
      <c r="AO38" s="13">
        <f t="shared" si="0"/>
        <v>274</v>
      </c>
      <c r="AP38" s="13">
        <f t="shared" si="0"/>
        <v>214</v>
      </c>
      <c r="AQ38" s="13">
        <f t="shared" si="0"/>
        <v>131</v>
      </c>
      <c r="AR38" s="13">
        <f t="shared" si="0"/>
        <v>81</v>
      </c>
      <c r="AS38" s="13">
        <f t="shared" si="0"/>
        <v>0</v>
      </c>
    </row>
    <row r="39" spans="1:167" s="12" customFormat="1" ht="33" customHeight="1" thickTop="1" thickBot="1" x14ac:dyDescent="0.3">
      <c r="S39" s="11"/>
      <c r="T39" s="11"/>
      <c r="U39" s="11"/>
      <c r="V39" s="11"/>
      <c r="X39" s="11"/>
      <c r="Y39" s="11"/>
      <c r="Z39" s="11"/>
      <c r="AA39" s="11"/>
      <c r="AD39" s="12" t="s">
        <v>52</v>
      </c>
      <c r="AE39" s="13">
        <f t="shared" si="0"/>
        <v>0</v>
      </c>
      <c r="AF39" s="13">
        <f t="shared" si="0"/>
        <v>2</v>
      </c>
      <c r="AG39" s="13">
        <f t="shared" si="0"/>
        <v>231</v>
      </c>
      <c r="AH39" s="13">
        <f t="shared" si="0"/>
        <v>420</v>
      </c>
      <c r="AI39" s="13">
        <f t="shared" si="0"/>
        <v>381</v>
      </c>
      <c r="AJ39" s="13">
        <f t="shared" si="0"/>
        <v>201</v>
      </c>
      <c r="AK39" s="13">
        <f t="shared" si="0"/>
        <v>210</v>
      </c>
      <c r="AL39" s="13">
        <f t="shared" si="0"/>
        <v>259</v>
      </c>
      <c r="AM39" s="13">
        <f t="shared" si="0"/>
        <v>343</v>
      </c>
      <c r="AN39" s="13">
        <f t="shared" si="0"/>
        <v>335</v>
      </c>
      <c r="AO39" s="13">
        <f t="shared" si="0"/>
        <v>238</v>
      </c>
      <c r="AP39" s="13">
        <f t="shared" si="0"/>
        <v>193</v>
      </c>
      <c r="AQ39" s="13">
        <f t="shared" si="0"/>
        <v>139</v>
      </c>
      <c r="AR39" s="13">
        <f t="shared" si="0"/>
        <v>72</v>
      </c>
      <c r="AS39" s="13">
        <f t="shared" si="0"/>
        <v>0</v>
      </c>
    </row>
    <row r="40" spans="1:167" s="12" customFormat="1" ht="33" customHeight="1" thickTop="1" thickBot="1" x14ac:dyDescent="0.3">
      <c r="S40" s="11"/>
      <c r="T40" s="11"/>
      <c r="U40" s="11"/>
      <c r="V40" s="11"/>
      <c r="X40" s="11"/>
      <c r="Y40" s="11"/>
      <c r="Z40" s="11"/>
      <c r="AA40" s="11"/>
      <c r="AD40" s="12" t="s">
        <v>49</v>
      </c>
      <c r="AE40" s="13">
        <f t="shared" si="0"/>
        <v>0</v>
      </c>
      <c r="AF40" s="13">
        <f t="shared" si="0"/>
        <v>3</v>
      </c>
      <c r="AG40" s="13">
        <f t="shared" si="0"/>
        <v>214</v>
      </c>
      <c r="AH40" s="13">
        <f t="shared" si="0"/>
        <v>434</v>
      </c>
      <c r="AI40" s="13">
        <f t="shared" si="0"/>
        <v>438</v>
      </c>
      <c r="AJ40" s="13">
        <f t="shared" si="0"/>
        <v>233</v>
      </c>
      <c r="AK40" s="13">
        <f t="shared" si="0"/>
        <v>228</v>
      </c>
      <c r="AL40" s="13">
        <f t="shared" si="0"/>
        <v>289</v>
      </c>
      <c r="AM40" s="13">
        <f t="shared" si="0"/>
        <v>376</v>
      </c>
      <c r="AN40" s="13">
        <f t="shared" si="0"/>
        <v>361</v>
      </c>
      <c r="AO40" s="13">
        <f t="shared" si="0"/>
        <v>270</v>
      </c>
      <c r="AP40" s="13">
        <f t="shared" si="0"/>
        <v>217</v>
      </c>
      <c r="AQ40" s="13">
        <f t="shared" si="0"/>
        <v>114</v>
      </c>
      <c r="AR40" s="13">
        <f t="shared" si="0"/>
        <v>60</v>
      </c>
      <c r="AS40" s="13">
        <f t="shared" si="0"/>
        <v>2</v>
      </c>
    </row>
    <row r="41" spans="1:167" s="12" customFormat="1" ht="33" customHeight="1" thickTop="1" thickBot="1" x14ac:dyDescent="0.3">
      <c r="S41" s="11"/>
      <c r="T41" s="11"/>
      <c r="U41" s="11"/>
      <c r="V41" s="11"/>
      <c r="X41" s="11"/>
      <c r="Y41" s="11"/>
      <c r="Z41" s="11"/>
      <c r="AA41" s="11"/>
      <c r="AD41" s="12" t="s">
        <v>50</v>
      </c>
      <c r="AE41" s="13">
        <f t="shared" si="0"/>
        <v>0</v>
      </c>
      <c r="AF41" s="13">
        <f t="shared" si="0"/>
        <v>0</v>
      </c>
      <c r="AG41" s="13">
        <f t="shared" si="0"/>
        <v>192</v>
      </c>
      <c r="AH41" s="13">
        <f t="shared" si="0"/>
        <v>415</v>
      </c>
      <c r="AI41" s="13">
        <f t="shared" si="0"/>
        <v>413</v>
      </c>
      <c r="AJ41" s="13">
        <f t="shared" si="0"/>
        <v>221</v>
      </c>
      <c r="AK41" s="13">
        <f t="shared" si="0"/>
        <v>190</v>
      </c>
      <c r="AL41" s="13">
        <f t="shared" si="0"/>
        <v>258</v>
      </c>
      <c r="AM41" s="13">
        <f t="shared" si="0"/>
        <v>344</v>
      </c>
      <c r="AN41" s="13">
        <f t="shared" si="0"/>
        <v>387</v>
      </c>
      <c r="AO41" s="13">
        <f t="shared" si="0"/>
        <v>340</v>
      </c>
      <c r="AP41" s="13">
        <f t="shared" si="0"/>
        <v>319</v>
      </c>
      <c r="AQ41" s="13">
        <f t="shared" si="0"/>
        <v>268</v>
      </c>
      <c r="AR41" s="13">
        <f t="shared" si="0"/>
        <v>180</v>
      </c>
      <c r="AS41" s="13">
        <f t="shared" si="0"/>
        <v>11</v>
      </c>
    </row>
    <row r="42" spans="1:167" s="12" customFormat="1" ht="33" customHeight="1" thickTop="1" thickBot="1" x14ac:dyDescent="0.3">
      <c r="S42" s="11"/>
      <c r="T42" s="11"/>
      <c r="U42" s="11"/>
      <c r="V42" s="11"/>
      <c r="X42" s="11"/>
      <c r="Y42" s="11"/>
      <c r="Z42" s="11"/>
      <c r="AA42" s="11"/>
      <c r="AD42" s="12" t="s">
        <v>53</v>
      </c>
      <c r="AE42" s="13">
        <f t="shared" si="0"/>
        <v>0</v>
      </c>
      <c r="AF42" s="13">
        <f t="shared" si="0"/>
        <v>1</v>
      </c>
      <c r="AG42" s="13">
        <f t="shared" si="0"/>
        <v>85</v>
      </c>
      <c r="AH42" s="13">
        <f t="shared" si="0"/>
        <v>222</v>
      </c>
      <c r="AI42" s="13">
        <f t="shared" si="0"/>
        <v>260</v>
      </c>
      <c r="AJ42" s="13">
        <f t="shared" si="0"/>
        <v>225</v>
      </c>
      <c r="AK42" s="13">
        <f t="shared" si="0"/>
        <v>235</v>
      </c>
      <c r="AL42" s="13">
        <f t="shared" si="0"/>
        <v>294</v>
      </c>
      <c r="AM42" s="13">
        <f t="shared" si="0"/>
        <v>325</v>
      </c>
      <c r="AN42" s="13">
        <f t="shared" si="0"/>
        <v>388</v>
      </c>
      <c r="AO42" s="13">
        <f t="shared" si="0"/>
        <v>371</v>
      </c>
      <c r="AP42" s="13">
        <f t="shared" si="0"/>
        <v>328</v>
      </c>
      <c r="AQ42" s="13">
        <f t="shared" si="0"/>
        <v>265</v>
      </c>
      <c r="AR42" s="13">
        <f t="shared" si="0"/>
        <v>147</v>
      </c>
      <c r="AS42" s="13">
        <f t="shared" si="0"/>
        <v>12</v>
      </c>
    </row>
    <row r="43" spans="1:167" s="12" customFormat="1" ht="33" customHeight="1" thickTop="1" thickBot="1" x14ac:dyDescent="0.3">
      <c r="S43" s="11"/>
      <c r="T43" s="11"/>
      <c r="U43" s="11"/>
      <c r="V43" s="11"/>
      <c r="X43" s="11"/>
      <c r="Y43" s="11"/>
      <c r="Z43" s="11"/>
      <c r="AA43" s="11"/>
      <c r="AD43" s="12" t="s">
        <v>51</v>
      </c>
      <c r="AE43" s="13">
        <f t="shared" si="0"/>
        <v>0</v>
      </c>
      <c r="AF43" s="13">
        <f t="shared" si="0"/>
        <v>1</v>
      </c>
      <c r="AG43" s="13">
        <f t="shared" si="0"/>
        <v>95</v>
      </c>
      <c r="AH43" s="13">
        <f t="shared" si="0"/>
        <v>210</v>
      </c>
      <c r="AI43" s="13">
        <f t="shared" si="0"/>
        <v>261</v>
      </c>
      <c r="AJ43" s="13">
        <f t="shared" si="0"/>
        <v>214</v>
      </c>
      <c r="AK43" s="13">
        <f t="shared" si="0"/>
        <v>222</v>
      </c>
      <c r="AL43" s="13">
        <f t="shared" si="0"/>
        <v>278</v>
      </c>
      <c r="AM43" s="13">
        <f t="shared" si="0"/>
        <v>322</v>
      </c>
      <c r="AN43" s="13">
        <f t="shared" si="0"/>
        <v>324</v>
      </c>
      <c r="AO43" s="13">
        <f t="shared" si="0"/>
        <v>281</v>
      </c>
      <c r="AP43" s="13">
        <f t="shared" si="0"/>
        <v>197</v>
      </c>
      <c r="AQ43" s="13">
        <f t="shared" si="0"/>
        <v>147</v>
      </c>
      <c r="AR43" s="13">
        <f t="shared" si="0"/>
        <v>70</v>
      </c>
      <c r="AS43" s="13">
        <f t="shared" si="0"/>
        <v>2</v>
      </c>
    </row>
    <row r="44" spans="1:167" ht="17.25" thickTop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S44" s="3"/>
      <c r="T44" s="3"/>
      <c r="U44" s="3"/>
      <c r="V44" s="3"/>
      <c r="X44" s="3"/>
      <c r="Y44" s="3"/>
      <c r="Z44" s="3"/>
      <c r="AA44" s="3"/>
    </row>
    <row r="45" spans="1:167" ht="16.5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S45" s="3"/>
      <c r="T45" s="3"/>
      <c r="U45" s="3"/>
      <c r="V45" s="3"/>
      <c r="X45" s="3"/>
      <c r="Y45" s="3"/>
      <c r="Z45" s="3"/>
      <c r="AA45" s="3"/>
    </row>
    <row r="46" spans="1:167" ht="16.5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S46" s="3"/>
      <c r="T46" s="3"/>
      <c r="U46" s="3"/>
      <c r="V46" s="3"/>
      <c r="X46" s="3"/>
      <c r="Y46" s="3"/>
      <c r="Z46" s="3"/>
      <c r="AA46" s="3"/>
    </row>
    <row r="47" spans="1:167" ht="16.5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S47" s="3"/>
      <c r="T47" s="3"/>
      <c r="U47" s="3"/>
      <c r="V47" s="3"/>
      <c r="X47" s="3"/>
      <c r="Y47" s="3"/>
      <c r="Z47" s="3"/>
      <c r="AA47" s="3"/>
    </row>
    <row r="48" spans="1:167" ht="16.5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S48" s="3"/>
      <c r="T48" s="3"/>
      <c r="U48" s="3"/>
      <c r="V48" s="3"/>
      <c r="X48" s="3"/>
      <c r="Y48" s="3"/>
      <c r="Z48" s="3"/>
      <c r="AA48" s="3"/>
    </row>
    <row r="49" spans="1:27" ht="16.5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S49" s="3"/>
      <c r="T49" s="3"/>
      <c r="U49" s="3"/>
      <c r="V49" s="3"/>
      <c r="X49" s="3"/>
      <c r="Y49" s="3"/>
      <c r="Z49" s="3"/>
      <c r="AA49" s="3"/>
    </row>
    <row r="50" spans="1:27" ht="16.5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S50" s="3"/>
      <c r="T50" s="3"/>
      <c r="U50" s="3"/>
      <c r="V50" s="3"/>
      <c r="X50" s="3"/>
      <c r="Y50" s="3"/>
      <c r="Z50" s="3"/>
      <c r="AA50" s="3"/>
    </row>
    <row r="51" spans="1:27" ht="16.5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S51" s="3"/>
      <c r="T51" s="3"/>
      <c r="U51" s="3"/>
      <c r="V51" s="3"/>
      <c r="X51" s="3"/>
      <c r="Y51" s="3"/>
      <c r="Z51" s="3"/>
      <c r="AA51" s="3"/>
    </row>
    <row r="52" spans="1:27" ht="16.5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S52" s="3"/>
      <c r="T52" s="3"/>
      <c r="U52" s="3"/>
      <c r="V52" s="3"/>
      <c r="X52" s="3"/>
      <c r="Y52" s="3"/>
      <c r="Z52" s="3"/>
      <c r="AA52" s="3"/>
    </row>
    <row r="53" spans="1:27" ht="16.5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S53" s="3"/>
      <c r="T53" s="3"/>
      <c r="U53" s="3"/>
      <c r="V53" s="3"/>
      <c r="X53" s="3"/>
      <c r="Y53" s="3"/>
      <c r="Z53" s="3"/>
      <c r="AA53" s="3"/>
    </row>
    <row r="54" spans="1:27" ht="16.5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S54" s="3"/>
      <c r="T54" s="3"/>
      <c r="U54" s="3"/>
      <c r="V54" s="3"/>
      <c r="X54" s="3"/>
      <c r="Y54" s="3"/>
      <c r="Z54" s="3"/>
      <c r="AA54" s="3"/>
    </row>
    <row r="55" spans="1:27" ht="16.5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S55" s="3"/>
      <c r="T55" s="3"/>
      <c r="U55" s="3"/>
      <c r="V55" s="3"/>
      <c r="X55" s="3"/>
      <c r="Y55" s="3"/>
      <c r="Z55" s="3"/>
      <c r="AA55" s="3"/>
    </row>
    <row r="56" spans="1:27" ht="16.5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S56" s="3"/>
      <c r="T56" s="3"/>
      <c r="U56" s="3"/>
      <c r="V56" s="3"/>
      <c r="X56" s="3"/>
      <c r="Y56" s="3"/>
      <c r="Z56" s="3"/>
      <c r="AA56" s="3"/>
    </row>
    <row r="57" spans="1:27" ht="16.5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S57" s="3"/>
      <c r="T57" s="3"/>
      <c r="U57" s="3"/>
      <c r="V57" s="3"/>
      <c r="X57" s="3"/>
      <c r="Y57" s="3"/>
      <c r="Z57" s="3"/>
      <c r="AA57" s="3"/>
    </row>
    <row r="58" spans="1:27" ht="16.5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S58" s="3"/>
      <c r="T58" s="3"/>
      <c r="U58" s="3"/>
      <c r="V58" s="3"/>
      <c r="X58" s="3"/>
      <c r="Y58" s="3"/>
      <c r="Z58" s="3"/>
      <c r="AA58" s="3"/>
    </row>
    <row r="59" spans="1:27" ht="16.5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S59" s="3"/>
      <c r="T59" s="3"/>
      <c r="U59" s="3"/>
      <c r="V59" s="3"/>
      <c r="X59" s="3"/>
      <c r="Y59" s="3"/>
      <c r="Z59" s="3"/>
      <c r="AA59" s="3"/>
    </row>
    <row r="60" spans="1:27" ht="16.5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S60" s="3"/>
      <c r="T60" s="3"/>
      <c r="U60" s="3"/>
      <c r="V60" s="3"/>
      <c r="X60" s="3"/>
      <c r="Y60" s="3"/>
      <c r="Z60" s="3"/>
      <c r="AA60" s="3"/>
    </row>
    <row r="61" spans="1:27" ht="16.5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S61" s="3"/>
      <c r="T61" s="3"/>
      <c r="U61" s="3"/>
      <c r="V61" s="3"/>
      <c r="X61" s="3"/>
      <c r="Y61" s="3"/>
      <c r="Z61" s="3"/>
      <c r="AA61" s="3"/>
    </row>
    <row r="62" spans="1:27" ht="16.5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S62" s="3"/>
      <c r="T62" s="3"/>
      <c r="U62" s="3"/>
      <c r="V62" s="3"/>
      <c r="X62" s="3"/>
      <c r="Y62" s="3"/>
      <c r="Z62" s="3"/>
      <c r="AA62" s="3"/>
    </row>
    <row r="63" spans="1:27" ht="16.5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S63" s="3"/>
      <c r="T63" s="3"/>
      <c r="U63" s="3"/>
      <c r="V63" s="3"/>
      <c r="X63" s="3"/>
      <c r="Y63" s="3"/>
      <c r="Z63" s="3"/>
      <c r="AA63" s="3"/>
    </row>
    <row r="64" spans="1:27" ht="16.5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S64" s="3"/>
      <c r="T64" s="3"/>
      <c r="U64" s="3"/>
      <c r="V64" s="3"/>
      <c r="X64" s="3"/>
      <c r="Y64" s="3"/>
      <c r="Z64" s="3"/>
      <c r="AA64" s="3"/>
    </row>
    <row r="65" spans="1:27" ht="16.5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S65" s="3"/>
      <c r="T65" s="3"/>
      <c r="U65" s="3"/>
      <c r="V65" s="3"/>
      <c r="X65" s="3"/>
      <c r="Y65" s="3"/>
      <c r="Z65" s="3"/>
      <c r="AA65" s="3"/>
    </row>
    <row r="66" spans="1:27" ht="16.5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S66" s="3"/>
      <c r="T66" s="3"/>
      <c r="U66" s="3"/>
      <c r="V66" s="3"/>
      <c r="X66" s="3"/>
      <c r="Y66" s="3"/>
      <c r="Z66" s="3"/>
      <c r="AA66" s="3"/>
    </row>
    <row r="67" spans="1:27" ht="16.5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S67" s="3"/>
      <c r="T67" s="3"/>
      <c r="U67" s="3"/>
      <c r="V67" s="3"/>
      <c r="X67" s="3"/>
      <c r="Y67" s="3"/>
      <c r="Z67" s="3"/>
      <c r="AA67" s="3"/>
    </row>
    <row r="68" spans="1:27" ht="16.5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S68" s="3"/>
      <c r="T68" s="3"/>
      <c r="U68" s="3"/>
      <c r="V68" s="3"/>
      <c r="X68" s="3"/>
      <c r="Y68" s="3"/>
      <c r="Z68" s="3"/>
      <c r="AA68" s="3"/>
    </row>
    <row r="69" spans="1:27" ht="16.5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S69" s="3"/>
      <c r="T69" s="3"/>
      <c r="U69" s="3"/>
      <c r="V69" s="3"/>
      <c r="X69" s="3"/>
      <c r="Y69" s="3"/>
      <c r="Z69" s="3"/>
      <c r="AA69" s="3"/>
    </row>
    <row r="70" spans="1:27" ht="16.5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S70" s="3"/>
      <c r="T70" s="3"/>
      <c r="U70" s="3"/>
      <c r="V70" s="3"/>
      <c r="X70" s="3"/>
      <c r="Y70" s="3"/>
      <c r="Z70" s="3"/>
      <c r="AA70" s="3"/>
    </row>
    <row r="71" spans="1:27" ht="16.5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S71" s="3"/>
      <c r="T71" s="3"/>
      <c r="U71" s="3"/>
      <c r="V71" s="3"/>
      <c r="X71" s="3"/>
      <c r="Y71" s="3"/>
      <c r="Z71" s="3"/>
      <c r="AA71" s="3"/>
    </row>
    <row r="72" spans="1:27" ht="16.5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S72" s="3"/>
      <c r="T72" s="3"/>
      <c r="U72" s="3"/>
      <c r="V72" s="3"/>
      <c r="X72" s="3"/>
      <c r="Y72" s="3"/>
      <c r="Z72" s="3"/>
      <c r="AA72" s="3"/>
    </row>
    <row r="73" spans="1:27" ht="16.5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S73" s="3"/>
      <c r="T73" s="3"/>
      <c r="U73" s="3"/>
      <c r="V73" s="3"/>
      <c r="X73" s="3"/>
      <c r="Y73" s="3"/>
      <c r="Z73" s="3"/>
      <c r="AA73" s="3"/>
    </row>
    <row r="74" spans="1:27" ht="16.5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S74" s="3"/>
      <c r="T74" s="3"/>
      <c r="U74" s="3"/>
      <c r="V74" s="3"/>
      <c r="X74" s="3"/>
      <c r="Y74" s="3"/>
      <c r="Z74" s="3"/>
      <c r="AA74" s="3"/>
    </row>
    <row r="75" spans="1:27" ht="16.5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S75" s="3"/>
      <c r="T75" s="3"/>
      <c r="U75" s="3"/>
      <c r="V75" s="3"/>
      <c r="X75" s="3"/>
      <c r="Y75" s="3"/>
      <c r="Z75" s="3"/>
      <c r="AA75" s="3"/>
    </row>
    <row r="76" spans="1:27" ht="16.5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S76" s="3"/>
      <c r="T76" s="3"/>
      <c r="U76" s="3"/>
      <c r="V76" s="3"/>
      <c r="X76" s="3"/>
      <c r="Y76" s="3"/>
      <c r="Z76" s="3"/>
      <c r="AA76" s="3"/>
    </row>
    <row r="77" spans="1:27" ht="16.5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S77" s="3"/>
      <c r="T77" s="3"/>
      <c r="U77" s="3"/>
      <c r="V77" s="3"/>
      <c r="X77" s="3"/>
      <c r="Y77" s="3"/>
      <c r="Z77" s="3"/>
      <c r="AA77" s="3"/>
    </row>
    <row r="78" spans="1:27" ht="16.5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S78" s="3"/>
      <c r="T78" s="3"/>
      <c r="U78" s="3"/>
      <c r="V78" s="3"/>
      <c r="X78" s="3"/>
      <c r="Y78" s="3"/>
      <c r="Z78" s="3"/>
      <c r="AA78" s="3"/>
    </row>
    <row r="79" spans="1:27" ht="16.5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S79" s="3"/>
      <c r="T79" s="3"/>
      <c r="U79" s="3"/>
      <c r="V79" s="3"/>
      <c r="X79" s="3"/>
      <c r="Y79" s="3"/>
      <c r="Z79" s="3"/>
      <c r="AA79" s="3"/>
    </row>
    <row r="80" spans="1:27" ht="16.5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S80" s="3"/>
      <c r="T80" s="3"/>
      <c r="U80" s="3"/>
      <c r="V80" s="3"/>
      <c r="X80" s="3"/>
      <c r="Y80" s="3"/>
      <c r="Z80" s="3"/>
      <c r="AA80" s="3"/>
    </row>
    <row r="81" spans="1:27" ht="16.5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S81" s="3"/>
      <c r="T81" s="3"/>
      <c r="U81" s="3"/>
      <c r="V81" s="3"/>
      <c r="X81" s="3"/>
      <c r="Y81" s="3"/>
      <c r="Z81" s="3"/>
      <c r="AA81" s="3"/>
    </row>
    <row r="82" spans="1:27" ht="16.5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S82" s="3"/>
      <c r="T82" s="3"/>
      <c r="U82" s="3"/>
      <c r="V82" s="3"/>
      <c r="X82" s="3"/>
      <c r="Y82" s="3"/>
      <c r="Z82" s="3"/>
      <c r="AA82" s="3"/>
    </row>
    <row r="83" spans="1:27" ht="16.5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S83" s="3"/>
      <c r="T83" s="3"/>
      <c r="U83" s="3"/>
      <c r="V83" s="3"/>
      <c r="X83" s="3"/>
      <c r="Y83" s="3"/>
      <c r="Z83" s="3"/>
      <c r="AA83" s="3"/>
    </row>
    <row r="84" spans="1:27" ht="16.5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S84" s="3"/>
      <c r="T84" s="3"/>
      <c r="U84" s="3"/>
      <c r="V84" s="3"/>
      <c r="X84" s="3"/>
      <c r="Y84" s="3"/>
      <c r="Z84" s="3"/>
      <c r="AA84" s="3"/>
    </row>
    <row r="85" spans="1:27" ht="16.5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S85" s="3"/>
      <c r="T85" s="3"/>
      <c r="U85" s="3"/>
      <c r="V85" s="3"/>
      <c r="X85" s="3"/>
      <c r="Y85" s="3"/>
      <c r="Z85" s="3"/>
      <c r="AA85" s="3"/>
    </row>
    <row r="86" spans="1:27" ht="16.5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S86" s="3"/>
      <c r="T86" s="3"/>
      <c r="U86" s="3"/>
      <c r="V86" s="3"/>
      <c r="X86" s="3"/>
      <c r="Y86" s="3"/>
      <c r="Z86" s="3"/>
      <c r="AA86" s="3"/>
    </row>
    <row r="87" spans="1:27" ht="16.5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S87" s="3"/>
      <c r="T87" s="3"/>
      <c r="U87" s="3"/>
      <c r="V87" s="3"/>
      <c r="X87" s="3"/>
      <c r="Y87" s="3"/>
      <c r="Z87" s="3"/>
      <c r="AA87" s="3"/>
    </row>
    <row r="88" spans="1:27" ht="16.5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S88" s="3"/>
      <c r="T88" s="3"/>
      <c r="U88" s="3"/>
      <c r="V88" s="3"/>
      <c r="X88" s="3"/>
      <c r="Y88" s="3"/>
      <c r="Z88" s="3"/>
      <c r="AA88" s="3"/>
    </row>
    <row r="89" spans="1:27" ht="16.5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S89" s="3"/>
      <c r="T89" s="3"/>
      <c r="U89" s="3"/>
      <c r="V89" s="3"/>
      <c r="X89" s="3"/>
      <c r="Y89" s="3"/>
      <c r="Z89" s="3"/>
      <c r="AA89" s="3"/>
    </row>
    <row r="90" spans="1:27" ht="16.5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S90" s="3"/>
      <c r="T90" s="3"/>
      <c r="U90" s="3"/>
      <c r="V90" s="3"/>
      <c r="X90" s="3"/>
      <c r="Y90" s="3"/>
      <c r="Z90" s="3"/>
      <c r="AA90" s="3"/>
    </row>
    <row r="91" spans="1:27" ht="16.5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S91" s="3"/>
      <c r="T91" s="3"/>
      <c r="U91" s="3"/>
      <c r="V91" s="3"/>
      <c r="X91" s="3"/>
      <c r="Y91" s="3"/>
      <c r="Z91" s="3"/>
      <c r="AA91" s="3"/>
    </row>
    <row r="92" spans="1:27" ht="16.5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S92" s="3"/>
      <c r="T92" s="3"/>
      <c r="U92" s="3"/>
      <c r="V92" s="3"/>
      <c r="X92" s="3"/>
      <c r="Y92" s="3"/>
      <c r="Z92" s="3"/>
      <c r="AA92" s="3"/>
    </row>
    <row r="93" spans="1:27" ht="16.5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S93" s="3"/>
      <c r="T93" s="3"/>
      <c r="U93" s="3"/>
      <c r="V93" s="3"/>
      <c r="X93" s="3"/>
      <c r="Y93" s="3"/>
      <c r="Z93" s="3"/>
      <c r="AA93" s="3"/>
    </row>
    <row r="94" spans="1:27" ht="16.5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S94" s="3"/>
      <c r="T94" s="3"/>
      <c r="U94" s="3"/>
      <c r="V94" s="3"/>
      <c r="X94" s="3"/>
      <c r="Y94" s="3"/>
      <c r="Z94" s="3"/>
      <c r="AA94" s="3"/>
    </row>
    <row r="95" spans="1:27" ht="16.5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S95" s="3"/>
      <c r="T95" s="3"/>
      <c r="U95" s="3"/>
      <c r="V95" s="3"/>
      <c r="X95" s="3"/>
      <c r="Y95" s="3"/>
      <c r="Z95" s="3"/>
      <c r="AA95" s="3"/>
    </row>
    <row r="96" spans="1:27" ht="16.5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S96" s="3"/>
      <c r="T96" s="3"/>
      <c r="U96" s="3"/>
      <c r="V96" s="3"/>
      <c r="X96" s="3"/>
      <c r="Y96" s="3"/>
      <c r="Z96" s="3"/>
      <c r="AA96" s="3"/>
    </row>
    <row r="97" spans="1:27" ht="16.5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S97" s="3"/>
      <c r="T97" s="3"/>
      <c r="U97" s="3"/>
      <c r="V97" s="3"/>
      <c r="X97" s="3"/>
      <c r="Y97" s="3"/>
      <c r="Z97" s="3"/>
      <c r="AA97" s="3"/>
    </row>
    <row r="98" spans="1:27" ht="16.5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S98" s="3"/>
      <c r="T98" s="3"/>
      <c r="U98" s="3"/>
      <c r="V98" s="3"/>
      <c r="X98" s="3"/>
      <c r="Y98" s="3"/>
      <c r="Z98" s="3"/>
      <c r="AA98" s="3"/>
    </row>
    <row r="99" spans="1:27" ht="16.5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S99" s="3"/>
      <c r="T99" s="3"/>
      <c r="U99" s="3"/>
      <c r="V99" s="3"/>
      <c r="X99" s="3"/>
      <c r="Y99" s="3"/>
      <c r="Z99" s="3"/>
      <c r="AA99" s="3"/>
    </row>
    <row r="100" spans="1:27" ht="16.5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S100" s="3"/>
      <c r="T100" s="3"/>
      <c r="U100" s="3"/>
      <c r="V100" s="3"/>
      <c r="X100" s="3"/>
      <c r="Y100" s="3"/>
      <c r="Z100" s="3"/>
      <c r="AA100" s="3"/>
    </row>
    <row r="101" spans="1:27" ht="16.5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S101" s="3"/>
      <c r="T101" s="3"/>
      <c r="U101" s="3"/>
      <c r="V101" s="3"/>
      <c r="X101" s="3"/>
      <c r="Y101" s="3"/>
      <c r="Z101" s="3"/>
      <c r="AA101" s="3"/>
    </row>
    <row r="102" spans="1:27" ht="16.5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S102" s="3"/>
      <c r="T102" s="3"/>
      <c r="U102" s="3"/>
      <c r="V102" s="3"/>
      <c r="X102" s="3"/>
      <c r="Y102" s="3"/>
      <c r="Z102" s="3"/>
      <c r="AA102" s="3"/>
    </row>
    <row r="103" spans="1:27" ht="16.5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S103" s="3"/>
      <c r="T103" s="3"/>
      <c r="U103" s="3"/>
      <c r="V103" s="3"/>
      <c r="X103" s="3"/>
      <c r="Y103" s="3"/>
      <c r="Z103" s="3"/>
      <c r="AA103" s="3"/>
    </row>
    <row r="104" spans="1:27" ht="16.5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S104" s="3"/>
      <c r="T104" s="3"/>
      <c r="U104" s="3"/>
      <c r="V104" s="3"/>
      <c r="X104" s="3"/>
      <c r="Y104" s="3"/>
      <c r="Z104" s="3"/>
      <c r="AA104" s="3"/>
    </row>
    <row r="105" spans="1:27" ht="16.5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S105" s="3"/>
      <c r="T105" s="3"/>
      <c r="U105" s="3"/>
      <c r="V105" s="3"/>
      <c r="X105" s="3"/>
      <c r="Y105" s="3"/>
      <c r="Z105" s="3"/>
      <c r="AA105" s="3"/>
    </row>
    <row r="106" spans="1:27" ht="16.5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S106" s="3"/>
      <c r="T106" s="3"/>
      <c r="U106" s="3"/>
      <c r="V106" s="3"/>
      <c r="X106" s="3"/>
      <c r="Y106" s="3"/>
      <c r="Z106" s="3"/>
      <c r="AA106" s="3"/>
    </row>
    <row r="107" spans="1:27" ht="16.5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S107" s="3"/>
      <c r="T107" s="3"/>
      <c r="U107" s="3"/>
      <c r="V107" s="3"/>
      <c r="X107" s="3"/>
      <c r="Y107" s="3"/>
      <c r="Z107" s="3"/>
      <c r="AA107" s="3"/>
    </row>
    <row r="108" spans="1:27" ht="16.5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S108" s="3"/>
      <c r="T108" s="3"/>
      <c r="U108" s="3"/>
      <c r="V108" s="3"/>
      <c r="X108" s="3"/>
      <c r="Y108" s="3"/>
      <c r="Z108" s="3"/>
      <c r="AA108" s="3"/>
    </row>
    <row r="109" spans="1:27" ht="16.5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S109" s="3"/>
      <c r="T109" s="3"/>
      <c r="U109" s="3"/>
      <c r="V109" s="3"/>
      <c r="X109" s="3"/>
      <c r="Y109" s="3"/>
      <c r="Z109" s="3"/>
      <c r="AA109" s="3"/>
    </row>
    <row r="110" spans="1:27" ht="16.5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S110" s="3"/>
      <c r="T110" s="3"/>
      <c r="U110" s="3"/>
      <c r="V110" s="3"/>
      <c r="X110" s="3"/>
      <c r="Y110" s="3"/>
      <c r="Z110" s="3"/>
      <c r="AA110" s="3"/>
    </row>
    <row r="111" spans="1:27" ht="16.5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S111" s="3"/>
      <c r="T111" s="3"/>
      <c r="U111" s="3"/>
      <c r="V111" s="3"/>
      <c r="X111" s="3"/>
      <c r="Y111" s="3"/>
      <c r="Z111" s="3"/>
      <c r="AA111" s="3"/>
    </row>
    <row r="112" spans="1:27" ht="16.5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S112" s="3"/>
      <c r="T112" s="3"/>
      <c r="U112" s="3"/>
      <c r="V112" s="3"/>
      <c r="X112" s="3"/>
      <c r="Y112" s="3"/>
      <c r="Z112" s="3"/>
      <c r="AA112" s="3"/>
    </row>
    <row r="113" spans="1:27" ht="16.5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S113" s="3"/>
      <c r="T113" s="3"/>
      <c r="U113" s="3"/>
      <c r="V113" s="3"/>
      <c r="X113" s="3"/>
      <c r="Y113" s="3"/>
      <c r="Z113" s="3"/>
      <c r="AA113" s="3"/>
    </row>
    <row r="114" spans="1:27" ht="16.5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S114" s="3"/>
      <c r="T114" s="3"/>
      <c r="U114" s="3"/>
      <c r="V114" s="3"/>
      <c r="X114" s="3"/>
      <c r="Y114" s="3"/>
      <c r="Z114" s="3"/>
      <c r="AA114" s="3"/>
    </row>
    <row r="115" spans="1:27" ht="16.5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S115" s="3"/>
      <c r="T115" s="3"/>
      <c r="U115" s="3"/>
      <c r="V115" s="3"/>
      <c r="X115" s="3"/>
      <c r="Y115" s="3"/>
      <c r="Z115" s="3"/>
      <c r="AA115" s="3"/>
    </row>
    <row r="116" spans="1:27" ht="16.5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S116" s="3"/>
      <c r="T116" s="3"/>
      <c r="U116" s="3"/>
      <c r="V116" s="3"/>
      <c r="X116" s="3"/>
      <c r="Y116" s="3"/>
      <c r="Z116" s="3"/>
      <c r="AA116" s="3"/>
    </row>
    <row r="117" spans="1:27" ht="16.5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S117" s="3"/>
      <c r="T117" s="3"/>
      <c r="U117" s="3"/>
      <c r="V117" s="3"/>
      <c r="X117" s="3"/>
      <c r="Y117" s="3"/>
      <c r="Z117" s="3"/>
      <c r="AA117" s="3"/>
    </row>
    <row r="118" spans="1:27" ht="16.5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S118" s="3"/>
      <c r="T118" s="3"/>
      <c r="U118" s="3"/>
      <c r="V118" s="3"/>
      <c r="X118" s="3"/>
      <c r="Y118" s="3"/>
      <c r="Z118" s="3"/>
      <c r="AA118" s="3"/>
    </row>
    <row r="119" spans="1:27" ht="16.5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S119" s="3"/>
      <c r="T119" s="3"/>
      <c r="U119" s="3"/>
      <c r="V119" s="3"/>
      <c r="X119" s="3"/>
      <c r="Y119" s="3"/>
      <c r="Z119" s="3"/>
      <c r="AA119" s="3"/>
    </row>
    <row r="120" spans="1:27" ht="16.5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S120" s="3"/>
      <c r="T120" s="3"/>
      <c r="U120" s="3"/>
      <c r="V120" s="3"/>
      <c r="X120" s="3"/>
      <c r="Y120" s="3"/>
      <c r="Z120" s="3"/>
      <c r="AA120" s="3"/>
    </row>
    <row r="121" spans="1:27" ht="16.5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S121" s="3"/>
      <c r="T121" s="3"/>
      <c r="U121" s="3"/>
      <c r="V121" s="3"/>
      <c r="X121" s="3"/>
      <c r="Y121" s="3"/>
      <c r="Z121" s="3"/>
      <c r="AA121" s="3"/>
    </row>
    <row r="122" spans="1:27" ht="16.5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S122" s="3"/>
      <c r="T122" s="3"/>
      <c r="U122" s="3"/>
      <c r="V122" s="3"/>
      <c r="X122" s="3"/>
      <c r="Y122" s="3"/>
      <c r="Z122" s="3"/>
      <c r="AA122" s="3"/>
    </row>
    <row r="123" spans="1:27" ht="16.5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S123" s="3"/>
      <c r="T123" s="3"/>
      <c r="U123" s="3"/>
      <c r="V123" s="3"/>
      <c r="X123" s="3"/>
      <c r="Y123" s="3"/>
      <c r="Z123" s="3"/>
      <c r="AA123" s="3"/>
    </row>
    <row r="124" spans="1:27" ht="16.5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S124" s="3"/>
      <c r="T124" s="3"/>
      <c r="U124" s="3"/>
      <c r="V124" s="3"/>
      <c r="X124" s="3"/>
      <c r="Y124" s="3"/>
      <c r="Z124" s="3"/>
      <c r="AA124" s="3"/>
    </row>
    <row r="125" spans="1:27" ht="16.5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S125" s="3"/>
      <c r="T125" s="3"/>
      <c r="U125" s="3"/>
      <c r="V125" s="3"/>
      <c r="X125" s="3"/>
      <c r="Y125" s="3"/>
      <c r="Z125" s="3"/>
      <c r="AA125" s="3"/>
    </row>
    <row r="126" spans="1:27" ht="16.5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S126" s="3"/>
      <c r="T126" s="3"/>
      <c r="U126" s="3"/>
      <c r="V126" s="3"/>
      <c r="X126" s="3"/>
      <c r="Y126" s="3"/>
      <c r="Z126" s="3"/>
      <c r="AA126" s="3"/>
    </row>
    <row r="127" spans="1:27" ht="16.5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S127" s="3"/>
      <c r="T127" s="3"/>
      <c r="U127" s="3"/>
      <c r="V127" s="3"/>
      <c r="X127" s="3"/>
      <c r="Y127" s="3"/>
      <c r="Z127" s="3"/>
      <c r="AA127" s="3"/>
    </row>
    <row r="128" spans="1:27" ht="16.5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S128" s="3"/>
      <c r="T128" s="3"/>
      <c r="U128" s="3"/>
      <c r="V128" s="3"/>
      <c r="X128" s="3"/>
      <c r="Y128" s="3"/>
      <c r="Z128" s="3"/>
      <c r="AA128" s="3"/>
    </row>
    <row r="129" spans="1:27" ht="16.5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S129" s="3"/>
      <c r="T129" s="3"/>
      <c r="U129" s="3"/>
      <c r="V129" s="3"/>
      <c r="X129" s="3"/>
      <c r="Y129" s="3"/>
      <c r="Z129" s="3"/>
      <c r="AA129" s="3"/>
    </row>
    <row r="130" spans="1:27" ht="16.5" x14ac:dyDescent="0.3">
      <c r="S130" s="3"/>
      <c r="T130" s="3"/>
      <c r="U130" s="3"/>
      <c r="V130" s="3"/>
      <c r="X130" s="3"/>
      <c r="Y130" s="3"/>
      <c r="Z130" s="3"/>
      <c r="AA130" s="3"/>
    </row>
    <row r="131" spans="1:27" ht="16.5" x14ac:dyDescent="0.3">
      <c r="S131" s="3"/>
      <c r="T131" s="3"/>
      <c r="U131" s="3"/>
      <c r="V131" s="3"/>
      <c r="X131" s="3"/>
      <c r="Y131" s="3"/>
      <c r="Z131" s="3"/>
      <c r="AA131" s="3"/>
    </row>
    <row r="132" spans="1:27" ht="16.5" x14ac:dyDescent="0.3">
      <c r="S132" s="3"/>
      <c r="T132" s="3"/>
      <c r="U132" s="3"/>
      <c r="V132" s="3"/>
      <c r="X132" s="3"/>
      <c r="Y132" s="3"/>
      <c r="Z132" s="3"/>
      <c r="AA132" s="3"/>
    </row>
    <row r="133" spans="1:27" ht="16.5" x14ac:dyDescent="0.3">
      <c r="S133" s="3"/>
      <c r="T133" s="3"/>
      <c r="U133" s="3"/>
      <c r="V133" s="3"/>
      <c r="X133" s="3"/>
      <c r="Y133" s="3"/>
      <c r="Z133" s="3"/>
      <c r="AA133" s="3"/>
    </row>
    <row r="134" spans="1:27" ht="16.5" x14ac:dyDescent="0.3">
      <c r="S134" s="3"/>
      <c r="T134" s="3"/>
      <c r="U134" s="3"/>
      <c r="V134" s="3"/>
      <c r="X134" s="3"/>
      <c r="Y134" s="3"/>
      <c r="Z134" s="3"/>
      <c r="AA134" s="3"/>
    </row>
    <row r="135" spans="1:27" ht="16.5" x14ac:dyDescent="0.3">
      <c r="S135" s="3"/>
      <c r="T135" s="3"/>
      <c r="U135" s="3"/>
      <c r="V135" s="3"/>
      <c r="X135" s="3"/>
      <c r="Y135" s="3"/>
      <c r="Z135" s="3"/>
      <c r="AA135" s="3"/>
    </row>
    <row r="136" spans="1:27" ht="16.5" x14ac:dyDescent="0.3">
      <c r="S136" s="3"/>
      <c r="T136" s="3"/>
      <c r="U136" s="3"/>
      <c r="V136" s="3"/>
      <c r="X136" s="3"/>
      <c r="Y136" s="3"/>
      <c r="Z136" s="3"/>
      <c r="AA136" s="3"/>
    </row>
    <row r="137" spans="1:27" ht="16.5" x14ac:dyDescent="0.3">
      <c r="S137" s="3"/>
      <c r="T137" s="3"/>
      <c r="U137" s="3"/>
      <c r="V137" s="3"/>
      <c r="X137" s="3"/>
      <c r="Y137" s="3"/>
      <c r="Z137" s="3"/>
      <c r="AA137" s="3"/>
    </row>
    <row r="138" spans="1:27" ht="16.5" x14ac:dyDescent="0.3">
      <c r="S138" s="3"/>
      <c r="T138" s="3"/>
      <c r="U138" s="3"/>
      <c r="V138" s="3"/>
      <c r="X138" s="3"/>
      <c r="Y138" s="3"/>
      <c r="Z138" s="3"/>
      <c r="AA138" s="3"/>
    </row>
    <row r="139" spans="1:27" ht="16.5" x14ac:dyDescent="0.3">
      <c r="S139" s="3"/>
      <c r="T139" s="3"/>
      <c r="U139" s="3"/>
      <c r="V139" s="3"/>
      <c r="X139" s="3"/>
      <c r="Y139" s="3"/>
      <c r="Z139" s="3"/>
      <c r="AA139" s="3"/>
    </row>
    <row r="140" spans="1:27" ht="16.5" x14ac:dyDescent="0.3">
      <c r="S140" s="3"/>
      <c r="T140" s="3"/>
      <c r="U140" s="3"/>
      <c r="V140" s="3"/>
      <c r="X140" s="3"/>
      <c r="Y140" s="3"/>
      <c r="Z140" s="3"/>
      <c r="AA140" s="3"/>
    </row>
    <row r="141" spans="1:27" ht="16.5" x14ac:dyDescent="0.3">
      <c r="S141" s="3"/>
      <c r="T141" s="3"/>
      <c r="U141" s="3"/>
      <c r="V141" s="3"/>
      <c r="X141" s="3"/>
      <c r="Y141" s="3"/>
      <c r="Z141" s="3"/>
      <c r="AA141" s="3"/>
    </row>
    <row r="142" spans="1:27" ht="16.5" x14ac:dyDescent="0.3">
      <c r="S142" s="3"/>
      <c r="T142" s="3"/>
      <c r="U142" s="3"/>
      <c r="V142" s="3"/>
      <c r="X142" s="3"/>
      <c r="Y142" s="3"/>
      <c r="Z142" s="3"/>
      <c r="AA142" s="3"/>
    </row>
    <row r="143" spans="1:27" ht="16.5" x14ac:dyDescent="0.3">
      <c r="S143" s="3"/>
      <c r="T143" s="3"/>
      <c r="U143" s="3"/>
      <c r="V143" s="3"/>
      <c r="X143" s="3"/>
      <c r="Y143" s="3"/>
      <c r="Z143" s="3"/>
      <c r="AA143" s="3"/>
    </row>
    <row r="144" spans="1:27" ht="16.5" x14ac:dyDescent="0.3">
      <c r="S144" s="3"/>
      <c r="T144" s="3"/>
      <c r="U144" s="3"/>
      <c r="V144" s="3"/>
      <c r="X144" s="3"/>
      <c r="Y144" s="3"/>
      <c r="Z144" s="3"/>
      <c r="AA144" s="3"/>
    </row>
    <row r="145" spans="19:27" ht="16.5" x14ac:dyDescent="0.3">
      <c r="S145" s="3"/>
      <c r="T145" s="3"/>
      <c r="U145" s="3"/>
      <c r="V145" s="3"/>
      <c r="X145" s="3"/>
      <c r="Y145" s="3"/>
      <c r="Z145" s="3"/>
      <c r="AA145" s="3"/>
    </row>
    <row r="146" spans="19:27" ht="16.5" x14ac:dyDescent="0.3">
      <c r="S146" s="3"/>
      <c r="T146" s="3"/>
      <c r="U146" s="3"/>
      <c r="V146" s="3"/>
      <c r="X146" s="3"/>
      <c r="Y146" s="3"/>
      <c r="Z146" s="3"/>
      <c r="AA146" s="3"/>
    </row>
    <row r="147" spans="19:27" ht="16.5" x14ac:dyDescent="0.3">
      <c r="S147" s="3"/>
      <c r="T147" s="3"/>
      <c r="U147" s="3"/>
      <c r="V147" s="3"/>
      <c r="X147" s="3"/>
      <c r="Y147" s="3"/>
      <c r="Z147" s="3"/>
      <c r="AA147" s="3"/>
    </row>
    <row r="148" spans="19:27" ht="16.5" x14ac:dyDescent="0.3">
      <c r="S148" s="3"/>
      <c r="T148" s="3"/>
      <c r="U148" s="3"/>
      <c r="V148" s="3"/>
      <c r="X148" s="3"/>
      <c r="Y148" s="3"/>
      <c r="Z148" s="3"/>
      <c r="AA148" s="3"/>
    </row>
    <row r="149" spans="19:27" ht="16.5" x14ac:dyDescent="0.3">
      <c r="S149" s="3"/>
      <c r="T149" s="3"/>
      <c r="U149" s="3"/>
      <c r="V149" s="3"/>
      <c r="X149" s="3"/>
      <c r="Y149" s="3"/>
      <c r="Z149" s="3"/>
      <c r="AA149" s="3"/>
    </row>
    <row r="150" spans="19:27" ht="16.5" x14ac:dyDescent="0.3">
      <c r="S150" s="3"/>
      <c r="T150" s="3"/>
      <c r="U150" s="3"/>
      <c r="V150" s="3"/>
      <c r="X150" s="3"/>
      <c r="Y150" s="3"/>
      <c r="Z150" s="3"/>
      <c r="AA150" s="3"/>
    </row>
    <row r="151" spans="19:27" ht="16.5" x14ac:dyDescent="0.3">
      <c r="S151" s="3"/>
      <c r="T151" s="3"/>
      <c r="U151" s="3"/>
      <c r="V151" s="3"/>
      <c r="X151" s="3"/>
      <c r="Y151" s="3"/>
      <c r="Z151" s="3"/>
      <c r="AA151" s="3"/>
    </row>
    <row r="152" spans="19:27" ht="16.5" x14ac:dyDescent="0.3">
      <c r="S152" s="3"/>
      <c r="T152" s="3"/>
      <c r="U152" s="3"/>
      <c r="V152" s="3"/>
      <c r="X152" s="3"/>
      <c r="Y152" s="3"/>
      <c r="Z152" s="3"/>
      <c r="AA152" s="3"/>
    </row>
    <row r="153" spans="19:27" ht="16.5" x14ac:dyDescent="0.3">
      <c r="S153" s="3"/>
      <c r="T153" s="3"/>
      <c r="U153" s="3"/>
      <c r="V153" s="3"/>
      <c r="X153" s="3"/>
      <c r="Y153" s="3"/>
      <c r="Z153" s="3"/>
      <c r="AA153" s="3"/>
    </row>
    <row r="154" spans="19:27" ht="16.5" x14ac:dyDescent="0.3">
      <c r="S154" s="3"/>
      <c r="T154" s="3"/>
      <c r="U154" s="3"/>
      <c r="V154" s="3"/>
      <c r="X154" s="3"/>
      <c r="Y154" s="3"/>
      <c r="Z154" s="3"/>
      <c r="AA154" s="3"/>
    </row>
    <row r="155" spans="19:27" ht="16.5" x14ac:dyDescent="0.3">
      <c r="S155" s="3"/>
      <c r="T155" s="3"/>
      <c r="U155" s="3"/>
      <c r="V155" s="3"/>
      <c r="X155" s="3"/>
      <c r="Y155" s="3"/>
      <c r="Z155" s="3"/>
      <c r="AA155" s="3"/>
    </row>
    <row r="156" spans="19:27" ht="16.5" x14ac:dyDescent="0.3">
      <c r="S156" s="3"/>
      <c r="T156" s="3"/>
      <c r="U156" s="3"/>
      <c r="V156" s="3"/>
      <c r="X156" s="3"/>
      <c r="Y156" s="3"/>
      <c r="Z156" s="3"/>
      <c r="AA156" s="3"/>
    </row>
    <row r="157" spans="19:27" ht="16.5" x14ac:dyDescent="0.3">
      <c r="S157" s="3"/>
      <c r="T157" s="3"/>
      <c r="U157" s="3"/>
      <c r="V157" s="3"/>
      <c r="X157" s="3"/>
      <c r="Y157" s="3"/>
      <c r="Z157" s="3"/>
      <c r="AA157" s="3"/>
    </row>
    <row r="158" spans="19:27" ht="16.5" x14ac:dyDescent="0.3">
      <c r="S158" s="3"/>
      <c r="T158" s="3"/>
      <c r="U158" s="3"/>
      <c r="V158" s="3"/>
      <c r="X158" s="3"/>
      <c r="Y158" s="3"/>
      <c r="Z158" s="3"/>
      <c r="AA158" s="3"/>
    </row>
    <row r="159" spans="19:27" ht="16.5" x14ac:dyDescent="0.3">
      <c r="S159" s="3"/>
      <c r="T159" s="3"/>
      <c r="U159" s="3"/>
      <c r="V159" s="3"/>
      <c r="X159" s="3"/>
      <c r="Y159" s="3"/>
      <c r="Z159" s="3"/>
      <c r="AA159" s="3"/>
    </row>
    <row r="160" spans="19:27" ht="16.5" x14ac:dyDescent="0.3">
      <c r="S160" s="3"/>
      <c r="T160" s="3"/>
      <c r="U160" s="3"/>
      <c r="V160" s="3"/>
      <c r="X160" s="3"/>
      <c r="Y160" s="3"/>
      <c r="Z160" s="3"/>
      <c r="AA160" s="3"/>
    </row>
    <row r="161" spans="19:27" ht="16.5" x14ac:dyDescent="0.3">
      <c r="S161" s="3"/>
      <c r="T161" s="3"/>
      <c r="U161" s="3"/>
      <c r="V161" s="3"/>
      <c r="X161" s="3"/>
      <c r="Y161" s="3"/>
      <c r="Z161" s="3"/>
      <c r="AA161" s="3"/>
    </row>
    <row r="162" spans="19:27" ht="16.5" x14ac:dyDescent="0.3">
      <c r="S162" s="3"/>
      <c r="T162" s="3"/>
      <c r="U162" s="3"/>
      <c r="V162" s="3"/>
      <c r="X162" s="3"/>
      <c r="Y162" s="3"/>
      <c r="Z162" s="3"/>
      <c r="AA162" s="3"/>
    </row>
    <row r="163" spans="19:27" ht="16.5" x14ac:dyDescent="0.3">
      <c r="S163" s="3"/>
      <c r="T163" s="3"/>
      <c r="U163" s="3"/>
      <c r="V163" s="3"/>
      <c r="X163" s="3"/>
      <c r="Y163" s="3"/>
      <c r="Z163" s="3"/>
      <c r="AA163" s="3"/>
    </row>
    <row r="164" spans="19:27" ht="16.5" x14ac:dyDescent="0.3">
      <c r="S164" s="3"/>
      <c r="T164" s="3"/>
      <c r="U164" s="3"/>
      <c r="V164" s="3"/>
      <c r="X164" s="3"/>
      <c r="Y164" s="3"/>
      <c r="Z164" s="3"/>
      <c r="AA164" s="3"/>
    </row>
    <row r="165" spans="19:27" ht="16.5" x14ac:dyDescent="0.3">
      <c r="S165" s="3"/>
      <c r="T165" s="3"/>
      <c r="U165" s="3"/>
      <c r="V165" s="3"/>
      <c r="X165" s="3"/>
      <c r="Y165" s="3"/>
      <c r="Z165" s="3"/>
      <c r="AA165" s="3"/>
    </row>
    <row r="166" spans="19:27" ht="16.5" x14ac:dyDescent="0.3">
      <c r="S166" s="3"/>
      <c r="T166" s="3"/>
      <c r="U166" s="3"/>
      <c r="V166" s="3"/>
      <c r="X166" s="3"/>
      <c r="Y166" s="3"/>
      <c r="Z166" s="3"/>
      <c r="AA166" s="3"/>
    </row>
    <row r="167" spans="19:27" ht="16.5" x14ac:dyDescent="0.3">
      <c r="S167" s="3"/>
      <c r="T167" s="3"/>
      <c r="U167" s="3"/>
      <c r="V167" s="3"/>
      <c r="X167" s="3"/>
      <c r="Y167" s="3"/>
      <c r="Z167" s="3"/>
      <c r="AA167" s="3"/>
    </row>
    <row r="168" spans="19:27" ht="16.5" x14ac:dyDescent="0.3">
      <c r="S168" s="3"/>
      <c r="T168" s="3"/>
      <c r="U168" s="3"/>
      <c r="V168" s="3"/>
      <c r="X168" s="3"/>
      <c r="Y168" s="3"/>
      <c r="Z168" s="3"/>
      <c r="AA168" s="3"/>
    </row>
    <row r="169" spans="19:27" ht="16.5" x14ac:dyDescent="0.3">
      <c r="S169" s="3"/>
      <c r="T169" s="3"/>
      <c r="U169" s="3"/>
      <c r="V169" s="3"/>
      <c r="X169" s="3"/>
      <c r="Y169" s="3"/>
      <c r="Z169" s="3"/>
      <c r="AA169" s="3"/>
    </row>
    <row r="170" spans="19:27" ht="16.5" x14ac:dyDescent="0.3">
      <c r="S170" s="3"/>
      <c r="T170" s="3"/>
      <c r="U170" s="3"/>
      <c r="V170" s="3"/>
      <c r="X170" s="3"/>
      <c r="Y170" s="3"/>
      <c r="Z170" s="3"/>
      <c r="AA170" s="3"/>
    </row>
    <row r="171" spans="19:27" ht="16.5" x14ac:dyDescent="0.3">
      <c r="S171" s="3"/>
      <c r="T171" s="3"/>
      <c r="U171" s="3"/>
      <c r="V171" s="3"/>
      <c r="X171" s="3"/>
      <c r="Y171" s="3"/>
      <c r="Z171" s="3"/>
      <c r="AA171" s="3"/>
    </row>
    <row r="172" spans="19:27" ht="16.5" x14ac:dyDescent="0.3">
      <c r="S172" s="3"/>
      <c r="T172" s="3"/>
      <c r="U172" s="3"/>
      <c r="V172" s="3"/>
    </row>
    <row r="173" spans="19:27" ht="16.5" x14ac:dyDescent="0.3">
      <c r="S173" s="3"/>
      <c r="T173" s="3"/>
      <c r="U173" s="3"/>
      <c r="V173" s="3"/>
    </row>
    <row r="174" spans="19:27" ht="16.5" x14ac:dyDescent="0.3">
      <c r="S174" s="3"/>
      <c r="T174" s="3"/>
      <c r="U174" s="3"/>
      <c r="V174" s="3"/>
    </row>
    <row r="175" spans="19:27" ht="16.5" x14ac:dyDescent="0.3">
      <c r="S175" s="3"/>
      <c r="T175" s="3"/>
      <c r="U175" s="3"/>
      <c r="V175" s="3"/>
    </row>
    <row r="176" spans="19:27" ht="16.5" x14ac:dyDescent="0.3">
      <c r="S176" s="3"/>
      <c r="T176" s="3"/>
      <c r="U176" s="3"/>
      <c r="V176" s="3"/>
    </row>
    <row r="177" spans="19:22" ht="16.5" x14ac:dyDescent="0.3">
      <c r="S177" s="3"/>
      <c r="T177" s="3"/>
      <c r="U177" s="3"/>
      <c r="V177" s="3"/>
    </row>
    <row r="178" spans="19:22" ht="16.5" x14ac:dyDescent="0.3">
      <c r="S178" s="3"/>
      <c r="T178" s="3"/>
      <c r="U178" s="3"/>
      <c r="V178" s="3"/>
    </row>
    <row r="179" spans="19:22" ht="16.5" x14ac:dyDescent="0.3">
      <c r="S179" s="3"/>
      <c r="T179" s="3"/>
      <c r="U179" s="3"/>
      <c r="V179" s="3"/>
    </row>
    <row r="180" spans="19:22" ht="16.5" x14ac:dyDescent="0.3">
      <c r="S180" s="3"/>
      <c r="T180" s="3"/>
      <c r="U180" s="3"/>
      <c r="V180" s="3"/>
    </row>
    <row r="181" spans="19:22" ht="16.5" x14ac:dyDescent="0.3">
      <c r="S181" s="3"/>
      <c r="T181" s="3"/>
      <c r="U181" s="3"/>
      <c r="V181" s="3"/>
    </row>
    <row r="182" spans="19:22" ht="16.5" x14ac:dyDescent="0.3">
      <c r="S182" s="3"/>
      <c r="T182" s="3"/>
      <c r="U182" s="3"/>
      <c r="V182" s="3"/>
    </row>
    <row r="183" spans="19:22" ht="16.5" x14ac:dyDescent="0.3">
      <c r="S183" s="3"/>
      <c r="T183" s="3"/>
      <c r="U183" s="3"/>
      <c r="V183" s="3"/>
    </row>
    <row r="184" spans="19:22" ht="16.5" x14ac:dyDescent="0.3">
      <c r="S184" s="3"/>
      <c r="T184" s="3"/>
      <c r="U184" s="3"/>
      <c r="V184" s="3"/>
    </row>
    <row r="185" spans="19:22" ht="16.5" x14ac:dyDescent="0.3">
      <c r="S185" s="3"/>
      <c r="T185" s="3"/>
      <c r="U185" s="3"/>
      <c r="V185" s="3"/>
    </row>
    <row r="186" spans="19:22" ht="16.5" x14ac:dyDescent="0.3">
      <c r="S186" s="3"/>
      <c r="T186" s="3"/>
      <c r="U186" s="3"/>
      <c r="V186" s="3"/>
    </row>
    <row r="187" spans="19:22" ht="16.5" x14ac:dyDescent="0.3">
      <c r="S187" s="3"/>
      <c r="T187" s="3"/>
      <c r="U187" s="3"/>
      <c r="V187" s="3"/>
    </row>
    <row r="188" spans="19:22" ht="16.5" x14ac:dyDescent="0.3">
      <c r="S188" s="3"/>
      <c r="T188" s="3"/>
      <c r="U188" s="3"/>
      <c r="V188" s="3"/>
    </row>
    <row r="189" spans="19:22" ht="16.5" x14ac:dyDescent="0.3">
      <c r="S189" s="3"/>
      <c r="T189" s="3"/>
      <c r="U189" s="3"/>
      <c r="V189" s="3"/>
    </row>
    <row r="190" spans="19:22" ht="16.5" x14ac:dyDescent="0.3">
      <c r="S190" s="3"/>
      <c r="T190" s="3"/>
      <c r="U190" s="3"/>
      <c r="V190" s="3"/>
    </row>
    <row r="191" spans="19:22" ht="16.5" x14ac:dyDescent="0.3">
      <c r="S191" s="3"/>
      <c r="T191" s="3"/>
      <c r="U191" s="3"/>
      <c r="V191" s="3"/>
    </row>
    <row r="192" spans="19:22" ht="16.5" x14ac:dyDescent="0.3">
      <c r="S192" s="3"/>
      <c r="T192" s="3"/>
      <c r="U192" s="3"/>
      <c r="V192" s="3"/>
    </row>
    <row r="193" spans="19:22" ht="16.5" x14ac:dyDescent="0.3">
      <c r="S193" s="3"/>
      <c r="T193" s="3"/>
      <c r="U193" s="3"/>
      <c r="V193" s="3"/>
    </row>
    <row r="194" spans="19:22" ht="16.5" x14ac:dyDescent="0.3">
      <c r="S194" s="3"/>
      <c r="T194" s="3"/>
      <c r="U194" s="3"/>
      <c r="V194" s="3"/>
    </row>
    <row r="195" spans="19:22" ht="16.5" x14ac:dyDescent="0.3">
      <c r="S195" s="3"/>
      <c r="T195" s="3"/>
      <c r="U195" s="3"/>
      <c r="V195" s="3"/>
    </row>
    <row r="196" spans="19:22" ht="16.5" x14ac:dyDescent="0.3">
      <c r="S196" s="3"/>
      <c r="T196" s="3"/>
      <c r="U196" s="3"/>
      <c r="V196" s="3"/>
    </row>
    <row r="197" spans="19:22" ht="16.5" x14ac:dyDescent="0.3">
      <c r="S197" s="3"/>
      <c r="T197" s="3"/>
      <c r="U197" s="3"/>
      <c r="V197" s="3"/>
    </row>
    <row r="198" spans="19:22" ht="16.5" x14ac:dyDescent="0.3">
      <c r="S198" s="3"/>
      <c r="T198" s="3"/>
      <c r="U198" s="3"/>
      <c r="V198" s="3"/>
    </row>
    <row r="199" spans="19:22" ht="16.5" x14ac:dyDescent="0.3">
      <c r="S199" s="3"/>
      <c r="T199" s="3"/>
    </row>
    <row r="200" spans="19:22" ht="16.5" x14ac:dyDescent="0.3">
      <c r="S200" s="3"/>
      <c r="T200" s="3"/>
    </row>
    <row r="201" spans="19:22" ht="16.5" x14ac:dyDescent="0.3">
      <c r="S201" s="3"/>
      <c r="T201" s="3"/>
    </row>
    <row r="202" spans="19:22" ht="16.5" x14ac:dyDescent="0.3">
      <c r="S202" s="3"/>
      <c r="T202" s="3"/>
    </row>
    <row r="203" spans="19:22" ht="16.5" x14ac:dyDescent="0.3">
      <c r="S203" s="3"/>
      <c r="T203" s="3"/>
    </row>
    <row r="204" spans="19:22" ht="16.5" x14ac:dyDescent="0.3">
      <c r="S204" s="3"/>
      <c r="T204" s="3"/>
    </row>
    <row r="205" spans="19:22" ht="16.5" x14ac:dyDescent="0.3">
      <c r="S205" s="3"/>
      <c r="T205" s="3"/>
    </row>
    <row r="206" spans="19:22" ht="16.5" x14ac:dyDescent="0.3">
      <c r="S206" s="3"/>
      <c r="T206" s="3"/>
    </row>
    <row r="207" spans="19:22" ht="16.5" x14ac:dyDescent="0.3">
      <c r="S207" s="3"/>
      <c r="T207" s="3"/>
    </row>
    <row r="208" spans="19:22" ht="16.5" x14ac:dyDescent="0.3">
      <c r="S208" s="3"/>
      <c r="T208" s="3"/>
    </row>
    <row r="209" spans="19:20" ht="16.5" x14ac:dyDescent="0.3">
      <c r="S209" s="3"/>
      <c r="T209" s="3"/>
    </row>
    <row r="210" spans="19:20" ht="16.5" x14ac:dyDescent="0.3">
      <c r="S210" s="3"/>
      <c r="T210" s="3"/>
    </row>
    <row r="211" spans="19:20" ht="16.5" x14ac:dyDescent="0.3">
      <c r="S211" s="3"/>
      <c r="T211" s="3"/>
    </row>
    <row r="212" spans="19:20" ht="16.5" x14ac:dyDescent="0.3">
      <c r="S212" s="3"/>
      <c r="T212" s="3"/>
    </row>
    <row r="213" spans="19:20" ht="16.5" x14ac:dyDescent="0.3">
      <c r="S213" s="3"/>
      <c r="T213" s="3"/>
    </row>
    <row r="214" spans="19:20" ht="16.5" x14ac:dyDescent="0.3">
      <c r="S214" s="3"/>
      <c r="T214" s="3"/>
    </row>
    <row r="215" spans="19:20" ht="16.5" x14ac:dyDescent="0.3">
      <c r="S215" s="3"/>
      <c r="T215" s="3"/>
    </row>
    <row r="216" spans="19:20" ht="16.5" x14ac:dyDescent="0.3">
      <c r="S216" s="3"/>
      <c r="T216" s="3"/>
    </row>
    <row r="217" spans="19:20" ht="16.5" x14ac:dyDescent="0.3">
      <c r="S217" s="3"/>
      <c r="T217" s="3"/>
    </row>
    <row r="218" spans="19:20" ht="16.5" x14ac:dyDescent="0.3">
      <c r="S218" s="3"/>
      <c r="T218" s="3"/>
    </row>
    <row r="219" spans="19:20" ht="16.5" x14ac:dyDescent="0.3">
      <c r="S219" s="3"/>
      <c r="T219" s="3"/>
    </row>
    <row r="220" spans="19:20" ht="16.5" x14ac:dyDescent="0.3">
      <c r="S220" s="3"/>
      <c r="T220" s="3"/>
    </row>
    <row r="221" spans="19:20" ht="16.5" x14ac:dyDescent="0.3">
      <c r="S221" s="3"/>
      <c r="T221" s="3"/>
    </row>
    <row r="222" spans="19:20" ht="16.5" x14ac:dyDescent="0.3">
      <c r="S222" s="3"/>
      <c r="T222" s="3"/>
    </row>
    <row r="223" spans="19:20" ht="16.5" x14ac:dyDescent="0.3">
      <c r="S223" s="3"/>
      <c r="T223" s="3"/>
    </row>
    <row r="224" spans="19:20" ht="16.5" x14ac:dyDescent="0.3">
      <c r="S224" s="3"/>
      <c r="T224" s="3"/>
    </row>
    <row r="225" spans="19:20" ht="16.5" x14ac:dyDescent="0.3">
      <c r="S225" s="3"/>
      <c r="T225" s="3"/>
    </row>
    <row r="226" spans="19:20" ht="16.5" x14ac:dyDescent="0.3">
      <c r="S226" s="3"/>
      <c r="T226" s="3"/>
    </row>
    <row r="227" spans="19:20" ht="16.5" x14ac:dyDescent="0.3">
      <c r="S227" s="3"/>
      <c r="T227" s="3"/>
    </row>
    <row r="228" spans="19:20" ht="16.5" x14ac:dyDescent="0.3">
      <c r="S228" s="3"/>
      <c r="T228" s="3"/>
    </row>
    <row r="229" spans="19:20" ht="16.5" x14ac:dyDescent="0.3">
      <c r="S229" s="3"/>
      <c r="T229" s="3"/>
    </row>
    <row r="230" spans="19:20" ht="16.5" x14ac:dyDescent="0.3">
      <c r="S230" s="3"/>
      <c r="T230" s="3"/>
    </row>
    <row r="231" spans="19:20" ht="16.5" x14ac:dyDescent="0.3">
      <c r="S231" s="3"/>
      <c r="T231" s="3"/>
    </row>
    <row r="232" spans="19:20" ht="16.5" x14ac:dyDescent="0.3">
      <c r="S232" s="3"/>
      <c r="T232" s="3"/>
    </row>
    <row r="233" spans="19:20" ht="16.5" x14ac:dyDescent="0.3">
      <c r="S233" s="3"/>
      <c r="T233" s="3"/>
    </row>
    <row r="234" spans="19:20" ht="16.5" x14ac:dyDescent="0.3">
      <c r="S234" s="3"/>
      <c r="T234" s="3"/>
    </row>
    <row r="235" spans="19:20" ht="16.5" x14ac:dyDescent="0.3">
      <c r="S235" s="3"/>
      <c r="T235" s="3"/>
    </row>
    <row r="236" spans="19:20" ht="16.5" x14ac:dyDescent="0.3">
      <c r="S236" s="3"/>
      <c r="T236" s="3"/>
    </row>
    <row r="237" spans="19:20" ht="16.5" x14ac:dyDescent="0.3">
      <c r="S237" s="3"/>
      <c r="T237" s="3"/>
    </row>
    <row r="238" spans="19:20" ht="16.5" x14ac:dyDescent="0.3">
      <c r="S238" s="3"/>
      <c r="T238" s="3"/>
    </row>
    <row r="239" spans="19:20" ht="16.5" x14ac:dyDescent="0.3">
      <c r="S239" s="3"/>
      <c r="T239" s="3"/>
    </row>
    <row r="240" spans="19:20" ht="16.5" x14ac:dyDescent="0.3">
      <c r="S240" s="3"/>
      <c r="T240" s="3"/>
    </row>
    <row r="241" spans="19:20" ht="16.5" x14ac:dyDescent="0.3">
      <c r="S241" s="3"/>
      <c r="T241" s="3"/>
    </row>
    <row r="242" spans="19:20" ht="16.5" x14ac:dyDescent="0.3">
      <c r="S242" s="3"/>
      <c r="T242" s="3"/>
    </row>
    <row r="243" spans="19:20" ht="16.5" x14ac:dyDescent="0.3">
      <c r="S243" s="3"/>
      <c r="T243" s="3"/>
    </row>
    <row r="244" spans="19:20" ht="16.5" x14ac:dyDescent="0.3">
      <c r="S244" s="3"/>
      <c r="T244" s="3"/>
    </row>
    <row r="245" spans="19:20" ht="16.5" x14ac:dyDescent="0.3">
      <c r="S245" s="3"/>
      <c r="T245" s="3"/>
    </row>
    <row r="246" spans="19:20" ht="16.5" x14ac:dyDescent="0.3">
      <c r="S246" s="3"/>
      <c r="T246" s="3"/>
    </row>
    <row r="247" spans="19:20" ht="16.5" x14ac:dyDescent="0.3">
      <c r="S247" s="3"/>
      <c r="T247" s="3"/>
    </row>
    <row r="248" spans="19:20" ht="16.5" x14ac:dyDescent="0.3">
      <c r="S248" s="3"/>
      <c r="T248" s="3"/>
    </row>
    <row r="249" spans="19:20" ht="16.5" x14ac:dyDescent="0.3">
      <c r="S249" s="3"/>
      <c r="T249" s="3"/>
    </row>
    <row r="250" spans="19:20" ht="16.5" x14ac:dyDescent="0.3">
      <c r="S250" s="3"/>
      <c r="T250" s="3"/>
    </row>
    <row r="251" spans="19:20" ht="16.5" x14ac:dyDescent="0.3">
      <c r="S251" s="3"/>
      <c r="T251" s="3"/>
    </row>
    <row r="252" spans="19:20" ht="16.5" x14ac:dyDescent="0.3">
      <c r="S252" s="3"/>
      <c r="T252" s="3"/>
    </row>
    <row r="253" spans="19:20" ht="16.5" x14ac:dyDescent="0.3">
      <c r="S253" s="3"/>
      <c r="T253" s="3"/>
    </row>
    <row r="254" spans="19:20" ht="16.5" x14ac:dyDescent="0.3">
      <c r="S254" s="3"/>
      <c r="T254" s="3"/>
    </row>
    <row r="255" spans="19:20" ht="16.5" x14ac:dyDescent="0.3">
      <c r="S255" s="3"/>
      <c r="T255" s="3"/>
    </row>
    <row r="256" spans="19:20" ht="16.5" x14ac:dyDescent="0.3">
      <c r="S256" s="3"/>
      <c r="T256" s="3"/>
    </row>
    <row r="257" spans="19:20" ht="16.5" x14ac:dyDescent="0.3">
      <c r="S257" s="3"/>
      <c r="T257" s="3"/>
    </row>
    <row r="258" spans="19:20" ht="16.5" x14ac:dyDescent="0.3">
      <c r="S258" s="3"/>
      <c r="T258" s="3"/>
    </row>
    <row r="259" spans="19:20" ht="16.5" x14ac:dyDescent="0.3">
      <c r="S259" s="3"/>
      <c r="T259" s="3"/>
    </row>
    <row r="260" spans="19:20" ht="16.5" x14ac:dyDescent="0.3">
      <c r="S260" s="3"/>
      <c r="T260" s="3"/>
    </row>
    <row r="261" spans="19:20" ht="16.5" x14ac:dyDescent="0.3">
      <c r="S261" s="3"/>
      <c r="T261" s="3"/>
    </row>
    <row r="262" spans="19:20" ht="16.5" x14ac:dyDescent="0.3">
      <c r="S262" s="3"/>
      <c r="T262" s="3"/>
    </row>
    <row r="263" spans="19:20" ht="16.5" x14ac:dyDescent="0.3">
      <c r="S263" s="3"/>
      <c r="T263" s="3"/>
    </row>
    <row r="264" spans="19:20" ht="16.5" x14ac:dyDescent="0.3">
      <c r="S264" s="3"/>
      <c r="T264" s="3"/>
    </row>
    <row r="265" spans="19:20" ht="16.5" x14ac:dyDescent="0.3">
      <c r="S265" s="3"/>
      <c r="T265" s="3"/>
    </row>
    <row r="266" spans="19:20" ht="16.5" x14ac:dyDescent="0.3">
      <c r="S266" s="3"/>
      <c r="T266" s="3"/>
    </row>
    <row r="267" spans="19:20" ht="16.5" x14ac:dyDescent="0.3">
      <c r="S267" s="3"/>
      <c r="T267" s="3"/>
    </row>
    <row r="268" spans="19:20" ht="16.5" x14ac:dyDescent="0.3">
      <c r="S268" s="3"/>
      <c r="T268" s="3"/>
    </row>
    <row r="269" spans="19:20" ht="16.5" x14ac:dyDescent="0.3">
      <c r="S269" s="3"/>
      <c r="T269" s="3"/>
    </row>
    <row r="270" spans="19:20" ht="16.5" x14ac:dyDescent="0.3">
      <c r="S270" s="3"/>
      <c r="T270" s="3"/>
    </row>
    <row r="271" spans="19:20" ht="16.5" x14ac:dyDescent="0.3">
      <c r="S271" s="3"/>
      <c r="T271" s="3"/>
    </row>
    <row r="272" spans="19:20" ht="16.5" x14ac:dyDescent="0.3">
      <c r="S272" s="3"/>
      <c r="T272" s="3"/>
    </row>
    <row r="273" spans="19:20" ht="16.5" x14ac:dyDescent="0.3">
      <c r="S273" s="3"/>
      <c r="T273" s="3"/>
    </row>
    <row r="274" spans="19:20" ht="16.5" x14ac:dyDescent="0.3">
      <c r="S274" s="3"/>
      <c r="T274" s="3"/>
    </row>
    <row r="275" spans="19:20" ht="16.5" x14ac:dyDescent="0.3">
      <c r="S275" s="3"/>
      <c r="T275" s="3"/>
    </row>
    <row r="276" spans="19:20" ht="16.5" x14ac:dyDescent="0.3">
      <c r="S276" s="3"/>
      <c r="T276" s="3"/>
    </row>
    <row r="277" spans="19:20" ht="16.5" x14ac:dyDescent="0.3">
      <c r="S277" s="3"/>
      <c r="T277" s="3"/>
    </row>
    <row r="278" spans="19:20" ht="16.5" x14ac:dyDescent="0.3">
      <c r="S278" s="3"/>
      <c r="T278" s="3"/>
    </row>
    <row r="279" spans="19:20" ht="16.5" x14ac:dyDescent="0.3">
      <c r="S279" s="3"/>
      <c r="T279" s="3"/>
    </row>
    <row r="280" spans="19:20" ht="16.5" x14ac:dyDescent="0.3">
      <c r="S280" s="3"/>
      <c r="T280" s="3"/>
    </row>
    <row r="281" spans="19:20" ht="16.5" x14ac:dyDescent="0.3">
      <c r="S281" s="3"/>
      <c r="T281" s="3"/>
    </row>
    <row r="282" spans="19:20" ht="16.5" x14ac:dyDescent="0.3">
      <c r="S282" s="3"/>
      <c r="T282" s="3"/>
    </row>
    <row r="283" spans="19:20" ht="16.5" x14ac:dyDescent="0.3">
      <c r="S283" s="3"/>
      <c r="T283" s="3"/>
    </row>
    <row r="284" spans="19:20" ht="16.5" x14ac:dyDescent="0.3">
      <c r="S284" s="3"/>
      <c r="T284" s="3"/>
    </row>
    <row r="285" spans="19:20" ht="16.5" x14ac:dyDescent="0.3">
      <c r="S285" s="3"/>
      <c r="T285" s="3"/>
    </row>
    <row r="286" spans="19:20" ht="16.5" x14ac:dyDescent="0.3">
      <c r="S286" s="3"/>
      <c r="T286" s="3"/>
    </row>
    <row r="287" spans="19:20" ht="16.5" x14ac:dyDescent="0.3">
      <c r="S287" s="3"/>
      <c r="T287" s="3"/>
    </row>
    <row r="288" spans="19:20" ht="16.5" x14ac:dyDescent="0.3">
      <c r="S288" s="3"/>
      <c r="T288" s="3"/>
    </row>
    <row r="289" spans="19:20" ht="16.5" x14ac:dyDescent="0.3">
      <c r="S289" s="3"/>
      <c r="T289" s="3"/>
    </row>
    <row r="290" spans="19:20" ht="16.5" x14ac:dyDescent="0.3">
      <c r="S290" s="3"/>
      <c r="T290" s="3"/>
    </row>
    <row r="291" spans="19:20" ht="16.5" x14ac:dyDescent="0.3">
      <c r="S291" s="3"/>
      <c r="T291" s="3"/>
    </row>
    <row r="292" spans="19:20" ht="16.5" x14ac:dyDescent="0.3">
      <c r="S292" s="3"/>
      <c r="T292" s="3"/>
    </row>
    <row r="293" spans="19:20" ht="16.5" x14ac:dyDescent="0.3">
      <c r="S293" s="3"/>
      <c r="T293" s="3"/>
    </row>
    <row r="294" spans="19:20" ht="16.5" x14ac:dyDescent="0.3">
      <c r="S294" s="3"/>
      <c r="T294" s="3"/>
    </row>
    <row r="295" spans="19:20" ht="16.5" x14ac:dyDescent="0.3">
      <c r="S295" s="3"/>
      <c r="T295" s="3"/>
    </row>
    <row r="296" spans="19:20" ht="16.5" x14ac:dyDescent="0.3">
      <c r="S296" s="3"/>
      <c r="T296" s="3"/>
    </row>
    <row r="297" spans="19:20" ht="16.5" x14ac:dyDescent="0.3">
      <c r="S297" s="3"/>
      <c r="T297" s="3"/>
    </row>
    <row r="298" spans="19:20" ht="16.5" x14ac:dyDescent="0.3">
      <c r="S298" s="3"/>
      <c r="T298" s="3"/>
    </row>
    <row r="299" spans="19:20" ht="16.5" x14ac:dyDescent="0.3">
      <c r="S299" s="3"/>
      <c r="T299" s="3"/>
    </row>
    <row r="300" spans="19:20" ht="16.5" x14ac:dyDescent="0.3">
      <c r="S300" s="3"/>
      <c r="T300" s="3"/>
    </row>
    <row r="301" spans="19:20" ht="16.5" x14ac:dyDescent="0.3">
      <c r="S301" s="3"/>
      <c r="T301" s="3"/>
    </row>
    <row r="302" spans="19:20" ht="16.5" x14ac:dyDescent="0.3">
      <c r="S302" s="3"/>
      <c r="T302" s="3"/>
    </row>
    <row r="303" spans="19:20" ht="16.5" x14ac:dyDescent="0.3">
      <c r="S303" s="3"/>
      <c r="T303" s="3"/>
    </row>
    <row r="304" spans="19:20" ht="16.5" x14ac:dyDescent="0.3">
      <c r="S304" s="3"/>
      <c r="T304" s="3"/>
    </row>
    <row r="305" spans="19:20" ht="16.5" x14ac:dyDescent="0.3">
      <c r="S305" s="3"/>
      <c r="T305" s="3"/>
    </row>
    <row r="306" spans="19:20" ht="16.5" x14ac:dyDescent="0.3">
      <c r="S306" s="3"/>
      <c r="T306" s="3"/>
    </row>
    <row r="307" spans="19:20" ht="16.5" x14ac:dyDescent="0.3">
      <c r="S307" s="3"/>
      <c r="T307" s="3"/>
    </row>
    <row r="308" spans="19:20" ht="16.5" x14ac:dyDescent="0.3">
      <c r="S308" s="3"/>
      <c r="T308" s="3"/>
    </row>
    <row r="309" spans="19:20" ht="16.5" x14ac:dyDescent="0.3">
      <c r="S309" s="3"/>
      <c r="T309" s="3"/>
    </row>
    <row r="310" spans="19:20" ht="16.5" x14ac:dyDescent="0.3">
      <c r="S310" s="3"/>
      <c r="T310" s="3"/>
    </row>
    <row r="311" spans="19:20" ht="16.5" x14ac:dyDescent="0.3">
      <c r="S311" s="3"/>
      <c r="T311" s="3"/>
    </row>
    <row r="312" spans="19:20" ht="16.5" x14ac:dyDescent="0.3">
      <c r="S312" s="3"/>
      <c r="T312" s="3"/>
    </row>
    <row r="313" spans="19:20" ht="16.5" x14ac:dyDescent="0.3">
      <c r="S313" s="3"/>
      <c r="T313" s="3"/>
    </row>
    <row r="314" spans="19:20" ht="16.5" x14ac:dyDescent="0.3">
      <c r="S314" s="3"/>
      <c r="T314" s="3"/>
    </row>
    <row r="315" spans="19:20" ht="16.5" x14ac:dyDescent="0.3">
      <c r="S315" s="3"/>
      <c r="T315" s="3"/>
    </row>
    <row r="316" spans="19:20" ht="16.5" x14ac:dyDescent="0.3">
      <c r="S316" s="3"/>
      <c r="T316" s="3"/>
    </row>
    <row r="317" spans="19:20" ht="16.5" x14ac:dyDescent="0.3">
      <c r="S317" s="3"/>
      <c r="T317" s="3"/>
    </row>
    <row r="318" spans="19:20" ht="16.5" x14ac:dyDescent="0.3">
      <c r="S318" s="3"/>
      <c r="T318" s="3"/>
    </row>
    <row r="319" spans="19:20" ht="16.5" x14ac:dyDescent="0.3">
      <c r="S319" s="3"/>
      <c r="T319" s="3"/>
    </row>
    <row r="320" spans="19:20" ht="16.5" x14ac:dyDescent="0.3">
      <c r="S320" s="3"/>
      <c r="T320" s="3"/>
    </row>
    <row r="321" spans="19:20" ht="16.5" x14ac:dyDescent="0.3">
      <c r="S321" s="3"/>
      <c r="T321" s="3"/>
    </row>
    <row r="322" spans="19:20" ht="16.5" x14ac:dyDescent="0.3">
      <c r="S322" s="3"/>
      <c r="T322" s="3"/>
    </row>
    <row r="323" spans="19:20" ht="16.5" x14ac:dyDescent="0.3">
      <c r="S323" s="3"/>
      <c r="T323" s="3"/>
    </row>
    <row r="324" spans="19:20" ht="16.5" x14ac:dyDescent="0.3">
      <c r="S324" s="3"/>
      <c r="T324" s="3"/>
    </row>
    <row r="325" spans="19:20" ht="16.5" x14ac:dyDescent="0.3">
      <c r="S325" s="3"/>
      <c r="T325" s="3"/>
    </row>
    <row r="326" spans="19:20" ht="16.5" x14ac:dyDescent="0.3">
      <c r="S326" s="3"/>
      <c r="T326" s="3"/>
    </row>
    <row r="327" spans="19:20" ht="16.5" x14ac:dyDescent="0.3">
      <c r="S327" s="3"/>
      <c r="T327" s="3"/>
    </row>
    <row r="328" spans="19:20" ht="16.5" x14ac:dyDescent="0.3">
      <c r="S328" s="3"/>
      <c r="T328" s="3"/>
    </row>
    <row r="329" spans="19:20" ht="16.5" x14ac:dyDescent="0.3">
      <c r="S329" s="3"/>
      <c r="T329" s="3"/>
    </row>
    <row r="330" spans="19:20" ht="16.5" x14ac:dyDescent="0.3">
      <c r="S330" s="3"/>
      <c r="T330" s="3"/>
    </row>
    <row r="331" spans="19:20" ht="16.5" x14ac:dyDescent="0.3">
      <c r="S331" s="3"/>
      <c r="T331" s="3"/>
    </row>
    <row r="332" spans="19:20" ht="16.5" x14ac:dyDescent="0.3">
      <c r="S332" s="3"/>
      <c r="T332" s="3"/>
    </row>
    <row r="333" spans="19:20" ht="16.5" x14ac:dyDescent="0.3">
      <c r="S333" s="3"/>
      <c r="T333" s="3"/>
    </row>
    <row r="334" spans="19:20" ht="16.5" x14ac:dyDescent="0.3">
      <c r="S334" s="3"/>
      <c r="T334" s="3"/>
    </row>
    <row r="335" spans="19:20" ht="16.5" x14ac:dyDescent="0.3">
      <c r="S335" s="3"/>
      <c r="T335" s="3"/>
    </row>
    <row r="336" spans="19:20" ht="16.5" x14ac:dyDescent="0.3">
      <c r="S336" s="3"/>
      <c r="T336" s="3"/>
    </row>
    <row r="337" spans="19:20" ht="16.5" x14ac:dyDescent="0.3">
      <c r="S337" s="3"/>
      <c r="T337" s="3"/>
    </row>
    <row r="338" spans="19:20" ht="16.5" x14ac:dyDescent="0.3">
      <c r="S338" s="3"/>
      <c r="T338" s="3"/>
    </row>
    <row r="339" spans="19:20" ht="16.5" x14ac:dyDescent="0.3">
      <c r="S339" s="3"/>
      <c r="T339" s="3"/>
    </row>
    <row r="340" spans="19:20" ht="16.5" x14ac:dyDescent="0.3">
      <c r="S340" s="3"/>
      <c r="T340" s="3"/>
    </row>
    <row r="341" spans="19:20" ht="16.5" x14ac:dyDescent="0.3">
      <c r="S341" s="3"/>
      <c r="T341" s="3"/>
    </row>
    <row r="342" spans="19:20" ht="16.5" x14ac:dyDescent="0.3">
      <c r="S342" s="3"/>
      <c r="T342" s="3"/>
    </row>
    <row r="343" spans="19:20" ht="16.5" x14ac:dyDescent="0.3">
      <c r="S343" s="3"/>
      <c r="T343" s="3"/>
    </row>
    <row r="344" spans="19:20" ht="16.5" x14ac:dyDescent="0.3">
      <c r="S344" s="3"/>
      <c r="T344" s="3"/>
    </row>
    <row r="345" spans="19:20" ht="16.5" x14ac:dyDescent="0.3">
      <c r="S345" s="3"/>
      <c r="T345" s="3"/>
    </row>
    <row r="346" spans="19:20" ht="16.5" x14ac:dyDescent="0.3">
      <c r="S346" s="3"/>
      <c r="T346" s="3"/>
    </row>
    <row r="347" spans="19:20" ht="16.5" x14ac:dyDescent="0.3">
      <c r="S347" s="3"/>
      <c r="T347" s="3"/>
    </row>
    <row r="348" spans="19:20" ht="16.5" x14ac:dyDescent="0.3">
      <c r="S348" s="3"/>
      <c r="T348" s="3"/>
    </row>
    <row r="349" spans="19:20" ht="16.5" x14ac:dyDescent="0.3">
      <c r="S349" s="3"/>
      <c r="T349" s="3"/>
    </row>
    <row r="350" spans="19:20" ht="16.5" x14ac:dyDescent="0.3">
      <c r="S350" s="3"/>
      <c r="T350" s="3"/>
    </row>
    <row r="351" spans="19:20" ht="16.5" x14ac:dyDescent="0.3">
      <c r="S351" s="3"/>
      <c r="T351" s="3"/>
    </row>
    <row r="352" spans="19:20" ht="16.5" x14ac:dyDescent="0.3">
      <c r="S352" s="3"/>
      <c r="T352" s="3"/>
    </row>
    <row r="353" spans="19:20" ht="16.5" x14ac:dyDescent="0.3">
      <c r="S353" s="3"/>
      <c r="T353" s="3"/>
    </row>
    <row r="354" spans="19:20" ht="16.5" x14ac:dyDescent="0.3">
      <c r="S354" s="3"/>
      <c r="T354" s="3"/>
    </row>
    <row r="355" spans="19:20" ht="16.5" x14ac:dyDescent="0.3">
      <c r="S355" s="3"/>
      <c r="T355" s="3"/>
    </row>
    <row r="356" spans="19:20" ht="16.5" x14ac:dyDescent="0.3">
      <c r="S356" s="3"/>
      <c r="T356" s="3"/>
    </row>
    <row r="357" spans="19:20" ht="16.5" x14ac:dyDescent="0.3">
      <c r="S357" s="3"/>
      <c r="T357" s="3"/>
    </row>
    <row r="358" spans="19:20" ht="16.5" x14ac:dyDescent="0.3">
      <c r="S358" s="3"/>
      <c r="T358" s="3"/>
    </row>
    <row r="359" spans="19:20" ht="16.5" x14ac:dyDescent="0.3">
      <c r="S359" s="3"/>
      <c r="T359" s="3"/>
    </row>
    <row r="360" spans="19:20" ht="16.5" x14ac:dyDescent="0.3">
      <c r="S360" s="3"/>
      <c r="T360" s="3"/>
    </row>
    <row r="361" spans="19:20" ht="16.5" x14ac:dyDescent="0.3">
      <c r="S361" s="3"/>
      <c r="T361" s="3"/>
    </row>
    <row r="362" spans="19:20" ht="16.5" x14ac:dyDescent="0.3">
      <c r="S362" s="3"/>
      <c r="T362" s="3"/>
    </row>
    <row r="363" spans="19:20" ht="16.5" x14ac:dyDescent="0.3">
      <c r="S363" s="3"/>
      <c r="T363" s="3"/>
    </row>
    <row r="364" spans="19:20" ht="16.5" x14ac:dyDescent="0.3">
      <c r="S364" s="3"/>
      <c r="T364" s="3"/>
    </row>
    <row r="365" spans="19:20" ht="16.5" x14ac:dyDescent="0.3">
      <c r="S365" s="3"/>
      <c r="T365" s="3"/>
    </row>
    <row r="366" spans="19:20" ht="16.5" x14ac:dyDescent="0.3">
      <c r="S366" s="3"/>
      <c r="T366" s="3"/>
    </row>
    <row r="367" spans="19:20" ht="16.5" x14ac:dyDescent="0.3">
      <c r="S367" s="3"/>
      <c r="T367" s="3"/>
    </row>
    <row r="368" spans="19:20" ht="16.5" x14ac:dyDescent="0.3">
      <c r="S368" s="3"/>
      <c r="T368" s="3"/>
    </row>
    <row r="369" spans="19:20" ht="16.5" x14ac:dyDescent="0.3">
      <c r="S369" s="3"/>
      <c r="T369" s="3"/>
    </row>
    <row r="370" spans="19:20" ht="16.5" x14ac:dyDescent="0.3">
      <c r="S370" s="3"/>
      <c r="T370" s="3"/>
    </row>
    <row r="371" spans="19:20" ht="16.5" x14ac:dyDescent="0.3">
      <c r="S371" s="3"/>
      <c r="T371" s="3"/>
    </row>
    <row r="372" spans="19:20" ht="16.5" x14ac:dyDescent="0.3">
      <c r="S372" s="3"/>
      <c r="T372" s="3"/>
    </row>
    <row r="373" spans="19:20" ht="16.5" x14ac:dyDescent="0.3">
      <c r="S373" s="3"/>
      <c r="T373" s="3"/>
    </row>
    <row r="374" spans="19:20" ht="16.5" x14ac:dyDescent="0.3">
      <c r="S374" s="3"/>
      <c r="T374" s="3"/>
    </row>
    <row r="375" spans="19:20" ht="16.5" x14ac:dyDescent="0.3">
      <c r="S375" s="3"/>
      <c r="T375" s="3"/>
    </row>
    <row r="376" spans="19:20" ht="16.5" x14ac:dyDescent="0.3">
      <c r="S376" s="3"/>
      <c r="T376" s="3"/>
    </row>
    <row r="377" spans="19:20" ht="16.5" x14ac:dyDescent="0.3">
      <c r="S377" s="3"/>
      <c r="T377" s="3"/>
    </row>
    <row r="378" spans="19:20" ht="16.5" x14ac:dyDescent="0.3">
      <c r="S378" s="3"/>
      <c r="T378" s="3"/>
    </row>
    <row r="379" spans="19:20" ht="16.5" x14ac:dyDescent="0.3">
      <c r="S379" s="3"/>
      <c r="T379" s="3"/>
    </row>
    <row r="380" spans="19:20" ht="16.5" x14ac:dyDescent="0.3">
      <c r="S380" s="3"/>
      <c r="T380" s="3"/>
    </row>
    <row r="381" spans="19:20" ht="16.5" x14ac:dyDescent="0.3">
      <c r="S381" s="3"/>
      <c r="T381" s="3"/>
    </row>
    <row r="382" spans="19:20" ht="16.5" x14ac:dyDescent="0.3">
      <c r="S382" s="3"/>
      <c r="T382" s="3"/>
    </row>
    <row r="383" spans="19:20" ht="16.5" x14ac:dyDescent="0.3">
      <c r="S383" s="3"/>
      <c r="T383" s="3"/>
    </row>
    <row r="384" spans="19:20" ht="16.5" x14ac:dyDescent="0.3">
      <c r="S384" s="3"/>
      <c r="T384" s="3"/>
    </row>
    <row r="385" spans="19:20" ht="16.5" x14ac:dyDescent="0.3">
      <c r="S385" s="3"/>
      <c r="T385" s="3"/>
    </row>
    <row r="386" spans="19:20" ht="16.5" x14ac:dyDescent="0.3">
      <c r="S386" s="3"/>
      <c r="T386" s="3"/>
    </row>
    <row r="387" spans="19:20" ht="16.5" x14ac:dyDescent="0.3">
      <c r="S387" s="3"/>
      <c r="T387" s="3"/>
    </row>
    <row r="388" spans="19:20" ht="16.5" x14ac:dyDescent="0.3">
      <c r="S388" s="3"/>
      <c r="T388" s="3"/>
    </row>
    <row r="389" spans="19:20" ht="16.5" x14ac:dyDescent="0.3">
      <c r="S389" s="3"/>
      <c r="T389" s="3"/>
    </row>
    <row r="390" spans="19:20" ht="16.5" x14ac:dyDescent="0.3">
      <c r="S390" s="3"/>
      <c r="T390" s="3"/>
    </row>
    <row r="391" spans="19:20" ht="16.5" x14ac:dyDescent="0.3">
      <c r="S391" s="3"/>
      <c r="T391" s="3"/>
    </row>
    <row r="392" spans="19:20" ht="16.5" x14ac:dyDescent="0.3">
      <c r="S392" s="3"/>
      <c r="T392" s="3"/>
    </row>
    <row r="393" spans="19:20" ht="16.5" x14ac:dyDescent="0.3">
      <c r="S393" s="3"/>
      <c r="T393" s="3"/>
    </row>
    <row r="394" spans="19:20" ht="16.5" x14ac:dyDescent="0.3">
      <c r="S394" s="3"/>
      <c r="T394" s="3"/>
    </row>
    <row r="395" spans="19:20" ht="16.5" x14ac:dyDescent="0.3">
      <c r="S395" s="3"/>
      <c r="T395" s="3"/>
    </row>
    <row r="396" spans="19:20" ht="16.5" x14ac:dyDescent="0.3">
      <c r="S396" s="3"/>
      <c r="T396" s="3"/>
    </row>
    <row r="397" spans="19:20" ht="16.5" x14ac:dyDescent="0.3">
      <c r="S397" s="3"/>
      <c r="T397" s="3"/>
    </row>
    <row r="398" spans="19:20" ht="16.5" x14ac:dyDescent="0.3">
      <c r="S398" s="3"/>
      <c r="T398" s="3"/>
    </row>
    <row r="399" spans="19:20" ht="16.5" x14ac:dyDescent="0.3">
      <c r="S399" s="3"/>
      <c r="T399" s="3"/>
    </row>
    <row r="400" spans="19:20" ht="16.5" x14ac:dyDescent="0.3">
      <c r="S400" s="3"/>
      <c r="T400" s="3"/>
    </row>
    <row r="401" spans="19:20" ht="16.5" x14ac:dyDescent="0.3">
      <c r="S401" s="3"/>
      <c r="T401" s="3"/>
    </row>
    <row r="402" spans="19:20" ht="16.5" x14ac:dyDescent="0.3">
      <c r="S402" s="3"/>
      <c r="T402" s="3"/>
    </row>
    <row r="403" spans="19:20" ht="16.5" x14ac:dyDescent="0.3">
      <c r="S403" s="3"/>
      <c r="T403" s="3"/>
    </row>
    <row r="404" spans="19:20" ht="16.5" x14ac:dyDescent="0.3">
      <c r="S404" s="3"/>
      <c r="T404" s="3"/>
    </row>
    <row r="405" spans="19:20" ht="16.5" x14ac:dyDescent="0.3">
      <c r="S405" s="3"/>
      <c r="T405" s="3"/>
    </row>
    <row r="406" spans="19:20" ht="16.5" x14ac:dyDescent="0.3">
      <c r="S406" s="3"/>
      <c r="T406" s="3"/>
    </row>
    <row r="407" spans="19:20" ht="16.5" x14ac:dyDescent="0.3">
      <c r="S407" s="3"/>
      <c r="T407" s="3"/>
    </row>
    <row r="408" spans="19:20" ht="16.5" x14ac:dyDescent="0.3">
      <c r="S408" s="3"/>
      <c r="T408" s="3"/>
    </row>
    <row r="409" spans="19:20" ht="16.5" x14ac:dyDescent="0.3">
      <c r="S409" s="3"/>
      <c r="T409" s="3"/>
    </row>
    <row r="410" spans="19:20" ht="16.5" x14ac:dyDescent="0.3">
      <c r="S410" s="3"/>
      <c r="T410" s="3"/>
    </row>
    <row r="411" spans="19:20" ht="16.5" x14ac:dyDescent="0.3">
      <c r="S411" s="3"/>
      <c r="T411" s="3"/>
    </row>
    <row r="412" spans="19:20" ht="16.5" x14ac:dyDescent="0.3">
      <c r="S412" s="3"/>
      <c r="T412" s="3"/>
    </row>
    <row r="413" spans="19:20" ht="16.5" x14ac:dyDescent="0.3">
      <c r="S413" s="3"/>
      <c r="T413" s="3"/>
    </row>
    <row r="414" spans="19:20" ht="16.5" x14ac:dyDescent="0.3">
      <c r="S414" s="3"/>
      <c r="T414" s="3"/>
    </row>
    <row r="415" spans="19:20" ht="16.5" x14ac:dyDescent="0.3">
      <c r="S415" s="3"/>
      <c r="T415" s="3"/>
    </row>
    <row r="416" spans="19:20" ht="16.5" x14ac:dyDescent="0.3">
      <c r="S416" s="3"/>
      <c r="T416" s="3"/>
    </row>
    <row r="417" spans="19:20" ht="16.5" x14ac:dyDescent="0.3">
      <c r="S417" s="3"/>
      <c r="T417" s="3"/>
    </row>
    <row r="418" spans="19:20" ht="16.5" x14ac:dyDescent="0.3">
      <c r="S418" s="3"/>
      <c r="T418" s="3"/>
    </row>
    <row r="419" spans="19:20" ht="16.5" x14ac:dyDescent="0.3">
      <c r="S419" s="3"/>
      <c r="T419" s="3"/>
    </row>
    <row r="420" spans="19:20" ht="16.5" x14ac:dyDescent="0.3">
      <c r="S420" s="3"/>
      <c r="T420" s="3"/>
    </row>
    <row r="421" spans="19:20" ht="16.5" x14ac:dyDescent="0.3">
      <c r="S421" s="3"/>
      <c r="T421" s="3"/>
    </row>
    <row r="422" spans="19:20" ht="16.5" x14ac:dyDescent="0.3">
      <c r="S422" s="3"/>
      <c r="T422" s="3"/>
    </row>
    <row r="423" spans="19:20" ht="16.5" x14ac:dyDescent="0.3">
      <c r="S423" s="3"/>
      <c r="T423" s="3"/>
    </row>
    <row r="424" spans="19:20" ht="16.5" x14ac:dyDescent="0.3">
      <c r="S424" s="3"/>
      <c r="T424" s="3"/>
    </row>
    <row r="425" spans="19:20" ht="16.5" x14ac:dyDescent="0.3">
      <c r="S425" s="3"/>
      <c r="T425" s="3"/>
    </row>
    <row r="426" spans="19:20" ht="16.5" x14ac:dyDescent="0.3">
      <c r="S426" s="3"/>
      <c r="T426" s="3"/>
    </row>
    <row r="427" spans="19:20" ht="16.5" x14ac:dyDescent="0.3">
      <c r="S427" s="3"/>
      <c r="T427" s="3"/>
    </row>
    <row r="428" spans="19:20" ht="16.5" x14ac:dyDescent="0.3">
      <c r="S428" s="3"/>
      <c r="T428" s="3"/>
    </row>
    <row r="429" spans="19:20" ht="16.5" x14ac:dyDescent="0.3">
      <c r="S429" s="3"/>
      <c r="T429" s="3"/>
    </row>
    <row r="430" spans="19:20" ht="16.5" x14ac:dyDescent="0.3">
      <c r="S430" s="3"/>
      <c r="T430" s="3"/>
    </row>
    <row r="431" spans="19:20" ht="16.5" x14ac:dyDescent="0.3">
      <c r="S431" s="3"/>
      <c r="T431" s="3"/>
    </row>
    <row r="432" spans="19:20" ht="16.5" x14ac:dyDescent="0.3">
      <c r="S432" s="3"/>
      <c r="T432" s="3"/>
    </row>
    <row r="433" spans="19:20" ht="16.5" x14ac:dyDescent="0.3">
      <c r="S433" s="3"/>
      <c r="T433" s="3"/>
    </row>
    <row r="434" spans="19:20" ht="16.5" x14ac:dyDescent="0.3">
      <c r="S434" s="3"/>
      <c r="T434" s="3"/>
    </row>
    <row r="435" spans="19:20" ht="16.5" x14ac:dyDescent="0.3">
      <c r="S435" s="3"/>
      <c r="T435" s="3"/>
    </row>
    <row r="436" spans="19:20" ht="16.5" x14ac:dyDescent="0.3">
      <c r="S436" s="3"/>
      <c r="T436" s="3"/>
    </row>
    <row r="437" spans="19:20" ht="16.5" x14ac:dyDescent="0.3">
      <c r="S437" s="3"/>
      <c r="T437" s="3"/>
    </row>
    <row r="438" spans="19:20" ht="16.5" x14ac:dyDescent="0.3">
      <c r="S438" s="3"/>
      <c r="T438" s="3"/>
    </row>
    <row r="439" spans="19:20" ht="16.5" x14ac:dyDescent="0.3">
      <c r="S439" s="3"/>
      <c r="T439" s="3"/>
    </row>
    <row r="440" spans="19:20" ht="16.5" x14ac:dyDescent="0.3">
      <c r="S440" s="3"/>
      <c r="T440" s="3"/>
    </row>
    <row r="441" spans="19:20" ht="16.5" x14ac:dyDescent="0.3">
      <c r="S441" s="3"/>
      <c r="T441" s="3"/>
    </row>
    <row r="442" spans="19:20" ht="16.5" x14ac:dyDescent="0.3">
      <c r="S442" s="3"/>
      <c r="T442" s="3"/>
    </row>
    <row r="443" spans="19:20" ht="16.5" x14ac:dyDescent="0.3">
      <c r="S443" s="3"/>
      <c r="T443" s="3"/>
    </row>
    <row r="444" spans="19:20" ht="16.5" x14ac:dyDescent="0.3">
      <c r="S444" s="3"/>
      <c r="T444" s="3"/>
    </row>
    <row r="445" spans="19:20" ht="16.5" x14ac:dyDescent="0.3">
      <c r="S445" s="3"/>
      <c r="T445" s="3"/>
    </row>
    <row r="446" spans="19:20" ht="16.5" x14ac:dyDescent="0.3">
      <c r="S446" s="3"/>
      <c r="T446" s="3"/>
    </row>
    <row r="447" spans="19:20" ht="16.5" x14ac:dyDescent="0.3">
      <c r="S447" s="3"/>
      <c r="T447" s="3"/>
    </row>
    <row r="448" spans="19:20" ht="16.5" x14ac:dyDescent="0.3">
      <c r="S448" s="3"/>
      <c r="T448" s="3"/>
    </row>
    <row r="449" spans="19:20" ht="16.5" x14ac:dyDescent="0.3">
      <c r="S449" s="3"/>
      <c r="T449" s="3"/>
    </row>
    <row r="450" spans="19:20" ht="16.5" x14ac:dyDescent="0.3">
      <c r="S450" s="3"/>
      <c r="T450" s="3"/>
    </row>
    <row r="451" spans="19:20" ht="16.5" x14ac:dyDescent="0.3">
      <c r="S451" s="3"/>
      <c r="T451" s="3"/>
    </row>
    <row r="452" spans="19:20" ht="16.5" x14ac:dyDescent="0.3">
      <c r="S452" s="3"/>
      <c r="T452" s="3"/>
    </row>
    <row r="453" spans="19:20" ht="16.5" x14ac:dyDescent="0.3">
      <c r="S453" s="3"/>
      <c r="T453" s="3"/>
    </row>
    <row r="454" spans="19:20" ht="16.5" x14ac:dyDescent="0.3">
      <c r="S454" s="3"/>
      <c r="T454" s="3"/>
    </row>
    <row r="455" spans="19:20" ht="16.5" x14ac:dyDescent="0.3">
      <c r="S455" s="3"/>
      <c r="T455" s="3"/>
    </row>
    <row r="456" spans="19:20" ht="16.5" x14ac:dyDescent="0.3">
      <c r="S456" s="3"/>
      <c r="T456" s="3"/>
    </row>
    <row r="457" spans="19:20" ht="16.5" x14ac:dyDescent="0.3">
      <c r="S457" s="3"/>
      <c r="T457" s="3"/>
    </row>
    <row r="458" spans="19:20" ht="16.5" x14ac:dyDescent="0.3">
      <c r="S458" s="3"/>
      <c r="T458" s="3"/>
    </row>
    <row r="459" spans="19:20" ht="16.5" x14ac:dyDescent="0.3">
      <c r="S459" s="3"/>
      <c r="T459" s="3"/>
    </row>
    <row r="460" spans="19:20" ht="16.5" x14ac:dyDescent="0.3">
      <c r="S460" s="3"/>
      <c r="T460" s="3"/>
    </row>
    <row r="461" spans="19:20" ht="16.5" x14ac:dyDescent="0.3">
      <c r="S461" s="3"/>
      <c r="T461" s="3"/>
    </row>
    <row r="462" spans="19:20" ht="16.5" x14ac:dyDescent="0.3">
      <c r="S462" s="3"/>
      <c r="T462" s="3"/>
    </row>
    <row r="463" spans="19:20" ht="16.5" x14ac:dyDescent="0.3">
      <c r="S463" s="3"/>
      <c r="T463" s="3"/>
    </row>
    <row r="464" spans="19:20" ht="16.5" x14ac:dyDescent="0.3">
      <c r="S464" s="3"/>
      <c r="T464" s="3"/>
    </row>
    <row r="465" spans="19:20" ht="16.5" x14ac:dyDescent="0.3">
      <c r="S465" s="3"/>
      <c r="T465" s="3"/>
    </row>
    <row r="466" spans="19:20" ht="16.5" x14ac:dyDescent="0.3">
      <c r="S466" s="3"/>
      <c r="T466" s="3"/>
    </row>
    <row r="467" spans="19:20" ht="16.5" x14ac:dyDescent="0.3">
      <c r="S467" s="3"/>
      <c r="T467" s="3"/>
    </row>
    <row r="468" spans="19:20" ht="16.5" x14ac:dyDescent="0.3">
      <c r="S468" s="3"/>
      <c r="T468" s="3"/>
    </row>
    <row r="469" spans="19:20" ht="16.5" x14ac:dyDescent="0.3">
      <c r="S469" s="3"/>
      <c r="T469" s="3"/>
    </row>
    <row r="470" spans="19:20" ht="16.5" x14ac:dyDescent="0.3">
      <c r="S470" s="3"/>
      <c r="T470" s="3"/>
    </row>
    <row r="471" spans="19:20" ht="16.5" x14ac:dyDescent="0.3">
      <c r="S471" s="3"/>
      <c r="T471" s="3"/>
    </row>
    <row r="472" spans="19:20" ht="16.5" x14ac:dyDescent="0.3">
      <c r="S472" s="3"/>
      <c r="T472" s="3"/>
    </row>
    <row r="473" spans="19:20" ht="16.5" x14ac:dyDescent="0.3">
      <c r="S473" s="3"/>
      <c r="T473" s="3"/>
    </row>
    <row r="474" spans="19:20" ht="16.5" x14ac:dyDescent="0.3">
      <c r="S474" s="3"/>
      <c r="T474" s="3"/>
    </row>
    <row r="475" spans="19:20" ht="16.5" x14ac:dyDescent="0.3">
      <c r="S475" s="3"/>
      <c r="T475" s="3"/>
    </row>
    <row r="476" spans="19:20" ht="16.5" x14ac:dyDescent="0.3">
      <c r="S476" s="3"/>
      <c r="T476" s="3"/>
    </row>
    <row r="477" spans="19:20" ht="16.5" x14ac:dyDescent="0.3">
      <c r="S477" s="3"/>
      <c r="T477" s="3"/>
    </row>
    <row r="478" spans="19:20" ht="16.5" x14ac:dyDescent="0.3">
      <c r="S478" s="3"/>
      <c r="T478" s="3"/>
    </row>
    <row r="479" spans="19:20" ht="16.5" x14ac:dyDescent="0.3">
      <c r="S479" s="3"/>
      <c r="T479" s="3"/>
    </row>
    <row r="480" spans="19:20" ht="16.5" x14ac:dyDescent="0.3">
      <c r="S480" s="3"/>
      <c r="T480" s="3"/>
    </row>
    <row r="481" spans="19:20" ht="16.5" x14ac:dyDescent="0.3">
      <c r="S481" s="3"/>
      <c r="T481" s="3"/>
    </row>
    <row r="482" spans="19:20" ht="16.5" x14ac:dyDescent="0.3">
      <c r="S482" s="3"/>
      <c r="T482" s="3"/>
    </row>
    <row r="483" spans="19:20" ht="16.5" x14ac:dyDescent="0.3">
      <c r="S483" s="3"/>
      <c r="T483" s="3"/>
    </row>
    <row r="484" spans="19:20" ht="16.5" x14ac:dyDescent="0.3">
      <c r="S484" s="3"/>
      <c r="T484" s="3"/>
    </row>
    <row r="485" spans="19:20" ht="16.5" x14ac:dyDescent="0.3">
      <c r="S485" s="3"/>
      <c r="T485" s="3"/>
    </row>
    <row r="486" spans="19:20" ht="16.5" x14ac:dyDescent="0.3">
      <c r="S486" s="3"/>
      <c r="T486" s="3"/>
    </row>
    <row r="487" spans="19:20" ht="16.5" x14ac:dyDescent="0.3">
      <c r="S487" s="3"/>
      <c r="T487" s="3"/>
    </row>
    <row r="488" spans="19:20" ht="16.5" x14ac:dyDescent="0.3">
      <c r="S488" s="3"/>
      <c r="T488" s="3"/>
    </row>
    <row r="489" spans="19:20" ht="16.5" x14ac:dyDescent="0.3">
      <c r="S489" s="3"/>
      <c r="T489" s="3"/>
    </row>
    <row r="490" spans="19:20" ht="16.5" x14ac:dyDescent="0.3">
      <c r="S490" s="3"/>
      <c r="T490" s="3"/>
    </row>
    <row r="491" spans="19:20" ht="16.5" x14ac:dyDescent="0.3">
      <c r="S491" s="3"/>
      <c r="T491" s="3"/>
    </row>
    <row r="492" spans="19:20" ht="16.5" x14ac:dyDescent="0.3">
      <c r="S492" s="3"/>
      <c r="T492" s="3"/>
    </row>
    <row r="493" spans="19:20" ht="16.5" x14ac:dyDescent="0.3">
      <c r="S493" s="3"/>
      <c r="T493" s="3"/>
    </row>
    <row r="494" spans="19:20" ht="16.5" x14ac:dyDescent="0.3">
      <c r="S494" s="3"/>
      <c r="T494" s="3"/>
    </row>
    <row r="495" spans="19:20" ht="16.5" x14ac:dyDescent="0.3">
      <c r="S495" s="3"/>
      <c r="T495" s="3"/>
    </row>
    <row r="496" spans="19:20" ht="16.5" x14ac:dyDescent="0.3">
      <c r="S496" s="3"/>
      <c r="T496" s="3"/>
    </row>
    <row r="497" spans="19:20" ht="16.5" x14ac:dyDescent="0.3">
      <c r="S497" s="3"/>
      <c r="T497" s="3"/>
    </row>
    <row r="498" spans="19:20" ht="16.5" x14ac:dyDescent="0.3">
      <c r="S498" s="3"/>
      <c r="T498" s="3"/>
    </row>
    <row r="499" spans="19:20" ht="16.5" x14ac:dyDescent="0.3">
      <c r="S499" s="3"/>
      <c r="T499" s="3"/>
    </row>
    <row r="500" spans="19:20" ht="16.5" x14ac:dyDescent="0.3">
      <c r="S500" s="3"/>
      <c r="T500" s="3"/>
    </row>
    <row r="501" spans="19:20" ht="16.5" x14ac:dyDescent="0.3">
      <c r="S501" s="3"/>
      <c r="T501" s="3"/>
    </row>
  </sheetData>
  <conditionalFormatting sqref="AE37:AS43">
    <cfRule type="colorScale" priority="1">
      <colorScale>
        <cfvo type="num" val="0"/>
        <cfvo type="percentile" val="50"/>
        <cfvo type="num" val="MAX($AE$37:$AS$43)"/>
        <color rgb="FFFFF3B0"/>
        <color rgb="FFE09F3E"/>
        <color rgb="FF540B0E"/>
      </colorScale>
    </cfRule>
  </conditionalFormatting>
  <pageMargins left="0.7" right="0.7" top="0.75" bottom="0.75" header="0.3" footer="0.3"/>
  <pageSetup paperSize="9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83D7-48A7-428D-ACDF-D812CF31CCD7}">
  <dimension ref="A1"/>
  <sheetViews>
    <sheetView tabSelected="1" zoomScale="60" zoomScaleNormal="60" workbookViewId="0">
      <selection activeCell="AJ26" sqref="AJ26"/>
    </sheetView>
  </sheetViews>
  <sheetFormatPr baseColWidth="10" defaultRowHeight="15" x14ac:dyDescent="0.25"/>
  <cols>
    <col min="1" max="16384" width="11.42578125" style="1"/>
  </cols>
  <sheetData/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Props1.xml><?xml version="1.0" encoding="utf-8"?>
<ds:datastoreItem xmlns:ds="http://schemas.openxmlformats.org/officeDocument/2006/customXml" ds:itemID="{351C44C6-E919-446B-A1B6-C6D816DFD61A}">
  <ds:schemaRefs/>
</ds:datastoreItem>
</file>

<file path=customXml/itemProps2.xml><?xml version="1.0" encoding="utf-8"?>
<ds:datastoreItem xmlns:ds="http://schemas.openxmlformats.org/officeDocument/2006/customXml" ds:itemID="{C15E573E-08A9-4A3D-9D7A-BDA74E1C6B40}">
  <ds:schemaRefs/>
</ds:datastoreItem>
</file>

<file path=customXml/itemProps3.xml><?xml version="1.0" encoding="utf-8"?>
<ds:datastoreItem xmlns:ds="http://schemas.openxmlformats.org/officeDocument/2006/customXml" ds:itemID="{D6F44F24-593F-4934-9611-32EEE87530EF}">
  <ds:schemaRefs/>
</ds:datastoreItem>
</file>

<file path=customXml/itemProps4.xml><?xml version="1.0" encoding="utf-8"?>
<ds:datastoreItem xmlns:ds="http://schemas.openxmlformats.org/officeDocument/2006/customXml" ds:itemID="{76C68A72-F512-4B8D-A5F9-0E0A38FBE9E3}">
  <ds:schemaRefs/>
</ds:datastoreItem>
</file>

<file path=customXml/itemProps5.xml><?xml version="1.0" encoding="utf-8"?>
<ds:datastoreItem xmlns:ds="http://schemas.openxmlformats.org/officeDocument/2006/customXml" ds:itemID="{D7D50310-AB00-4AD9-AF6B-235C920E7A75}">
  <ds:schemaRefs/>
</ds:datastoreItem>
</file>

<file path=customXml/itemProps6.xml><?xml version="1.0" encoding="utf-8"?>
<ds:datastoreItem xmlns:ds="http://schemas.openxmlformats.org/officeDocument/2006/customXml" ds:itemID="{127C7F29-1518-4812-824F-03C439F947A7}">
  <ds:schemaRefs/>
</ds:datastoreItem>
</file>

<file path=customXml/itemProps7.xml><?xml version="1.0" encoding="utf-8"?>
<ds:datastoreItem xmlns:ds="http://schemas.openxmlformats.org/officeDocument/2006/customXml" ds:itemID="{0E1A2149-2A50-4432-86DA-06BD75D6352B}">
  <ds:schemaRefs/>
</ds:datastoreItem>
</file>

<file path=customXml/itemProps8.xml><?xml version="1.0" encoding="utf-8"?>
<ds:datastoreItem xmlns:ds="http://schemas.openxmlformats.org/officeDocument/2006/customXml" ds:itemID="{5C0E3E9A-D48E-427E-BBF2-49502D7AE776}">
  <ds:schemaRefs/>
</ds:datastoreItem>
</file>

<file path=customXml/itemProps9.xml><?xml version="1.0" encoding="utf-8"?>
<ds:datastoreItem xmlns:ds="http://schemas.openxmlformats.org/officeDocument/2006/customXml" ds:itemID="{723B9A32-49C7-4983-9E8E-1190C88DC0AB}">
  <ds:schemaRefs/>
</ds:datastoreItem>
</file>

<file path=customXml/itemProps10.xml><?xml version="1.0" encoding="utf-8"?>
<ds:datastoreItem xmlns:ds="http://schemas.openxmlformats.org/officeDocument/2006/customXml" ds:itemID="{3E8C8DE0-329B-47C4-985A-B50A87ABBB02}">
  <ds:schemaRefs/>
</ds:datastoreItem>
</file>

<file path=customXml/itemProps11.xml><?xml version="1.0" encoding="utf-8"?>
<ds:datastoreItem xmlns:ds="http://schemas.openxmlformats.org/officeDocument/2006/customXml" ds:itemID="{F7BF10C4-BC53-4B0F-A9DF-6BC2D75CFE59}">
  <ds:schemaRefs/>
</ds:datastoreItem>
</file>

<file path=customXml/itemProps12.xml><?xml version="1.0" encoding="utf-8"?>
<ds:datastoreItem xmlns:ds="http://schemas.openxmlformats.org/officeDocument/2006/customXml" ds:itemID="{EAF33EBF-509B-4A2F-BD2C-D6B1E5DA8D8E}">
  <ds:schemaRefs/>
</ds:datastoreItem>
</file>

<file path=customXml/itemProps13.xml><?xml version="1.0" encoding="utf-8"?>
<ds:datastoreItem xmlns:ds="http://schemas.openxmlformats.org/officeDocument/2006/customXml" ds:itemID="{79FE818C-EC6E-4A62-977A-B2B758ACF464}">
  <ds:schemaRefs/>
</ds:datastoreItem>
</file>

<file path=customXml/itemProps14.xml><?xml version="1.0" encoding="utf-8"?>
<ds:datastoreItem xmlns:ds="http://schemas.openxmlformats.org/officeDocument/2006/customXml" ds:itemID="{6A547A00-8ABD-4925-8593-323987A4C69A}">
  <ds:schemaRefs/>
</ds:datastoreItem>
</file>

<file path=customXml/itemProps15.xml><?xml version="1.0" encoding="utf-8"?>
<ds:datastoreItem xmlns:ds="http://schemas.openxmlformats.org/officeDocument/2006/customXml" ds:itemID="{9851BFE1-7EDF-4EAC-8CDD-840D538E8F87}">
  <ds:schemaRefs/>
</ds:datastoreItem>
</file>

<file path=customXml/itemProps16.xml><?xml version="1.0" encoding="utf-8"?>
<ds:datastoreItem xmlns:ds="http://schemas.openxmlformats.org/officeDocument/2006/customXml" ds:itemID="{E19CCD61-49E2-477B-9A4D-5864CF3C0F35}">
  <ds:schemaRefs/>
</ds:datastoreItem>
</file>

<file path=customXml/itemProps17.xml><?xml version="1.0" encoding="utf-8"?>
<ds:datastoreItem xmlns:ds="http://schemas.openxmlformats.org/officeDocument/2006/customXml" ds:itemID="{04059DF1-8847-466D-8ED3-D63EDF6008F6}">
  <ds:schemaRefs/>
</ds:datastoreItem>
</file>

<file path=customXml/itemProps18.xml><?xml version="1.0" encoding="utf-8"?>
<ds:datastoreItem xmlns:ds="http://schemas.openxmlformats.org/officeDocument/2006/customXml" ds:itemID="{8A141496-E122-4225-96D1-C8F9783D3838}">
  <ds:schemaRefs/>
</ds:datastoreItem>
</file>

<file path=customXml/itemProps19.xml><?xml version="1.0" encoding="utf-8"?>
<ds:datastoreItem xmlns:ds="http://schemas.openxmlformats.org/officeDocument/2006/customXml" ds:itemID="{A08155A1-7F78-45E2-B1C7-7E9592278C86}">
  <ds:schemaRefs/>
</ds:datastoreItem>
</file>

<file path=customXml/itemProps20.xml><?xml version="1.0" encoding="utf-8"?>
<ds:datastoreItem xmlns:ds="http://schemas.openxmlformats.org/officeDocument/2006/customXml" ds:itemID="{6B1CC84E-DE8D-4086-8B84-E6868C13A8A9}">
  <ds:schemaRefs/>
</ds:datastoreItem>
</file>

<file path=customXml/itemProps21.xml><?xml version="1.0" encoding="utf-8"?>
<ds:datastoreItem xmlns:ds="http://schemas.openxmlformats.org/officeDocument/2006/customXml" ds:itemID="{0B246216-26AA-4EAB-BE30-1E7282382A64}">
  <ds:schemaRefs/>
</ds:datastoreItem>
</file>

<file path=customXml/itemProps22.xml><?xml version="1.0" encoding="utf-8"?>
<ds:datastoreItem xmlns:ds="http://schemas.openxmlformats.org/officeDocument/2006/customXml" ds:itemID="{CAEB74E1-6F0D-4D5B-A277-291D223AB0A5}">
  <ds:schemaRefs/>
</ds:datastoreItem>
</file>

<file path=customXml/itemProps23.xml><?xml version="1.0" encoding="utf-8"?>
<ds:datastoreItem xmlns:ds="http://schemas.openxmlformats.org/officeDocument/2006/customXml" ds:itemID="{E5E216B0-DCF3-433B-AC2C-666F2454F924}">
  <ds:schemaRefs/>
</ds:datastoreItem>
</file>

<file path=customXml/itemProps24.xml><?xml version="1.0" encoding="utf-8"?>
<ds:datastoreItem xmlns:ds="http://schemas.openxmlformats.org/officeDocument/2006/customXml" ds:itemID="{17B0C071-6913-4FE0-9382-D41C7268A251}">
  <ds:schemaRefs/>
</ds:datastoreItem>
</file>

<file path=customXml/itemProps25.xml><?xml version="1.0" encoding="utf-8"?>
<ds:datastoreItem xmlns:ds="http://schemas.openxmlformats.org/officeDocument/2006/customXml" ds:itemID="{3F8B8C52-71FB-46BB-9778-3D9FD610E562}">
  <ds:schemaRefs/>
</ds:datastoreItem>
</file>

<file path=customXml/itemProps26.xml><?xml version="1.0" encoding="utf-8"?>
<ds:datastoreItem xmlns:ds="http://schemas.openxmlformats.org/officeDocument/2006/customXml" ds:itemID="{8AE6921A-F1CE-42AC-B198-67DF63869F1C}">
  <ds:schemaRefs/>
</ds:datastoreItem>
</file>

<file path=customXml/itemProps27.xml><?xml version="1.0" encoding="utf-8"?>
<ds:datastoreItem xmlns:ds="http://schemas.openxmlformats.org/officeDocument/2006/customXml" ds:itemID="{621F3283-8328-4571-8A9B-A79981DB4E3E}">
  <ds:schemaRefs/>
</ds:datastoreItem>
</file>

<file path=customXml/itemProps28.xml><?xml version="1.0" encoding="utf-8"?>
<ds:datastoreItem xmlns:ds="http://schemas.openxmlformats.org/officeDocument/2006/customXml" ds:itemID="{1DC352C8-DF73-441F-B86A-1215A5E1C1F5}">
  <ds:schemaRefs/>
</ds:datastoreItem>
</file>

<file path=customXml/itemProps29.xml><?xml version="1.0" encoding="utf-8"?>
<ds:datastoreItem xmlns:ds="http://schemas.openxmlformats.org/officeDocument/2006/customXml" ds:itemID="{EDB20C6B-BF2B-4724-9B2F-8E0E7024D909}">
  <ds:schemaRefs/>
</ds:datastoreItem>
</file>

<file path=customXml/itemProps30.xml><?xml version="1.0" encoding="utf-8"?>
<ds:datastoreItem xmlns:ds="http://schemas.openxmlformats.org/officeDocument/2006/customXml" ds:itemID="{37719A68-5E59-4DF9-B6B9-3B6DF8B01090}">
  <ds:schemaRefs/>
</ds:datastoreItem>
</file>

<file path=customXml/itemProps31.xml><?xml version="1.0" encoding="utf-8"?>
<ds:datastoreItem xmlns:ds="http://schemas.openxmlformats.org/officeDocument/2006/customXml" ds:itemID="{517390C4-1851-450D-A466-B4916BD2C7AD}">
  <ds:schemaRefs/>
</ds:datastoreItem>
</file>

<file path=customXml/itemProps32.xml><?xml version="1.0" encoding="utf-8"?>
<ds:datastoreItem xmlns:ds="http://schemas.openxmlformats.org/officeDocument/2006/customXml" ds:itemID="{D06CD6AA-F349-486F-8007-57996FB4D474}">
  <ds:schemaRefs/>
</ds:datastoreItem>
</file>

<file path=customXml/itemProps33.xml><?xml version="1.0" encoding="utf-8"?>
<ds:datastoreItem xmlns:ds="http://schemas.openxmlformats.org/officeDocument/2006/customXml" ds:itemID="{0FB9B168-F1B5-46B5-988F-208A2F4C5FA8}">
  <ds:schemaRefs/>
</ds:datastoreItem>
</file>

<file path=customXml/itemProps34.xml><?xml version="1.0" encoding="utf-8"?>
<ds:datastoreItem xmlns:ds="http://schemas.openxmlformats.org/officeDocument/2006/customXml" ds:itemID="{CBC2CEB8-3A32-4F27-8690-005AA75FA994}">
  <ds:schemaRefs/>
</ds:datastoreItem>
</file>

<file path=customXml/itemProps35.xml><?xml version="1.0" encoding="utf-8"?>
<ds:datastoreItem xmlns:ds="http://schemas.openxmlformats.org/officeDocument/2006/customXml" ds:itemID="{B6B3383C-1D51-403B-A640-83BA38E6D0F8}">
  <ds:schemaRefs/>
</ds:datastoreItem>
</file>

<file path=customXml/itemProps36.xml><?xml version="1.0" encoding="utf-8"?>
<ds:datastoreItem xmlns:ds="http://schemas.openxmlformats.org/officeDocument/2006/customXml" ds:itemID="{99628D73-DA67-4CB7-B0A1-72F4B0BF0CF5}">
  <ds:schemaRefs/>
</ds:datastoreItem>
</file>

<file path=customXml/itemProps37.xml><?xml version="1.0" encoding="utf-8"?>
<ds:datastoreItem xmlns:ds="http://schemas.openxmlformats.org/officeDocument/2006/customXml" ds:itemID="{C9C8B7F6-5C44-4789-B9F5-97FAAB46AA29}">
  <ds:schemaRefs/>
</ds:datastoreItem>
</file>

<file path=customXml/itemProps38.xml><?xml version="1.0" encoding="utf-8"?>
<ds:datastoreItem xmlns:ds="http://schemas.openxmlformats.org/officeDocument/2006/customXml" ds:itemID="{C7DC8213-D8C3-49EE-A65F-5D40D03D5A9F}">
  <ds:schemaRefs>
    <ds:schemaRef ds:uri="http://schemas.microsoft.com/DataMashup"/>
  </ds:schemaRefs>
</ds:datastoreItem>
</file>

<file path=customXml/itemProps39.xml><?xml version="1.0" encoding="utf-8"?>
<ds:datastoreItem xmlns:ds="http://schemas.openxmlformats.org/officeDocument/2006/customXml" ds:itemID="{F52E966B-4383-4D30-972A-D17369DE4CD6}">
  <ds:schemaRefs/>
</ds:datastoreItem>
</file>

<file path=customXml/itemProps40.xml><?xml version="1.0" encoding="utf-8"?>
<ds:datastoreItem xmlns:ds="http://schemas.openxmlformats.org/officeDocument/2006/customXml" ds:itemID="{91C5E32F-01B0-46C0-AEC0-63689392047A}">
  <ds:schemaRefs/>
</ds:datastoreItem>
</file>

<file path=customXml/itemProps41.xml><?xml version="1.0" encoding="utf-8"?>
<ds:datastoreItem xmlns:ds="http://schemas.openxmlformats.org/officeDocument/2006/customXml" ds:itemID="{E3178010-C5EF-487E-A6ED-818F169174B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Análisis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Salinas</dc:creator>
  <cp:lastModifiedBy>Franco Salinas</cp:lastModifiedBy>
  <dcterms:created xsi:type="dcterms:W3CDTF">2026-03-04T14:28:04Z</dcterms:created>
  <dcterms:modified xsi:type="dcterms:W3CDTF">2026-03-12T14:36:42Z</dcterms:modified>
</cp:coreProperties>
</file>