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towell-my.sharepoint.com/personal/jpatricio_towell_com_mx/Documents/Escritorio/"/>
    </mc:Choice>
  </mc:AlternateContent>
  <xr:revisionPtr revIDLastSave="0" documentId="13_ncr:1_{5871761D-E56C-48E6-AB20-CF5F3325B134}" xr6:coauthVersionLast="47" xr6:coauthVersionMax="47" xr10:uidLastSave="{00000000-0000-0000-0000-000000000000}"/>
  <bookViews>
    <workbookView xWindow="-120" yWindow="-120" windowWidth="24240" windowHeight="13020" tabRatio="632" firstSheet="8" activeTab="8" xr2:uid="{00000000-000D-0000-FFFF-FFFF00000000}"/>
  </bookViews>
  <sheets>
    <sheet name="30 ABRIL (JUEVES)" sheetId="1842" r:id="rId1"/>
    <sheet name="29 ABRIL (MIERCOLES)" sheetId="1841" r:id="rId2"/>
    <sheet name="28 ABRIL (MARTES)" sheetId="1840" r:id="rId3"/>
    <sheet name="27 ABRIL (LUNES)" sheetId="1839" r:id="rId4"/>
    <sheet name="26 ABRIL (DOMINGO)" sheetId="1838" r:id="rId5"/>
    <sheet name="25 ABRIL (SABADO)" sheetId="1837" r:id="rId6"/>
    <sheet name="24 ABRIL (VIERNES)" sheetId="1836" r:id="rId7"/>
    <sheet name="23 ABRIL (JUEVES)" sheetId="1835" r:id="rId8"/>
    <sheet name="22 ABRIL (MIERCOLES)" sheetId="1834" r:id="rId9"/>
    <sheet name="21 ABRIL (MARTES)" sheetId="1833" r:id="rId10"/>
    <sheet name="20 ABRIL (LUNES)" sheetId="1832" r:id="rId11"/>
    <sheet name="19 ABRIL (DOMINGO)" sheetId="1831" r:id="rId12"/>
    <sheet name="18 ABRIL (SABADO)" sheetId="1830" r:id="rId13"/>
    <sheet name="17 ABRIL (VIERNES)" sheetId="1829" r:id="rId14"/>
    <sheet name="16 ABRIL (JUEVES)" sheetId="1828" r:id="rId15"/>
    <sheet name="15 ABRIL (MIERCOLES)" sheetId="1827" r:id="rId16"/>
    <sheet name="14 ABRIL (MARTES)" sheetId="1826" r:id="rId17"/>
    <sheet name="13 ABRIL (LUNES)" sheetId="1825" r:id="rId18"/>
    <sheet name="12 ABRIL (DOMINGO)" sheetId="1824" r:id="rId19"/>
    <sheet name="11 ABRIL (SABADO)" sheetId="1823" r:id="rId20"/>
    <sheet name="10 ABRIL (VIERNES)" sheetId="1822" r:id="rId21"/>
    <sheet name="09 ABRIL (JUEVES)" sheetId="1821" r:id="rId22"/>
    <sheet name="08 ABRIL (MIERCOLES)" sheetId="1820" r:id="rId23"/>
    <sheet name="07 ABRIL (MARTES)" sheetId="1819" r:id="rId24"/>
    <sheet name="06 ABRIL (LUNES)" sheetId="1818" r:id="rId25"/>
    <sheet name="05 ABRIL (DOMINGO)" sheetId="1817" r:id="rId26"/>
    <sheet name="04 ABRIL (SABADO)" sheetId="1816" r:id="rId27"/>
    <sheet name="03 ABRIL (VIERNES)" sheetId="1815" r:id="rId28"/>
    <sheet name="02 ABRIL (JUEVES)" sheetId="1814" r:id="rId29"/>
    <sheet name="01 ABRIL (MIERCOLES)" sheetId="1813" r:id="rId30"/>
  </sheets>
  <definedNames>
    <definedName name="_xlnm.Print_Area" localSheetId="29">'01 ABRIL (MIERCOLES)'!$E$6:$G$17</definedName>
    <definedName name="_xlnm.Print_Area" localSheetId="28">'02 ABRIL (JUEVES)'!$E$6:$G$17</definedName>
    <definedName name="_xlnm.Print_Area" localSheetId="27">'03 ABRIL (VIERNES)'!$E$6:$G$17</definedName>
    <definedName name="_xlnm.Print_Area" localSheetId="26">'04 ABRIL (SABADO)'!$E$6:$G$17</definedName>
    <definedName name="_xlnm.Print_Area" localSheetId="25">'05 ABRIL (DOMINGO)'!$E$6:$G$17</definedName>
    <definedName name="_xlnm.Print_Area" localSheetId="24">'06 ABRIL (LUNES)'!$E$6:$G$17</definedName>
    <definedName name="_xlnm.Print_Area" localSheetId="23">'07 ABRIL (MARTES)'!$E$6:$G$17</definedName>
    <definedName name="_xlnm.Print_Area" localSheetId="22">'08 ABRIL (MIERCOLES)'!$E$6:$G$17</definedName>
    <definedName name="_xlnm.Print_Area" localSheetId="21">'09 ABRIL (JUEVES)'!$E$6:$G$17</definedName>
    <definedName name="_xlnm.Print_Area" localSheetId="20">'10 ABRIL (VIERNES)'!$E$6:$G$17</definedName>
    <definedName name="_xlnm.Print_Area" localSheetId="19">'11 ABRIL (SABADO)'!$E$6:$G$17</definedName>
    <definedName name="_xlnm.Print_Area" localSheetId="18">'12 ABRIL (DOMINGO)'!$E$6:$G$17</definedName>
    <definedName name="_xlnm.Print_Area" localSheetId="17">'13 ABRIL (LUNES)'!$E$6:$G$17</definedName>
    <definedName name="_xlnm.Print_Area" localSheetId="16">'14 ABRIL (MARTES)'!$E$6:$G$17</definedName>
    <definedName name="_xlnm.Print_Area" localSheetId="15">'15 ABRIL (MIERCOLES)'!$E$6:$G$17</definedName>
    <definedName name="_xlnm.Print_Area" localSheetId="14">'16 ABRIL (JUEVES)'!$E$6:$G$17</definedName>
    <definedName name="_xlnm.Print_Area" localSheetId="13">'17 ABRIL (VIERNES)'!$E$6:$G$17</definedName>
    <definedName name="_xlnm.Print_Area" localSheetId="12">'18 ABRIL (SABADO)'!$E$6:$G$17</definedName>
    <definedName name="_xlnm.Print_Area" localSheetId="11">'19 ABRIL (DOMINGO)'!$E$6:$G$17</definedName>
    <definedName name="_xlnm.Print_Area" localSheetId="10">'20 ABRIL (LUNES)'!$E$6:$G$17</definedName>
    <definedName name="_xlnm.Print_Area" localSheetId="9">'21 ABRIL (MARTES)'!$E$6:$G$17</definedName>
    <definedName name="_xlnm.Print_Area" localSheetId="8">'22 ABRIL (MIERCOLES)'!$E$6:$G$17</definedName>
    <definedName name="_xlnm.Print_Area" localSheetId="7">'23 ABRIL (JUEVES)'!$E$6:$G$17</definedName>
    <definedName name="_xlnm.Print_Area" localSheetId="6">'24 ABRIL (VIERNES)'!$E$6:$G$17</definedName>
    <definedName name="_xlnm.Print_Area" localSheetId="5">'25 ABRIL (SABADO)'!$E$6:$G$17</definedName>
    <definedName name="_xlnm.Print_Area" localSheetId="4">'26 ABRIL (DOMINGO)'!$E$6:$G$17</definedName>
    <definedName name="_xlnm.Print_Area" localSheetId="3">'27 ABRIL (LUNES)'!$E$6:$G$17</definedName>
    <definedName name="_xlnm.Print_Area" localSheetId="2">'28 ABRIL (MARTES)'!$E$6:$G$17</definedName>
    <definedName name="_xlnm.Print_Area" localSheetId="1">'29 ABRIL (MIERCOLES)'!$E$6:$G$17</definedName>
    <definedName name="_xlnm.Print_Area" localSheetId="0">'30 ABRIL (JUEVES)'!$E$6:$G$17</definedName>
    <definedName name="Z_AEE47A53_6082_4D1D_8E2A_759AF43149C6_.wvu.Cols" localSheetId="29" hidden="1">'01 ABRIL (MIERCOLES)'!$AA:$HV</definedName>
    <definedName name="Z_AEE47A53_6082_4D1D_8E2A_759AF43149C6_.wvu.Cols" localSheetId="28" hidden="1">'02 ABRIL (JUEVES)'!$AA:$HV</definedName>
    <definedName name="Z_AEE47A53_6082_4D1D_8E2A_759AF43149C6_.wvu.Cols" localSheetId="27" hidden="1">'03 ABRIL (VIERNES)'!$AA:$HV</definedName>
    <definedName name="Z_AEE47A53_6082_4D1D_8E2A_759AF43149C6_.wvu.Cols" localSheetId="26" hidden="1">'04 ABRIL (SABADO)'!$AA:$HV</definedName>
    <definedName name="Z_AEE47A53_6082_4D1D_8E2A_759AF43149C6_.wvu.Cols" localSheetId="25" hidden="1">'05 ABRIL (DOMINGO)'!$AA:$HV</definedName>
    <definedName name="Z_AEE47A53_6082_4D1D_8E2A_759AF43149C6_.wvu.Cols" localSheetId="24" hidden="1">'06 ABRIL (LUNES)'!$AA:$HV</definedName>
    <definedName name="Z_AEE47A53_6082_4D1D_8E2A_759AF43149C6_.wvu.Cols" localSheetId="23" hidden="1">'07 ABRIL (MARTES)'!$AA:$HV</definedName>
    <definedName name="Z_AEE47A53_6082_4D1D_8E2A_759AF43149C6_.wvu.Cols" localSheetId="22" hidden="1">'08 ABRIL (MIERCOLES)'!$AA:$HV</definedName>
    <definedName name="Z_AEE47A53_6082_4D1D_8E2A_759AF43149C6_.wvu.Cols" localSheetId="21" hidden="1">'09 ABRIL (JUEVES)'!$AA:$HV</definedName>
    <definedName name="Z_AEE47A53_6082_4D1D_8E2A_759AF43149C6_.wvu.Cols" localSheetId="20" hidden="1">'10 ABRIL (VIERNES)'!$AA:$HV</definedName>
    <definedName name="Z_AEE47A53_6082_4D1D_8E2A_759AF43149C6_.wvu.Cols" localSheetId="19" hidden="1">'11 ABRIL (SABADO)'!$AA:$HV</definedName>
    <definedName name="Z_AEE47A53_6082_4D1D_8E2A_759AF43149C6_.wvu.Cols" localSheetId="18" hidden="1">'12 ABRIL (DOMINGO)'!$AA:$HV</definedName>
    <definedName name="Z_AEE47A53_6082_4D1D_8E2A_759AF43149C6_.wvu.Cols" localSheetId="17" hidden="1">'13 ABRIL (LUNES)'!$AA:$HV</definedName>
    <definedName name="Z_AEE47A53_6082_4D1D_8E2A_759AF43149C6_.wvu.Cols" localSheetId="16" hidden="1">'14 ABRIL (MARTES)'!$AA:$HV</definedName>
    <definedName name="Z_AEE47A53_6082_4D1D_8E2A_759AF43149C6_.wvu.Cols" localSheetId="15" hidden="1">'15 ABRIL (MIERCOLES)'!$AA:$HV</definedName>
    <definedName name="Z_AEE47A53_6082_4D1D_8E2A_759AF43149C6_.wvu.Cols" localSheetId="14" hidden="1">'16 ABRIL (JUEVES)'!$AA:$HV</definedName>
    <definedName name="Z_AEE47A53_6082_4D1D_8E2A_759AF43149C6_.wvu.Cols" localSheetId="13" hidden="1">'17 ABRIL (VIERNES)'!$AA:$HV</definedName>
    <definedName name="Z_AEE47A53_6082_4D1D_8E2A_759AF43149C6_.wvu.Cols" localSheetId="12" hidden="1">'18 ABRIL (SABADO)'!$AA:$HV</definedName>
    <definedName name="Z_AEE47A53_6082_4D1D_8E2A_759AF43149C6_.wvu.Cols" localSheetId="11" hidden="1">'19 ABRIL (DOMINGO)'!$AA:$HV</definedName>
    <definedName name="Z_AEE47A53_6082_4D1D_8E2A_759AF43149C6_.wvu.Cols" localSheetId="10" hidden="1">'20 ABRIL (LUNES)'!$AA:$HV</definedName>
    <definedName name="Z_AEE47A53_6082_4D1D_8E2A_759AF43149C6_.wvu.Cols" localSheetId="9" hidden="1">'21 ABRIL (MARTES)'!$AA:$HV</definedName>
    <definedName name="Z_AEE47A53_6082_4D1D_8E2A_759AF43149C6_.wvu.Cols" localSheetId="8" hidden="1">'22 ABRIL (MIERCOLES)'!$AA:$HV</definedName>
    <definedName name="Z_AEE47A53_6082_4D1D_8E2A_759AF43149C6_.wvu.Cols" localSheetId="7" hidden="1">'23 ABRIL (JUEVES)'!$AA:$HV</definedName>
    <definedName name="Z_AEE47A53_6082_4D1D_8E2A_759AF43149C6_.wvu.Cols" localSheetId="6" hidden="1">'24 ABRIL (VIERNES)'!$AA:$HV</definedName>
    <definedName name="Z_AEE47A53_6082_4D1D_8E2A_759AF43149C6_.wvu.Cols" localSheetId="5" hidden="1">'25 ABRIL (SABADO)'!$AA:$HV</definedName>
    <definedName name="Z_AEE47A53_6082_4D1D_8E2A_759AF43149C6_.wvu.Cols" localSheetId="4" hidden="1">'26 ABRIL (DOMINGO)'!$AA:$HV</definedName>
    <definedName name="Z_AEE47A53_6082_4D1D_8E2A_759AF43149C6_.wvu.Cols" localSheetId="3" hidden="1">'27 ABRIL (LUNES)'!$AA:$HV</definedName>
    <definedName name="Z_AEE47A53_6082_4D1D_8E2A_759AF43149C6_.wvu.Cols" localSheetId="2" hidden="1">'28 ABRIL (MARTES)'!$AA:$HV</definedName>
    <definedName name="Z_AEE47A53_6082_4D1D_8E2A_759AF43149C6_.wvu.Cols" localSheetId="1" hidden="1">'29 ABRIL (MIERCOLES)'!$AA:$HV</definedName>
    <definedName name="Z_AEE47A53_6082_4D1D_8E2A_759AF43149C6_.wvu.Cols" localSheetId="0" hidden="1">'30 ABRIL (JUEVES)'!$AA:$HV</definedName>
    <definedName name="Z_AEE47A53_6082_4D1D_8E2A_759AF43149C6_.wvu.PrintArea" localSheetId="29" hidden="1">'01 ABRIL (MIERCOLES)'!$A$19:$Z$106</definedName>
    <definedName name="Z_AEE47A53_6082_4D1D_8E2A_759AF43149C6_.wvu.PrintArea" localSheetId="28" hidden="1">'02 ABRIL (JUEVES)'!$A$19:$Z$106</definedName>
    <definedName name="Z_AEE47A53_6082_4D1D_8E2A_759AF43149C6_.wvu.PrintArea" localSheetId="27" hidden="1">'03 ABRIL (VIERNES)'!$A$19:$Z$106</definedName>
    <definedName name="Z_AEE47A53_6082_4D1D_8E2A_759AF43149C6_.wvu.PrintArea" localSheetId="26" hidden="1">'04 ABRIL (SABADO)'!$A$19:$Z$106</definedName>
    <definedName name="Z_AEE47A53_6082_4D1D_8E2A_759AF43149C6_.wvu.PrintArea" localSheetId="25" hidden="1">'05 ABRIL (DOMINGO)'!$A$19:$Z$106</definedName>
    <definedName name="Z_AEE47A53_6082_4D1D_8E2A_759AF43149C6_.wvu.PrintArea" localSheetId="24" hidden="1">'06 ABRIL (LUNES)'!$A$19:$Z$106</definedName>
    <definedName name="Z_AEE47A53_6082_4D1D_8E2A_759AF43149C6_.wvu.PrintArea" localSheetId="23" hidden="1">'07 ABRIL (MARTES)'!$A$19:$Z$106</definedName>
    <definedName name="Z_AEE47A53_6082_4D1D_8E2A_759AF43149C6_.wvu.PrintArea" localSheetId="22" hidden="1">'08 ABRIL (MIERCOLES)'!$A$19:$Z$106</definedName>
    <definedName name="Z_AEE47A53_6082_4D1D_8E2A_759AF43149C6_.wvu.PrintArea" localSheetId="21" hidden="1">'09 ABRIL (JUEVES)'!$A$19:$Z$106</definedName>
    <definedName name="Z_AEE47A53_6082_4D1D_8E2A_759AF43149C6_.wvu.PrintArea" localSheetId="20" hidden="1">'10 ABRIL (VIERNES)'!$A$19:$Z$106</definedName>
    <definedName name="Z_AEE47A53_6082_4D1D_8E2A_759AF43149C6_.wvu.PrintArea" localSheetId="19" hidden="1">'11 ABRIL (SABADO)'!$A$19:$Z$106</definedName>
    <definedName name="Z_AEE47A53_6082_4D1D_8E2A_759AF43149C6_.wvu.PrintArea" localSheetId="18" hidden="1">'12 ABRIL (DOMINGO)'!$A$19:$Z$106</definedName>
    <definedName name="Z_AEE47A53_6082_4D1D_8E2A_759AF43149C6_.wvu.PrintArea" localSheetId="17" hidden="1">'13 ABRIL (LUNES)'!$A$19:$Z$106</definedName>
    <definedName name="Z_AEE47A53_6082_4D1D_8E2A_759AF43149C6_.wvu.PrintArea" localSheetId="16" hidden="1">'14 ABRIL (MARTES)'!$A$19:$Z$106</definedName>
    <definedName name="Z_AEE47A53_6082_4D1D_8E2A_759AF43149C6_.wvu.PrintArea" localSheetId="15" hidden="1">'15 ABRIL (MIERCOLES)'!$A$19:$Z$106</definedName>
    <definedName name="Z_AEE47A53_6082_4D1D_8E2A_759AF43149C6_.wvu.PrintArea" localSheetId="14" hidden="1">'16 ABRIL (JUEVES)'!$A$19:$Z$106</definedName>
    <definedName name="Z_AEE47A53_6082_4D1D_8E2A_759AF43149C6_.wvu.PrintArea" localSheetId="13" hidden="1">'17 ABRIL (VIERNES)'!$A$19:$Z$106</definedName>
    <definedName name="Z_AEE47A53_6082_4D1D_8E2A_759AF43149C6_.wvu.PrintArea" localSheetId="12" hidden="1">'18 ABRIL (SABADO)'!$A$19:$Z$106</definedName>
    <definedName name="Z_AEE47A53_6082_4D1D_8E2A_759AF43149C6_.wvu.PrintArea" localSheetId="11" hidden="1">'19 ABRIL (DOMINGO)'!$A$19:$Z$106</definedName>
    <definedName name="Z_AEE47A53_6082_4D1D_8E2A_759AF43149C6_.wvu.PrintArea" localSheetId="10" hidden="1">'20 ABRIL (LUNES)'!$A$19:$Z$106</definedName>
    <definedName name="Z_AEE47A53_6082_4D1D_8E2A_759AF43149C6_.wvu.PrintArea" localSheetId="9" hidden="1">'21 ABRIL (MARTES)'!$A$19:$Z$106</definedName>
    <definedName name="Z_AEE47A53_6082_4D1D_8E2A_759AF43149C6_.wvu.PrintArea" localSheetId="8" hidden="1">'22 ABRIL (MIERCOLES)'!$A$19:$Z$106</definedName>
    <definedName name="Z_AEE47A53_6082_4D1D_8E2A_759AF43149C6_.wvu.PrintArea" localSheetId="7" hidden="1">'23 ABRIL (JUEVES)'!$A$19:$Z$106</definedName>
    <definedName name="Z_AEE47A53_6082_4D1D_8E2A_759AF43149C6_.wvu.PrintArea" localSheetId="6" hidden="1">'24 ABRIL (VIERNES)'!$A$19:$Z$106</definedName>
    <definedName name="Z_AEE47A53_6082_4D1D_8E2A_759AF43149C6_.wvu.PrintArea" localSheetId="5" hidden="1">'25 ABRIL (SABADO)'!$A$19:$Z$106</definedName>
    <definedName name="Z_AEE47A53_6082_4D1D_8E2A_759AF43149C6_.wvu.PrintArea" localSheetId="4" hidden="1">'26 ABRIL (DOMINGO)'!$A$19:$Z$106</definedName>
    <definedName name="Z_AEE47A53_6082_4D1D_8E2A_759AF43149C6_.wvu.PrintArea" localSheetId="3" hidden="1">'27 ABRIL (LUNES)'!$A$19:$Z$106</definedName>
    <definedName name="Z_AEE47A53_6082_4D1D_8E2A_759AF43149C6_.wvu.PrintArea" localSheetId="2" hidden="1">'28 ABRIL (MARTES)'!$A$19:$Z$106</definedName>
    <definedName name="Z_AEE47A53_6082_4D1D_8E2A_759AF43149C6_.wvu.PrintArea" localSheetId="1" hidden="1">'29 ABRIL (MIERCOLES)'!$A$19:$Z$106</definedName>
    <definedName name="Z_AEE47A53_6082_4D1D_8E2A_759AF43149C6_.wvu.PrintArea" localSheetId="0" hidden="1">'30 ABRIL (JUEVES)'!$A$19:$Z$106</definedName>
    <definedName name="Z_AEE47A53_6082_4D1D_8E2A_759AF43149C6_.wvu.Rows" localSheetId="29" hidden="1">'01 ABRIL (MIERCOLES)'!#REF!,'01 ABRIL (MIERCOLES)'!#REF!,'01 ABRIL (MIERCOLES)'!$124:$129,'01 ABRIL (MIERCOLES)'!$136:$137,'01 ABRIL (MIERCOLES)'!$213:$218,'01 ABRIL (MIERCOLES)'!$234:$235,'01 ABRIL (MIERCOLES)'!$302:$307,'01 ABRIL (MIERCOLES)'!$328:$329</definedName>
    <definedName name="Z_AEE47A53_6082_4D1D_8E2A_759AF43149C6_.wvu.Rows" localSheetId="28" hidden="1">'02 ABRIL (JUEVES)'!#REF!,'02 ABRIL (JUEVES)'!#REF!,'02 ABRIL (JUEVES)'!$124:$129,'02 ABRIL (JUEVES)'!$136:$137,'02 ABRIL (JUEVES)'!$213:$218,'02 ABRIL (JUEVES)'!$234:$235,'02 ABRIL (JUEVES)'!$302:$307,'02 ABRIL (JUEVES)'!$328:$329</definedName>
    <definedName name="Z_AEE47A53_6082_4D1D_8E2A_759AF43149C6_.wvu.Rows" localSheetId="27" hidden="1">'03 ABRIL (VIERNES)'!#REF!,'03 ABRIL (VIERNES)'!#REF!,'03 ABRIL (VIERNES)'!$124:$129,'03 ABRIL (VIERNES)'!$136:$137,'03 ABRIL (VIERNES)'!$213:$218,'03 ABRIL (VIERNES)'!$234:$235,'03 ABRIL (VIERNES)'!$302:$307,'03 ABRIL (VIERNES)'!$328:$329</definedName>
    <definedName name="Z_AEE47A53_6082_4D1D_8E2A_759AF43149C6_.wvu.Rows" localSheetId="26" hidden="1">'04 ABRIL (SABADO)'!#REF!,'04 ABRIL (SABADO)'!#REF!,'04 ABRIL (SABADO)'!$124:$129,'04 ABRIL (SABADO)'!$136:$137,'04 ABRIL (SABADO)'!$213:$218,'04 ABRIL (SABADO)'!$234:$235,'04 ABRIL (SABADO)'!$302:$307,'04 ABRIL (SABADO)'!$328:$329</definedName>
    <definedName name="Z_AEE47A53_6082_4D1D_8E2A_759AF43149C6_.wvu.Rows" localSheetId="25" hidden="1">'05 ABRIL (DOMINGO)'!#REF!,'05 ABRIL (DOMINGO)'!#REF!,'05 ABRIL (DOMINGO)'!$124:$129,'05 ABRIL (DOMINGO)'!$136:$137,'05 ABRIL (DOMINGO)'!$213:$218,'05 ABRIL (DOMINGO)'!$234:$235,'05 ABRIL (DOMINGO)'!$302:$307,'05 ABRIL (DOMINGO)'!$328:$329</definedName>
    <definedName name="Z_AEE47A53_6082_4D1D_8E2A_759AF43149C6_.wvu.Rows" localSheetId="24" hidden="1">'06 ABRIL (LUNES)'!#REF!,'06 ABRIL (LUNES)'!#REF!,'06 ABRIL (LUNES)'!$124:$129,'06 ABRIL (LUNES)'!$136:$137,'06 ABRIL (LUNES)'!$213:$218,'06 ABRIL (LUNES)'!$234:$235,'06 ABRIL (LUNES)'!$302:$307,'06 ABRIL (LUNES)'!$328:$329</definedName>
    <definedName name="Z_AEE47A53_6082_4D1D_8E2A_759AF43149C6_.wvu.Rows" localSheetId="23" hidden="1">'07 ABRIL (MARTES)'!#REF!,'07 ABRIL (MARTES)'!#REF!,'07 ABRIL (MARTES)'!$124:$129,'07 ABRIL (MARTES)'!$136:$137,'07 ABRIL (MARTES)'!$213:$218,'07 ABRIL (MARTES)'!$234:$235,'07 ABRIL (MARTES)'!$302:$307,'07 ABRIL (MARTES)'!$328:$329</definedName>
    <definedName name="Z_AEE47A53_6082_4D1D_8E2A_759AF43149C6_.wvu.Rows" localSheetId="22" hidden="1">'08 ABRIL (MIERCOLES)'!#REF!,'08 ABRIL (MIERCOLES)'!#REF!,'08 ABRIL (MIERCOLES)'!$124:$129,'08 ABRIL (MIERCOLES)'!$136:$137,'08 ABRIL (MIERCOLES)'!$213:$218,'08 ABRIL (MIERCOLES)'!$234:$235,'08 ABRIL (MIERCOLES)'!$302:$307,'08 ABRIL (MIERCOLES)'!$328:$329</definedName>
    <definedName name="Z_AEE47A53_6082_4D1D_8E2A_759AF43149C6_.wvu.Rows" localSheetId="21" hidden="1">'09 ABRIL (JUEVES)'!#REF!,'09 ABRIL (JUEVES)'!#REF!,'09 ABRIL (JUEVES)'!$124:$129,'09 ABRIL (JUEVES)'!$136:$137,'09 ABRIL (JUEVES)'!$213:$218,'09 ABRIL (JUEVES)'!$234:$235,'09 ABRIL (JUEVES)'!$302:$307,'09 ABRIL (JUEVES)'!$328:$329</definedName>
    <definedName name="Z_AEE47A53_6082_4D1D_8E2A_759AF43149C6_.wvu.Rows" localSheetId="20" hidden="1">'10 ABRIL (VIERNES)'!#REF!,'10 ABRIL (VIERNES)'!#REF!,'10 ABRIL (VIERNES)'!$124:$129,'10 ABRIL (VIERNES)'!$136:$137,'10 ABRIL (VIERNES)'!$213:$218,'10 ABRIL (VIERNES)'!$234:$235,'10 ABRIL (VIERNES)'!$302:$307,'10 ABRIL (VIERNES)'!$328:$329</definedName>
    <definedName name="Z_AEE47A53_6082_4D1D_8E2A_759AF43149C6_.wvu.Rows" localSheetId="19" hidden="1">'11 ABRIL (SABADO)'!#REF!,'11 ABRIL (SABADO)'!#REF!,'11 ABRIL (SABADO)'!$124:$129,'11 ABRIL (SABADO)'!$136:$137,'11 ABRIL (SABADO)'!$213:$218,'11 ABRIL (SABADO)'!$234:$235,'11 ABRIL (SABADO)'!$302:$307,'11 ABRIL (SABADO)'!$328:$329</definedName>
    <definedName name="Z_AEE47A53_6082_4D1D_8E2A_759AF43149C6_.wvu.Rows" localSheetId="18" hidden="1">'12 ABRIL (DOMINGO)'!#REF!,'12 ABRIL (DOMINGO)'!#REF!,'12 ABRIL (DOMINGO)'!$124:$129,'12 ABRIL (DOMINGO)'!$136:$137,'12 ABRIL (DOMINGO)'!$213:$218,'12 ABRIL (DOMINGO)'!$234:$235,'12 ABRIL (DOMINGO)'!$302:$307,'12 ABRIL (DOMINGO)'!$328:$329</definedName>
    <definedName name="Z_AEE47A53_6082_4D1D_8E2A_759AF43149C6_.wvu.Rows" localSheetId="17" hidden="1">'13 ABRIL (LUNES)'!#REF!,'13 ABRIL (LUNES)'!#REF!,'13 ABRIL (LUNES)'!$124:$129,'13 ABRIL (LUNES)'!$136:$137,'13 ABRIL (LUNES)'!$213:$218,'13 ABRIL (LUNES)'!$234:$235,'13 ABRIL (LUNES)'!$302:$307,'13 ABRIL (LUNES)'!$328:$329</definedName>
    <definedName name="Z_AEE47A53_6082_4D1D_8E2A_759AF43149C6_.wvu.Rows" localSheetId="16" hidden="1">'14 ABRIL (MARTES)'!#REF!,'14 ABRIL (MARTES)'!#REF!,'14 ABRIL (MARTES)'!$124:$129,'14 ABRIL (MARTES)'!$136:$137,'14 ABRIL (MARTES)'!$213:$218,'14 ABRIL (MARTES)'!$234:$235,'14 ABRIL (MARTES)'!$302:$307,'14 ABRIL (MARTES)'!$328:$329</definedName>
    <definedName name="Z_AEE47A53_6082_4D1D_8E2A_759AF43149C6_.wvu.Rows" localSheetId="15" hidden="1">'15 ABRIL (MIERCOLES)'!#REF!,'15 ABRIL (MIERCOLES)'!#REF!,'15 ABRIL (MIERCOLES)'!$124:$129,'15 ABRIL (MIERCOLES)'!$136:$137,'15 ABRIL (MIERCOLES)'!$213:$218,'15 ABRIL (MIERCOLES)'!$234:$235,'15 ABRIL (MIERCOLES)'!$302:$307,'15 ABRIL (MIERCOLES)'!$328:$329</definedName>
    <definedName name="Z_AEE47A53_6082_4D1D_8E2A_759AF43149C6_.wvu.Rows" localSheetId="14" hidden="1">'16 ABRIL (JUEVES)'!#REF!,'16 ABRIL (JUEVES)'!#REF!,'16 ABRIL (JUEVES)'!$124:$129,'16 ABRIL (JUEVES)'!$136:$137,'16 ABRIL (JUEVES)'!$213:$218,'16 ABRIL (JUEVES)'!$234:$235,'16 ABRIL (JUEVES)'!$302:$307,'16 ABRIL (JUEVES)'!$328:$329</definedName>
    <definedName name="Z_AEE47A53_6082_4D1D_8E2A_759AF43149C6_.wvu.Rows" localSheetId="13" hidden="1">'17 ABRIL (VIERNES)'!#REF!,'17 ABRIL (VIERNES)'!#REF!,'17 ABRIL (VIERNES)'!$124:$129,'17 ABRIL (VIERNES)'!$136:$137,'17 ABRIL (VIERNES)'!$213:$218,'17 ABRIL (VIERNES)'!$234:$235,'17 ABRIL (VIERNES)'!$302:$307,'17 ABRIL (VIERNES)'!$328:$329</definedName>
    <definedName name="Z_AEE47A53_6082_4D1D_8E2A_759AF43149C6_.wvu.Rows" localSheetId="12" hidden="1">'18 ABRIL (SABADO)'!#REF!,'18 ABRIL (SABADO)'!#REF!,'18 ABRIL (SABADO)'!$124:$129,'18 ABRIL (SABADO)'!$136:$137,'18 ABRIL (SABADO)'!$213:$218,'18 ABRIL (SABADO)'!$234:$235,'18 ABRIL (SABADO)'!$302:$307,'18 ABRIL (SABADO)'!$328:$329</definedName>
    <definedName name="Z_AEE47A53_6082_4D1D_8E2A_759AF43149C6_.wvu.Rows" localSheetId="11" hidden="1">'19 ABRIL (DOMINGO)'!#REF!,'19 ABRIL (DOMINGO)'!#REF!,'19 ABRIL (DOMINGO)'!$124:$129,'19 ABRIL (DOMINGO)'!$136:$137,'19 ABRIL (DOMINGO)'!$213:$218,'19 ABRIL (DOMINGO)'!$234:$235,'19 ABRIL (DOMINGO)'!$302:$307,'19 ABRIL (DOMINGO)'!$328:$329</definedName>
    <definedName name="Z_AEE47A53_6082_4D1D_8E2A_759AF43149C6_.wvu.Rows" localSheetId="10" hidden="1">'20 ABRIL (LUNES)'!#REF!,'20 ABRIL (LUNES)'!#REF!,'20 ABRIL (LUNES)'!$124:$129,'20 ABRIL (LUNES)'!$136:$137,'20 ABRIL (LUNES)'!$213:$218,'20 ABRIL (LUNES)'!$234:$235,'20 ABRIL (LUNES)'!$302:$307,'20 ABRIL (LUNES)'!$328:$329</definedName>
    <definedName name="Z_AEE47A53_6082_4D1D_8E2A_759AF43149C6_.wvu.Rows" localSheetId="9" hidden="1">'21 ABRIL (MARTES)'!#REF!,'21 ABRIL (MARTES)'!#REF!,'21 ABRIL (MARTES)'!$124:$129,'21 ABRIL (MARTES)'!$136:$137,'21 ABRIL (MARTES)'!$213:$218,'21 ABRIL (MARTES)'!$234:$235,'21 ABRIL (MARTES)'!$302:$307,'21 ABRIL (MARTES)'!$328:$329</definedName>
    <definedName name="Z_AEE47A53_6082_4D1D_8E2A_759AF43149C6_.wvu.Rows" localSheetId="8" hidden="1">'22 ABRIL (MIERCOLES)'!#REF!,'22 ABRIL (MIERCOLES)'!#REF!,'22 ABRIL (MIERCOLES)'!$124:$129,'22 ABRIL (MIERCOLES)'!$136:$137,'22 ABRIL (MIERCOLES)'!$213:$218,'22 ABRIL (MIERCOLES)'!$234:$235,'22 ABRIL (MIERCOLES)'!$302:$307,'22 ABRIL (MIERCOLES)'!$328:$329</definedName>
    <definedName name="Z_AEE47A53_6082_4D1D_8E2A_759AF43149C6_.wvu.Rows" localSheetId="7" hidden="1">'23 ABRIL (JUEVES)'!#REF!,'23 ABRIL (JUEVES)'!#REF!,'23 ABRIL (JUEVES)'!$124:$129,'23 ABRIL (JUEVES)'!$136:$137,'23 ABRIL (JUEVES)'!$213:$218,'23 ABRIL (JUEVES)'!$234:$235,'23 ABRIL (JUEVES)'!$302:$307,'23 ABRIL (JUEVES)'!$328:$329</definedName>
    <definedName name="Z_AEE47A53_6082_4D1D_8E2A_759AF43149C6_.wvu.Rows" localSheetId="6" hidden="1">'24 ABRIL (VIERNES)'!#REF!,'24 ABRIL (VIERNES)'!#REF!,'24 ABRIL (VIERNES)'!$124:$129,'24 ABRIL (VIERNES)'!$136:$137,'24 ABRIL (VIERNES)'!$213:$218,'24 ABRIL (VIERNES)'!$234:$235,'24 ABRIL (VIERNES)'!$302:$307,'24 ABRIL (VIERNES)'!$328:$329</definedName>
    <definedName name="Z_AEE47A53_6082_4D1D_8E2A_759AF43149C6_.wvu.Rows" localSheetId="5" hidden="1">'25 ABRIL (SABADO)'!#REF!,'25 ABRIL (SABADO)'!#REF!,'25 ABRIL (SABADO)'!$124:$129,'25 ABRIL (SABADO)'!$136:$137,'25 ABRIL (SABADO)'!$213:$218,'25 ABRIL (SABADO)'!$234:$235,'25 ABRIL (SABADO)'!$302:$307,'25 ABRIL (SABADO)'!$328:$329</definedName>
    <definedName name="Z_AEE47A53_6082_4D1D_8E2A_759AF43149C6_.wvu.Rows" localSheetId="4" hidden="1">'26 ABRIL (DOMINGO)'!#REF!,'26 ABRIL (DOMINGO)'!#REF!,'26 ABRIL (DOMINGO)'!$124:$129,'26 ABRIL (DOMINGO)'!$136:$137,'26 ABRIL (DOMINGO)'!$213:$218,'26 ABRIL (DOMINGO)'!$234:$235,'26 ABRIL (DOMINGO)'!$302:$307,'26 ABRIL (DOMINGO)'!$328:$329</definedName>
    <definedName name="Z_AEE47A53_6082_4D1D_8E2A_759AF43149C6_.wvu.Rows" localSheetId="3" hidden="1">'27 ABRIL (LUNES)'!#REF!,'27 ABRIL (LUNES)'!#REF!,'27 ABRIL (LUNES)'!$124:$129,'27 ABRIL (LUNES)'!$136:$137,'27 ABRIL (LUNES)'!$213:$218,'27 ABRIL (LUNES)'!$234:$235,'27 ABRIL (LUNES)'!$302:$307,'27 ABRIL (LUNES)'!$328:$329</definedName>
    <definedName name="Z_AEE47A53_6082_4D1D_8E2A_759AF43149C6_.wvu.Rows" localSheetId="2" hidden="1">'28 ABRIL (MARTES)'!#REF!,'28 ABRIL (MARTES)'!#REF!,'28 ABRIL (MARTES)'!$124:$129,'28 ABRIL (MARTES)'!$136:$137,'28 ABRIL (MARTES)'!$213:$218,'28 ABRIL (MARTES)'!$234:$235,'28 ABRIL (MARTES)'!$302:$307,'28 ABRIL (MARTES)'!$328:$329</definedName>
    <definedName name="Z_AEE47A53_6082_4D1D_8E2A_759AF43149C6_.wvu.Rows" localSheetId="1" hidden="1">'29 ABRIL (MIERCOLES)'!#REF!,'29 ABRIL (MIERCOLES)'!#REF!,'29 ABRIL (MIERCOLES)'!$124:$129,'29 ABRIL (MIERCOLES)'!$136:$137,'29 ABRIL (MIERCOLES)'!$213:$218,'29 ABRIL (MIERCOLES)'!$234:$235,'29 ABRIL (MIERCOLES)'!$302:$307,'29 ABRIL (MIERCOLES)'!$328:$329</definedName>
    <definedName name="Z_AEE47A53_6082_4D1D_8E2A_759AF43149C6_.wvu.Rows" localSheetId="0" hidden="1">'30 ABRIL (JUEVES)'!#REF!,'30 ABRIL (JUEVES)'!#REF!,'30 ABRIL (JUEVES)'!$124:$129,'30 ABRIL (JUEVES)'!$136:$137,'30 ABRIL (JUEVES)'!$213:$218,'30 ABRIL (JUEVES)'!$234:$235,'30 ABRIL (JUEVES)'!$302:$307,'30 ABRIL (JUEVES)'!$328:$329</definedName>
  </definedNames>
  <calcPr calcId="191029"/>
  <customWorkbookViews>
    <customWorkbookView name="Dirección Operaciones - Vista personalizada" guid="{AEE47A53-6082-4D1D-8E2A-759AF43149C6}" mergeInterval="0" personalView="1" maximized="1" windowWidth="1020" windowHeight="565" activeSheetId="2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63" i="1832" l="1"/>
  <c r="G363" i="1832"/>
  <c r="H362" i="1832"/>
  <c r="G362" i="1832"/>
  <c r="H274" i="1832"/>
  <c r="G274" i="1832"/>
  <c r="H273" i="1832"/>
  <c r="G273" i="1832"/>
  <c r="H185" i="1832"/>
  <c r="G185" i="1832"/>
  <c r="H184" i="1832"/>
  <c r="G184" i="1832"/>
  <c r="S253" i="1833"/>
  <c r="S233" i="1833"/>
  <c r="S216" i="1833"/>
  <c r="S127" i="1833"/>
  <c r="S144" i="1833"/>
  <c r="Q363" i="1833"/>
  <c r="H363" i="1833"/>
  <c r="G363" i="1833"/>
  <c r="Q362" i="1833"/>
  <c r="H362" i="1833"/>
  <c r="G362" i="1833"/>
  <c r="Q274" i="1833"/>
  <c r="H274" i="1833"/>
  <c r="G274" i="1833"/>
  <c r="Q273" i="1833"/>
  <c r="H273" i="1833"/>
  <c r="G273" i="1833"/>
  <c r="Q185" i="1833"/>
  <c r="H185" i="1833"/>
  <c r="G185" i="1833"/>
  <c r="Q184" i="1833"/>
  <c r="H184" i="1833"/>
  <c r="G184" i="1833"/>
  <c r="S87" i="1833"/>
  <c r="S38" i="1833"/>
  <c r="S265" i="1832" l="1"/>
  <c r="S233" i="1832"/>
  <c r="S231" i="1832"/>
  <c r="S230" i="1832"/>
  <c r="S229" i="1832"/>
  <c r="S168" i="1832"/>
  <c r="S160" i="1832"/>
  <c r="S161" i="1832"/>
  <c r="S146" i="1832"/>
  <c r="S142" i="1832"/>
  <c r="S144" i="1832"/>
  <c r="S89" i="1832"/>
  <c r="S87" i="1832"/>
  <c r="S83" i="1832"/>
  <c r="S263" i="1831" l="1"/>
  <c r="S261" i="1831"/>
  <c r="S256" i="1831"/>
  <c r="S231" i="1831"/>
  <c r="S86" i="1831"/>
  <c r="S74" i="1831"/>
  <c r="S72" i="1831"/>
  <c r="S53" i="1831"/>
  <c r="S39" i="1831"/>
  <c r="K368" i="1830"/>
  <c r="M368" i="1830" s="1"/>
  <c r="K367" i="1830"/>
  <c r="M367" i="1830" s="1"/>
  <c r="K279" i="1830"/>
  <c r="M279" i="1830" s="1"/>
  <c r="K278" i="1830"/>
  <c r="M278" i="1830" s="1"/>
  <c r="K190" i="1830"/>
  <c r="M190" i="1830" s="1"/>
  <c r="K189" i="1830"/>
  <c r="M189" i="1830" s="1"/>
  <c r="S257" i="1830"/>
  <c r="S249" i="1830"/>
  <c r="S236" i="1830"/>
  <c r="S231" i="1830"/>
  <c r="S177" i="1830"/>
  <c r="S175" i="1830"/>
  <c r="S161" i="1830"/>
  <c r="S142" i="1830"/>
  <c r="S85" i="1830"/>
  <c r="S72" i="1830"/>
  <c r="S53" i="1830"/>
  <c r="S51" i="1830"/>
  <c r="S39" i="1830"/>
  <c r="S250" i="1829"/>
  <c r="S266" i="1829"/>
  <c r="S262" i="1829"/>
  <c r="S231" i="1829"/>
  <c r="S177" i="1829"/>
  <c r="S175" i="1829"/>
  <c r="S161" i="1829"/>
  <c r="S148" i="1829"/>
  <c r="S142" i="1829"/>
  <c r="S127" i="1829" l="1"/>
  <c r="S88" i="1829"/>
  <c r="S72" i="1829"/>
  <c r="S37" i="1829"/>
  <c r="S56" i="1829"/>
  <c r="S53" i="1829"/>
  <c r="S266" i="1828"/>
  <c r="S250" i="1828"/>
  <c r="S215" i="1828"/>
  <c r="S231" i="1828"/>
  <c r="S173" i="1828"/>
  <c r="U171" i="1828"/>
  <c r="S161" i="1828"/>
  <c r="S142" i="1828"/>
  <c r="S55" i="1828" l="1"/>
  <c r="S53" i="1828"/>
  <c r="S258" i="1827"/>
  <c r="S237" i="1827"/>
  <c r="S216" i="1827"/>
  <c r="S231" i="1827"/>
  <c r="S148" i="1827"/>
  <c r="S127" i="1827"/>
  <c r="S142" i="1827"/>
  <c r="S86" i="1827"/>
  <c r="S83" i="1827"/>
  <c r="S80" i="1827"/>
  <c r="S71" i="1827"/>
  <c r="S267" i="1826"/>
  <c r="S265" i="1826"/>
  <c r="S250" i="1826"/>
  <c r="S230" i="1826"/>
  <c r="S178" i="1826"/>
  <c r="S175" i="1826"/>
  <c r="S161" i="1826"/>
  <c r="S89" i="1826"/>
  <c r="S83" i="1826" l="1"/>
  <c r="S74" i="1826"/>
  <c r="S267" i="1825" l="1"/>
  <c r="S261" i="1825"/>
  <c r="S257" i="1825"/>
  <c r="S237" i="1825"/>
  <c r="S216" i="1825"/>
  <c r="S175" i="1825"/>
  <c r="S172" i="1825"/>
  <c r="S173" i="1825" s="1"/>
  <c r="S148" i="1825"/>
  <c r="S130" i="1825"/>
  <c r="S127" i="1825"/>
  <c r="S81" i="1825"/>
  <c r="S79" i="1825"/>
  <c r="S263" i="1824"/>
  <c r="S261" i="1824"/>
  <c r="S259" i="1824"/>
  <c r="S254" i="1824"/>
  <c r="S83" i="1824"/>
  <c r="S79" i="1824"/>
  <c r="S58" i="1824"/>
  <c r="S266" i="1823"/>
  <c r="S264" i="1823"/>
  <c r="S261" i="1823"/>
  <c r="S237" i="1823"/>
  <c r="S234" i="1823"/>
  <c r="S177" i="1823"/>
  <c r="S147" i="1823"/>
  <c r="S88" i="1823"/>
  <c r="S79" i="1823"/>
  <c r="S58" i="1823" l="1"/>
  <c r="S229" i="1823"/>
  <c r="S261" i="1822"/>
  <c r="S255" i="1822"/>
  <c r="S237" i="1822"/>
  <c r="S232" i="1822"/>
  <c r="S142" i="1822"/>
  <c r="S76" i="1822"/>
  <c r="S70" i="1822"/>
  <c r="S172" i="1821"/>
  <c r="S127" i="1821"/>
  <c r="S85" i="1821"/>
  <c r="S83" i="1821"/>
  <c r="S76" i="1821"/>
  <c r="S55" i="1821"/>
  <c r="S52" i="1821"/>
  <c r="S158" i="1821"/>
  <c r="S261" i="1820"/>
  <c r="S266" i="1820"/>
  <c r="S263" i="1820"/>
  <c r="S256" i="1820"/>
  <c r="S177" i="1820"/>
  <c r="S174" i="1820"/>
  <c r="S87" i="1820"/>
  <c r="S85" i="1820"/>
  <c r="S83" i="1820"/>
  <c r="S76" i="1820"/>
  <c r="S53" i="1820"/>
  <c r="S142" i="1819" l="1"/>
  <c r="S81" i="1819"/>
  <c r="S76" i="1819"/>
  <c r="S39" i="1819"/>
  <c r="S261" i="1818"/>
  <c r="S217" i="1818"/>
  <c r="S234" i="1818"/>
  <c r="S175" i="1818"/>
  <c r="S142" i="1818" l="1"/>
  <c r="S88" i="1818"/>
  <c r="S83" i="1818"/>
  <c r="S76" i="1818"/>
  <c r="S53" i="1818"/>
  <c r="S258" i="1814" l="1"/>
  <c r="S254" i="1814"/>
  <c r="S237" i="1813" l="1"/>
  <c r="S178" i="1813"/>
  <c r="S174" i="1813"/>
  <c r="S170" i="1813"/>
  <c r="S148" i="1813"/>
  <c r="H363" i="1813"/>
  <c r="G363" i="1813"/>
  <c r="H362" i="1813"/>
  <c r="G362" i="1813"/>
  <c r="H274" i="1813"/>
  <c r="G274" i="1813"/>
  <c r="H273" i="1813"/>
  <c r="G273" i="1813"/>
  <c r="H185" i="1813"/>
  <c r="G185" i="1813"/>
  <c r="H184" i="1813"/>
  <c r="G184" i="1813"/>
  <c r="S86" i="1813"/>
  <c r="S81" i="1813"/>
  <c r="S52" i="1813"/>
  <c r="S37" i="1813"/>
  <c r="Q11" i="1842"/>
  <c r="S368" i="1842"/>
  <c r="U368" i="1842" s="1"/>
  <c r="K368" i="1842"/>
  <c r="M368" i="1842" s="1"/>
  <c r="S367" i="1842"/>
  <c r="K367" i="1842"/>
  <c r="M367" i="1842" s="1"/>
  <c r="Q363" i="1842"/>
  <c r="Q362" i="1842"/>
  <c r="S279" i="1842"/>
  <c r="U279" i="1842" s="1"/>
  <c r="K279" i="1842"/>
  <c r="M279" i="1842" s="1"/>
  <c r="S278" i="1842"/>
  <c r="K278" i="1842"/>
  <c r="M278" i="1842" s="1"/>
  <c r="Q274" i="1842"/>
  <c r="Q273" i="1842"/>
  <c r="S190" i="1842"/>
  <c r="U190" i="1842" s="1"/>
  <c r="S189" i="1842"/>
  <c r="Q185" i="1842"/>
  <c r="Q184" i="1842"/>
  <c r="S101" i="1842"/>
  <c r="U101" i="1842" s="1"/>
  <c r="S100" i="1842"/>
  <c r="Q96" i="1842"/>
  <c r="Q95" i="1842"/>
  <c r="Q11" i="1841"/>
  <c r="S368" i="1841"/>
  <c r="U368" i="1841" s="1"/>
  <c r="K368" i="1841"/>
  <c r="M368" i="1841" s="1"/>
  <c r="S367" i="1841"/>
  <c r="K367" i="1841"/>
  <c r="M367" i="1841" s="1"/>
  <c r="Q363" i="1841"/>
  <c r="Q362" i="1841"/>
  <c r="S279" i="1841"/>
  <c r="U279" i="1841" s="1"/>
  <c r="S278" i="1841"/>
  <c r="U278" i="1841" s="1"/>
  <c r="U281" i="1841" s="1"/>
  <c r="Q9" i="1841" s="1"/>
  <c r="Q274" i="1841"/>
  <c r="Q273" i="1841"/>
  <c r="S190" i="1841"/>
  <c r="U190" i="1841" s="1"/>
  <c r="S189" i="1841"/>
  <c r="U189" i="1841" s="1"/>
  <c r="U192" i="1841" s="1"/>
  <c r="Q7" i="1841" s="1"/>
  <c r="Q185" i="1841"/>
  <c r="Q184" i="1841"/>
  <c r="S101" i="1841"/>
  <c r="U101" i="1841" s="1"/>
  <c r="S100" i="1841"/>
  <c r="Q96" i="1841"/>
  <c r="Q95" i="1841"/>
  <c r="Q11" i="1840"/>
  <c r="S368" i="1840"/>
  <c r="U368" i="1840" s="1"/>
  <c r="K368" i="1840"/>
  <c r="M368" i="1840" s="1"/>
  <c r="S367" i="1840"/>
  <c r="K367" i="1840"/>
  <c r="M367" i="1840" s="1"/>
  <c r="Q363" i="1840"/>
  <c r="Q362" i="1840"/>
  <c r="S337" i="1840"/>
  <c r="U337" i="1840" s="1"/>
  <c r="K337" i="1840"/>
  <c r="M337" i="1840" s="1"/>
  <c r="S336" i="1840"/>
  <c r="K336" i="1840"/>
  <c r="M336" i="1840" s="1"/>
  <c r="Q332" i="1840"/>
  <c r="Q331" i="1840"/>
  <c r="S279" i="1840"/>
  <c r="U279" i="1840" s="1"/>
  <c r="K279" i="1840"/>
  <c r="M279" i="1840" s="1"/>
  <c r="K279" i="1841" s="1"/>
  <c r="M279" i="1841" s="1"/>
  <c r="S278" i="1840"/>
  <c r="K278" i="1840"/>
  <c r="M278" i="1840" s="1"/>
  <c r="K278" i="1841" s="1"/>
  <c r="M278" i="1841" s="1"/>
  <c r="Q274" i="1840"/>
  <c r="Q273" i="1840"/>
  <c r="S190" i="1840"/>
  <c r="U190" i="1840" s="1"/>
  <c r="S189" i="1840"/>
  <c r="Q185" i="1840"/>
  <c r="Q184" i="1840"/>
  <c r="S101" i="1840"/>
  <c r="U101" i="1840" s="1"/>
  <c r="S100" i="1840"/>
  <c r="U100" i="1840" s="1"/>
  <c r="U103" i="1840" s="1"/>
  <c r="Q5" i="1840" s="1"/>
  <c r="Q96" i="1840"/>
  <c r="Q95" i="1840"/>
  <c r="Q11" i="1839"/>
  <c r="S368" i="1839"/>
  <c r="U368" i="1839" s="1"/>
  <c r="K368" i="1839"/>
  <c r="M368" i="1839" s="1"/>
  <c r="S367" i="1839"/>
  <c r="K367" i="1839"/>
  <c r="M367" i="1839" s="1"/>
  <c r="Q363" i="1839"/>
  <c r="Q362" i="1839"/>
  <c r="S279" i="1839"/>
  <c r="U279" i="1839" s="1"/>
  <c r="K279" i="1839"/>
  <c r="M279" i="1839" s="1"/>
  <c r="S278" i="1839"/>
  <c r="K278" i="1839"/>
  <c r="M278" i="1839" s="1"/>
  <c r="Q274" i="1839"/>
  <c r="Q273" i="1839"/>
  <c r="S190" i="1839"/>
  <c r="U190" i="1839" s="1"/>
  <c r="S189" i="1839"/>
  <c r="Q185" i="1839"/>
  <c r="Q184" i="1839"/>
  <c r="S101" i="1839"/>
  <c r="U101" i="1839" s="1"/>
  <c r="S100" i="1839"/>
  <c r="Q96" i="1839"/>
  <c r="Q95" i="1839"/>
  <c r="Q11" i="1838"/>
  <c r="S368" i="1838"/>
  <c r="U368" i="1838" s="1"/>
  <c r="K368" i="1838"/>
  <c r="M368" i="1838" s="1"/>
  <c r="S367" i="1838"/>
  <c r="K367" i="1838"/>
  <c r="M367" i="1838" s="1"/>
  <c r="Q363" i="1838"/>
  <c r="Q362" i="1838"/>
  <c r="S279" i="1838"/>
  <c r="U279" i="1838" s="1"/>
  <c r="K279" i="1838"/>
  <c r="M279" i="1838" s="1"/>
  <c r="S278" i="1838"/>
  <c r="K278" i="1838"/>
  <c r="M278" i="1838" s="1"/>
  <c r="Q274" i="1838"/>
  <c r="Q273" i="1838"/>
  <c r="S190" i="1838"/>
  <c r="U190" i="1838" s="1"/>
  <c r="S189" i="1838"/>
  <c r="Q185" i="1838"/>
  <c r="Q184" i="1838"/>
  <c r="S101" i="1838"/>
  <c r="U101" i="1838" s="1"/>
  <c r="S100" i="1838"/>
  <c r="U100" i="1838" s="1"/>
  <c r="U103" i="1838" s="1"/>
  <c r="Q5" i="1838" s="1"/>
  <c r="Q96" i="1838"/>
  <c r="Q95" i="1838"/>
  <c r="Q11" i="1837"/>
  <c r="S368" i="1837"/>
  <c r="U368" i="1837" s="1"/>
  <c r="K368" i="1837"/>
  <c r="M368" i="1837" s="1"/>
  <c r="S367" i="1837"/>
  <c r="K367" i="1837"/>
  <c r="M367" i="1837" s="1"/>
  <c r="Q363" i="1837"/>
  <c r="Q362" i="1837"/>
  <c r="S279" i="1837"/>
  <c r="U279" i="1837" s="1"/>
  <c r="K279" i="1837"/>
  <c r="M279" i="1837" s="1"/>
  <c r="S278" i="1837"/>
  <c r="K278" i="1837"/>
  <c r="M278" i="1837" s="1"/>
  <c r="Q274" i="1837"/>
  <c r="Q273" i="1837"/>
  <c r="S190" i="1837"/>
  <c r="U190" i="1837" s="1"/>
  <c r="S189" i="1837"/>
  <c r="Q185" i="1837"/>
  <c r="Q184" i="1837"/>
  <c r="S101" i="1837"/>
  <c r="U101" i="1837" s="1"/>
  <c r="S100" i="1837"/>
  <c r="Q96" i="1837"/>
  <c r="Q95" i="1837"/>
  <c r="Q11" i="1836"/>
  <c r="S368" i="1836"/>
  <c r="U368" i="1836" s="1"/>
  <c r="K368" i="1836"/>
  <c r="M368" i="1836" s="1"/>
  <c r="S367" i="1836"/>
  <c r="K367" i="1836"/>
  <c r="M367" i="1836" s="1"/>
  <c r="Q363" i="1836"/>
  <c r="Q362" i="1836"/>
  <c r="S279" i="1836"/>
  <c r="U279" i="1836" s="1"/>
  <c r="K279" i="1836"/>
  <c r="M279" i="1836" s="1"/>
  <c r="S278" i="1836"/>
  <c r="K278" i="1836"/>
  <c r="M278" i="1836" s="1"/>
  <c r="Q274" i="1836"/>
  <c r="Q273" i="1836"/>
  <c r="S190" i="1836"/>
  <c r="U190" i="1836" s="1"/>
  <c r="S189" i="1836"/>
  <c r="Q185" i="1836"/>
  <c r="Q184" i="1836"/>
  <c r="S101" i="1836"/>
  <c r="U101" i="1836" s="1"/>
  <c r="S100" i="1836"/>
  <c r="Q96" i="1836"/>
  <c r="Q95" i="1836"/>
  <c r="Q11" i="1835"/>
  <c r="S368" i="1835"/>
  <c r="U368" i="1835" s="1"/>
  <c r="K368" i="1835"/>
  <c r="M368" i="1835" s="1"/>
  <c r="S367" i="1835"/>
  <c r="K367" i="1835"/>
  <c r="M367" i="1835" s="1"/>
  <c r="Q363" i="1835"/>
  <c r="Q362" i="1835"/>
  <c r="S279" i="1835"/>
  <c r="U279" i="1835" s="1"/>
  <c r="K279" i="1835"/>
  <c r="M279" i="1835" s="1"/>
  <c r="S278" i="1835"/>
  <c r="U278" i="1835" s="1"/>
  <c r="U281" i="1835" s="1"/>
  <c r="Q9" i="1835" s="1"/>
  <c r="K278" i="1835"/>
  <c r="M278" i="1835" s="1"/>
  <c r="Q274" i="1835"/>
  <c r="Q273" i="1835"/>
  <c r="S190" i="1835"/>
  <c r="U190" i="1835" s="1"/>
  <c r="S189" i="1835"/>
  <c r="U189" i="1835" s="1"/>
  <c r="U192" i="1835" s="1"/>
  <c r="Q7" i="1835" s="1"/>
  <c r="Q185" i="1835"/>
  <c r="Q184" i="1835"/>
  <c r="S101" i="1835"/>
  <c r="U101" i="1835" s="1"/>
  <c r="S100" i="1835"/>
  <c r="U100" i="1835" s="1"/>
  <c r="U103" i="1835" s="1"/>
  <c r="Q5" i="1835" s="1"/>
  <c r="Q96" i="1835"/>
  <c r="Q95" i="1835"/>
  <c r="Q11" i="1834"/>
  <c r="S368" i="1834"/>
  <c r="U368" i="1834" s="1"/>
  <c r="K368" i="1834"/>
  <c r="M368" i="1834" s="1"/>
  <c r="S367" i="1834"/>
  <c r="K367" i="1834"/>
  <c r="M367" i="1834" s="1"/>
  <c r="Q363" i="1834"/>
  <c r="Q362" i="1834"/>
  <c r="S279" i="1834"/>
  <c r="U279" i="1834" s="1"/>
  <c r="K279" i="1834"/>
  <c r="M279" i="1834" s="1"/>
  <c r="S278" i="1834"/>
  <c r="U278" i="1834" s="1"/>
  <c r="U281" i="1834" s="1"/>
  <c r="Q9" i="1834" s="1"/>
  <c r="K278" i="1834"/>
  <c r="M278" i="1834" s="1"/>
  <c r="Q274" i="1834"/>
  <c r="Q273" i="1834"/>
  <c r="S190" i="1834"/>
  <c r="U190" i="1834" s="1"/>
  <c r="S189" i="1834"/>
  <c r="U189" i="1834" s="1"/>
  <c r="U192" i="1834" s="1"/>
  <c r="Q7" i="1834" s="1"/>
  <c r="Q185" i="1834"/>
  <c r="Q184" i="1834"/>
  <c r="S101" i="1834"/>
  <c r="U101" i="1834" s="1"/>
  <c r="S100" i="1834"/>
  <c r="Q96" i="1834"/>
  <c r="Q95" i="1834"/>
  <c r="Q11" i="1833"/>
  <c r="Q96" i="1833"/>
  <c r="Q95" i="1833"/>
  <c r="Q11" i="1832"/>
  <c r="Q7" i="1832"/>
  <c r="Q5" i="1832"/>
  <c r="V362" i="1836" l="1"/>
  <c r="V95" i="1841"/>
  <c r="V362" i="1834"/>
  <c r="V274" i="1840"/>
  <c r="V363" i="1835"/>
  <c r="V363" i="1837"/>
  <c r="Q13" i="1835"/>
  <c r="V363" i="1838"/>
  <c r="V363" i="1839"/>
  <c r="V363" i="1842"/>
  <c r="V185" i="1839"/>
  <c r="V274" i="1842"/>
  <c r="V185" i="1842"/>
  <c r="V273" i="1842"/>
  <c r="U278" i="1842"/>
  <c r="U281" i="1842" s="1"/>
  <c r="Q9" i="1842" s="1"/>
  <c r="V96" i="1842"/>
  <c r="V362" i="1842"/>
  <c r="U367" i="1842"/>
  <c r="U370" i="1842" s="1"/>
  <c r="V184" i="1842"/>
  <c r="U189" i="1842"/>
  <c r="U192" i="1842" s="1"/>
  <c r="Q7" i="1842" s="1"/>
  <c r="V95" i="1842"/>
  <c r="U100" i="1842"/>
  <c r="U103" i="1842" s="1"/>
  <c r="Q5" i="1842" s="1"/>
  <c r="V96" i="1841"/>
  <c r="U100" i="1841"/>
  <c r="U103" i="1841" s="1"/>
  <c r="Q5" i="1841" s="1"/>
  <c r="Q13" i="1841" s="1"/>
  <c r="V184" i="1841"/>
  <c r="V274" i="1841"/>
  <c r="V363" i="1841"/>
  <c r="V185" i="1841"/>
  <c r="V273" i="1841"/>
  <c r="V362" i="1841"/>
  <c r="U367" i="1841"/>
  <c r="U370" i="1841" s="1"/>
  <c r="V96" i="1840"/>
  <c r="V185" i="1840"/>
  <c r="V363" i="1840"/>
  <c r="V95" i="1840"/>
  <c r="V332" i="1840"/>
  <c r="V362" i="1840"/>
  <c r="U367" i="1840"/>
  <c r="U370" i="1840" s="1"/>
  <c r="V331" i="1840"/>
  <c r="U336" i="1840"/>
  <c r="U339" i="1840" s="1"/>
  <c r="V273" i="1840"/>
  <c r="U278" i="1840"/>
  <c r="U281" i="1840" s="1"/>
  <c r="Q9" i="1840" s="1"/>
  <c r="V184" i="1840"/>
  <c r="U189" i="1840"/>
  <c r="U192" i="1840" s="1"/>
  <c r="Q7" i="1840" s="1"/>
  <c r="V274" i="1839"/>
  <c r="V96" i="1839"/>
  <c r="V362" i="1839"/>
  <c r="U367" i="1839"/>
  <c r="U370" i="1839" s="1"/>
  <c r="V273" i="1839"/>
  <c r="U278" i="1839"/>
  <c r="U281" i="1839" s="1"/>
  <c r="Q9" i="1839" s="1"/>
  <c r="V184" i="1839"/>
  <c r="U189" i="1839"/>
  <c r="U192" i="1839" s="1"/>
  <c r="Q7" i="1839" s="1"/>
  <c r="V95" i="1839"/>
  <c r="U100" i="1839"/>
  <c r="U103" i="1839" s="1"/>
  <c r="Q5" i="1839" s="1"/>
  <c r="V185" i="1838"/>
  <c r="V96" i="1838"/>
  <c r="V274" i="1838"/>
  <c r="V95" i="1838"/>
  <c r="U367" i="1838"/>
  <c r="U370" i="1838" s="1"/>
  <c r="V362" i="1838"/>
  <c r="V273" i="1838"/>
  <c r="U278" i="1838"/>
  <c r="U281" i="1838" s="1"/>
  <c r="Q9" i="1838" s="1"/>
  <c r="U189" i="1838"/>
  <c r="U192" i="1838" s="1"/>
  <c r="Q7" i="1838" s="1"/>
  <c r="V184" i="1838"/>
  <c r="V273" i="1837"/>
  <c r="V96" i="1837"/>
  <c r="V274" i="1837"/>
  <c r="V362" i="1837"/>
  <c r="V185" i="1837"/>
  <c r="U367" i="1837"/>
  <c r="U370" i="1837" s="1"/>
  <c r="U278" i="1837"/>
  <c r="U281" i="1837" s="1"/>
  <c r="Q9" i="1837" s="1"/>
  <c r="V184" i="1837"/>
  <c r="U189" i="1837"/>
  <c r="U192" i="1837" s="1"/>
  <c r="Q7" i="1837" s="1"/>
  <c r="V95" i="1837"/>
  <c r="U100" i="1837"/>
  <c r="U103" i="1837" s="1"/>
  <c r="Q5" i="1837" s="1"/>
  <c r="V96" i="1836"/>
  <c r="V274" i="1836"/>
  <c r="V185" i="1836"/>
  <c r="V363" i="1836"/>
  <c r="U367" i="1836"/>
  <c r="U370" i="1836" s="1"/>
  <c r="V273" i="1836"/>
  <c r="U278" i="1836"/>
  <c r="U281" i="1836" s="1"/>
  <c r="Q9" i="1836" s="1"/>
  <c r="V184" i="1836"/>
  <c r="U189" i="1836"/>
  <c r="U192" i="1836" s="1"/>
  <c r="Q7" i="1836" s="1"/>
  <c r="V95" i="1836"/>
  <c r="U100" i="1836"/>
  <c r="U103" i="1836" s="1"/>
  <c r="Q5" i="1836" s="1"/>
  <c r="V274" i="1835"/>
  <c r="V185" i="1835"/>
  <c r="V273" i="1835"/>
  <c r="U367" i="1835"/>
  <c r="U370" i="1835" s="1"/>
  <c r="V362" i="1835"/>
  <c r="V184" i="1835"/>
  <c r="V95" i="1835"/>
  <c r="V96" i="1835"/>
  <c r="V273" i="1834"/>
  <c r="V185" i="1834"/>
  <c r="V96" i="1834"/>
  <c r="V274" i="1834"/>
  <c r="U367" i="1834"/>
  <c r="U370" i="1834" s="1"/>
  <c r="V363" i="1834"/>
  <c r="V184" i="1834"/>
  <c r="V95" i="1834"/>
  <c r="U100" i="1834"/>
  <c r="U103" i="1834" s="1"/>
  <c r="Q5" i="1834" s="1"/>
  <c r="Q13" i="1834" s="1"/>
  <c r="Q9" i="1833"/>
  <c r="Q7" i="1833"/>
  <c r="Q5" i="1833"/>
  <c r="Q9" i="1832"/>
  <c r="Q13" i="1832" s="1"/>
  <c r="Q11" i="1831"/>
  <c r="Q11" i="1830"/>
  <c r="Q9" i="1830"/>
  <c r="Q5" i="1830"/>
  <c r="Q11" i="1829"/>
  <c r="Q13" i="1838" l="1"/>
  <c r="Q13" i="1833"/>
  <c r="Q13" i="1837"/>
  <c r="Q13" i="1842"/>
  <c r="Q13" i="1836"/>
  <c r="Q13" i="1839"/>
  <c r="Q13" i="1840"/>
  <c r="Q9" i="1831"/>
  <c r="Q7" i="1831"/>
  <c r="Q5" i="1831"/>
  <c r="Q7" i="1830"/>
  <c r="Q13" i="1830" s="1"/>
  <c r="Q9" i="1829"/>
  <c r="Q7" i="1829"/>
  <c r="Q13" i="1831" l="1"/>
  <c r="Q11" i="1828"/>
  <c r="Q11" i="1827"/>
  <c r="Q11" i="1826"/>
  <c r="Q11" i="1825"/>
  <c r="Q11" i="1824"/>
  <c r="S368" i="1824"/>
  <c r="U368" i="1824" s="1"/>
  <c r="K368" i="1824"/>
  <c r="M368" i="1824" s="1"/>
  <c r="S367" i="1824"/>
  <c r="K367" i="1824"/>
  <c r="M367" i="1824" s="1"/>
  <c r="Q363" i="1824"/>
  <c r="Q362" i="1824"/>
  <c r="Q11" i="1823"/>
  <c r="Q11" i="1822"/>
  <c r="Q11" i="1821"/>
  <c r="Q11" i="1820"/>
  <c r="Q7" i="1821"/>
  <c r="Q5" i="1821"/>
  <c r="Q7" i="1820"/>
  <c r="Q11" i="1819"/>
  <c r="Q9" i="1819"/>
  <c r="Q7" i="1819"/>
  <c r="Q5" i="1819"/>
  <c r="Q11" i="1818"/>
  <c r="Q9" i="1818"/>
  <c r="Q5" i="1818"/>
  <c r="V363" i="1824" l="1"/>
  <c r="Q5" i="1822"/>
  <c r="Q13" i="1819"/>
  <c r="Q5" i="1829"/>
  <c r="Q13" i="1829" s="1"/>
  <c r="Q9" i="1828"/>
  <c r="Q7" i="1828"/>
  <c r="Q5" i="1828"/>
  <c r="Q9" i="1827"/>
  <c r="Q7" i="1827"/>
  <c r="Q5" i="1827"/>
  <c r="Q9" i="1826"/>
  <c r="Q7" i="1826"/>
  <c r="Q5" i="1826"/>
  <c r="Q9" i="1825"/>
  <c r="Q7" i="1825"/>
  <c r="Q5" i="1825"/>
  <c r="V362" i="1824"/>
  <c r="U367" i="1824"/>
  <c r="U370" i="1824" s="1"/>
  <c r="Q9" i="1824"/>
  <c r="Q7" i="1824"/>
  <c r="Q5" i="1824"/>
  <c r="Q9" i="1823"/>
  <c r="Q7" i="1823"/>
  <c r="Q5" i="1823"/>
  <c r="Q9" i="1822"/>
  <c r="Q7" i="1822"/>
  <c r="Q9" i="1821"/>
  <c r="Q13" i="1821" s="1"/>
  <c r="Q9" i="1820"/>
  <c r="Q5" i="1820"/>
  <c r="Q7" i="1818"/>
  <c r="Q13" i="1818" s="1"/>
  <c r="Q13" i="1825" l="1"/>
  <c r="Q13" i="1822"/>
  <c r="Q13" i="1827"/>
  <c r="Q13" i="1828"/>
  <c r="Q13" i="1823"/>
  <c r="Q13" i="1824"/>
  <c r="Q13" i="1826"/>
  <c r="Q13" i="1820"/>
  <c r="Q11" i="1817"/>
  <c r="S368" i="1817"/>
  <c r="U368" i="1817" s="1"/>
  <c r="K368" i="1817"/>
  <c r="M368" i="1817" s="1"/>
  <c r="S367" i="1817"/>
  <c r="K367" i="1817"/>
  <c r="M367" i="1817" s="1"/>
  <c r="Q363" i="1817"/>
  <c r="Q362" i="1817"/>
  <c r="S279" i="1817"/>
  <c r="U279" i="1817" s="1"/>
  <c r="K279" i="1817"/>
  <c r="M279" i="1817" s="1"/>
  <c r="S278" i="1817"/>
  <c r="U278" i="1817" s="1"/>
  <c r="U281" i="1817" s="1"/>
  <c r="Q9" i="1817" s="1"/>
  <c r="K278" i="1817"/>
  <c r="M278" i="1817" s="1"/>
  <c r="Q274" i="1817"/>
  <c r="Q273" i="1817"/>
  <c r="S190" i="1817"/>
  <c r="U190" i="1817" s="1"/>
  <c r="S189" i="1817"/>
  <c r="U189" i="1817" s="1"/>
  <c r="U192" i="1817" s="1"/>
  <c r="Q7" i="1817" s="1"/>
  <c r="Q185" i="1817"/>
  <c r="Q184" i="1817"/>
  <c r="S101" i="1817"/>
  <c r="U101" i="1817" s="1"/>
  <c r="S100" i="1817"/>
  <c r="Q96" i="1817"/>
  <c r="Q95" i="1817"/>
  <c r="Q11" i="1816"/>
  <c r="S368" i="1816"/>
  <c r="U368" i="1816" s="1"/>
  <c r="K368" i="1816"/>
  <c r="M368" i="1816" s="1"/>
  <c r="S367" i="1816"/>
  <c r="U367" i="1816" s="1"/>
  <c r="U370" i="1816" s="1"/>
  <c r="K367" i="1816"/>
  <c r="M367" i="1816" s="1"/>
  <c r="Q363" i="1816"/>
  <c r="Q362" i="1816"/>
  <c r="S279" i="1816"/>
  <c r="U279" i="1816" s="1"/>
  <c r="K279" i="1816"/>
  <c r="M279" i="1816" s="1"/>
  <c r="S278" i="1816"/>
  <c r="K278" i="1816"/>
  <c r="M278" i="1816" s="1"/>
  <c r="Q274" i="1816"/>
  <c r="Q273" i="1816"/>
  <c r="S190" i="1816"/>
  <c r="U190" i="1816" s="1"/>
  <c r="S189" i="1816"/>
  <c r="Q185" i="1816"/>
  <c r="Q184" i="1816"/>
  <c r="S101" i="1816"/>
  <c r="U101" i="1816" s="1"/>
  <c r="S100" i="1816"/>
  <c r="Q96" i="1816"/>
  <c r="Q95" i="1816"/>
  <c r="Q11" i="1815"/>
  <c r="S368" i="1815"/>
  <c r="U368" i="1815" s="1"/>
  <c r="K368" i="1815"/>
  <c r="M368" i="1815" s="1"/>
  <c r="S367" i="1815"/>
  <c r="K367" i="1815"/>
  <c r="M367" i="1815" s="1"/>
  <c r="Q363" i="1815"/>
  <c r="Q362" i="1815"/>
  <c r="S279" i="1815"/>
  <c r="U279" i="1815" s="1"/>
  <c r="K279" i="1815"/>
  <c r="M279" i="1815" s="1"/>
  <c r="S278" i="1815"/>
  <c r="K278" i="1815"/>
  <c r="M278" i="1815" s="1"/>
  <c r="Q274" i="1815"/>
  <c r="Q273" i="1815"/>
  <c r="S190" i="1815"/>
  <c r="U190" i="1815" s="1"/>
  <c r="S189" i="1815"/>
  <c r="Q185" i="1815"/>
  <c r="Q184" i="1815"/>
  <c r="S101" i="1815"/>
  <c r="U101" i="1815" s="1"/>
  <c r="S100" i="1815"/>
  <c r="Q96" i="1815"/>
  <c r="Q95" i="1815"/>
  <c r="Q11" i="1814"/>
  <c r="Q11" i="1813"/>
  <c r="Q9" i="1814"/>
  <c r="K101" i="1815"/>
  <c r="M101" i="1815" s="1"/>
  <c r="K101" i="1816" s="1"/>
  <c r="M101" i="1816" s="1"/>
  <c r="K101" i="1817" s="1"/>
  <c r="M101" i="1817" s="1"/>
  <c r="K101" i="1830" s="1"/>
  <c r="M101" i="1830" s="1"/>
  <c r="K101" i="1834" s="1"/>
  <c r="M101" i="1834" s="1"/>
  <c r="K101" i="1835" s="1"/>
  <c r="M101" i="1835" s="1"/>
  <c r="K101" i="1836" s="1"/>
  <c r="M101" i="1836" s="1"/>
  <c r="K101" i="1837" s="1"/>
  <c r="M101" i="1837" s="1"/>
  <c r="K101" i="1838" s="1"/>
  <c r="M101" i="1838" s="1"/>
  <c r="K101" i="1839" s="1"/>
  <c r="M101" i="1839" s="1"/>
  <c r="K101" i="1840" s="1"/>
  <c r="M101" i="1840" s="1"/>
  <c r="K101" i="1841" s="1"/>
  <c r="M101" i="1841" s="1"/>
  <c r="K101" i="1842" s="1"/>
  <c r="M101" i="1842" s="1"/>
  <c r="K100" i="1815"/>
  <c r="M100" i="1815" s="1"/>
  <c r="K100" i="1816" s="1"/>
  <c r="M100" i="1816" s="1"/>
  <c r="K100" i="1817" s="1"/>
  <c r="M100" i="1817" s="1"/>
  <c r="K100" i="1830" s="1"/>
  <c r="M100" i="1830" s="1"/>
  <c r="K100" i="1834" s="1"/>
  <c r="M100" i="1834" s="1"/>
  <c r="K100" i="1835" s="1"/>
  <c r="M100" i="1835" s="1"/>
  <c r="K100" i="1836" s="1"/>
  <c r="M100" i="1836" s="1"/>
  <c r="K100" i="1837" s="1"/>
  <c r="M100" i="1837" s="1"/>
  <c r="K100" i="1838" s="1"/>
  <c r="M100" i="1838" s="1"/>
  <c r="K100" i="1839" s="1"/>
  <c r="M100" i="1839" s="1"/>
  <c r="K100" i="1840" s="1"/>
  <c r="M100" i="1840" s="1"/>
  <c r="K100" i="1841" s="1"/>
  <c r="M100" i="1841" s="1"/>
  <c r="K100" i="1842" s="1"/>
  <c r="M100" i="1842" s="1"/>
  <c r="Q5" i="1814"/>
  <c r="V362" i="1816" l="1"/>
  <c r="V96" i="1817"/>
  <c r="V185" i="1817"/>
  <c r="V274" i="1816"/>
  <c r="V184" i="1817"/>
  <c r="V274" i="1817"/>
  <c r="V363" i="1817"/>
  <c r="V362" i="1817"/>
  <c r="U367" i="1817"/>
  <c r="U370" i="1817" s="1"/>
  <c r="V273" i="1817"/>
  <c r="V95" i="1817"/>
  <c r="U100" i="1817"/>
  <c r="U103" i="1817" s="1"/>
  <c r="Q5" i="1817" s="1"/>
  <c r="Q13" i="1817" s="1"/>
  <c r="V363" i="1816"/>
  <c r="V185" i="1816"/>
  <c r="V96" i="1816"/>
  <c r="V273" i="1816"/>
  <c r="U278" i="1816"/>
  <c r="U281" i="1816" s="1"/>
  <c r="Q9" i="1816" s="1"/>
  <c r="V184" i="1816"/>
  <c r="U189" i="1816"/>
  <c r="U192" i="1816" s="1"/>
  <c r="Q7" i="1816" s="1"/>
  <c r="V95" i="1816"/>
  <c r="U100" i="1816"/>
  <c r="U103" i="1816" s="1"/>
  <c r="Q5" i="1816" s="1"/>
  <c r="V274" i="1815"/>
  <c r="V185" i="1815"/>
  <c r="V96" i="1815"/>
  <c r="V363" i="1815"/>
  <c r="V362" i="1815"/>
  <c r="U367" i="1815"/>
  <c r="U370" i="1815" s="1"/>
  <c r="V273" i="1815"/>
  <c r="U278" i="1815"/>
  <c r="U281" i="1815" s="1"/>
  <c r="Q9" i="1815" s="1"/>
  <c r="V184" i="1815"/>
  <c r="U189" i="1815"/>
  <c r="U192" i="1815" s="1"/>
  <c r="Q7" i="1815" s="1"/>
  <c r="U100" i="1815"/>
  <c r="U103" i="1815" s="1"/>
  <c r="Q5" i="1815" s="1"/>
  <c r="V95" i="1815"/>
  <c r="Q7" i="1814"/>
  <c r="Q13" i="1814" s="1"/>
  <c r="Q9" i="1813"/>
  <c r="Q7" i="1813"/>
  <c r="Q5" i="1813"/>
  <c r="Q13" i="1813" l="1"/>
  <c r="Q13" i="1815"/>
  <c r="Q13" i="1816"/>
  <c r="M250" i="1813"/>
  <c r="K250" i="1814" s="1"/>
  <c r="M250" i="1814" s="1"/>
  <c r="K250" i="1815" s="1"/>
  <c r="M250" i="1815" s="1"/>
  <c r="K250" i="1816" s="1"/>
  <c r="M250" i="1816" s="1"/>
  <c r="K250" i="1817" s="1"/>
  <c r="M250" i="1817" s="1"/>
  <c r="K250" i="1818" s="1"/>
  <c r="M250" i="1818" s="1"/>
  <c r="K250" i="1819" s="1"/>
  <c r="M250" i="1819" s="1"/>
  <c r="K250" i="1820" s="1"/>
  <c r="M250" i="1820" s="1"/>
  <c r="K250" i="1821" s="1"/>
  <c r="M250" i="1821" s="1"/>
  <c r="K250" i="1822" s="1"/>
  <c r="M250" i="1822" s="1"/>
  <c r="K250" i="1823" s="1"/>
  <c r="M250" i="1823" s="1"/>
  <c r="K250" i="1824" s="1"/>
  <c r="M250" i="1824" s="1"/>
  <c r="K250" i="1825" s="1"/>
  <c r="M250" i="1825" s="1"/>
  <c r="K250" i="1826" s="1"/>
  <c r="M250" i="1826" s="1"/>
  <c r="K250" i="1827" s="1"/>
  <c r="M250" i="1827" s="1"/>
  <c r="K250" i="1828" s="1"/>
  <c r="M250" i="1828" s="1"/>
  <c r="K250" i="1829" s="1"/>
  <c r="M250" i="1829" s="1"/>
  <c r="K250" i="1830" s="1"/>
  <c r="M250" i="1830" s="1"/>
  <c r="K250" i="1831" s="1"/>
  <c r="M250" i="1831" s="1"/>
  <c r="K250" i="1832" s="1"/>
  <c r="M250" i="1832" s="1"/>
  <c r="K250" i="1833" s="1"/>
  <c r="M250" i="1833" s="1"/>
  <c r="K250" i="1834" s="1"/>
  <c r="M250" i="1834" s="1"/>
  <c r="K250" i="1835" s="1"/>
  <c r="M250" i="1835" s="1"/>
  <c r="K250" i="1836" s="1"/>
  <c r="M250" i="1836" s="1"/>
  <c r="K250" i="1837" s="1"/>
  <c r="M250" i="1837" s="1"/>
  <c r="K250" i="1838" s="1"/>
  <c r="M250" i="1838" s="1"/>
  <c r="K250" i="1839" s="1"/>
  <c r="M250" i="1839" s="1"/>
  <c r="K250" i="1840" s="1"/>
  <c r="M250" i="1840" s="1"/>
  <c r="K250" i="1841" s="1"/>
  <c r="M250" i="1841" s="1"/>
  <c r="K250" i="1842" s="1"/>
  <c r="M250" i="1842" s="1"/>
  <c r="M254" i="1813"/>
  <c r="K254" i="1814" s="1"/>
  <c r="M254" i="1814" s="1"/>
  <c r="K254" i="1815" s="1"/>
  <c r="M254" i="1815" s="1"/>
  <c r="K254" i="1816" s="1"/>
  <c r="M254" i="1816" s="1"/>
  <c r="K254" i="1817" s="1"/>
  <c r="M254" i="1817" s="1"/>
  <c r="K254" i="1818" s="1"/>
  <c r="M254" i="1818" s="1"/>
  <c r="K254" i="1819" s="1"/>
  <c r="M254" i="1819" s="1"/>
  <c r="K254" i="1820" s="1"/>
  <c r="M254" i="1820" s="1"/>
  <c r="K254" i="1821" s="1"/>
  <c r="M254" i="1821" s="1"/>
  <c r="K254" i="1822" s="1"/>
  <c r="M254" i="1822" s="1"/>
  <c r="K254" i="1823" s="1"/>
  <c r="M254" i="1823" s="1"/>
  <c r="K254" i="1824" s="1"/>
  <c r="M254" i="1824" s="1"/>
  <c r="K254" i="1825" s="1"/>
  <c r="M254" i="1825" s="1"/>
  <c r="K254" i="1826" s="1"/>
  <c r="M254" i="1826" s="1"/>
  <c r="K254" i="1827" s="1"/>
  <c r="M254" i="1827" s="1"/>
  <c r="K254" i="1828" s="1"/>
  <c r="M254" i="1828" s="1"/>
  <c r="K254" i="1829" s="1"/>
  <c r="M254" i="1829" s="1"/>
  <c r="K254" i="1830" s="1"/>
  <c r="M254" i="1830" s="1"/>
  <c r="K254" i="1831" s="1"/>
  <c r="M254" i="1831" s="1"/>
  <c r="K254" i="1832" s="1"/>
  <c r="M254" i="1832" s="1"/>
  <c r="K254" i="1833" s="1"/>
  <c r="M254" i="1833" s="1"/>
  <c r="K254" i="1834" s="1"/>
  <c r="M254" i="1834" s="1"/>
  <c r="K254" i="1835" s="1"/>
  <c r="M254" i="1835" s="1"/>
  <c r="K254" i="1836" s="1"/>
  <c r="M254" i="1836" s="1"/>
  <c r="K254" i="1837" s="1"/>
  <c r="M254" i="1837" s="1"/>
  <c r="K254" i="1838" s="1"/>
  <c r="M254" i="1838" s="1"/>
  <c r="K254" i="1839" s="1"/>
  <c r="M254" i="1839" s="1"/>
  <c r="K254" i="1840" s="1"/>
  <c r="M254" i="1840" s="1"/>
  <c r="K254" i="1841" s="1"/>
  <c r="M254" i="1841" s="1"/>
  <c r="K254" i="1842" s="1"/>
  <c r="M254" i="1842" s="1"/>
  <c r="M258" i="1813"/>
  <c r="K258" i="1814" s="1"/>
  <c r="M258" i="1814" s="1"/>
  <c r="K258" i="1815" s="1"/>
  <c r="M258" i="1815" s="1"/>
  <c r="K258" i="1816" s="1"/>
  <c r="M258" i="1816" s="1"/>
  <c r="K258" i="1817" s="1"/>
  <c r="M258" i="1817" s="1"/>
  <c r="K258" i="1818" s="1"/>
  <c r="M258" i="1818" s="1"/>
  <c r="K258" i="1819" s="1"/>
  <c r="M258" i="1819" s="1"/>
  <c r="K258" i="1820" s="1"/>
  <c r="M258" i="1820" s="1"/>
  <c r="K258" i="1821" s="1"/>
  <c r="M258" i="1821" s="1"/>
  <c r="K258" i="1822" s="1"/>
  <c r="M258" i="1822" s="1"/>
  <c r="K258" i="1823" s="1"/>
  <c r="M258" i="1823" s="1"/>
  <c r="K258" i="1824" s="1"/>
  <c r="M258" i="1824" s="1"/>
  <c r="K258" i="1825" s="1"/>
  <c r="M258" i="1825" s="1"/>
  <c r="K258" i="1826" s="1"/>
  <c r="M258" i="1826" s="1"/>
  <c r="K258" i="1827" s="1"/>
  <c r="M258" i="1827" s="1"/>
  <c r="K258" i="1828" s="1"/>
  <c r="M258" i="1828" s="1"/>
  <c r="K258" i="1829" s="1"/>
  <c r="M258" i="1829" s="1"/>
  <c r="K258" i="1830" s="1"/>
  <c r="M258" i="1830" s="1"/>
  <c r="K258" i="1831" s="1"/>
  <c r="M258" i="1831" s="1"/>
  <c r="K258" i="1832" s="1"/>
  <c r="M258" i="1832" s="1"/>
  <c r="K258" i="1833" s="1"/>
  <c r="M258" i="1833" s="1"/>
  <c r="K258" i="1834" s="1"/>
  <c r="M258" i="1834" s="1"/>
  <c r="K258" i="1835" s="1"/>
  <c r="M258" i="1835" s="1"/>
  <c r="K258" i="1836" s="1"/>
  <c r="M258" i="1836" s="1"/>
  <c r="K258" i="1837" s="1"/>
  <c r="M258" i="1837" s="1"/>
  <c r="K258" i="1838" s="1"/>
  <c r="M258" i="1838" s="1"/>
  <c r="K258" i="1839" s="1"/>
  <c r="M258" i="1839" s="1"/>
  <c r="K258" i="1840" s="1"/>
  <c r="M258" i="1840" s="1"/>
  <c r="K258" i="1841" s="1"/>
  <c r="M258" i="1841" s="1"/>
  <c r="K258" i="1842" s="1"/>
  <c r="M258" i="1842" s="1"/>
  <c r="M259" i="1813"/>
  <c r="K259" i="1814" s="1"/>
  <c r="M259" i="1814" s="1"/>
  <c r="K259" i="1815" s="1"/>
  <c r="M259" i="1815" s="1"/>
  <c r="K259" i="1816" s="1"/>
  <c r="M259" i="1816" s="1"/>
  <c r="K259" i="1817" s="1"/>
  <c r="M259" i="1817" s="1"/>
  <c r="K259" i="1818" s="1"/>
  <c r="M259" i="1818" s="1"/>
  <c r="K259" i="1819" s="1"/>
  <c r="M259" i="1819" s="1"/>
  <c r="K259" i="1820" s="1"/>
  <c r="M259" i="1820" s="1"/>
  <c r="K259" i="1821" s="1"/>
  <c r="M259" i="1821" s="1"/>
  <c r="K259" i="1822" s="1"/>
  <c r="M259" i="1822" s="1"/>
  <c r="K259" i="1823" s="1"/>
  <c r="M259" i="1823" s="1"/>
  <c r="K259" i="1824" s="1"/>
  <c r="M259" i="1824" s="1"/>
  <c r="K259" i="1825" s="1"/>
  <c r="M259" i="1825" s="1"/>
  <c r="K259" i="1826" s="1"/>
  <c r="M259" i="1826" s="1"/>
  <c r="K259" i="1827" s="1"/>
  <c r="M259" i="1827" s="1"/>
  <c r="K259" i="1828" s="1"/>
  <c r="M259" i="1828" s="1"/>
  <c r="K259" i="1829" s="1"/>
  <c r="M259" i="1829" s="1"/>
  <c r="K259" i="1830" s="1"/>
  <c r="M259" i="1830" s="1"/>
  <c r="K259" i="1831" s="1"/>
  <c r="M259" i="1831" s="1"/>
  <c r="K259" i="1832" s="1"/>
  <c r="M259" i="1832" s="1"/>
  <c r="K259" i="1833" s="1"/>
  <c r="M259" i="1833" s="1"/>
  <c r="K259" i="1834" s="1"/>
  <c r="M259" i="1834" s="1"/>
  <c r="K259" i="1835" s="1"/>
  <c r="M259" i="1835" s="1"/>
  <c r="K259" i="1836" s="1"/>
  <c r="M259" i="1836" s="1"/>
  <c r="K259" i="1837" s="1"/>
  <c r="M259" i="1837" s="1"/>
  <c r="K259" i="1838" s="1"/>
  <c r="M259" i="1838" s="1"/>
  <c r="K259" i="1839" s="1"/>
  <c r="M259" i="1839" s="1"/>
  <c r="K259" i="1840" s="1"/>
  <c r="M259" i="1840" s="1"/>
  <c r="K259" i="1841" s="1"/>
  <c r="M259" i="1841" s="1"/>
  <c r="K259" i="1842" s="1"/>
  <c r="M259" i="1842" s="1"/>
  <c r="M262" i="1813"/>
  <c r="K262" i="1814" s="1"/>
  <c r="M262" i="1814" s="1"/>
  <c r="K262" i="1815" s="1"/>
  <c r="M262" i="1815" s="1"/>
  <c r="K262" i="1816" s="1"/>
  <c r="M262" i="1816" s="1"/>
  <c r="K262" i="1817" s="1"/>
  <c r="M262" i="1817" s="1"/>
  <c r="K262" i="1818" s="1"/>
  <c r="M262" i="1818" s="1"/>
  <c r="K262" i="1819" s="1"/>
  <c r="M262" i="1819" s="1"/>
  <c r="K262" i="1820" s="1"/>
  <c r="M262" i="1820" s="1"/>
  <c r="K262" i="1821" s="1"/>
  <c r="M262" i="1821" s="1"/>
  <c r="K262" i="1822" s="1"/>
  <c r="M262" i="1822" s="1"/>
  <c r="K262" i="1823" s="1"/>
  <c r="M262" i="1823" s="1"/>
  <c r="K262" i="1824" s="1"/>
  <c r="M262" i="1824" s="1"/>
  <c r="K262" i="1825" s="1"/>
  <c r="M262" i="1825" s="1"/>
  <c r="K262" i="1826" s="1"/>
  <c r="M262" i="1826" s="1"/>
  <c r="K262" i="1827" s="1"/>
  <c r="M262" i="1827" s="1"/>
  <c r="K262" i="1828" s="1"/>
  <c r="M262" i="1828" s="1"/>
  <c r="K262" i="1829" s="1"/>
  <c r="M262" i="1829" s="1"/>
  <c r="K262" i="1830" s="1"/>
  <c r="M262" i="1830" s="1"/>
  <c r="K262" i="1831" s="1"/>
  <c r="M262" i="1831" s="1"/>
  <c r="K262" i="1832" s="1"/>
  <c r="M262" i="1832" s="1"/>
  <c r="K262" i="1833" s="1"/>
  <c r="M262" i="1833" s="1"/>
  <c r="K262" i="1834" s="1"/>
  <c r="M262" i="1834" s="1"/>
  <c r="K262" i="1835" s="1"/>
  <c r="M262" i="1835" s="1"/>
  <c r="K262" i="1836" s="1"/>
  <c r="M262" i="1836" s="1"/>
  <c r="K262" i="1837" s="1"/>
  <c r="M262" i="1837" s="1"/>
  <c r="K262" i="1838" s="1"/>
  <c r="M262" i="1838" s="1"/>
  <c r="K262" i="1839" s="1"/>
  <c r="M262" i="1839" s="1"/>
  <c r="K262" i="1840" s="1"/>
  <c r="M262" i="1840" s="1"/>
  <c r="K262" i="1841" s="1"/>
  <c r="M262" i="1841" s="1"/>
  <c r="K262" i="1842" s="1"/>
  <c r="M262" i="1842" s="1"/>
  <c r="M266" i="1813"/>
  <c r="K266" i="1814" s="1"/>
  <c r="M266" i="1814" s="1"/>
  <c r="K266" i="1815" s="1"/>
  <c r="M266" i="1815" s="1"/>
  <c r="K266" i="1816" s="1"/>
  <c r="M266" i="1816" s="1"/>
  <c r="K266" i="1817" s="1"/>
  <c r="M266" i="1817" s="1"/>
  <c r="K266" i="1818" s="1"/>
  <c r="M266" i="1818" s="1"/>
  <c r="K266" i="1819" s="1"/>
  <c r="M266" i="1819" s="1"/>
  <c r="K266" i="1820" s="1"/>
  <c r="M266" i="1820" s="1"/>
  <c r="K266" i="1821" s="1"/>
  <c r="M266" i="1821" s="1"/>
  <c r="K266" i="1822" s="1"/>
  <c r="M266" i="1822" s="1"/>
  <c r="K266" i="1823" s="1"/>
  <c r="M266" i="1823" s="1"/>
  <c r="K266" i="1824" s="1"/>
  <c r="M266" i="1824" s="1"/>
  <c r="K266" i="1825" s="1"/>
  <c r="M266" i="1825" s="1"/>
  <c r="K266" i="1826" s="1"/>
  <c r="M266" i="1826" s="1"/>
  <c r="K266" i="1827" s="1"/>
  <c r="M266" i="1827" s="1"/>
  <c r="K266" i="1828" s="1"/>
  <c r="M266" i="1828" s="1"/>
  <c r="K266" i="1829" s="1"/>
  <c r="M266" i="1829" s="1"/>
  <c r="K266" i="1830" s="1"/>
  <c r="M266" i="1830" s="1"/>
  <c r="K266" i="1831" s="1"/>
  <c r="M266" i="1831" s="1"/>
  <c r="K266" i="1832" s="1"/>
  <c r="M266" i="1832" s="1"/>
  <c r="K266" i="1833" s="1"/>
  <c r="M266" i="1833" s="1"/>
  <c r="K266" i="1834" s="1"/>
  <c r="M266" i="1834" s="1"/>
  <c r="K266" i="1835" s="1"/>
  <c r="M266" i="1835" s="1"/>
  <c r="K266" i="1836" s="1"/>
  <c r="M266" i="1836" s="1"/>
  <c r="K266" i="1837" s="1"/>
  <c r="M266" i="1837" s="1"/>
  <c r="K266" i="1838" s="1"/>
  <c r="M266" i="1838" s="1"/>
  <c r="K266" i="1839" s="1"/>
  <c r="M266" i="1839" s="1"/>
  <c r="K266" i="1840" s="1"/>
  <c r="M266" i="1840" s="1"/>
  <c r="K266" i="1841" s="1"/>
  <c r="M266" i="1841" s="1"/>
  <c r="K266" i="1842" s="1"/>
  <c r="M266" i="1842" s="1"/>
  <c r="M267" i="1813"/>
  <c r="K267" i="1814" s="1"/>
  <c r="M267" i="1814" s="1"/>
  <c r="K267" i="1815" s="1"/>
  <c r="M267" i="1815" s="1"/>
  <c r="K267" i="1816" s="1"/>
  <c r="M267" i="1816" s="1"/>
  <c r="K267" i="1817" s="1"/>
  <c r="M267" i="1817" s="1"/>
  <c r="K267" i="1818" s="1"/>
  <c r="M267" i="1818" s="1"/>
  <c r="K267" i="1819" s="1"/>
  <c r="M267" i="1819" s="1"/>
  <c r="K267" i="1820" s="1"/>
  <c r="M267" i="1820" s="1"/>
  <c r="K267" i="1821" s="1"/>
  <c r="M267" i="1821" s="1"/>
  <c r="K267" i="1822" s="1"/>
  <c r="M267" i="1822" s="1"/>
  <c r="K267" i="1823" s="1"/>
  <c r="M267" i="1823" s="1"/>
  <c r="K267" i="1824" s="1"/>
  <c r="M267" i="1824" s="1"/>
  <c r="K267" i="1825" s="1"/>
  <c r="M267" i="1825" s="1"/>
  <c r="K267" i="1826" s="1"/>
  <c r="M267" i="1826" s="1"/>
  <c r="K267" i="1827" s="1"/>
  <c r="M267" i="1827" s="1"/>
  <c r="K267" i="1828" s="1"/>
  <c r="M267" i="1828" s="1"/>
  <c r="K267" i="1829" s="1"/>
  <c r="M267" i="1829" s="1"/>
  <c r="K267" i="1830" s="1"/>
  <c r="M267" i="1830" s="1"/>
  <c r="K267" i="1831" s="1"/>
  <c r="M267" i="1831" s="1"/>
  <c r="K267" i="1832" s="1"/>
  <c r="M267" i="1832" s="1"/>
  <c r="K267" i="1833" s="1"/>
  <c r="M267" i="1833" s="1"/>
  <c r="K267" i="1834" s="1"/>
  <c r="M267" i="1834" s="1"/>
  <c r="K267" i="1835" s="1"/>
  <c r="M267" i="1835" s="1"/>
  <c r="K267" i="1836" s="1"/>
  <c r="M267" i="1836" s="1"/>
  <c r="K267" i="1837" s="1"/>
  <c r="M267" i="1837" s="1"/>
  <c r="K267" i="1838" s="1"/>
  <c r="M267" i="1838" s="1"/>
  <c r="K267" i="1839" s="1"/>
  <c r="M267" i="1839" s="1"/>
  <c r="K267" i="1840" s="1"/>
  <c r="M267" i="1840" s="1"/>
  <c r="K267" i="1841" s="1"/>
  <c r="M267" i="1841" s="1"/>
  <c r="K267" i="1842" s="1"/>
  <c r="M267" i="1842" s="1"/>
  <c r="M234" i="1813"/>
  <c r="K234" i="1814" s="1"/>
  <c r="M234" i="1814" s="1"/>
  <c r="K234" i="1815" s="1"/>
  <c r="M234" i="1815" s="1"/>
  <c r="K234" i="1816" s="1"/>
  <c r="M234" i="1816" s="1"/>
  <c r="K234" i="1817" s="1"/>
  <c r="M234" i="1817" s="1"/>
  <c r="K234" i="1818" s="1"/>
  <c r="M234" i="1818" s="1"/>
  <c r="K234" i="1819" s="1"/>
  <c r="M234" i="1819" s="1"/>
  <c r="K234" i="1820" s="1"/>
  <c r="M234" i="1820" s="1"/>
  <c r="K234" i="1821" s="1"/>
  <c r="M234" i="1821" s="1"/>
  <c r="K234" i="1822" s="1"/>
  <c r="M234" i="1822" s="1"/>
  <c r="K234" i="1823" s="1"/>
  <c r="M234" i="1823" s="1"/>
  <c r="K234" i="1824" s="1"/>
  <c r="M234" i="1824" s="1"/>
  <c r="K234" i="1825" s="1"/>
  <c r="M234" i="1825" s="1"/>
  <c r="K234" i="1826" s="1"/>
  <c r="M234" i="1826" s="1"/>
  <c r="K234" i="1827" s="1"/>
  <c r="M234" i="1827" s="1"/>
  <c r="K234" i="1828" s="1"/>
  <c r="M234" i="1828" s="1"/>
  <c r="K234" i="1829" s="1"/>
  <c r="M234" i="1829" s="1"/>
  <c r="K234" i="1830" s="1"/>
  <c r="M234" i="1830" s="1"/>
  <c r="K234" i="1831" s="1"/>
  <c r="M234" i="1831" s="1"/>
  <c r="K234" i="1832" s="1"/>
  <c r="M234" i="1832" s="1"/>
  <c r="K234" i="1833" s="1"/>
  <c r="M234" i="1833" s="1"/>
  <c r="K234" i="1834" s="1"/>
  <c r="M234" i="1834" s="1"/>
  <c r="K234" i="1835" s="1"/>
  <c r="M234" i="1835" s="1"/>
  <c r="K234" i="1836" s="1"/>
  <c r="M234" i="1836" s="1"/>
  <c r="K234" i="1837" s="1"/>
  <c r="M234" i="1837" s="1"/>
  <c r="K234" i="1838" s="1"/>
  <c r="M234" i="1838" s="1"/>
  <c r="K234" i="1839" s="1"/>
  <c r="M234" i="1839" s="1"/>
  <c r="K234" i="1840" s="1"/>
  <c r="M234" i="1840" s="1"/>
  <c r="K234" i="1841" s="1"/>
  <c r="M234" i="1841" s="1"/>
  <c r="K234" i="1842" s="1"/>
  <c r="M234" i="1842" s="1"/>
  <c r="M235" i="1813"/>
  <c r="K235" i="1814" s="1"/>
  <c r="M235" i="1814" s="1"/>
  <c r="K235" i="1815" s="1"/>
  <c r="M235" i="1815" s="1"/>
  <c r="K235" i="1816" s="1"/>
  <c r="M235" i="1816" s="1"/>
  <c r="K235" i="1817" s="1"/>
  <c r="M235" i="1817" s="1"/>
  <c r="K235" i="1818" s="1"/>
  <c r="M235" i="1818" s="1"/>
  <c r="K235" i="1819" s="1"/>
  <c r="M235" i="1819" s="1"/>
  <c r="K235" i="1820" s="1"/>
  <c r="M235" i="1820" s="1"/>
  <c r="K235" i="1821" s="1"/>
  <c r="M235" i="1821" s="1"/>
  <c r="K235" i="1822" s="1"/>
  <c r="M235" i="1822" s="1"/>
  <c r="K235" i="1823" s="1"/>
  <c r="M235" i="1823" s="1"/>
  <c r="K235" i="1824" s="1"/>
  <c r="M235" i="1824" s="1"/>
  <c r="K235" i="1825" s="1"/>
  <c r="M235" i="1825" s="1"/>
  <c r="K235" i="1826" s="1"/>
  <c r="M235" i="1826" s="1"/>
  <c r="K235" i="1827" s="1"/>
  <c r="M235" i="1827" s="1"/>
  <c r="K235" i="1828" s="1"/>
  <c r="M235" i="1828" s="1"/>
  <c r="K235" i="1829" s="1"/>
  <c r="M235" i="1829" s="1"/>
  <c r="K235" i="1830" s="1"/>
  <c r="M235" i="1830" s="1"/>
  <c r="K235" i="1831" s="1"/>
  <c r="M235" i="1831" s="1"/>
  <c r="K235" i="1832" s="1"/>
  <c r="M235" i="1832" s="1"/>
  <c r="K235" i="1833" s="1"/>
  <c r="M235" i="1833" s="1"/>
  <c r="K235" i="1834" s="1"/>
  <c r="M235" i="1834" s="1"/>
  <c r="K235" i="1835" s="1"/>
  <c r="M235" i="1835" s="1"/>
  <c r="K235" i="1836" s="1"/>
  <c r="M235" i="1836" s="1"/>
  <c r="K235" i="1837" s="1"/>
  <c r="M235" i="1837" s="1"/>
  <c r="K235" i="1838" s="1"/>
  <c r="M235" i="1838" s="1"/>
  <c r="K235" i="1839" s="1"/>
  <c r="M235" i="1839" s="1"/>
  <c r="K235" i="1840" s="1"/>
  <c r="M235" i="1840" s="1"/>
  <c r="K235" i="1841" s="1"/>
  <c r="M235" i="1841" s="1"/>
  <c r="K235" i="1842" s="1"/>
  <c r="M235" i="1842" s="1"/>
  <c r="M237" i="1813"/>
  <c r="K237" i="1814" s="1"/>
  <c r="M237" i="1814" s="1"/>
  <c r="K237" i="1815" s="1"/>
  <c r="M237" i="1815" s="1"/>
  <c r="K237" i="1816" s="1"/>
  <c r="M237" i="1816" s="1"/>
  <c r="K237" i="1817" s="1"/>
  <c r="M237" i="1817" s="1"/>
  <c r="K237" i="1818" s="1"/>
  <c r="M237" i="1818" s="1"/>
  <c r="K237" i="1819" s="1"/>
  <c r="M237" i="1819" s="1"/>
  <c r="K237" i="1820" s="1"/>
  <c r="M237" i="1820" s="1"/>
  <c r="K237" i="1821" s="1"/>
  <c r="M237" i="1821" s="1"/>
  <c r="K237" i="1822" s="1"/>
  <c r="M237" i="1822" s="1"/>
  <c r="K237" i="1823" s="1"/>
  <c r="M237" i="1823" s="1"/>
  <c r="K237" i="1824" s="1"/>
  <c r="M237" i="1824" s="1"/>
  <c r="K237" i="1825" s="1"/>
  <c r="M237" i="1825" s="1"/>
  <c r="K237" i="1826" s="1"/>
  <c r="M237" i="1826" s="1"/>
  <c r="K237" i="1827" s="1"/>
  <c r="M237" i="1827" s="1"/>
  <c r="K237" i="1828" s="1"/>
  <c r="M237" i="1828" s="1"/>
  <c r="K237" i="1829" s="1"/>
  <c r="M237" i="1829" s="1"/>
  <c r="K237" i="1830" s="1"/>
  <c r="M237" i="1830" s="1"/>
  <c r="K237" i="1831" s="1"/>
  <c r="M237" i="1831" s="1"/>
  <c r="K237" i="1832" s="1"/>
  <c r="M237" i="1832" s="1"/>
  <c r="K237" i="1833" s="1"/>
  <c r="M237" i="1833" s="1"/>
  <c r="K237" i="1834" s="1"/>
  <c r="M237" i="1834" s="1"/>
  <c r="K237" i="1835" s="1"/>
  <c r="M237" i="1835" s="1"/>
  <c r="K237" i="1836" s="1"/>
  <c r="M237" i="1836" s="1"/>
  <c r="K237" i="1837" s="1"/>
  <c r="M237" i="1837" s="1"/>
  <c r="K237" i="1838" s="1"/>
  <c r="M237" i="1838" s="1"/>
  <c r="K237" i="1839" s="1"/>
  <c r="M237" i="1839" s="1"/>
  <c r="K237" i="1840" s="1"/>
  <c r="M237" i="1840" s="1"/>
  <c r="K237" i="1841" s="1"/>
  <c r="M237" i="1841" s="1"/>
  <c r="K237" i="1842" s="1"/>
  <c r="M237" i="1842" s="1"/>
  <c r="M229" i="1813"/>
  <c r="K229" i="1814" s="1"/>
  <c r="M229" i="1814" s="1"/>
  <c r="K229" i="1815" s="1"/>
  <c r="M229" i="1815" s="1"/>
  <c r="K229" i="1816" s="1"/>
  <c r="M229" i="1816" s="1"/>
  <c r="K229" i="1817" s="1"/>
  <c r="M229" i="1817" s="1"/>
  <c r="K229" i="1818" s="1"/>
  <c r="M229" i="1818" s="1"/>
  <c r="K229" i="1819" s="1"/>
  <c r="M229" i="1819" s="1"/>
  <c r="K229" i="1820" s="1"/>
  <c r="M229" i="1820" s="1"/>
  <c r="K229" i="1821" s="1"/>
  <c r="M229" i="1821" s="1"/>
  <c r="K229" i="1822" s="1"/>
  <c r="M229" i="1822" s="1"/>
  <c r="K229" i="1823" s="1"/>
  <c r="M229" i="1823" s="1"/>
  <c r="K229" i="1824" s="1"/>
  <c r="M229" i="1824" s="1"/>
  <c r="K229" i="1825" s="1"/>
  <c r="M229" i="1825" s="1"/>
  <c r="K229" i="1826" s="1"/>
  <c r="M229" i="1826" s="1"/>
  <c r="K229" i="1827" s="1"/>
  <c r="M229" i="1827" s="1"/>
  <c r="K229" i="1828" s="1"/>
  <c r="M229" i="1828" s="1"/>
  <c r="K229" i="1829" s="1"/>
  <c r="M229" i="1829" s="1"/>
  <c r="K229" i="1830" s="1"/>
  <c r="M229" i="1830" s="1"/>
  <c r="K229" i="1831" s="1"/>
  <c r="M229" i="1831" s="1"/>
  <c r="K229" i="1832" s="1"/>
  <c r="M229" i="1832" s="1"/>
  <c r="K229" i="1833" s="1"/>
  <c r="M229" i="1833" s="1"/>
  <c r="K229" i="1834" s="1"/>
  <c r="M229" i="1834" s="1"/>
  <c r="K229" i="1835" s="1"/>
  <c r="M229" i="1835" s="1"/>
  <c r="K229" i="1836" s="1"/>
  <c r="M229" i="1836" s="1"/>
  <c r="K229" i="1837" s="1"/>
  <c r="M229" i="1837" s="1"/>
  <c r="K229" i="1838" s="1"/>
  <c r="M229" i="1838" s="1"/>
  <c r="K229" i="1839" s="1"/>
  <c r="M229" i="1839" s="1"/>
  <c r="K229" i="1840" s="1"/>
  <c r="M229" i="1840" s="1"/>
  <c r="K229" i="1841" s="1"/>
  <c r="M229" i="1841" s="1"/>
  <c r="K229" i="1842" s="1"/>
  <c r="M229" i="1842" s="1"/>
  <c r="K219" i="1814"/>
  <c r="M219" i="1814" s="1"/>
  <c r="K219" i="1815" s="1"/>
  <c r="M219" i="1815" s="1"/>
  <c r="K219" i="1816" s="1"/>
  <c r="M219" i="1816" s="1"/>
  <c r="K219" i="1817" s="1"/>
  <c r="M219" i="1817" s="1"/>
  <c r="K219" i="1834" s="1"/>
  <c r="M219" i="1834" s="1"/>
  <c r="K219" i="1835" s="1"/>
  <c r="M219" i="1835" s="1"/>
  <c r="K219" i="1836" s="1"/>
  <c r="M219" i="1836" s="1"/>
  <c r="K219" i="1837" s="1"/>
  <c r="M219" i="1837" s="1"/>
  <c r="K219" i="1838" s="1"/>
  <c r="M219" i="1838" s="1"/>
  <c r="K219" i="1839" s="1"/>
  <c r="M219" i="1839" s="1"/>
  <c r="K219" i="1840" s="1"/>
  <c r="M219" i="1840" s="1"/>
  <c r="K219" i="1841" s="1"/>
  <c r="M219" i="1841" s="1"/>
  <c r="K219" i="1842" s="1"/>
  <c r="M219" i="1842" s="1"/>
  <c r="M162" i="1813"/>
  <c r="K162" i="1814" s="1"/>
  <c r="M162" i="1814" s="1"/>
  <c r="K162" i="1815" s="1"/>
  <c r="M162" i="1815" s="1"/>
  <c r="K162" i="1816" s="1"/>
  <c r="M162" i="1816" s="1"/>
  <c r="K162" i="1817" s="1"/>
  <c r="M162" i="1817" s="1"/>
  <c r="K162" i="1818" s="1"/>
  <c r="M162" i="1818" s="1"/>
  <c r="K162" i="1819" s="1"/>
  <c r="M162" i="1819" s="1"/>
  <c r="K162" i="1820" s="1"/>
  <c r="M162" i="1820" s="1"/>
  <c r="K162" i="1821" s="1"/>
  <c r="M162" i="1821" s="1"/>
  <c r="K162" i="1822" s="1"/>
  <c r="M162" i="1822" s="1"/>
  <c r="K162" i="1823" s="1"/>
  <c r="M162" i="1823" s="1"/>
  <c r="K162" i="1824" s="1"/>
  <c r="M162" i="1824" s="1"/>
  <c r="K162" i="1825" s="1"/>
  <c r="M162" i="1825" s="1"/>
  <c r="K162" i="1826" s="1"/>
  <c r="M162" i="1826" s="1"/>
  <c r="K162" i="1827" s="1"/>
  <c r="M162" i="1827" s="1"/>
  <c r="K162" i="1828" s="1"/>
  <c r="M162" i="1828" s="1"/>
  <c r="K162" i="1829" s="1"/>
  <c r="M162" i="1829" s="1"/>
  <c r="K162" i="1830" s="1"/>
  <c r="M162" i="1830" s="1"/>
  <c r="K162" i="1831" s="1"/>
  <c r="M162" i="1831" s="1"/>
  <c r="K162" i="1832" s="1"/>
  <c r="M162" i="1832" s="1"/>
  <c r="K162" i="1833" s="1"/>
  <c r="M162" i="1833" s="1"/>
  <c r="K162" i="1834" s="1"/>
  <c r="M162" i="1834" s="1"/>
  <c r="K162" i="1835" s="1"/>
  <c r="M162" i="1835" s="1"/>
  <c r="K162" i="1836" s="1"/>
  <c r="M162" i="1836" s="1"/>
  <c r="K162" i="1837" s="1"/>
  <c r="M162" i="1837" s="1"/>
  <c r="K162" i="1838" s="1"/>
  <c r="M162" i="1838" s="1"/>
  <c r="K162" i="1839" s="1"/>
  <c r="M162" i="1839" s="1"/>
  <c r="K162" i="1840" s="1"/>
  <c r="M162" i="1840" s="1"/>
  <c r="K162" i="1841" s="1"/>
  <c r="M162" i="1841" s="1"/>
  <c r="K162" i="1842" s="1"/>
  <c r="M162" i="1842" s="1"/>
  <c r="M163" i="1813"/>
  <c r="K163" i="1814" s="1"/>
  <c r="M163" i="1814" s="1"/>
  <c r="K163" i="1815" s="1"/>
  <c r="M163" i="1815" s="1"/>
  <c r="K163" i="1816" s="1"/>
  <c r="M163" i="1816" s="1"/>
  <c r="K163" i="1817" s="1"/>
  <c r="M163" i="1817" s="1"/>
  <c r="K163" i="1818" s="1"/>
  <c r="M163" i="1818" s="1"/>
  <c r="K163" i="1819" s="1"/>
  <c r="M163" i="1819" s="1"/>
  <c r="K163" i="1820" s="1"/>
  <c r="M163" i="1820" s="1"/>
  <c r="K163" i="1821" s="1"/>
  <c r="M163" i="1821" s="1"/>
  <c r="K163" i="1822" s="1"/>
  <c r="M163" i="1822" s="1"/>
  <c r="K163" i="1823" s="1"/>
  <c r="M163" i="1823" s="1"/>
  <c r="K163" i="1824" s="1"/>
  <c r="M163" i="1824" s="1"/>
  <c r="K163" i="1825" s="1"/>
  <c r="M163" i="1825" s="1"/>
  <c r="K163" i="1826" s="1"/>
  <c r="M163" i="1826" s="1"/>
  <c r="K163" i="1827" s="1"/>
  <c r="M163" i="1827" s="1"/>
  <c r="K163" i="1828" s="1"/>
  <c r="M163" i="1828" s="1"/>
  <c r="K163" i="1829" s="1"/>
  <c r="M163" i="1829" s="1"/>
  <c r="K163" i="1830" s="1"/>
  <c r="M163" i="1830" s="1"/>
  <c r="K163" i="1831" s="1"/>
  <c r="M163" i="1831" s="1"/>
  <c r="K163" i="1832" s="1"/>
  <c r="M163" i="1832" s="1"/>
  <c r="K163" i="1833" s="1"/>
  <c r="M163" i="1833" s="1"/>
  <c r="K163" i="1834" s="1"/>
  <c r="M163" i="1834" s="1"/>
  <c r="K163" i="1835" s="1"/>
  <c r="M163" i="1835" s="1"/>
  <c r="K163" i="1836" s="1"/>
  <c r="M163" i="1836" s="1"/>
  <c r="K163" i="1837" s="1"/>
  <c r="M163" i="1837" s="1"/>
  <c r="K163" i="1838" s="1"/>
  <c r="M163" i="1838" s="1"/>
  <c r="K163" i="1839" s="1"/>
  <c r="M163" i="1839" s="1"/>
  <c r="K163" i="1840" s="1"/>
  <c r="M163" i="1840" s="1"/>
  <c r="K163" i="1841" s="1"/>
  <c r="M163" i="1841" s="1"/>
  <c r="K163" i="1842" s="1"/>
  <c r="M163" i="1842" s="1"/>
  <c r="M170" i="1813"/>
  <c r="K170" i="1814" s="1"/>
  <c r="M170" i="1814" s="1"/>
  <c r="K170" i="1815" s="1"/>
  <c r="M170" i="1815" s="1"/>
  <c r="K170" i="1816" s="1"/>
  <c r="M170" i="1816" s="1"/>
  <c r="K170" i="1817" s="1"/>
  <c r="M170" i="1817" s="1"/>
  <c r="K170" i="1818" s="1"/>
  <c r="M170" i="1818" s="1"/>
  <c r="K170" i="1819" s="1"/>
  <c r="M170" i="1819" s="1"/>
  <c r="K170" i="1820" s="1"/>
  <c r="M170" i="1820" s="1"/>
  <c r="K170" i="1821" s="1"/>
  <c r="M170" i="1821" s="1"/>
  <c r="K170" i="1822" s="1"/>
  <c r="M170" i="1822" s="1"/>
  <c r="K170" i="1823" s="1"/>
  <c r="M170" i="1823" s="1"/>
  <c r="K170" i="1824" s="1"/>
  <c r="M170" i="1824" s="1"/>
  <c r="K170" i="1825" s="1"/>
  <c r="M170" i="1825" s="1"/>
  <c r="K170" i="1826" s="1"/>
  <c r="M170" i="1826" s="1"/>
  <c r="K170" i="1827" s="1"/>
  <c r="M170" i="1827" s="1"/>
  <c r="K170" i="1828" s="1"/>
  <c r="M170" i="1828" s="1"/>
  <c r="K170" i="1829" s="1"/>
  <c r="M170" i="1829" s="1"/>
  <c r="K170" i="1830" s="1"/>
  <c r="M170" i="1830" s="1"/>
  <c r="K170" i="1831" s="1"/>
  <c r="M170" i="1831" s="1"/>
  <c r="K170" i="1832" s="1"/>
  <c r="M170" i="1832" s="1"/>
  <c r="K170" i="1833" s="1"/>
  <c r="M170" i="1833" s="1"/>
  <c r="K170" i="1834" s="1"/>
  <c r="M170" i="1834" s="1"/>
  <c r="K170" i="1835" s="1"/>
  <c r="M170" i="1835" s="1"/>
  <c r="K170" i="1836" s="1"/>
  <c r="M170" i="1836" s="1"/>
  <c r="K170" i="1837" s="1"/>
  <c r="M170" i="1837" s="1"/>
  <c r="K170" i="1838" s="1"/>
  <c r="M170" i="1838" s="1"/>
  <c r="K170" i="1839" s="1"/>
  <c r="M170" i="1839" s="1"/>
  <c r="K170" i="1840" s="1"/>
  <c r="M170" i="1840" s="1"/>
  <c r="K170" i="1841" s="1"/>
  <c r="M170" i="1841" s="1"/>
  <c r="K170" i="1842" s="1"/>
  <c r="M170" i="1842" s="1"/>
  <c r="M171" i="1813"/>
  <c r="K171" i="1814" s="1"/>
  <c r="M171" i="1814" s="1"/>
  <c r="K171" i="1815" s="1"/>
  <c r="M171" i="1815" s="1"/>
  <c r="K171" i="1816" s="1"/>
  <c r="M171" i="1816" s="1"/>
  <c r="K171" i="1817" s="1"/>
  <c r="M171" i="1817" s="1"/>
  <c r="K171" i="1818" s="1"/>
  <c r="M171" i="1818" s="1"/>
  <c r="K171" i="1819" s="1"/>
  <c r="M171" i="1819" s="1"/>
  <c r="K171" i="1820" s="1"/>
  <c r="M171" i="1820" s="1"/>
  <c r="K171" i="1821" s="1"/>
  <c r="M171" i="1821" s="1"/>
  <c r="K171" i="1822" s="1"/>
  <c r="M171" i="1822" s="1"/>
  <c r="K171" i="1823" s="1"/>
  <c r="M171" i="1823" s="1"/>
  <c r="K171" i="1824" s="1"/>
  <c r="M171" i="1824" s="1"/>
  <c r="K171" i="1825" s="1"/>
  <c r="M171" i="1825" s="1"/>
  <c r="K171" i="1826" s="1"/>
  <c r="M171" i="1826" s="1"/>
  <c r="K171" i="1827" s="1"/>
  <c r="M171" i="1827" s="1"/>
  <c r="K171" i="1828" s="1"/>
  <c r="M171" i="1828" s="1"/>
  <c r="K171" i="1829" s="1"/>
  <c r="M171" i="1829" s="1"/>
  <c r="K171" i="1830" s="1"/>
  <c r="M171" i="1830" s="1"/>
  <c r="K171" i="1831" s="1"/>
  <c r="M171" i="1831" s="1"/>
  <c r="K171" i="1832" s="1"/>
  <c r="M171" i="1832" s="1"/>
  <c r="K171" i="1833" s="1"/>
  <c r="M171" i="1833" s="1"/>
  <c r="K171" i="1834" s="1"/>
  <c r="M171" i="1834" s="1"/>
  <c r="K171" i="1835" s="1"/>
  <c r="M171" i="1835" s="1"/>
  <c r="K171" i="1836" s="1"/>
  <c r="M171" i="1836" s="1"/>
  <c r="K171" i="1837" s="1"/>
  <c r="M171" i="1837" s="1"/>
  <c r="K171" i="1838" s="1"/>
  <c r="M171" i="1838" s="1"/>
  <c r="K171" i="1839" s="1"/>
  <c r="M171" i="1839" s="1"/>
  <c r="K171" i="1840" s="1"/>
  <c r="M171" i="1840" s="1"/>
  <c r="K171" i="1841" s="1"/>
  <c r="M171" i="1841" s="1"/>
  <c r="K171" i="1842" s="1"/>
  <c r="M171" i="1842" s="1"/>
  <c r="M178" i="1813"/>
  <c r="K178" i="1814" s="1"/>
  <c r="M178" i="1814" s="1"/>
  <c r="K178" i="1815" s="1"/>
  <c r="M178" i="1815" s="1"/>
  <c r="K178" i="1816" s="1"/>
  <c r="M178" i="1816" s="1"/>
  <c r="K178" i="1817" s="1"/>
  <c r="M178" i="1817" s="1"/>
  <c r="K178" i="1818" s="1"/>
  <c r="M178" i="1818" s="1"/>
  <c r="K178" i="1819" s="1"/>
  <c r="M178" i="1819" s="1"/>
  <c r="K178" i="1820" s="1"/>
  <c r="M178" i="1820" s="1"/>
  <c r="K178" i="1821" s="1"/>
  <c r="M178" i="1821" s="1"/>
  <c r="K178" i="1822" s="1"/>
  <c r="M178" i="1822" s="1"/>
  <c r="K178" i="1823" s="1"/>
  <c r="M178" i="1823" s="1"/>
  <c r="K178" i="1824" s="1"/>
  <c r="M178" i="1824" s="1"/>
  <c r="K178" i="1825" s="1"/>
  <c r="M178" i="1825" s="1"/>
  <c r="K178" i="1826" s="1"/>
  <c r="M178" i="1826" s="1"/>
  <c r="K178" i="1827" s="1"/>
  <c r="M178" i="1827" s="1"/>
  <c r="K178" i="1828" s="1"/>
  <c r="M178" i="1828" s="1"/>
  <c r="K178" i="1829" s="1"/>
  <c r="M178" i="1829" s="1"/>
  <c r="K178" i="1830" s="1"/>
  <c r="M178" i="1830" s="1"/>
  <c r="K178" i="1831" s="1"/>
  <c r="M178" i="1831" s="1"/>
  <c r="K178" i="1832" s="1"/>
  <c r="M178" i="1832" s="1"/>
  <c r="K178" i="1833" s="1"/>
  <c r="M178" i="1833" s="1"/>
  <c r="K178" i="1834" s="1"/>
  <c r="M178" i="1834" s="1"/>
  <c r="K178" i="1835" s="1"/>
  <c r="M178" i="1835" s="1"/>
  <c r="K178" i="1836" s="1"/>
  <c r="M178" i="1836" s="1"/>
  <c r="K178" i="1837" s="1"/>
  <c r="M178" i="1837" s="1"/>
  <c r="K178" i="1838" s="1"/>
  <c r="M178" i="1838" s="1"/>
  <c r="K178" i="1839" s="1"/>
  <c r="M178" i="1839" s="1"/>
  <c r="K178" i="1840" s="1"/>
  <c r="M178" i="1840" s="1"/>
  <c r="K178" i="1841" s="1"/>
  <c r="M178" i="1841" s="1"/>
  <c r="K178" i="1842" s="1"/>
  <c r="M178" i="1842" s="1"/>
  <c r="M179" i="1813"/>
  <c r="K179" i="1814" s="1"/>
  <c r="M179" i="1814" s="1"/>
  <c r="K179" i="1815" s="1"/>
  <c r="M179" i="1815" s="1"/>
  <c r="K179" i="1816" s="1"/>
  <c r="M179" i="1816" s="1"/>
  <c r="K179" i="1817" s="1"/>
  <c r="M179" i="1817" s="1"/>
  <c r="K179" i="1818" s="1"/>
  <c r="M179" i="1818" s="1"/>
  <c r="K179" i="1819" s="1"/>
  <c r="M179" i="1819" s="1"/>
  <c r="K179" i="1820" s="1"/>
  <c r="M179" i="1820" s="1"/>
  <c r="K179" i="1821" s="1"/>
  <c r="M179" i="1821" s="1"/>
  <c r="K179" i="1822" s="1"/>
  <c r="M179" i="1822" s="1"/>
  <c r="K179" i="1823" s="1"/>
  <c r="M179" i="1823" s="1"/>
  <c r="K179" i="1824" s="1"/>
  <c r="M179" i="1824" s="1"/>
  <c r="K179" i="1825" s="1"/>
  <c r="M179" i="1825" s="1"/>
  <c r="K179" i="1826" s="1"/>
  <c r="M179" i="1826" s="1"/>
  <c r="K179" i="1827" s="1"/>
  <c r="M179" i="1827" s="1"/>
  <c r="K179" i="1828" s="1"/>
  <c r="M179" i="1828" s="1"/>
  <c r="K179" i="1829" s="1"/>
  <c r="M179" i="1829" s="1"/>
  <c r="K179" i="1830" s="1"/>
  <c r="M179" i="1830" s="1"/>
  <c r="K179" i="1831" s="1"/>
  <c r="M179" i="1831" s="1"/>
  <c r="K179" i="1832" s="1"/>
  <c r="M179" i="1832" s="1"/>
  <c r="K179" i="1833" s="1"/>
  <c r="M179" i="1833" s="1"/>
  <c r="K179" i="1834" s="1"/>
  <c r="M179" i="1834" s="1"/>
  <c r="K179" i="1835" s="1"/>
  <c r="M179" i="1835" s="1"/>
  <c r="K179" i="1836" s="1"/>
  <c r="M179" i="1836" s="1"/>
  <c r="K179" i="1837" s="1"/>
  <c r="M179" i="1837" s="1"/>
  <c r="K179" i="1838" s="1"/>
  <c r="M179" i="1838" s="1"/>
  <c r="K179" i="1839" s="1"/>
  <c r="M179" i="1839" s="1"/>
  <c r="K179" i="1840" s="1"/>
  <c r="M179" i="1840" s="1"/>
  <c r="K179" i="1841" s="1"/>
  <c r="M179" i="1841" s="1"/>
  <c r="K179" i="1842" s="1"/>
  <c r="M179" i="1842" s="1"/>
  <c r="M146" i="1813"/>
  <c r="K146" i="1814" s="1"/>
  <c r="M146" i="1814" s="1"/>
  <c r="K146" i="1815" s="1"/>
  <c r="M146" i="1815" s="1"/>
  <c r="K146" i="1816" s="1"/>
  <c r="M146" i="1816" s="1"/>
  <c r="K146" i="1817" s="1"/>
  <c r="M146" i="1817" s="1"/>
  <c r="K146" i="1818" s="1"/>
  <c r="M146" i="1818" s="1"/>
  <c r="K146" i="1819" s="1"/>
  <c r="M146" i="1819" s="1"/>
  <c r="K146" i="1820" s="1"/>
  <c r="M146" i="1820" s="1"/>
  <c r="K146" i="1821" s="1"/>
  <c r="M146" i="1821" s="1"/>
  <c r="K146" i="1822" s="1"/>
  <c r="M146" i="1822" s="1"/>
  <c r="K146" i="1823" s="1"/>
  <c r="M146" i="1823" s="1"/>
  <c r="K146" i="1824" s="1"/>
  <c r="M146" i="1824" s="1"/>
  <c r="K146" i="1825" s="1"/>
  <c r="M146" i="1825" s="1"/>
  <c r="K146" i="1826" s="1"/>
  <c r="M146" i="1826" s="1"/>
  <c r="K146" i="1827" s="1"/>
  <c r="M146" i="1827" s="1"/>
  <c r="K146" i="1828" s="1"/>
  <c r="M146" i="1828" s="1"/>
  <c r="K146" i="1829" s="1"/>
  <c r="M146" i="1829" s="1"/>
  <c r="K146" i="1830" s="1"/>
  <c r="M146" i="1830" s="1"/>
  <c r="K146" i="1831" s="1"/>
  <c r="M146" i="1831" s="1"/>
  <c r="K146" i="1832" s="1"/>
  <c r="M146" i="1832" s="1"/>
  <c r="K146" i="1833" s="1"/>
  <c r="M146" i="1833" s="1"/>
  <c r="K146" i="1834" s="1"/>
  <c r="M146" i="1834" s="1"/>
  <c r="K146" i="1835" s="1"/>
  <c r="M146" i="1835" s="1"/>
  <c r="K146" i="1836" s="1"/>
  <c r="M146" i="1836" s="1"/>
  <c r="K146" i="1837" s="1"/>
  <c r="M146" i="1837" s="1"/>
  <c r="K146" i="1838" s="1"/>
  <c r="M146" i="1838" s="1"/>
  <c r="K146" i="1839" s="1"/>
  <c r="M146" i="1839" s="1"/>
  <c r="K146" i="1840" s="1"/>
  <c r="M146" i="1840" s="1"/>
  <c r="K146" i="1841" s="1"/>
  <c r="M146" i="1841" s="1"/>
  <c r="K146" i="1842" s="1"/>
  <c r="M146" i="1842" s="1"/>
  <c r="M147" i="1813"/>
  <c r="K147" i="1814" s="1"/>
  <c r="M147" i="1814" s="1"/>
  <c r="K147" i="1815" s="1"/>
  <c r="M147" i="1815" s="1"/>
  <c r="K147" i="1816" s="1"/>
  <c r="M147" i="1816" s="1"/>
  <c r="K147" i="1817" s="1"/>
  <c r="M147" i="1817" s="1"/>
  <c r="K147" i="1818" s="1"/>
  <c r="M147" i="1818" s="1"/>
  <c r="K147" i="1819" s="1"/>
  <c r="M147" i="1819" s="1"/>
  <c r="K147" i="1820" s="1"/>
  <c r="M147" i="1820" s="1"/>
  <c r="K147" i="1821" s="1"/>
  <c r="M147" i="1821" s="1"/>
  <c r="K147" i="1822" s="1"/>
  <c r="M147" i="1822" s="1"/>
  <c r="K147" i="1823" s="1"/>
  <c r="M147" i="1823" s="1"/>
  <c r="K147" i="1824" s="1"/>
  <c r="M147" i="1824" s="1"/>
  <c r="K147" i="1825" s="1"/>
  <c r="M147" i="1825" s="1"/>
  <c r="K147" i="1826" s="1"/>
  <c r="M147" i="1826" s="1"/>
  <c r="K147" i="1827" s="1"/>
  <c r="M147" i="1827" s="1"/>
  <c r="K147" i="1828" s="1"/>
  <c r="M147" i="1828" s="1"/>
  <c r="K147" i="1829" s="1"/>
  <c r="M147" i="1829" s="1"/>
  <c r="K147" i="1830" s="1"/>
  <c r="M147" i="1830" s="1"/>
  <c r="K147" i="1831" s="1"/>
  <c r="M147" i="1831" s="1"/>
  <c r="K147" i="1832" s="1"/>
  <c r="M147" i="1832" s="1"/>
  <c r="K147" i="1833" s="1"/>
  <c r="M147" i="1833" s="1"/>
  <c r="K147" i="1834" s="1"/>
  <c r="M147" i="1834" s="1"/>
  <c r="K147" i="1835" s="1"/>
  <c r="M147" i="1835" s="1"/>
  <c r="K147" i="1836" s="1"/>
  <c r="M147" i="1836" s="1"/>
  <c r="K147" i="1837" s="1"/>
  <c r="M147" i="1837" s="1"/>
  <c r="K147" i="1838" s="1"/>
  <c r="M147" i="1838" s="1"/>
  <c r="K147" i="1839" s="1"/>
  <c r="M147" i="1839" s="1"/>
  <c r="K147" i="1840" s="1"/>
  <c r="M147" i="1840" s="1"/>
  <c r="K147" i="1841" s="1"/>
  <c r="M147" i="1841" s="1"/>
  <c r="K147" i="1842" s="1"/>
  <c r="M147" i="1842" s="1"/>
  <c r="M74" i="1813"/>
  <c r="K74" i="1814" s="1"/>
  <c r="M74" i="1814" s="1"/>
  <c r="K74" i="1815" s="1"/>
  <c r="M74" i="1815" s="1"/>
  <c r="K74" i="1816" s="1"/>
  <c r="M74" i="1816" s="1"/>
  <c r="K74" i="1817" s="1"/>
  <c r="M74" i="1817" s="1"/>
  <c r="K74" i="1818" s="1"/>
  <c r="M74" i="1818" s="1"/>
  <c r="K74" i="1819" s="1"/>
  <c r="M74" i="1819" s="1"/>
  <c r="K74" i="1820" s="1"/>
  <c r="M74" i="1820" s="1"/>
  <c r="K74" i="1821" s="1"/>
  <c r="M74" i="1821" s="1"/>
  <c r="K74" i="1822" s="1"/>
  <c r="M74" i="1822" s="1"/>
  <c r="K74" i="1823" s="1"/>
  <c r="M74" i="1823" s="1"/>
  <c r="K74" i="1824" s="1"/>
  <c r="M74" i="1824" s="1"/>
  <c r="K74" i="1825" s="1"/>
  <c r="M74" i="1825" s="1"/>
  <c r="K74" i="1826" s="1"/>
  <c r="M74" i="1826" s="1"/>
  <c r="K74" i="1827" s="1"/>
  <c r="M74" i="1827" s="1"/>
  <c r="K74" i="1828" s="1"/>
  <c r="M74" i="1828" s="1"/>
  <c r="K74" i="1829" s="1"/>
  <c r="M74" i="1829" s="1"/>
  <c r="K74" i="1830" s="1"/>
  <c r="M74" i="1830" s="1"/>
  <c r="K74" i="1831" s="1"/>
  <c r="M74" i="1831" s="1"/>
  <c r="K74" i="1832" s="1"/>
  <c r="M74" i="1832" s="1"/>
  <c r="K74" i="1833" s="1"/>
  <c r="M74" i="1833" s="1"/>
  <c r="K74" i="1834" s="1"/>
  <c r="M74" i="1834" s="1"/>
  <c r="K74" i="1835" s="1"/>
  <c r="M74" i="1835" s="1"/>
  <c r="K74" i="1836" s="1"/>
  <c r="M74" i="1836" s="1"/>
  <c r="K74" i="1837" s="1"/>
  <c r="M74" i="1837" s="1"/>
  <c r="K74" i="1838" s="1"/>
  <c r="M74" i="1838" s="1"/>
  <c r="K74" i="1839" s="1"/>
  <c r="M74" i="1839" s="1"/>
  <c r="K74" i="1840" s="1"/>
  <c r="M74" i="1840" s="1"/>
  <c r="K74" i="1841" s="1"/>
  <c r="M74" i="1841" s="1"/>
  <c r="K74" i="1842" s="1"/>
  <c r="M74" i="1842" s="1"/>
  <c r="M75" i="1813"/>
  <c r="K75" i="1814" s="1"/>
  <c r="M75" i="1814" s="1"/>
  <c r="K75" i="1815" s="1"/>
  <c r="M75" i="1815" s="1"/>
  <c r="K75" i="1816" s="1"/>
  <c r="M75" i="1816" s="1"/>
  <c r="K75" i="1817" s="1"/>
  <c r="M75" i="1817" s="1"/>
  <c r="K75" i="1818" s="1"/>
  <c r="M75" i="1818" s="1"/>
  <c r="K75" i="1819" s="1"/>
  <c r="M75" i="1819" s="1"/>
  <c r="K75" i="1820" s="1"/>
  <c r="M75" i="1820" s="1"/>
  <c r="K75" i="1821" s="1"/>
  <c r="M75" i="1821" s="1"/>
  <c r="K75" i="1822" s="1"/>
  <c r="M75" i="1822" s="1"/>
  <c r="K75" i="1823" s="1"/>
  <c r="M75" i="1823" s="1"/>
  <c r="K75" i="1824" s="1"/>
  <c r="M75" i="1824" s="1"/>
  <c r="K75" i="1825" s="1"/>
  <c r="M75" i="1825" s="1"/>
  <c r="K75" i="1826" s="1"/>
  <c r="M75" i="1826" s="1"/>
  <c r="K75" i="1827" s="1"/>
  <c r="M75" i="1827" s="1"/>
  <c r="K75" i="1828" s="1"/>
  <c r="M75" i="1828" s="1"/>
  <c r="K75" i="1829" s="1"/>
  <c r="M75" i="1829" s="1"/>
  <c r="K75" i="1830" s="1"/>
  <c r="M75" i="1830" s="1"/>
  <c r="K75" i="1831" s="1"/>
  <c r="M75" i="1831" s="1"/>
  <c r="K75" i="1832" s="1"/>
  <c r="M75" i="1832" s="1"/>
  <c r="K75" i="1833" s="1"/>
  <c r="M75" i="1833" s="1"/>
  <c r="K75" i="1834" s="1"/>
  <c r="M75" i="1834" s="1"/>
  <c r="K75" i="1835" s="1"/>
  <c r="M75" i="1835" s="1"/>
  <c r="K75" i="1836" s="1"/>
  <c r="M75" i="1836" s="1"/>
  <c r="K75" i="1837" s="1"/>
  <c r="M75" i="1837" s="1"/>
  <c r="K75" i="1838" s="1"/>
  <c r="M75" i="1838" s="1"/>
  <c r="K75" i="1839" s="1"/>
  <c r="M75" i="1839" s="1"/>
  <c r="K75" i="1840" s="1"/>
  <c r="M75" i="1840" s="1"/>
  <c r="K75" i="1841" s="1"/>
  <c r="M75" i="1841" s="1"/>
  <c r="K75" i="1842" s="1"/>
  <c r="M75" i="1842" s="1"/>
  <c r="M82" i="1813"/>
  <c r="K82" i="1814" s="1"/>
  <c r="M82" i="1814" s="1"/>
  <c r="K82" i="1815" s="1"/>
  <c r="M82" i="1815" s="1"/>
  <c r="K82" i="1816" s="1"/>
  <c r="M82" i="1816" s="1"/>
  <c r="K82" i="1817" s="1"/>
  <c r="M82" i="1817" s="1"/>
  <c r="K82" i="1818" s="1"/>
  <c r="M82" i="1818" s="1"/>
  <c r="K82" i="1819" s="1"/>
  <c r="M82" i="1819" s="1"/>
  <c r="K82" i="1820" s="1"/>
  <c r="M82" i="1820" s="1"/>
  <c r="K82" i="1821" s="1"/>
  <c r="M82" i="1821" s="1"/>
  <c r="K82" i="1822" s="1"/>
  <c r="M82" i="1822" s="1"/>
  <c r="K82" i="1823" s="1"/>
  <c r="M82" i="1823" s="1"/>
  <c r="K82" i="1824" s="1"/>
  <c r="M82" i="1824" s="1"/>
  <c r="K82" i="1825" s="1"/>
  <c r="M82" i="1825" s="1"/>
  <c r="K82" i="1826" s="1"/>
  <c r="M82" i="1826" s="1"/>
  <c r="K82" i="1827" s="1"/>
  <c r="M82" i="1827" s="1"/>
  <c r="K82" i="1828" s="1"/>
  <c r="M82" i="1828" s="1"/>
  <c r="K82" i="1829" s="1"/>
  <c r="M82" i="1829" s="1"/>
  <c r="K82" i="1830" s="1"/>
  <c r="M82" i="1830" s="1"/>
  <c r="K82" i="1831" s="1"/>
  <c r="M82" i="1831" s="1"/>
  <c r="K82" i="1832" s="1"/>
  <c r="M82" i="1832" s="1"/>
  <c r="K82" i="1833" s="1"/>
  <c r="M82" i="1833" s="1"/>
  <c r="K82" i="1834" s="1"/>
  <c r="M82" i="1834" s="1"/>
  <c r="K82" i="1835" s="1"/>
  <c r="M82" i="1835" s="1"/>
  <c r="K82" i="1836" s="1"/>
  <c r="M82" i="1836" s="1"/>
  <c r="K82" i="1837" s="1"/>
  <c r="M82" i="1837" s="1"/>
  <c r="K82" i="1838" s="1"/>
  <c r="M82" i="1838" s="1"/>
  <c r="K82" i="1839" s="1"/>
  <c r="M82" i="1839" s="1"/>
  <c r="K82" i="1840" s="1"/>
  <c r="M82" i="1840" s="1"/>
  <c r="K82" i="1841" s="1"/>
  <c r="M82" i="1841" s="1"/>
  <c r="K82" i="1842" s="1"/>
  <c r="M82" i="1842" s="1"/>
  <c r="M83" i="1813"/>
  <c r="K83" i="1814" s="1"/>
  <c r="M83" i="1814" s="1"/>
  <c r="K83" i="1815" s="1"/>
  <c r="M83" i="1815" s="1"/>
  <c r="K83" i="1816" s="1"/>
  <c r="M83" i="1816" s="1"/>
  <c r="K83" i="1817" s="1"/>
  <c r="M83" i="1817" s="1"/>
  <c r="K83" i="1818" s="1"/>
  <c r="M83" i="1818" s="1"/>
  <c r="K83" i="1819" s="1"/>
  <c r="M83" i="1819" s="1"/>
  <c r="K83" i="1820" s="1"/>
  <c r="M83" i="1820" s="1"/>
  <c r="K83" i="1821" s="1"/>
  <c r="M83" i="1821" s="1"/>
  <c r="K83" i="1822" s="1"/>
  <c r="M83" i="1822" s="1"/>
  <c r="K83" i="1823" s="1"/>
  <c r="M83" i="1823" s="1"/>
  <c r="K83" i="1824" s="1"/>
  <c r="M83" i="1824" s="1"/>
  <c r="K83" i="1825" s="1"/>
  <c r="M83" i="1825" s="1"/>
  <c r="K83" i="1826" s="1"/>
  <c r="M83" i="1826" s="1"/>
  <c r="K83" i="1827" s="1"/>
  <c r="M83" i="1827" s="1"/>
  <c r="K83" i="1828" s="1"/>
  <c r="M83" i="1828" s="1"/>
  <c r="K83" i="1829" s="1"/>
  <c r="M83" i="1829" s="1"/>
  <c r="K83" i="1830" s="1"/>
  <c r="M83" i="1830" s="1"/>
  <c r="K83" i="1831" s="1"/>
  <c r="M83" i="1831" s="1"/>
  <c r="K83" i="1832" s="1"/>
  <c r="M83" i="1832" s="1"/>
  <c r="K83" i="1833" s="1"/>
  <c r="M83" i="1833" s="1"/>
  <c r="K83" i="1834" s="1"/>
  <c r="M83" i="1834" s="1"/>
  <c r="K83" i="1835" s="1"/>
  <c r="M83" i="1835" s="1"/>
  <c r="K83" i="1836" s="1"/>
  <c r="M83" i="1836" s="1"/>
  <c r="K83" i="1837" s="1"/>
  <c r="M83" i="1837" s="1"/>
  <c r="K83" i="1838" s="1"/>
  <c r="M83" i="1838" s="1"/>
  <c r="K83" i="1839" s="1"/>
  <c r="M83" i="1839" s="1"/>
  <c r="K83" i="1840" s="1"/>
  <c r="M83" i="1840" s="1"/>
  <c r="K83" i="1841" s="1"/>
  <c r="M83" i="1841" s="1"/>
  <c r="K83" i="1842" s="1"/>
  <c r="M83" i="1842" s="1"/>
  <c r="M90" i="1813"/>
  <c r="K90" i="1814" s="1"/>
  <c r="M90" i="1814" s="1"/>
  <c r="K90" i="1815" s="1"/>
  <c r="M90" i="1815" s="1"/>
  <c r="K90" i="1816" s="1"/>
  <c r="M90" i="1816" s="1"/>
  <c r="K90" i="1817" s="1"/>
  <c r="M90" i="1817" s="1"/>
  <c r="K90" i="1818" s="1"/>
  <c r="M90" i="1818" s="1"/>
  <c r="K90" i="1819" s="1"/>
  <c r="M90" i="1819" s="1"/>
  <c r="K90" i="1820" s="1"/>
  <c r="M90" i="1820" s="1"/>
  <c r="K90" i="1821" s="1"/>
  <c r="M90" i="1821" s="1"/>
  <c r="K90" i="1822" s="1"/>
  <c r="M90" i="1822" s="1"/>
  <c r="K90" i="1823" s="1"/>
  <c r="M90" i="1823" s="1"/>
  <c r="K90" i="1824" s="1"/>
  <c r="M90" i="1824" s="1"/>
  <c r="K90" i="1825" s="1"/>
  <c r="M90" i="1825" s="1"/>
  <c r="K90" i="1826" s="1"/>
  <c r="M90" i="1826" s="1"/>
  <c r="K90" i="1827" s="1"/>
  <c r="M90" i="1827" s="1"/>
  <c r="K90" i="1828" s="1"/>
  <c r="M90" i="1828" s="1"/>
  <c r="K90" i="1829" s="1"/>
  <c r="M90" i="1829" s="1"/>
  <c r="K90" i="1830" s="1"/>
  <c r="M90" i="1830" s="1"/>
  <c r="K90" i="1831" s="1"/>
  <c r="M90" i="1831" s="1"/>
  <c r="K90" i="1832" s="1"/>
  <c r="M90" i="1832" s="1"/>
  <c r="K90" i="1833" s="1"/>
  <c r="M90" i="1833" s="1"/>
  <c r="K90" i="1834" s="1"/>
  <c r="M90" i="1834" s="1"/>
  <c r="K90" i="1835" s="1"/>
  <c r="M90" i="1835" s="1"/>
  <c r="K90" i="1836" s="1"/>
  <c r="M90" i="1836" s="1"/>
  <c r="K90" i="1837" s="1"/>
  <c r="M90" i="1837" s="1"/>
  <c r="K90" i="1838" s="1"/>
  <c r="M90" i="1838" s="1"/>
  <c r="K90" i="1839" s="1"/>
  <c r="M90" i="1839" s="1"/>
  <c r="K90" i="1840" s="1"/>
  <c r="M90" i="1840" s="1"/>
  <c r="K90" i="1841" s="1"/>
  <c r="M90" i="1841" s="1"/>
  <c r="K90" i="1842" s="1"/>
  <c r="M90" i="1842" s="1"/>
  <c r="M69" i="1813"/>
  <c r="K69" i="1814" s="1"/>
  <c r="M69" i="1814" s="1"/>
  <c r="K69" i="1815" s="1"/>
  <c r="M69" i="1815" s="1"/>
  <c r="K69" i="1816" s="1"/>
  <c r="M69" i="1816" s="1"/>
  <c r="K69" i="1817" s="1"/>
  <c r="M69" i="1817" s="1"/>
  <c r="K69" i="1818" s="1"/>
  <c r="M69" i="1818" s="1"/>
  <c r="K69" i="1819" s="1"/>
  <c r="M69" i="1819" s="1"/>
  <c r="K69" i="1820" s="1"/>
  <c r="M69" i="1820" s="1"/>
  <c r="K69" i="1821" s="1"/>
  <c r="M69" i="1821" s="1"/>
  <c r="K69" i="1822" s="1"/>
  <c r="M69" i="1822" s="1"/>
  <c r="K69" i="1823" s="1"/>
  <c r="M69" i="1823" s="1"/>
  <c r="K69" i="1824" s="1"/>
  <c r="M69" i="1824" s="1"/>
  <c r="K69" i="1825" s="1"/>
  <c r="M69" i="1825" s="1"/>
  <c r="K69" i="1826" s="1"/>
  <c r="M69" i="1826" s="1"/>
  <c r="K69" i="1827" s="1"/>
  <c r="M69" i="1827" s="1"/>
  <c r="K69" i="1828" s="1"/>
  <c r="M69" i="1828" s="1"/>
  <c r="K69" i="1829" s="1"/>
  <c r="M69" i="1829" s="1"/>
  <c r="K69" i="1830" s="1"/>
  <c r="M69" i="1830" s="1"/>
  <c r="K69" i="1831" s="1"/>
  <c r="M69" i="1831" s="1"/>
  <c r="K69" i="1832" s="1"/>
  <c r="M69" i="1832" s="1"/>
  <c r="K69" i="1833" s="1"/>
  <c r="M69" i="1833" s="1"/>
  <c r="K69" i="1834" s="1"/>
  <c r="M69" i="1834" s="1"/>
  <c r="K69" i="1835" s="1"/>
  <c r="M69" i="1835" s="1"/>
  <c r="K69" i="1836" s="1"/>
  <c r="M69" i="1836" s="1"/>
  <c r="K69" i="1837" s="1"/>
  <c r="M69" i="1837" s="1"/>
  <c r="K69" i="1838" s="1"/>
  <c r="M69" i="1838" s="1"/>
  <c r="K69" i="1839" s="1"/>
  <c r="M69" i="1839" s="1"/>
  <c r="K69" i="1840" s="1"/>
  <c r="M69" i="1840" s="1"/>
  <c r="K69" i="1841" s="1"/>
  <c r="M69" i="1841" s="1"/>
  <c r="K69" i="1842" s="1"/>
  <c r="M69" i="1842" s="1"/>
  <c r="M58" i="1813"/>
  <c r="K58" i="1814" s="1"/>
  <c r="M58" i="1814" s="1"/>
  <c r="K58" i="1815" s="1"/>
  <c r="M58" i="1815" s="1"/>
  <c r="K58" i="1816" s="1"/>
  <c r="M58" i="1816" s="1"/>
  <c r="K58" i="1817" s="1"/>
  <c r="M58" i="1817" s="1"/>
  <c r="K58" i="1818" s="1"/>
  <c r="M58" i="1818" s="1"/>
  <c r="K58" i="1819" s="1"/>
  <c r="M58" i="1819" s="1"/>
  <c r="K58" i="1820" s="1"/>
  <c r="M58" i="1820" s="1"/>
  <c r="K58" i="1821" s="1"/>
  <c r="M58" i="1821" s="1"/>
  <c r="K58" i="1822" s="1"/>
  <c r="M58" i="1822" s="1"/>
  <c r="K58" i="1823" s="1"/>
  <c r="M58" i="1823" s="1"/>
  <c r="K58" i="1824" s="1"/>
  <c r="M58" i="1824" s="1"/>
  <c r="K58" i="1825" s="1"/>
  <c r="M58" i="1825" s="1"/>
  <c r="K58" i="1826" s="1"/>
  <c r="M58" i="1826" s="1"/>
  <c r="K58" i="1827" s="1"/>
  <c r="M58" i="1827" s="1"/>
  <c r="K58" i="1828" s="1"/>
  <c r="M58" i="1828" s="1"/>
  <c r="K58" i="1829" s="1"/>
  <c r="M58" i="1829" s="1"/>
  <c r="K58" i="1830" s="1"/>
  <c r="M58" i="1830" s="1"/>
  <c r="K58" i="1831" s="1"/>
  <c r="M58" i="1831" s="1"/>
  <c r="K58" i="1832" s="1"/>
  <c r="M58" i="1832" s="1"/>
  <c r="K58" i="1833" s="1"/>
  <c r="M58" i="1833" s="1"/>
  <c r="K58" i="1834" s="1"/>
  <c r="M58" i="1834" s="1"/>
  <c r="K58" i="1835" s="1"/>
  <c r="M58" i="1835" s="1"/>
  <c r="K58" i="1836" s="1"/>
  <c r="M58" i="1836" s="1"/>
  <c r="K58" i="1837" s="1"/>
  <c r="M58" i="1837" s="1"/>
  <c r="K58" i="1838" s="1"/>
  <c r="M58" i="1838" s="1"/>
  <c r="K58" i="1839" s="1"/>
  <c r="M58" i="1839" s="1"/>
  <c r="K58" i="1840" s="1"/>
  <c r="M58" i="1840" s="1"/>
  <c r="K58" i="1841" s="1"/>
  <c r="M58" i="1841" s="1"/>
  <c r="K58" i="1842" s="1"/>
  <c r="M58" i="1842" s="1"/>
  <c r="M59" i="1813"/>
  <c r="K59" i="1814" s="1"/>
  <c r="M59" i="1814" s="1"/>
  <c r="K59" i="1815" s="1"/>
  <c r="M59" i="1815" s="1"/>
  <c r="K59" i="1816" s="1"/>
  <c r="M59" i="1816" s="1"/>
  <c r="K59" i="1817" s="1"/>
  <c r="M59" i="1817" s="1"/>
  <c r="K59" i="1818" s="1"/>
  <c r="M59" i="1818" s="1"/>
  <c r="K59" i="1819" s="1"/>
  <c r="M59" i="1819" s="1"/>
  <c r="K59" i="1820" s="1"/>
  <c r="M59" i="1820" s="1"/>
  <c r="K59" i="1821" s="1"/>
  <c r="M59" i="1821" s="1"/>
  <c r="K59" i="1822" s="1"/>
  <c r="M59" i="1822" s="1"/>
  <c r="K59" i="1823" s="1"/>
  <c r="M59" i="1823" s="1"/>
  <c r="K59" i="1824" s="1"/>
  <c r="M59" i="1824" s="1"/>
  <c r="K59" i="1825" s="1"/>
  <c r="M59" i="1825" s="1"/>
  <c r="K59" i="1826" s="1"/>
  <c r="M59" i="1826" s="1"/>
  <c r="K59" i="1827" s="1"/>
  <c r="M59" i="1827" s="1"/>
  <c r="K59" i="1828" s="1"/>
  <c r="M59" i="1828" s="1"/>
  <c r="K59" i="1829" s="1"/>
  <c r="M59" i="1829" s="1"/>
  <c r="K59" i="1830" s="1"/>
  <c r="M59" i="1830" s="1"/>
  <c r="K59" i="1831" s="1"/>
  <c r="M59" i="1831" s="1"/>
  <c r="K59" i="1832" s="1"/>
  <c r="M59" i="1832" s="1"/>
  <c r="K59" i="1833" s="1"/>
  <c r="M59" i="1833" s="1"/>
  <c r="K59" i="1834" s="1"/>
  <c r="M59" i="1834" s="1"/>
  <c r="K59" i="1835" s="1"/>
  <c r="M59" i="1835" s="1"/>
  <c r="K59" i="1836" s="1"/>
  <c r="M59" i="1836" s="1"/>
  <c r="K59" i="1837" s="1"/>
  <c r="M59" i="1837" s="1"/>
  <c r="K59" i="1838" s="1"/>
  <c r="M59" i="1838" s="1"/>
  <c r="K59" i="1839" s="1"/>
  <c r="M59" i="1839" s="1"/>
  <c r="K59" i="1840" s="1"/>
  <c r="M59" i="1840" s="1"/>
  <c r="K59" i="1841" s="1"/>
  <c r="M59" i="1841" s="1"/>
  <c r="K59" i="1842" s="1"/>
  <c r="M59" i="1842" s="1"/>
  <c r="M214" i="1813"/>
  <c r="K214" i="1814" s="1"/>
  <c r="M214" i="1814" s="1"/>
  <c r="K214" i="1815" s="1"/>
  <c r="M214" i="1815" s="1"/>
  <c r="K214" i="1816" s="1"/>
  <c r="M214" i="1816" s="1"/>
  <c r="K214" i="1817" s="1"/>
  <c r="M214" i="1817" s="1"/>
  <c r="K214" i="1818" s="1"/>
  <c r="M214" i="1818" s="1"/>
  <c r="K214" i="1819" s="1"/>
  <c r="M214" i="1819" s="1"/>
  <c r="K214" i="1820" s="1"/>
  <c r="M214" i="1820" s="1"/>
  <c r="K214" i="1821" s="1"/>
  <c r="M214" i="1821" s="1"/>
  <c r="K214" i="1822" s="1"/>
  <c r="M214" i="1822" s="1"/>
  <c r="K214" i="1823" s="1"/>
  <c r="M214" i="1823" s="1"/>
  <c r="K214" i="1824" s="1"/>
  <c r="M214" i="1824" s="1"/>
  <c r="K214" i="1825" s="1"/>
  <c r="M214" i="1825" s="1"/>
  <c r="K214" i="1826" s="1"/>
  <c r="M214" i="1826" s="1"/>
  <c r="K214" i="1827" s="1"/>
  <c r="M214" i="1827" s="1"/>
  <c r="K214" i="1828" s="1"/>
  <c r="M214" i="1828" s="1"/>
  <c r="K214" i="1829" s="1"/>
  <c r="M214" i="1829" s="1"/>
  <c r="K214" i="1830" s="1"/>
  <c r="M214" i="1830" s="1"/>
  <c r="K214" i="1831" s="1"/>
  <c r="M214" i="1831" s="1"/>
  <c r="K214" i="1832" s="1"/>
  <c r="M214" i="1832" s="1"/>
  <c r="K214" i="1833" s="1"/>
  <c r="M214" i="1833" s="1"/>
  <c r="K214" i="1834" s="1"/>
  <c r="M214" i="1834" s="1"/>
  <c r="K214" i="1835" s="1"/>
  <c r="M214" i="1835" s="1"/>
  <c r="K214" i="1836" s="1"/>
  <c r="M214" i="1836" s="1"/>
  <c r="K214" i="1837" s="1"/>
  <c r="M214" i="1837" s="1"/>
  <c r="K214" i="1838" s="1"/>
  <c r="M214" i="1838" s="1"/>
  <c r="K214" i="1839" s="1"/>
  <c r="M214" i="1839" s="1"/>
  <c r="K214" i="1840" s="1"/>
  <c r="M214" i="1840" s="1"/>
  <c r="K214" i="1841" s="1"/>
  <c r="M214" i="1841" s="1"/>
  <c r="K214" i="1842" s="1"/>
  <c r="M214" i="1842" s="1"/>
  <c r="M215" i="1813"/>
  <c r="K215" i="1814" s="1"/>
  <c r="M215" i="1814" s="1"/>
  <c r="K215" i="1815" s="1"/>
  <c r="M215" i="1815" s="1"/>
  <c r="K215" i="1816" s="1"/>
  <c r="M215" i="1816" s="1"/>
  <c r="K215" i="1817" s="1"/>
  <c r="M215" i="1817" s="1"/>
  <c r="K215" i="1818" s="1"/>
  <c r="M215" i="1818" s="1"/>
  <c r="K215" i="1819" s="1"/>
  <c r="M215" i="1819" s="1"/>
  <c r="K215" i="1820" s="1"/>
  <c r="M215" i="1820" s="1"/>
  <c r="K215" i="1821" s="1"/>
  <c r="M215" i="1821" s="1"/>
  <c r="K215" i="1822" s="1"/>
  <c r="M215" i="1822" s="1"/>
  <c r="K215" i="1823" s="1"/>
  <c r="M215" i="1823" s="1"/>
  <c r="K215" i="1824" s="1"/>
  <c r="M215" i="1824" s="1"/>
  <c r="K215" i="1825" s="1"/>
  <c r="M215" i="1825" s="1"/>
  <c r="K215" i="1826" s="1"/>
  <c r="M215" i="1826" s="1"/>
  <c r="K215" i="1827" s="1"/>
  <c r="M215" i="1827" s="1"/>
  <c r="K215" i="1828" s="1"/>
  <c r="M215" i="1828" s="1"/>
  <c r="K215" i="1829" s="1"/>
  <c r="M215" i="1829" s="1"/>
  <c r="K215" i="1830" s="1"/>
  <c r="M215" i="1830" s="1"/>
  <c r="K215" i="1831" s="1"/>
  <c r="M215" i="1831" s="1"/>
  <c r="K215" i="1832" s="1"/>
  <c r="M215" i="1832" s="1"/>
  <c r="K215" i="1833" s="1"/>
  <c r="M215" i="1833" s="1"/>
  <c r="K215" i="1834" s="1"/>
  <c r="M215" i="1834" s="1"/>
  <c r="K215" i="1835" s="1"/>
  <c r="M215" i="1835" s="1"/>
  <c r="K215" i="1836" s="1"/>
  <c r="M215" i="1836" s="1"/>
  <c r="K215" i="1837" s="1"/>
  <c r="M215" i="1837" s="1"/>
  <c r="K215" i="1838" s="1"/>
  <c r="M215" i="1838" s="1"/>
  <c r="K215" i="1839" s="1"/>
  <c r="M215" i="1839" s="1"/>
  <c r="K215" i="1840" s="1"/>
  <c r="M215" i="1840" s="1"/>
  <c r="K215" i="1841" s="1"/>
  <c r="M215" i="1841" s="1"/>
  <c r="K215" i="1842" s="1"/>
  <c r="M215" i="1842" s="1"/>
  <c r="M218" i="1813"/>
  <c r="K218" i="1814" s="1"/>
  <c r="M218" i="1814" s="1"/>
  <c r="K218" i="1815" s="1"/>
  <c r="M218" i="1815" s="1"/>
  <c r="K218" i="1816" s="1"/>
  <c r="M218" i="1816" s="1"/>
  <c r="K218" i="1817" s="1"/>
  <c r="M218" i="1817" s="1"/>
  <c r="K218" i="1818" s="1"/>
  <c r="M218" i="1818" s="1"/>
  <c r="K218" i="1819" s="1"/>
  <c r="M218" i="1819" s="1"/>
  <c r="K218" i="1820" s="1"/>
  <c r="M218" i="1820" s="1"/>
  <c r="K218" i="1821" s="1"/>
  <c r="M218" i="1821" s="1"/>
  <c r="K218" i="1822" s="1"/>
  <c r="M218" i="1822" s="1"/>
  <c r="K218" i="1823" s="1"/>
  <c r="M218" i="1823" s="1"/>
  <c r="K218" i="1824" s="1"/>
  <c r="M218" i="1824" s="1"/>
  <c r="K218" i="1825" s="1"/>
  <c r="M218" i="1825" s="1"/>
  <c r="K218" i="1826" s="1"/>
  <c r="M218" i="1826" s="1"/>
  <c r="K218" i="1827" s="1"/>
  <c r="M218" i="1827" s="1"/>
  <c r="K218" i="1828" s="1"/>
  <c r="M218" i="1828" s="1"/>
  <c r="K218" i="1829" s="1"/>
  <c r="M218" i="1829" s="1"/>
  <c r="K218" i="1830" s="1"/>
  <c r="M218" i="1830" s="1"/>
  <c r="K218" i="1831" s="1"/>
  <c r="M218" i="1831" s="1"/>
  <c r="K218" i="1832" s="1"/>
  <c r="M218" i="1832" s="1"/>
  <c r="K218" i="1833" s="1"/>
  <c r="M218" i="1833" s="1"/>
  <c r="K218" i="1834" s="1"/>
  <c r="M218" i="1834" s="1"/>
  <c r="K218" i="1835" s="1"/>
  <c r="M218" i="1835" s="1"/>
  <c r="K218" i="1836" s="1"/>
  <c r="M218" i="1836" s="1"/>
  <c r="K218" i="1837" s="1"/>
  <c r="M218" i="1837" s="1"/>
  <c r="K218" i="1838" s="1"/>
  <c r="M218" i="1838" s="1"/>
  <c r="K218" i="1839" s="1"/>
  <c r="M218" i="1839" s="1"/>
  <c r="K218" i="1840" s="1"/>
  <c r="M218" i="1840" s="1"/>
  <c r="K218" i="1841" s="1"/>
  <c r="M218" i="1841" s="1"/>
  <c r="K218" i="1842" s="1"/>
  <c r="M218" i="1842" s="1"/>
  <c r="M230" i="1813"/>
  <c r="K230" i="1814" s="1"/>
  <c r="M230" i="1814" s="1"/>
  <c r="K230" i="1815" s="1"/>
  <c r="M230" i="1815" s="1"/>
  <c r="K230" i="1816" s="1"/>
  <c r="M230" i="1816" s="1"/>
  <c r="K230" i="1817" s="1"/>
  <c r="M230" i="1817" s="1"/>
  <c r="K230" i="1818" s="1"/>
  <c r="M230" i="1818" s="1"/>
  <c r="K230" i="1819" s="1"/>
  <c r="M230" i="1819" s="1"/>
  <c r="K230" i="1820" s="1"/>
  <c r="M230" i="1820" s="1"/>
  <c r="K230" i="1821" s="1"/>
  <c r="M230" i="1821" s="1"/>
  <c r="K230" i="1822" s="1"/>
  <c r="M230" i="1822" s="1"/>
  <c r="K230" i="1823" s="1"/>
  <c r="M230" i="1823" s="1"/>
  <c r="K230" i="1824" s="1"/>
  <c r="M230" i="1824" s="1"/>
  <c r="K230" i="1825" s="1"/>
  <c r="M230" i="1825" s="1"/>
  <c r="K230" i="1826" s="1"/>
  <c r="M230" i="1826" s="1"/>
  <c r="K230" i="1827" s="1"/>
  <c r="M230" i="1827" s="1"/>
  <c r="K230" i="1828" s="1"/>
  <c r="M230" i="1828" s="1"/>
  <c r="K230" i="1829" s="1"/>
  <c r="M230" i="1829" s="1"/>
  <c r="K230" i="1830" s="1"/>
  <c r="M230" i="1830" s="1"/>
  <c r="K230" i="1831" s="1"/>
  <c r="M230" i="1831" s="1"/>
  <c r="K230" i="1832" s="1"/>
  <c r="M230" i="1832" s="1"/>
  <c r="K230" i="1833" s="1"/>
  <c r="M230" i="1833" s="1"/>
  <c r="K230" i="1834" s="1"/>
  <c r="M230" i="1834" s="1"/>
  <c r="K230" i="1835" s="1"/>
  <c r="M230" i="1835" s="1"/>
  <c r="K230" i="1836" s="1"/>
  <c r="M230" i="1836" s="1"/>
  <c r="K230" i="1837" s="1"/>
  <c r="M230" i="1837" s="1"/>
  <c r="K230" i="1838" s="1"/>
  <c r="M230" i="1838" s="1"/>
  <c r="K230" i="1839" s="1"/>
  <c r="M230" i="1839" s="1"/>
  <c r="K230" i="1840" s="1"/>
  <c r="M230" i="1840" s="1"/>
  <c r="K230" i="1841" s="1"/>
  <c r="M230" i="1841" s="1"/>
  <c r="K230" i="1842" s="1"/>
  <c r="M230" i="1842" s="1"/>
  <c r="M231" i="1813"/>
  <c r="K231" i="1814" s="1"/>
  <c r="M231" i="1814" s="1"/>
  <c r="K231" i="1815" s="1"/>
  <c r="M231" i="1815" s="1"/>
  <c r="K231" i="1816" s="1"/>
  <c r="M231" i="1816" s="1"/>
  <c r="K231" i="1817" s="1"/>
  <c r="M231" i="1817" s="1"/>
  <c r="K231" i="1818" s="1"/>
  <c r="M231" i="1818" s="1"/>
  <c r="K231" i="1819" s="1"/>
  <c r="M231" i="1819" s="1"/>
  <c r="K231" i="1820" s="1"/>
  <c r="M231" i="1820" s="1"/>
  <c r="K231" i="1821" s="1"/>
  <c r="M231" i="1821" s="1"/>
  <c r="K231" i="1822" s="1"/>
  <c r="M231" i="1822" s="1"/>
  <c r="K231" i="1823" s="1"/>
  <c r="M231" i="1823" s="1"/>
  <c r="K231" i="1824" s="1"/>
  <c r="M231" i="1824" s="1"/>
  <c r="K231" i="1825" s="1"/>
  <c r="M231" i="1825" s="1"/>
  <c r="K231" i="1826" s="1"/>
  <c r="M231" i="1826" s="1"/>
  <c r="K231" i="1827" s="1"/>
  <c r="M231" i="1827" s="1"/>
  <c r="K231" i="1828" s="1"/>
  <c r="M231" i="1828" s="1"/>
  <c r="K231" i="1829" s="1"/>
  <c r="M231" i="1829" s="1"/>
  <c r="K231" i="1830" s="1"/>
  <c r="M231" i="1830" s="1"/>
  <c r="K231" i="1831" s="1"/>
  <c r="M231" i="1831" s="1"/>
  <c r="K231" i="1832" s="1"/>
  <c r="M231" i="1832" s="1"/>
  <c r="K231" i="1833" s="1"/>
  <c r="M231" i="1833" s="1"/>
  <c r="K231" i="1834" s="1"/>
  <c r="M231" i="1834" s="1"/>
  <c r="K231" i="1835" s="1"/>
  <c r="M231" i="1835" s="1"/>
  <c r="K231" i="1836" s="1"/>
  <c r="M231" i="1836" s="1"/>
  <c r="K231" i="1837" s="1"/>
  <c r="M231" i="1837" s="1"/>
  <c r="K231" i="1838" s="1"/>
  <c r="M231" i="1838" s="1"/>
  <c r="K231" i="1839" s="1"/>
  <c r="M231" i="1839" s="1"/>
  <c r="K231" i="1840" s="1"/>
  <c r="M231" i="1840" s="1"/>
  <c r="K231" i="1841" s="1"/>
  <c r="M231" i="1841" s="1"/>
  <c r="K231" i="1842" s="1"/>
  <c r="M231" i="1842" s="1"/>
  <c r="M232" i="1813"/>
  <c r="K232" i="1814" s="1"/>
  <c r="M232" i="1814" s="1"/>
  <c r="K232" i="1815" s="1"/>
  <c r="M232" i="1815" s="1"/>
  <c r="K232" i="1816" s="1"/>
  <c r="M232" i="1816" s="1"/>
  <c r="K232" i="1817" s="1"/>
  <c r="M232" i="1817" s="1"/>
  <c r="K232" i="1818" s="1"/>
  <c r="M232" i="1818" s="1"/>
  <c r="K232" i="1819" s="1"/>
  <c r="M232" i="1819" s="1"/>
  <c r="K232" i="1820" s="1"/>
  <c r="M232" i="1820" s="1"/>
  <c r="K232" i="1821" s="1"/>
  <c r="M232" i="1821" s="1"/>
  <c r="K232" i="1822" s="1"/>
  <c r="M232" i="1822" s="1"/>
  <c r="K232" i="1823" s="1"/>
  <c r="M232" i="1823" s="1"/>
  <c r="K232" i="1824" s="1"/>
  <c r="M232" i="1824" s="1"/>
  <c r="K232" i="1825" s="1"/>
  <c r="M232" i="1825" s="1"/>
  <c r="K232" i="1826" s="1"/>
  <c r="M232" i="1826" s="1"/>
  <c r="K232" i="1827" s="1"/>
  <c r="M232" i="1827" s="1"/>
  <c r="K232" i="1828" s="1"/>
  <c r="M232" i="1828" s="1"/>
  <c r="K232" i="1829" s="1"/>
  <c r="M232" i="1829" s="1"/>
  <c r="K232" i="1830" s="1"/>
  <c r="M232" i="1830" s="1"/>
  <c r="K232" i="1831" s="1"/>
  <c r="M232" i="1831" s="1"/>
  <c r="K232" i="1832" s="1"/>
  <c r="M232" i="1832" s="1"/>
  <c r="K232" i="1833" s="1"/>
  <c r="M232" i="1833" s="1"/>
  <c r="K232" i="1834" s="1"/>
  <c r="M232" i="1834" s="1"/>
  <c r="K232" i="1835" s="1"/>
  <c r="M232" i="1835" s="1"/>
  <c r="K232" i="1836" s="1"/>
  <c r="M232" i="1836" s="1"/>
  <c r="K232" i="1837" s="1"/>
  <c r="M232" i="1837" s="1"/>
  <c r="K232" i="1838" s="1"/>
  <c r="M232" i="1838" s="1"/>
  <c r="K232" i="1839" s="1"/>
  <c r="M232" i="1839" s="1"/>
  <c r="K232" i="1840" s="1"/>
  <c r="M232" i="1840" s="1"/>
  <c r="K232" i="1841" s="1"/>
  <c r="M232" i="1841" s="1"/>
  <c r="K232" i="1842" s="1"/>
  <c r="M232" i="1842" s="1"/>
  <c r="M233" i="1813"/>
  <c r="K233" i="1814" s="1"/>
  <c r="M233" i="1814" s="1"/>
  <c r="K233" i="1815" s="1"/>
  <c r="M233" i="1815" s="1"/>
  <c r="K233" i="1816" s="1"/>
  <c r="M233" i="1816" s="1"/>
  <c r="K233" i="1817" s="1"/>
  <c r="M233" i="1817" s="1"/>
  <c r="K233" i="1818" s="1"/>
  <c r="M233" i="1818" s="1"/>
  <c r="K233" i="1819" s="1"/>
  <c r="M233" i="1819" s="1"/>
  <c r="K233" i="1820" s="1"/>
  <c r="M233" i="1820" s="1"/>
  <c r="K233" i="1821" s="1"/>
  <c r="M233" i="1821" s="1"/>
  <c r="K233" i="1822" s="1"/>
  <c r="M233" i="1822" s="1"/>
  <c r="K233" i="1823" s="1"/>
  <c r="M233" i="1823" s="1"/>
  <c r="K233" i="1824" s="1"/>
  <c r="M233" i="1824" s="1"/>
  <c r="K233" i="1825" s="1"/>
  <c r="M233" i="1825" s="1"/>
  <c r="K233" i="1826" s="1"/>
  <c r="M233" i="1826" s="1"/>
  <c r="K233" i="1827" s="1"/>
  <c r="M233" i="1827" s="1"/>
  <c r="K233" i="1828" s="1"/>
  <c r="M233" i="1828" s="1"/>
  <c r="K233" i="1829" s="1"/>
  <c r="M233" i="1829" s="1"/>
  <c r="K233" i="1830" s="1"/>
  <c r="M233" i="1830" s="1"/>
  <c r="K233" i="1831" s="1"/>
  <c r="M233" i="1831" s="1"/>
  <c r="K233" i="1832" s="1"/>
  <c r="M233" i="1832" s="1"/>
  <c r="K233" i="1833" s="1"/>
  <c r="M233" i="1833" s="1"/>
  <c r="K233" i="1834" s="1"/>
  <c r="M233" i="1834" s="1"/>
  <c r="K233" i="1835" s="1"/>
  <c r="M233" i="1835" s="1"/>
  <c r="K233" i="1836" s="1"/>
  <c r="M233" i="1836" s="1"/>
  <c r="K233" i="1837" s="1"/>
  <c r="M233" i="1837" s="1"/>
  <c r="K233" i="1838" s="1"/>
  <c r="M233" i="1838" s="1"/>
  <c r="K233" i="1839" s="1"/>
  <c r="M233" i="1839" s="1"/>
  <c r="K233" i="1840" s="1"/>
  <c r="M233" i="1840" s="1"/>
  <c r="K233" i="1841" s="1"/>
  <c r="M233" i="1841" s="1"/>
  <c r="K233" i="1842" s="1"/>
  <c r="M233" i="1842" s="1"/>
  <c r="M236" i="1813"/>
  <c r="K236" i="1814" s="1"/>
  <c r="M236" i="1814" s="1"/>
  <c r="K236" i="1815" s="1"/>
  <c r="M236" i="1815" s="1"/>
  <c r="K236" i="1816" s="1"/>
  <c r="M236" i="1816" s="1"/>
  <c r="K236" i="1817" s="1"/>
  <c r="M236" i="1817" s="1"/>
  <c r="K236" i="1818" s="1"/>
  <c r="M236" i="1818" s="1"/>
  <c r="K236" i="1819" s="1"/>
  <c r="M236" i="1819" s="1"/>
  <c r="K236" i="1820" s="1"/>
  <c r="M236" i="1820" s="1"/>
  <c r="K236" i="1821" s="1"/>
  <c r="M236" i="1821" s="1"/>
  <c r="K236" i="1822" s="1"/>
  <c r="M236" i="1822" s="1"/>
  <c r="K236" i="1823" s="1"/>
  <c r="M236" i="1823" s="1"/>
  <c r="K236" i="1824" s="1"/>
  <c r="M236" i="1824" s="1"/>
  <c r="K236" i="1825" s="1"/>
  <c r="M236" i="1825" s="1"/>
  <c r="K236" i="1826" s="1"/>
  <c r="M236" i="1826" s="1"/>
  <c r="K236" i="1827" s="1"/>
  <c r="M236" i="1827" s="1"/>
  <c r="K236" i="1828" s="1"/>
  <c r="M236" i="1828" s="1"/>
  <c r="K236" i="1829" s="1"/>
  <c r="M236" i="1829" s="1"/>
  <c r="K236" i="1830" s="1"/>
  <c r="M236" i="1830" s="1"/>
  <c r="K236" i="1831" s="1"/>
  <c r="M236" i="1831" s="1"/>
  <c r="K236" i="1832" s="1"/>
  <c r="M236" i="1832" s="1"/>
  <c r="K236" i="1833" s="1"/>
  <c r="M236" i="1833" s="1"/>
  <c r="K236" i="1834" s="1"/>
  <c r="M236" i="1834" s="1"/>
  <c r="K236" i="1835" s="1"/>
  <c r="M236" i="1835" s="1"/>
  <c r="K236" i="1836" s="1"/>
  <c r="M236" i="1836" s="1"/>
  <c r="K236" i="1837" s="1"/>
  <c r="M236" i="1837" s="1"/>
  <c r="K236" i="1838" s="1"/>
  <c r="M236" i="1838" s="1"/>
  <c r="K236" i="1839" s="1"/>
  <c r="M236" i="1839" s="1"/>
  <c r="K236" i="1840" s="1"/>
  <c r="M236" i="1840" s="1"/>
  <c r="K236" i="1841" s="1"/>
  <c r="M236" i="1841" s="1"/>
  <c r="K236" i="1842" s="1"/>
  <c r="M236" i="1842" s="1"/>
  <c r="O11" i="1842"/>
  <c r="M11" i="1842"/>
  <c r="K11" i="1842"/>
  <c r="S247" i="1842"/>
  <c r="S248" i="1842" s="1"/>
  <c r="Q243" i="1842"/>
  <c r="Q242" i="1842"/>
  <c r="W239" i="1842"/>
  <c r="S229" i="1842"/>
  <c r="Q225" i="1842"/>
  <c r="Q224" i="1842"/>
  <c r="W221" i="1842"/>
  <c r="S214" i="1842"/>
  <c r="S215" i="1842" s="1"/>
  <c r="Q210" i="1842"/>
  <c r="Q209" i="1842"/>
  <c r="S158" i="1842"/>
  <c r="S159" i="1842" s="1"/>
  <c r="Q154" i="1842"/>
  <c r="Q153" i="1842"/>
  <c r="W150" i="1842"/>
  <c r="S140" i="1842"/>
  <c r="S141" i="1842" s="1"/>
  <c r="Q136" i="1842"/>
  <c r="Q135" i="1842"/>
  <c r="W132" i="1842"/>
  <c r="S125" i="1842"/>
  <c r="S126" i="1842" s="1"/>
  <c r="Q121" i="1842"/>
  <c r="Q120" i="1842"/>
  <c r="S69" i="1842"/>
  <c r="S70" i="1842" s="1"/>
  <c r="Q65" i="1842"/>
  <c r="Q64" i="1842"/>
  <c r="W61" i="1842"/>
  <c r="S51" i="1842"/>
  <c r="S52" i="1842" s="1"/>
  <c r="Q47" i="1842"/>
  <c r="Q46" i="1842"/>
  <c r="W43" i="1842"/>
  <c r="S36" i="1842"/>
  <c r="S37" i="1842" s="1"/>
  <c r="Q32" i="1842"/>
  <c r="Q31" i="1842"/>
  <c r="A2" i="1842"/>
  <c r="O11" i="1841"/>
  <c r="M11" i="1841"/>
  <c r="K11" i="1841"/>
  <c r="S247" i="1841"/>
  <c r="S248" i="1841" s="1"/>
  <c r="Q243" i="1841"/>
  <c r="Q242" i="1841"/>
  <c r="W239" i="1841"/>
  <c r="S229" i="1841"/>
  <c r="S230" i="1841" s="1"/>
  <c r="Q225" i="1841"/>
  <c r="Q224" i="1841"/>
  <c r="W221" i="1841"/>
  <c r="S214" i="1841"/>
  <c r="S215" i="1841" s="1"/>
  <c r="Q210" i="1841"/>
  <c r="Q209" i="1841"/>
  <c r="S158" i="1841"/>
  <c r="S159" i="1841" s="1"/>
  <c r="Q154" i="1841"/>
  <c r="Q153" i="1841"/>
  <c r="W150" i="1841"/>
  <c r="S140" i="1841"/>
  <c r="S141" i="1841" s="1"/>
  <c r="Q136" i="1841"/>
  <c r="Q135" i="1841"/>
  <c r="W132" i="1841"/>
  <c r="S125" i="1841"/>
  <c r="S126" i="1841" s="1"/>
  <c r="Q121" i="1841"/>
  <c r="Q120" i="1841"/>
  <c r="S69" i="1841"/>
  <c r="S70" i="1841" s="1"/>
  <c r="Q65" i="1841"/>
  <c r="Q64" i="1841"/>
  <c r="W61" i="1841"/>
  <c r="S51" i="1841"/>
  <c r="S52" i="1841" s="1"/>
  <c r="Q47" i="1841"/>
  <c r="Q46" i="1841"/>
  <c r="W43" i="1841"/>
  <c r="S36" i="1841"/>
  <c r="S37" i="1841" s="1"/>
  <c r="Q32" i="1841"/>
  <c r="Q31" i="1841"/>
  <c r="A2" i="1841"/>
  <c r="O11" i="1840"/>
  <c r="M11" i="1840"/>
  <c r="K11" i="1840"/>
  <c r="S247" i="1840"/>
  <c r="S248" i="1840" s="1"/>
  <c r="Q243" i="1840"/>
  <c r="Q242" i="1840"/>
  <c r="W239" i="1840"/>
  <c r="S229" i="1840"/>
  <c r="S230" i="1840" s="1"/>
  <c r="Q225" i="1840"/>
  <c r="Q224" i="1840"/>
  <c r="W221" i="1840"/>
  <c r="S214" i="1840"/>
  <c r="S215" i="1840" s="1"/>
  <c r="Q210" i="1840"/>
  <c r="Q209" i="1840"/>
  <c r="S158" i="1840"/>
  <c r="S159" i="1840" s="1"/>
  <c r="Q154" i="1840"/>
  <c r="Q153" i="1840"/>
  <c r="W150" i="1840"/>
  <c r="S140" i="1840"/>
  <c r="S141" i="1840" s="1"/>
  <c r="Q136" i="1840"/>
  <c r="Q135" i="1840"/>
  <c r="W132" i="1840"/>
  <c r="S125" i="1840"/>
  <c r="Q121" i="1840"/>
  <c r="Q120" i="1840"/>
  <c r="S69" i="1840"/>
  <c r="S70" i="1840" s="1"/>
  <c r="Q65" i="1840"/>
  <c r="Q64" i="1840"/>
  <c r="W61" i="1840"/>
  <c r="S51" i="1840"/>
  <c r="S52" i="1840" s="1"/>
  <c r="Q47" i="1840"/>
  <c r="Q46" i="1840"/>
  <c r="W43" i="1840"/>
  <c r="S36" i="1840"/>
  <c r="S37" i="1840" s="1"/>
  <c r="Q32" i="1840"/>
  <c r="Q31" i="1840"/>
  <c r="A2" i="1840"/>
  <c r="S247" i="1839"/>
  <c r="S248" i="1839" s="1"/>
  <c r="Q243" i="1839"/>
  <c r="Q242" i="1839"/>
  <c r="W239" i="1839"/>
  <c r="S229" i="1839"/>
  <c r="S230" i="1839" s="1"/>
  <c r="Q225" i="1839"/>
  <c r="Q224" i="1839"/>
  <c r="W221" i="1839"/>
  <c r="S214" i="1839"/>
  <c r="S215" i="1839" s="1"/>
  <c r="Q210" i="1839"/>
  <c r="Q209" i="1839"/>
  <c r="S158" i="1839"/>
  <c r="S159" i="1839" s="1"/>
  <c r="Q154" i="1839"/>
  <c r="Q153" i="1839"/>
  <c r="W150" i="1839"/>
  <c r="S140" i="1839"/>
  <c r="S141" i="1839" s="1"/>
  <c r="Q136" i="1839"/>
  <c r="Q135" i="1839"/>
  <c r="W132" i="1839"/>
  <c r="S125" i="1839"/>
  <c r="Q121" i="1839"/>
  <c r="Q120" i="1839"/>
  <c r="S69" i="1839"/>
  <c r="S70" i="1839" s="1"/>
  <c r="Q65" i="1839"/>
  <c r="Q64" i="1839"/>
  <c r="W61" i="1839"/>
  <c r="S51" i="1839"/>
  <c r="S52" i="1839" s="1"/>
  <c r="Q47" i="1839"/>
  <c r="Q46" i="1839"/>
  <c r="W43" i="1839"/>
  <c r="S36" i="1839"/>
  <c r="S37" i="1839" s="1"/>
  <c r="Q32" i="1839"/>
  <c r="Q31" i="1839"/>
  <c r="K11" i="1839"/>
  <c r="A2" i="1839"/>
  <c r="O11" i="1838"/>
  <c r="S247" i="1838"/>
  <c r="S248" i="1838" s="1"/>
  <c r="Q243" i="1838"/>
  <c r="Q242" i="1838"/>
  <c r="W239" i="1838"/>
  <c r="S229" i="1838"/>
  <c r="S230" i="1838" s="1"/>
  <c r="Q225" i="1838"/>
  <c r="Q224" i="1838"/>
  <c r="W221" i="1838"/>
  <c r="S214" i="1838"/>
  <c r="S215" i="1838" s="1"/>
  <c r="Q210" i="1838"/>
  <c r="Q209" i="1838"/>
  <c r="S158" i="1838"/>
  <c r="S159" i="1838" s="1"/>
  <c r="Q154" i="1838"/>
  <c r="Q153" i="1838"/>
  <c r="W150" i="1838"/>
  <c r="S140" i="1838"/>
  <c r="S141" i="1838" s="1"/>
  <c r="Q136" i="1838"/>
  <c r="Q135" i="1838"/>
  <c r="W132" i="1838"/>
  <c r="S125" i="1838"/>
  <c r="S126" i="1838" s="1"/>
  <c r="Q121" i="1838"/>
  <c r="Q120" i="1838"/>
  <c r="S69" i="1838"/>
  <c r="S70" i="1838" s="1"/>
  <c r="Q65" i="1838"/>
  <c r="Q64" i="1838"/>
  <c r="W61" i="1838"/>
  <c r="S51" i="1838"/>
  <c r="S52" i="1838" s="1"/>
  <c r="Q47" i="1838"/>
  <c r="Q46" i="1838"/>
  <c r="W43" i="1838"/>
  <c r="S36" i="1838"/>
  <c r="S37" i="1838" s="1"/>
  <c r="Q32" i="1838"/>
  <c r="Q31" i="1838"/>
  <c r="K11" i="1838"/>
  <c r="A2" i="1838"/>
  <c r="O11" i="1837"/>
  <c r="M11" i="1837"/>
  <c r="K11" i="1837"/>
  <c r="S247" i="1837"/>
  <c r="S248" i="1837" s="1"/>
  <c r="Q243" i="1837"/>
  <c r="Q242" i="1837"/>
  <c r="W239" i="1837"/>
  <c r="S229" i="1837"/>
  <c r="Q225" i="1837"/>
  <c r="Q224" i="1837"/>
  <c r="W221" i="1837"/>
  <c r="S214" i="1837"/>
  <c r="S215" i="1837" s="1"/>
  <c r="Q210" i="1837"/>
  <c r="Q209" i="1837"/>
  <c r="S158" i="1837"/>
  <c r="S159" i="1837" s="1"/>
  <c r="Q154" i="1837"/>
  <c r="Q153" i="1837"/>
  <c r="W150" i="1837"/>
  <c r="S140" i="1837"/>
  <c r="S141" i="1837" s="1"/>
  <c r="Q136" i="1837"/>
  <c r="Q135" i="1837"/>
  <c r="W132" i="1837"/>
  <c r="S125" i="1837"/>
  <c r="S126" i="1837" s="1"/>
  <c r="Q121" i="1837"/>
  <c r="Q120" i="1837"/>
  <c r="S69" i="1837"/>
  <c r="S70" i="1837" s="1"/>
  <c r="Q65" i="1837"/>
  <c r="Q64" i="1837"/>
  <c r="W61" i="1837"/>
  <c r="S51" i="1837"/>
  <c r="S52" i="1837" s="1"/>
  <c r="Q47" i="1837"/>
  <c r="Q46" i="1837"/>
  <c r="W43" i="1837"/>
  <c r="S36" i="1837"/>
  <c r="S37" i="1837" s="1"/>
  <c r="Q32" i="1837"/>
  <c r="Q31" i="1837"/>
  <c r="A2" i="1837"/>
  <c r="O11" i="1836"/>
  <c r="K11" i="1836"/>
  <c r="S247" i="1836"/>
  <c r="S248" i="1836" s="1"/>
  <c r="Q243" i="1836"/>
  <c r="Q242" i="1836"/>
  <c r="W239" i="1836"/>
  <c r="S229" i="1836"/>
  <c r="S230" i="1836" s="1"/>
  <c r="Q225" i="1836"/>
  <c r="Q224" i="1836"/>
  <c r="W221" i="1836"/>
  <c r="S214" i="1836"/>
  <c r="S215" i="1836" s="1"/>
  <c r="Q210" i="1836"/>
  <c r="Q209" i="1836"/>
  <c r="S158" i="1836"/>
  <c r="S159" i="1836" s="1"/>
  <c r="Q154" i="1836"/>
  <c r="Q153" i="1836"/>
  <c r="W150" i="1836"/>
  <c r="S140" i="1836"/>
  <c r="S141" i="1836" s="1"/>
  <c r="Q136" i="1836"/>
  <c r="Q135" i="1836"/>
  <c r="W132" i="1836"/>
  <c r="S125" i="1836"/>
  <c r="S126" i="1836" s="1"/>
  <c r="Q121" i="1836"/>
  <c r="Q120" i="1836"/>
  <c r="S69" i="1836"/>
  <c r="S70" i="1836" s="1"/>
  <c r="Q65" i="1836"/>
  <c r="Q64" i="1836"/>
  <c r="W61" i="1836"/>
  <c r="S51" i="1836"/>
  <c r="S52" i="1836" s="1"/>
  <c r="Q47" i="1836"/>
  <c r="Q46" i="1836"/>
  <c r="W43" i="1836"/>
  <c r="S36" i="1836"/>
  <c r="S37" i="1836" s="1"/>
  <c r="Q32" i="1836"/>
  <c r="Q31" i="1836"/>
  <c r="A2" i="1836"/>
  <c r="O11" i="1835"/>
  <c r="K11" i="1835"/>
  <c r="S247" i="1835"/>
  <c r="S248" i="1835" s="1"/>
  <c r="Q243" i="1835"/>
  <c r="Q242" i="1835"/>
  <c r="W239" i="1835"/>
  <c r="S229" i="1835"/>
  <c r="S230" i="1835" s="1"/>
  <c r="Q225" i="1835"/>
  <c r="Q224" i="1835"/>
  <c r="W221" i="1835"/>
  <c r="S214" i="1835"/>
  <c r="S215" i="1835" s="1"/>
  <c r="Q210" i="1835"/>
  <c r="Q209" i="1835"/>
  <c r="S158" i="1835"/>
  <c r="S159" i="1835" s="1"/>
  <c r="Q154" i="1835"/>
  <c r="Q153" i="1835"/>
  <c r="W150" i="1835"/>
  <c r="S140" i="1835"/>
  <c r="S141" i="1835" s="1"/>
  <c r="Q136" i="1835"/>
  <c r="Q135" i="1835"/>
  <c r="W132" i="1835"/>
  <c r="S125" i="1835"/>
  <c r="S126" i="1835" s="1"/>
  <c r="Q121" i="1835"/>
  <c r="Q120" i="1835"/>
  <c r="S69" i="1835"/>
  <c r="S70" i="1835" s="1"/>
  <c r="Q65" i="1835"/>
  <c r="Q64" i="1835"/>
  <c r="W61" i="1835"/>
  <c r="S51" i="1835"/>
  <c r="S52" i="1835" s="1"/>
  <c r="Q47" i="1835"/>
  <c r="Q46" i="1835"/>
  <c r="W43" i="1835"/>
  <c r="S36" i="1835"/>
  <c r="S37" i="1835" s="1"/>
  <c r="Q32" i="1835"/>
  <c r="Q31" i="1835"/>
  <c r="A2" i="1835"/>
  <c r="O11" i="1834"/>
  <c r="M11" i="1834"/>
  <c r="K11" i="1834"/>
  <c r="S247" i="1834"/>
  <c r="S248" i="1834" s="1"/>
  <c r="Q243" i="1834"/>
  <c r="Q242" i="1834"/>
  <c r="W239" i="1834"/>
  <c r="S229" i="1834"/>
  <c r="Q225" i="1834"/>
  <c r="Q224" i="1834"/>
  <c r="W221" i="1834"/>
  <c r="S214" i="1834"/>
  <c r="S215" i="1834" s="1"/>
  <c r="Q210" i="1834"/>
  <c r="Q209" i="1834"/>
  <c r="S158" i="1834"/>
  <c r="S159" i="1834" s="1"/>
  <c r="Q154" i="1834"/>
  <c r="Q153" i="1834"/>
  <c r="W150" i="1834"/>
  <c r="S140" i="1834"/>
  <c r="S141" i="1834" s="1"/>
  <c r="Q136" i="1834"/>
  <c r="Q135" i="1834"/>
  <c r="W132" i="1834"/>
  <c r="S125" i="1834"/>
  <c r="S126" i="1834" s="1"/>
  <c r="Q121" i="1834"/>
  <c r="Q120" i="1834"/>
  <c r="S69" i="1834"/>
  <c r="Q65" i="1834"/>
  <c r="Q64" i="1834"/>
  <c r="W61" i="1834"/>
  <c r="S51" i="1834"/>
  <c r="S52" i="1834" s="1"/>
  <c r="Q47" i="1834"/>
  <c r="Q46" i="1834"/>
  <c r="W43" i="1834"/>
  <c r="S36" i="1834"/>
  <c r="S37" i="1834" s="1"/>
  <c r="Q32" i="1834"/>
  <c r="Q31" i="1834"/>
  <c r="A2" i="1834"/>
  <c r="O11" i="1833"/>
  <c r="M11" i="1833"/>
  <c r="K11" i="1833"/>
  <c r="S247" i="1833"/>
  <c r="S248" i="1833" s="1"/>
  <c r="Q243" i="1833"/>
  <c r="Q242" i="1833"/>
  <c r="W239" i="1833"/>
  <c r="S229" i="1833"/>
  <c r="S230" i="1833" s="1"/>
  <c r="Q225" i="1833"/>
  <c r="Q224" i="1833"/>
  <c r="W221" i="1833"/>
  <c r="S214" i="1833"/>
  <c r="Q210" i="1833"/>
  <c r="Q209" i="1833"/>
  <c r="S158" i="1833"/>
  <c r="S159" i="1833" s="1"/>
  <c r="Q154" i="1833"/>
  <c r="Q153" i="1833"/>
  <c r="W150" i="1833"/>
  <c r="S140" i="1833"/>
  <c r="S141" i="1833" s="1"/>
  <c r="Q136" i="1833"/>
  <c r="Q135" i="1833"/>
  <c r="W132" i="1833"/>
  <c r="S125" i="1833"/>
  <c r="Q121" i="1833"/>
  <c r="Q120" i="1833"/>
  <c r="S69" i="1833"/>
  <c r="S70" i="1833" s="1"/>
  <c r="Q65" i="1833"/>
  <c r="Q64" i="1833"/>
  <c r="W61" i="1833"/>
  <c r="S51" i="1833"/>
  <c r="S52" i="1833" s="1"/>
  <c r="Q47" i="1833"/>
  <c r="Q46" i="1833"/>
  <c r="W43" i="1833"/>
  <c r="S36" i="1833"/>
  <c r="Q32" i="1833"/>
  <c r="Q31" i="1833"/>
  <c r="A2" i="1833"/>
  <c r="O11" i="1832"/>
  <c r="M11" i="1832"/>
  <c r="K11" i="1832"/>
  <c r="S247" i="1832"/>
  <c r="S248" i="1832" s="1"/>
  <c r="Q243" i="1832"/>
  <c r="Q242" i="1832"/>
  <c r="W239" i="1832"/>
  <c r="Q225" i="1832"/>
  <c r="Q224" i="1832"/>
  <c r="W221" i="1832"/>
  <c r="S214" i="1832"/>
  <c r="S215" i="1832" s="1"/>
  <c r="Q210" i="1832"/>
  <c r="Q209" i="1832"/>
  <c r="S158" i="1832"/>
  <c r="S159" i="1832" s="1"/>
  <c r="Q154" i="1832"/>
  <c r="Q153" i="1832"/>
  <c r="W150" i="1832"/>
  <c r="Q136" i="1832"/>
  <c r="Q135" i="1832"/>
  <c r="W132" i="1832"/>
  <c r="S125" i="1832"/>
  <c r="S126" i="1832" s="1"/>
  <c r="Q121" i="1832"/>
  <c r="Q120" i="1832"/>
  <c r="S69" i="1832"/>
  <c r="S70" i="1832" s="1"/>
  <c r="Q65" i="1832"/>
  <c r="Q64" i="1832"/>
  <c r="W61" i="1832"/>
  <c r="S51" i="1832"/>
  <c r="S52" i="1832" s="1"/>
  <c r="Q47" i="1832"/>
  <c r="Q46" i="1832"/>
  <c r="W43" i="1832"/>
  <c r="S36" i="1832"/>
  <c r="S37" i="1832" s="1"/>
  <c r="Q32" i="1832"/>
  <c r="Q31" i="1832"/>
  <c r="A2" i="1832"/>
  <c r="O11" i="1831"/>
  <c r="M11" i="1831"/>
  <c r="K11" i="1831"/>
  <c r="S247" i="1831"/>
  <c r="S248" i="1831" s="1"/>
  <c r="Q243" i="1831"/>
  <c r="Q242" i="1831"/>
  <c r="W239" i="1831"/>
  <c r="S229" i="1831"/>
  <c r="Q225" i="1831"/>
  <c r="Q224" i="1831"/>
  <c r="W221" i="1831"/>
  <c r="S214" i="1831"/>
  <c r="S215" i="1831" s="1"/>
  <c r="Q210" i="1831"/>
  <c r="Q209" i="1831"/>
  <c r="S158" i="1831"/>
  <c r="S159" i="1831" s="1"/>
  <c r="Q154" i="1831"/>
  <c r="Q153" i="1831"/>
  <c r="W150" i="1831"/>
  <c r="S140" i="1831"/>
  <c r="S141" i="1831" s="1"/>
  <c r="Q136" i="1831"/>
  <c r="Q135" i="1831"/>
  <c r="W132" i="1831"/>
  <c r="S125" i="1831"/>
  <c r="S126" i="1831" s="1"/>
  <c r="Q121" i="1831"/>
  <c r="Q120" i="1831"/>
  <c r="S69" i="1831"/>
  <c r="S70" i="1831" s="1"/>
  <c r="Q65" i="1831"/>
  <c r="Q64" i="1831"/>
  <c r="W61" i="1831"/>
  <c r="Q47" i="1831"/>
  <c r="Q46" i="1831"/>
  <c r="W43" i="1831"/>
  <c r="S36" i="1831"/>
  <c r="S37" i="1831" s="1"/>
  <c r="Q32" i="1831"/>
  <c r="Q31" i="1831"/>
  <c r="A2" i="1831"/>
  <c r="M11" i="1830"/>
  <c r="S247" i="1830"/>
  <c r="Q243" i="1830"/>
  <c r="Q242" i="1830"/>
  <c r="W239" i="1830"/>
  <c r="S229" i="1830"/>
  <c r="Q225" i="1830"/>
  <c r="Q224" i="1830"/>
  <c r="W221" i="1830"/>
  <c r="S214" i="1830"/>
  <c r="S215" i="1830" s="1"/>
  <c r="Q210" i="1830"/>
  <c r="Q209" i="1830"/>
  <c r="S158" i="1830"/>
  <c r="S159" i="1830" s="1"/>
  <c r="Q154" i="1830"/>
  <c r="Q153" i="1830"/>
  <c r="W150" i="1830"/>
  <c r="S140" i="1830"/>
  <c r="Q136" i="1830"/>
  <c r="Q135" i="1830"/>
  <c r="W132" i="1830"/>
  <c r="S125" i="1830"/>
  <c r="S126" i="1830" s="1"/>
  <c r="Q121" i="1830"/>
  <c r="Q120" i="1830"/>
  <c r="S69" i="1830"/>
  <c r="S70" i="1830" s="1"/>
  <c r="Q65" i="1830"/>
  <c r="Q64" i="1830"/>
  <c r="W61" i="1830"/>
  <c r="Q47" i="1830"/>
  <c r="Q46" i="1830"/>
  <c r="W43" i="1830"/>
  <c r="S36" i="1830"/>
  <c r="S37" i="1830" s="1"/>
  <c r="S38" i="1830" s="1"/>
  <c r="Q32" i="1830"/>
  <c r="Q31" i="1830"/>
  <c r="A2" i="1830"/>
  <c r="O11" i="1829"/>
  <c r="K11" i="1829"/>
  <c r="S247" i="1829"/>
  <c r="S248" i="1829" s="1"/>
  <c r="Q243" i="1829"/>
  <c r="Q242" i="1829"/>
  <c r="W239" i="1829"/>
  <c r="S229" i="1829"/>
  <c r="Q225" i="1829"/>
  <c r="Q224" i="1829"/>
  <c r="W221" i="1829"/>
  <c r="S214" i="1829"/>
  <c r="Q210" i="1829"/>
  <c r="Q209" i="1829"/>
  <c r="S158" i="1829"/>
  <c r="S159" i="1829" s="1"/>
  <c r="Q154" i="1829"/>
  <c r="Q153" i="1829"/>
  <c r="W150" i="1829"/>
  <c r="S140" i="1829"/>
  <c r="Q136" i="1829"/>
  <c r="Q135" i="1829"/>
  <c r="W132" i="1829"/>
  <c r="S125" i="1829"/>
  <c r="Q121" i="1829"/>
  <c r="Q120" i="1829"/>
  <c r="S69" i="1829"/>
  <c r="S70" i="1829" s="1"/>
  <c r="Q65" i="1829"/>
  <c r="Q64" i="1829"/>
  <c r="W61" i="1829"/>
  <c r="S51" i="1829"/>
  <c r="Q47" i="1829"/>
  <c r="Q46" i="1829"/>
  <c r="W43" i="1829"/>
  <c r="Q32" i="1829"/>
  <c r="Q31" i="1829"/>
  <c r="A2" i="1829"/>
  <c r="O11" i="1828"/>
  <c r="M11" i="1828"/>
  <c r="K11" i="1828"/>
  <c r="S247" i="1828"/>
  <c r="S248" i="1828" s="1"/>
  <c r="Q243" i="1828"/>
  <c r="Q242" i="1828"/>
  <c r="W239" i="1828"/>
  <c r="Q225" i="1828"/>
  <c r="Q224" i="1828"/>
  <c r="W221" i="1828"/>
  <c r="Q210" i="1828"/>
  <c r="Q209" i="1828"/>
  <c r="S158" i="1828"/>
  <c r="S159" i="1828" s="1"/>
  <c r="Q154" i="1828"/>
  <c r="Q153" i="1828"/>
  <c r="W150" i="1828"/>
  <c r="Q136" i="1828"/>
  <c r="Q135" i="1828"/>
  <c r="W132" i="1828"/>
  <c r="S125" i="1828"/>
  <c r="Q121" i="1828"/>
  <c r="Q120" i="1828"/>
  <c r="S69" i="1828"/>
  <c r="S70" i="1828" s="1"/>
  <c r="Q65" i="1828"/>
  <c r="Q64" i="1828"/>
  <c r="W61" i="1828"/>
  <c r="S51" i="1828"/>
  <c r="Q47" i="1828"/>
  <c r="Q46" i="1828"/>
  <c r="W43" i="1828"/>
  <c r="S36" i="1828"/>
  <c r="S37" i="1828" s="1"/>
  <c r="Q32" i="1828"/>
  <c r="Q31" i="1828"/>
  <c r="A2" i="1828"/>
  <c r="O11" i="1827"/>
  <c r="M11" i="1827"/>
  <c r="K11" i="1827"/>
  <c r="S247" i="1827"/>
  <c r="S248" i="1827" s="1"/>
  <c r="Q243" i="1827"/>
  <c r="Q242" i="1827"/>
  <c r="W239" i="1827"/>
  <c r="S229" i="1827"/>
  <c r="Q225" i="1827"/>
  <c r="Q224" i="1827"/>
  <c r="W221" i="1827"/>
  <c r="S214" i="1827"/>
  <c r="Q210" i="1827"/>
  <c r="Q209" i="1827"/>
  <c r="S158" i="1827"/>
  <c r="Q154" i="1827"/>
  <c r="Q153" i="1827"/>
  <c r="W150" i="1827"/>
  <c r="S140" i="1827"/>
  <c r="Q136" i="1827"/>
  <c r="Q135" i="1827"/>
  <c r="W132" i="1827"/>
  <c r="S125" i="1827"/>
  <c r="Q121" i="1827"/>
  <c r="Q120" i="1827"/>
  <c r="S69" i="1827"/>
  <c r="Q65" i="1827"/>
  <c r="Q64" i="1827"/>
  <c r="W61" i="1827"/>
  <c r="S51" i="1827"/>
  <c r="S52" i="1827" s="1"/>
  <c r="Q47" i="1827"/>
  <c r="Q46" i="1827"/>
  <c r="W43" i="1827"/>
  <c r="S36" i="1827"/>
  <c r="S37" i="1827" s="1"/>
  <c r="Q32" i="1827"/>
  <c r="Q31" i="1827"/>
  <c r="A2" i="1827"/>
  <c r="O11" i="1826"/>
  <c r="M11" i="1826"/>
  <c r="K11" i="1826"/>
  <c r="S247" i="1826"/>
  <c r="S248" i="1826" s="1"/>
  <c r="Q243" i="1826"/>
  <c r="Q242" i="1826"/>
  <c r="W239" i="1826"/>
  <c r="Q225" i="1826"/>
  <c r="Q224" i="1826"/>
  <c r="W221" i="1826"/>
  <c r="S214" i="1826"/>
  <c r="S215" i="1826" s="1"/>
  <c r="Q210" i="1826"/>
  <c r="Q209" i="1826"/>
  <c r="S158" i="1826"/>
  <c r="S159" i="1826" s="1"/>
  <c r="Q154" i="1826"/>
  <c r="Q153" i="1826"/>
  <c r="W150" i="1826"/>
  <c r="S140" i="1826"/>
  <c r="S141" i="1826" s="1"/>
  <c r="Q136" i="1826"/>
  <c r="Q135" i="1826"/>
  <c r="W132" i="1826"/>
  <c r="S125" i="1826"/>
  <c r="S126" i="1826" s="1"/>
  <c r="Q121" i="1826"/>
  <c r="Q120" i="1826"/>
  <c r="S69" i="1826"/>
  <c r="S70" i="1826" s="1"/>
  <c r="Q65" i="1826"/>
  <c r="Q64" i="1826"/>
  <c r="W61" i="1826"/>
  <c r="S51" i="1826"/>
  <c r="S52" i="1826" s="1"/>
  <c r="Q47" i="1826"/>
  <c r="Q46" i="1826"/>
  <c r="W43" i="1826"/>
  <c r="S36" i="1826"/>
  <c r="S37" i="1826" s="1"/>
  <c r="Q32" i="1826"/>
  <c r="Q31" i="1826"/>
  <c r="A2" i="1826"/>
  <c r="O11" i="1825"/>
  <c r="M11" i="1825"/>
  <c r="K11" i="1825"/>
  <c r="S247" i="1825"/>
  <c r="S248" i="1825" s="1"/>
  <c r="Q243" i="1825"/>
  <c r="Q242" i="1825"/>
  <c r="W239" i="1825"/>
  <c r="S229" i="1825"/>
  <c r="S230" i="1825" s="1"/>
  <c r="Q225" i="1825"/>
  <c r="Q224" i="1825"/>
  <c r="W221" i="1825"/>
  <c r="S214" i="1825"/>
  <c r="Q210" i="1825"/>
  <c r="Q209" i="1825"/>
  <c r="S158" i="1825"/>
  <c r="S159" i="1825" s="1"/>
  <c r="Q154" i="1825"/>
  <c r="Q153" i="1825"/>
  <c r="W150" i="1825"/>
  <c r="S140" i="1825"/>
  <c r="S141" i="1825" s="1"/>
  <c r="Q136" i="1825"/>
  <c r="Q135" i="1825"/>
  <c r="W132" i="1825"/>
  <c r="S125" i="1825"/>
  <c r="Q121" i="1825"/>
  <c r="Q120" i="1825"/>
  <c r="S69" i="1825"/>
  <c r="S70" i="1825" s="1"/>
  <c r="Q65" i="1825"/>
  <c r="Q64" i="1825"/>
  <c r="W61" i="1825"/>
  <c r="S51" i="1825"/>
  <c r="S52" i="1825" s="1"/>
  <c r="Q47" i="1825"/>
  <c r="Q46" i="1825"/>
  <c r="W43" i="1825"/>
  <c r="S36" i="1825"/>
  <c r="S37" i="1825" s="1"/>
  <c r="Q32" i="1825"/>
  <c r="Q31" i="1825"/>
  <c r="A2" i="1825"/>
  <c r="O11" i="1824"/>
  <c r="M11" i="1824"/>
  <c r="K11" i="1824"/>
  <c r="S247" i="1824"/>
  <c r="S248" i="1824" s="1"/>
  <c r="Q243" i="1824"/>
  <c r="Q242" i="1824"/>
  <c r="W239" i="1824"/>
  <c r="S229" i="1824"/>
  <c r="S230" i="1824" s="1"/>
  <c r="Q225" i="1824"/>
  <c r="Q224" i="1824"/>
  <c r="W221" i="1824"/>
  <c r="S214" i="1824"/>
  <c r="S215" i="1824" s="1"/>
  <c r="Q210" i="1824"/>
  <c r="Q209" i="1824"/>
  <c r="S158" i="1824"/>
  <c r="S159" i="1824" s="1"/>
  <c r="Q154" i="1824"/>
  <c r="Q153" i="1824"/>
  <c r="W150" i="1824"/>
  <c r="S140" i="1824"/>
  <c r="S141" i="1824" s="1"/>
  <c r="Q136" i="1824"/>
  <c r="Q135" i="1824"/>
  <c r="W132" i="1824"/>
  <c r="S125" i="1824"/>
  <c r="S126" i="1824" s="1"/>
  <c r="Q121" i="1824"/>
  <c r="Q120" i="1824"/>
  <c r="S69" i="1824"/>
  <c r="S70" i="1824" s="1"/>
  <c r="Q65" i="1824"/>
  <c r="Q64" i="1824"/>
  <c r="W61" i="1824"/>
  <c r="S51" i="1824"/>
  <c r="S52" i="1824" s="1"/>
  <c r="Q47" i="1824"/>
  <c r="Q46" i="1824"/>
  <c r="W43" i="1824"/>
  <c r="S36" i="1824"/>
  <c r="S37" i="1824" s="1"/>
  <c r="Q32" i="1824"/>
  <c r="Q31" i="1824"/>
  <c r="A2" i="1824"/>
  <c r="O11" i="1823"/>
  <c r="M11" i="1823"/>
  <c r="K11" i="1823"/>
  <c r="S247" i="1823"/>
  <c r="S248" i="1823" s="1"/>
  <c r="Q243" i="1823"/>
  <c r="Q242" i="1823"/>
  <c r="W239" i="1823"/>
  <c r="S230" i="1823"/>
  <c r="Q225" i="1823"/>
  <c r="Q224" i="1823"/>
  <c r="W221" i="1823"/>
  <c r="S214" i="1823"/>
  <c r="S215" i="1823" s="1"/>
  <c r="Q210" i="1823"/>
  <c r="Q209" i="1823"/>
  <c r="S158" i="1823"/>
  <c r="S159" i="1823" s="1"/>
  <c r="Q154" i="1823"/>
  <c r="Q153" i="1823"/>
  <c r="W150" i="1823"/>
  <c r="S140" i="1823"/>
  <c r="S141" i="1823" s="1"/>
  <c r="Q136" i="1823"/>
  <c r="Q135" i="1823"/>
  <c r="W132" i="1823"/>
  <c r="S125" i="1823"/>
  <c r="S126" i="1823" s="1"/>
  <c r="Q121" i="1823"/>
  <c r="Q120" i="1823"/>
  <c r="S69" i="1823"/>
  <c r="S70" i="1823" s="1"/>
  <c r="Q65" i="1823"/>
  <c r="Q64" i="1823"/>
  <c r="W61" i="1823"/>
  <c r="S51" i="1823"/>
  <c r="S52" i="1823" s="1"/>
  <c r="Q47" i="1823"/>
  <c r="Q46" i="1823"/>
  <c r="W43" i="1823"/>
  <c r="S36" i="1823"/>
  <c r="S37" i="1823" s="1"/>
  <c r="Q32" i="1823"/>
  <c r="Q31" i="1823"/>
  <c r="A2" i="1823"/>
  <c r="O11" i="1822"/>
  <c r="M11" i="1822"/>
  <c r="K11" i="1822"/>
  <c r="S247" i="1822"/>
  <c r="S248" i="1822" s="1"/>
  <c r="Q243" i="1822"/>
  <c r="Q242" i="1822"/>
  <c r="W239" i="1822"/>
  <c r="S229" i="1822"/>
  <c r="S230" i="1822" s="1"/>
  <c r="Q225" i="1822"/>
  <c r="Q224" i="1822"/>
  <c r="W221" i="1822"/>
  <c r="S214" i="1822"/>
  <c r="S215" i="1822" s="1"/>
  <c r="Q210" i="1822"/>
  <c r="Q209" i="1822"/>
  <c r="S158" i="1822"/>
  <c r="S159" i="1822" s="1"/>
  <c r="Q154" i="1822"/>
  <c r="Q153" i="1822"/>
  <c r="W150" i="1822"/>
  <c r="S140" i="1822"/>
  <c r="Q136" i="1822"/>
  <c r="Q135" i="1822"/>
  <c r="W132" i="1822"/>
  <c r="S125" i="1822"/>
  <c r="S126" i="1822" s="1"/>
  <c r="Q121" i="1822"/>
  <c r="Q120" i="1822"/>
  <c r="Q65" i="1822"/>
  <c r="Q64" i="1822"/>
  <c r="W61" i="1822"/>
  <c r="S51" i="1822"/>
  <c r="S52" i="1822" s="1"/>
  <c r="Q47" i="1822"/>
  <c r="Q46" i="1822"/>
  <c r="W43" i="1822"/>
  <c r="S36" i="1822"/>
  <c r="S37" i="1822" s="1"/>
  <c r="Q32" i="1822"/>
  <c r="Q31" i="1822"/>
  <c r="A2" i="1822"/>
  <c r="O11" i="1821"/>
  <c r="S247" i="1821"/>
  <c r="S248" i="1821" s="1"/>
  <c r="Q243" i="1821"/>
  <c r="Q242" i="1821"/>
  <c r="W239" i="1821"/>
  <c r="S229" i="1821"/>
  <c r="S230" i="1821" s="1"/>
  <c r="Q225" i="1821"/>
  <c r="Q224" i="1821"/>
  <c r="W221" i="1821"/>
  <c r="S214" i="1821"/>
  <c r="S215" i="1821" s="1"/>
  <c r="Q210" i="1821"/>
  <c r="Q209" i="1821"/>
  <c r="S159" i="1821"/>
  <c r="Q154" i="1821"/>
  <c r="Q153" i="1821"/>
  <c r="W150" i="1821"/>
  <c r="S140" i="1821"/>
  <c r="S141" i="1821" s="1"/>
  <c r="Q136" i="1821"/>
  <c r="Q135" i="1821"/>
  <c r="W132" i="1821"/>
  <c r="S125" i="1821"/>
  <c r="S126" i="1821" s="1"/>
  <c r="Q121" i="1821"/>
  <c r="Q120" i="1821"/>
  <c r="S69" i="1821"/>
  <c r="S70" i="1821" s="1"/>
  <c r="Q65" i="1821"/>
  <c r="Q64" i="1821"/>
  <c r="W61" i="1821"/>
  <c r="Q47" i="1821"/>
  <c r="Q46" i="1821"/>
  <c r="W43" i="1821"/>
  <c r="S36" i="1821"/>
  <c r="S37" i="1821" s="1"/>
  <c r="Q32" i="1821"/>
  <c r="Q31" i="1821"/>
  <c r="K11" i="1821"/>
  <c r="A2" i="1821"/>
  <c r="O11" i="1820"/>
  <c r="K11" i="1820"/>
  <c r="S247" i="1820"/>
  <c r="S248" i="1820" s="1"/>
  <c r="Q243" i="1820"/>
  <c r="Q242" i="1820"/>
  <c r="W239" i="1820"/>
  <c r="S229" i="1820"/>
  <c r="S230" i="1820" s="1"/>
  <c r="Q225" i="1820"/>
  <c r="Q224" i="1820"/>
  <c r="W221" i="1820"/>
  <c r="S214" i="1820"/>
  <c r="S215" i="1820" s="1"/>
  <c r="Q210" i="1820"/>
  <c r="Q209" i="1820"/>
  <c r="S158" i="1820"/>
  <c r="S159" i="1820" s="1"/>
  <c r="Q154" i="1820"/>
  <c r="Q153" i="1820"/>
  <c r="W150" i="1820"/>
  <c r="S140" i="1820"/>
  <c r="S141" i="1820" s="1"/>
  <c r="Q136" i="1820"/>
  <c r="Q135" i="1820"/>
  <c r="W132" i="1820"/>
  <c r="S125" i="1820"/>
  <c r="S126" i="1820" s="1"/>
  <c r="Q121" i="1820"/>
  <c r="Q120" i="1820"/>
  <c r="S69" i="1820"/>
  <c r="S70" i="1820" s="1"/>
  <c r="Q65" i="1820"/>
  <c r="Q64" i="1820"/>
  <c r="W61" i="1820"/>
  <c r="S51" i="1820"/>
  <c r="Q47" i="1820"/>
  <c r="Q46" i="1820"/>
  <c r="W43" i="1820"/>
  <c r="S36" i="1820"/>
  <c r="S37" i="1820" s="1"/>
  <c r="Q32" i="1820"/>
  <c r="Q31" i="1820"/>
  <c r="A2" i="1820"/>
  <c r="O11" i="1819"/>
  <c r="K11" i="1819"/>
  <c r="S247" i="1819"/>
  <c r="S248" i="1819" s="1"/>
  <c r="Q243" i="1819"/>
  <c r="Q242" i="1819"/>
  <c r="W239" i="1819"/>
  <c r="S229" i="1819"/>
  <c r="S230" i="1819" s="1"/>
  <c r="Q225" i="1819"/>
  <c r="Q224" i="1819"/>
  <c r="W221" i="1819"/>
  <c r="S214" i="1819"/>
  <c r="S215" i="1819" s="1"/>
  <c r="Q210" i="1819"/>
  <c r="Q209" i="1819"/>
  <c r="S158" i="1819"/>
  <c r="S159" i="1819" s="1"/>
  <c r="Q154" i="1819"/>
  <c r="Q153" i="1819"/>
  <c r="W150" i="1819"/>
  <c r="S140" i="1819"/>
  <c r="Q136" i="1819"/>
  <c r="Q135" i="1819"/>
  <c r="W132" i="1819"/>
  <c r="S125" i="1819"/>
  <c r="S126" i="1819" s="1"/>
  <c r="Q121" i="1819"/>
  <c r="Q120" i="1819"/>
  <c r="S69" i="1819"/>
  <c r="S70" i="1819" s="1"/>
  <c r="Q65" i="1819"/>
  <c r="Q64" i="1819"/>
  <c r="W61" i="1819"/>
  <c r="S51" i="1819"/>
  <c r="S52" i="1819" s="1"/>
  <c r="Q47" i="1819"/>
  <c r="Q46" i="1819"/>
  <c r="W43" i="1819"/>
  <c r="S36" i="1819"/>
  <c r="S37" i="1819" s="1"/>
  <c r="Q32" i="1819"/>
  <c r="Q31" i="1819"/>
  <c r="A2" i="1819"/>
  <c r="O11" i="1818"/>
  <c r="K11" i="1818"/>
  <c r="S247" i="1818"/>
  <c r="S248" i="1818" s="1"/>
  <c r="Q243" i="1818"/>
  <c r="Q242" i="1818"/>
  <c r="W239" i="1818"/>
  <c r="S229" i="1818"/>
  <c r="S230" i="1818" s="1"/>
  <c r="Q225" i="1818"/>
  <c r="Q224" i="1818"/>
  <c r="W221" i="1818"/>
  <c r="S214" i="1818"/>
  <c r="S215" i="1818" s="1"/>
  <c r="Q210" i="1818"/>
  <c r="Q209" i="1818"/>
  <c r="S158" i="1818"/>
  <c r="S159" i="1818" s="1"/>
  <c r="Q154" i="1818"/>
  <c r="Q153" i="1818"/>
  <c r="W150" i="1818"/>
  <c r="S140" i="1818"/>
  <c r="Q136" i="1818"/>
  <c r="Q135" i="1818"/>
  <c r="W132" i="1818"/>
  <c r="S125" i="1818"/>
  <c r="S126" i="1818" s="1"/>
  <c r="Q121" i="1818"/>
  <c r="Q120" i="1818"/>
  <c r="S69" i="1818"/>
  <c r="S70" i="1818" s="1"/>
  <c r="Q65" i="1818"/>
  <c r="Q64" i="1818"/>
  <c r="W61" i="1818"/>
  <c r="S51" i="1818"/>
  <c r="Q47" i="1818"/>
  <c r="Q46" i="1818"/>
  <c r="W43" i="1818"/>
  <c r="S36" i="1818"/>
  <c r="S37" i="1818" s="1"/>
  <c r="Q32" i="1818"/>
  <c r="Q31" i="1818"/>
  <c r="A2" i="1818"/>
  <c r="O11" i="1817"/>
  <c r="M11" i="1817"/>
  <c r="K11" i="1817"/>
  <c r="S247" i="1817"/>
  <c r="S248" i="1817" s="1"/>
  <c r="Q243" i="1817"/>
  <c r="Q242" i="1817"/>
  <c r="W239" i="1817"/>
  <c r="S229" i="1817"/>
  <c r="S230" i="1817" s="1"/>
  <c r="Q225" i="1817"/>
  <c r="Q224" i="1817"/>
  <c r="W221" i="1817"/>
  <c r="S214" i="1817"/>
  <c r="S215" i="1817" s="1"/>
  <c r="Q210" i="1817"/>
  <c r="Q209" i="1817"/>
  <c r="S158" i="1817"/>
  <c r="S159" i="1817" s="1"/>
  <c r="Q154" i="1817"/>
  <c r="Q153" i="1817"/>
  <c r="W150" i="1817"/>
  <c r="S140" i="1817"/>
  <c r="S141" i="1817" s="1"/>
  <c r="Q136" i="1817"/>
  <c r="Q135" i="1817"/>
  <c r="W132" i="1817"/>
  <c r="S125" i="1817"/>
  <c r="S126" i="1817" s="1"/>
  <c r="Q121" i="1817"/>
  <c r="Q120" i="1817"/>
  <c r="S69" i="1817"/>
  <c r="S70" i="1817" s="1"/>
  <c r="Q65" i="1817"/>
  <c r="Q64" i="1817"/>
  <c r="W61" i="1817"/>
  <c r="S51" i="1817"/>
  <c r="S52" i="1817" s="1"/>
  <c r="Q47" i="1817"/>
  <c r="Q46" i="1817"/>
  <c r="W43" i="1817"/>
  <c r="S36" i="1817"/>
  <c r="S37" i="1817" s="1"/>
  <c r="Q32" i="1817"/>
  <c r="Q31" i="1817"/>
  <c r="A2" i="1817"/>
  <c r="O11" i="1816"/>
  <c r="M11" i="1816"/>
  <c r="K11" i="1816"/>
  <c r="S247" i="1816"/>
  <c r="S248" i="1816" s="1"/>
  <c r="Q243" i="1816"/>
  <c r="Q242" i="1816"/>
  <c r="W239" i="1816"/>
  <c r="S229" i="1816"/>
  <c r="S230" i="1816" s="1"/>
  <c r="Q225" i="1816"/>
  <c r="Q224" i="1816"/>
  <c r="W221" i="1816"/>
  <c r="S214" i="1816"/>
  <c r="S215" i="1816" s="1"/>
  <c r="Q210" i="1816"/>
  <c r="Q209" i="1816"/>
  <c r="S158" i="1816"/>
  <c r="S159" i="1816" s="1"/>
  <c r="Q154" i="1816"/>
  <c r="Q153" i="1816"/>
  <c r="W150" i="1816"/>
  <c r="S140" i="1816"/>
  <c r="S141" i="1816" s="1"/>
  <c r="Q136" i="1816"/>
  <c r="Q135" i="1816"/>
  <c r="W132" i="1816"/>
  <c r="S125" i="1816"/>
  <c r="S126" i="1816" s="1"/>
  <c r="Q121" i="1816"/>
  <c r="Q120" i="1816"/>
  <c r="S69" i="1816"/>
  <c r="S70" i="1816" s="1"/>
  <c r="Q65" i="1816"/>
  <c r="Q64" i="1816"/>
  <c r="W61" i="1816"/>
  <c r="S51" i="1816"/>
  <c r="S52" i="1816" s="1"/>
  <c r="Q47" i="1816"/>
  <c r="Q46" i="1816"/>
  <c r="W43" i="1816"/>
  <c r="S36" i="1816"/>
  <c r="S37" i="1816" s="1"/>
  <c r="Q32" i="1816"/>
  <c r="Q31" i="1816"/>
  <c r="A2" i="1816"/>
  <c r="O11" i="1815"/>
  <c r="M11" i="1815"/>
  <c r="K11" i="1815"/>
  <c r="S247" i="1815"/>
  <c r="S248" i="1815" s="1"/>
  <c r="Q243" i="1815"/>
  <c r="Q242" i="1815"/>
  <c r="W239" i="1815"/>
  <c r="S229" i="1815"/>
  <c r="S230" i="1815" s="1"/>
  <c r="Q225" i="1815"/>
  <c r="Q224" i="1815"/>
  <c r="W221" i="1815"/>
  <c r="S214" i="1815"/>
  <c r="S215" i="1815" s="1"/>
  <c r="Q210" i="1815"/>
  <c r="Q209" i="1815"/>
  <c r="S158" i="1815"/>
  <c r="S159" i="1815" s="1"/>
  <c r="Q154" i="1815"/>
  <c r="Q153" i="1815"/>
  <c r="W150" i="1815"/>
  <c r="S140" i="1815"/>
  <c r="S141" i="1815" s="1"/>
  <c r="Q136" i="1815"/>
  <c r="Q135" i="1815"/>
  <c r="W132" i="1815"/>
  <c r="S125" i="1815"/>
  <c r="S126" i="1815" s="1"/>
  <c r="Q121" i="1815"/>
  <c r="Q120" i="1815"/>
  <c r="S69" i="1815"/>
  <c r="S70" i="1815" s="1"/>
  <c r="Q65" i="1815"/>
  <c r="Q64" i="1815"/>
  <c r="W61" i="1815"/>
  <c r="S51" i="1815"/>
  <c r="S52" i="1815" s="1"/>
  <c r="Q47" i="1815"/>
  <c r="Q46" i="1815"/>
  <c r="W43" i="1815"/>
  <c r="S36" i="1815"/>
  <c r="S37" i="1815" s="1"/>
  <c r="Q32" i="1815"/>
  <c r="Q31" i="1815"/>
  <c r="A2" i="1815"/>
  <c r="Q243" i="1814"/>
  <c r="Q242" i="1814"/>
  <c r="W239" i="1814"/>
  <c r="W61" i="1814"/>
  <c r="A2" i="1814"/>
  <c r="O11" i="1813"/>
  <c r="M11" i="1813"/>
  <c r="K11" i="1813"/>
  <c r="S247" i="1813"/>
  <c r="S248" i="1813" s="1"/>
  <c r="Q243" i="1813"/>
  <c r="Q242" i="1813"/>
  <c r="W239" i="1813"/>
  <c r="S229" i="1813"/>
  <c r="S230" i="1813" s="1"/>
  <c r="Q225" i="1813"/>
  <c r="Q224" i="1813"/>
  <c r="W221" i="1813"/>
  <c r="S214" i="1813"/>
  <c r="S215" i="1813" s="1"/>
  <c r="Q210" i="1813"/>
  <c r="Q209" i="1813"/>
  <c r="S158" i="1813"/>
  <c r="S159" i="1813" s="1"/>
  <c r="Q154" i="1813"/>
  <c r="Q153" i="1813"/>
  <c r="W150" i="1813"/>
  <c r="S140" i="1813"/>
  <c r="S141" i="1813" s="1"/>
  <c r="Q136" i="1813"/>
  <c r="Q135" i="1813"/>
  <c r="W132" i="1813"/>
  <c r="S125" i="1813"/>
  <c r="S126" i="1813" s="1"/>
  <c r="Q121" i="1813"/>
  <c r="Q120" i="1813"/>
  <c r="S69" i="1813"/>
  <c r="S70" i="1813" s="1"/>
  <c r="Q65" i="1813"/>
  <c r="Q64" i="1813"/>
  <c r="W61" i="1813"/>
  <c r="Q47" i="1813"/>
  <c r="Q46" i="1813"/>
  <c r="W43" i="1813"/>
  <c r="Q32" i="1813"/>
  <c r="Q31" i="1813"/>
  <c r="A2" i="1813"/>
  <c r="M268" i="1813"/>
  <c r="K268" i="1814" s="1"/>
  <c r="M268" i="1814" s="1"/>
  <c r="K268" i="1815" s="1"/>
  <c r="M268" i="1815" s="1"/>
  <c r="K268" i="1816" s="1"/>
  <c r="M268" i="1816" s="1"/>
  <c r="K268" i="1817" s="1"/>
  <c r="M268" i="1817" s="1"/>
  <c r="K268" i="1818" s="1"/>
  <c r="M268" i="1818" s="1"/>
  <c r="K268" i="1819" s="1"/>
  <c r="M268" i="1819" s="1"/>
  <c r="K268" i="1820" s="1"/>
  <c r="M268" i="1820" s="1"/>
  <c r="K268" i="1821" s="1"/>
  <c r="M268" i="1821" s="1"/>
  <c r="K268" i="1822" s="1"/>
  <c r="M268" i="1822" s="1"/>
  <c r="K268" i="1823" s="1"/>
  <c r="M268" i="1823" s="1"/>
  <c r="K268" i="1824" s="1"/>
  <c r="M268" i="1824" s="1"/>
  <c r="K268" i="1825" s="1"/>
  <c r="M268" i="1825" s="1"/>
  <c r="K268" i="1826" s="1"/>
  <c r="M268" i="1826" s="1"/>
  <c r="K268" i="1827" s="1"/>
  <c r="M268" i="1827" s="1"/>
  <c r="K268" i="1828" s="1"/>
  <c r="M268" i="1828" s="1"/>
  <c r="K268" i="1829" s="1"/>
  <c r="M268" i="1829" s="1"/>
  <c r="K268" i="1830" s="1"/>
  <c r="M268" i="1830" s="1"/>
  <c r="K268" i="1831" s="1"/>
  <c r="M268" i="1831" s="1"/>
  <c r="K268" i="1832" s="1"/>
  <c r="M268" i="1832" s="1"/>
  <c r="K268" i="1833" s="1"/>
  <c r="M268" i="1833" s="1"/>
  <c r="K268" i="1834" s="1"/>
  <c r="M268" i="1834" s="1"/>
  <c r="K268" i="1835" s="1"/>
  <c r="M268" i="1835" s="1"/>
  <c r="K268" i="1836" s="1"/>
  <c r="M268" i="1836" s="1"/>
  <c r="K268" i="1837" s="1"/>
  <c r="M268" i="1837" s="1"/>
  <c r="K268" i="1838" s="1"/>
  <c r="M268" i="1838" s="1"/>
  <c r="K268" i="1839" s="1"/>
  <c r="M268" i="1839" s="1"/>
  <c r="K268" i="1840" s="1"/>
  <c r="M268" i="1840" s="1"/>
  <c r="K268" i="1841" s="1"/>
  <c r="M268" i="1841" s="1"/>
  <c r="K268" i="1842" s="1"/>
  <c r="M268" i="1842" s="1"/>
  <c r="M265" i="1813"/>
  <c r="K265" i="1814" s="1"/>
  <c r="M265" i="1814" s="1"/>
  <c r="K265" i="1815" s="1"/>
  <c r="M265" i="1815" s="1"/>
  <c r="K265" i="1816" s="1"/>
  <c r="M265" i="1816" s="1"/>
  <c r="K265" i="1817" s="1"/>
  <c r="M265" i="1817" s="1"/>
  <c r="K265" i="1818" s="1"/>
  <c r="M265" i="1818" s="1"/>
  <c r="K265" i="1819" s="1"/>
  <c r="M265" i="1819" s="1"/>
  <c r="K265" i="1820" s="1"/>
  <c r="M265" i="1820" s="1"/>
  <c r="K265" i="1821" s="1"/>
  <c r="M265" i="1821" s="1"/>
  <c r="K265" i="1822" s="1"/>
  <c r="M265" i="1822" s="1"/>
  <c r="K265" i="1823" s="1"/>
  <c r="M265" i="1823" s="1"/>
  <c r="K265" i="1824" s="1"/>
  <c r="M265" i="1824" s="1"/>
  <c r="K265" i="1825" s="1"/>
  <c r="M265" i="1825" s="1"/>
  <c r="K265" i="1826" s="1"/>
  <c r="M265" i="1826" s="1"/>
  <c r="K265" i="1827" s="1"/>
  <c r="M265" i="1827" s="1"/>
  <c r="K265" i="1828" s="1"/>
  <c r="M265" i="1828" s="1"/>
  <c r="K265" i="1829" s="1"/>
  <c r="M265" i="1829" s="1"/>
  <c r="K265" i="1830" s="1"/>
  <c r="M265" i="1830" s="1"/>
  <c r="K265" i="1831" s="1"/>
  <c r="M265" i="1831" s="1"/>
  <c r="K265" i="1832" s="1"/>
  <c r="M265" i="1832" s="1"/>
  <c r="K265" i="1833" s="1"/>
  <c r="M265" i="1833" s="1"/>
  <c r="K265" i="1834" s="1"/>
  <c r="M265" i="1834" s="1"/>
  <c r="K265" i="1835" s="1"/>
  <c r="M265" i="1835" s="1"/>
  <c r="K265" i="1836" s="1"/>
  <c r="M265" i="1836" s="1"/>
  <c r="K265" i="1837" s="1"/>
  <c r="M265" i="1837" s="1"/>
  <c r="K265" i="1838" s="1"/>
  <c r="M265" i="1838" s="1"/>
  <c r="K265" i="1839" s="1"/>
  <c r="M265" i="1839" s="1"/>
  <c r="K265" i="1840" s="1"/>
  <c r="M265" i="1840" s="1"/>
  <c r="K265" i="1841" s="1"/>
  <c r="M265" i="1841" s="1"/>
  <c r="K265" i="1842" s="1"/>
  <c r="M265" i="1842" s="1"/>
  <c r="M264" i="1813"/>
  <c r="K264" i="1814" s="1"/>
  <c r="M264" i="1814" s="1"/>
  <c r="K264" i="1815" s="1"/>
  <c r="M264" i="1815" s="1"/>
  <c r="K264" i="1816" s="1"/>
  <c r="M264" i="1816" s="1"/>
  <c r="K264" i="1817" s="1"/>
  <c r="M264" i="1817" s="1"/>
  <c r="K264" i="1818" s="1"/>
  <c r="M264" i="1818" s="1"/>
  <c r="K264" i="1819" s="1"/>
  <c r="M264" i="1819" s="1"/>
  <c r="K264" i="1820" s="1"/>
  <c r="M264" i="1820" s="1"/>
  <c r="K264" i="1821" s="1"/>
  <c r="M264" i="1821" s="1"/>
  <c r="K264" i="1822" s="1"/>
  <c r="M264" i="1822" s="1"/>
  <c r="K264" i="1823" s="1"/>
  <c r="M264" i="1823" s="1"/>
  <c r="K264" i="1824" s="1"/>
  <c r="M264" i="1824" s="1"/>
  <c r="K264" i="1825" s="1"/>
  <c r="M264" i="1825" s="1"/>
  <c r="K264" i="1826" s="1"/>
  <c r="M264" i="1826" s="1"/>
  <c r="K264" i="1827" s="1"/>
  <c r="M264" i="1827" s="1"/>
  <c r="K264" i="1828" s="1"/>
  <c r="M264" i="1828" s="1"/>
  <c r="K264" i="1829" s="1"/>
  <c r="M264" i="1829" s="1"/>
  <c r="K264" i="1830" s="1"/>
  <c r="M264" i="1830" s="1"/>
  <c r="K264" i="1831" s="1"/>
  <c r="M264" i="1831" s="1"/>
  <c r="K264" i="1832" s="1"/>
  <c r="M264" i="1832" s="1"/>
  <c r="K264" i="1833" s="1"/>
  <c r="M264" i="1833" s="1"/>
  <c r="K264" i="1834" s="1"/>
  <c r="M264" i="1834" s="1"/>
  <c r="K264" i="1835" s="1"/>
  <c r="M264" i="1835" s="1"/>
  <c r="K264" i="1836" s="1"/>
  <c r="M264" i="1836" s="1"/>
  <c r="K264" i="1837" s="1"/>
  <c r="M264" i="1837" s="1"/>
  <c r="K264" i="1838" s="1"/>
  <c r="M264" i="1838" s="1"/>
  <c r="K264" i="1839" s="1"/>
  <c r="M264" i="1839" s="1"/>
  <c r="K264" i="1840" s="1"/>
  <c r="M264" i="1840" s="1"/>
  <c r="K264" i="1841" s="1"/>
  <c r="M264" i="1841" s="1"/>
  <c r="K264" i="1842" s="1"/>
  <c r="M264" i="1842" s="1"/>
  <c r="M263" i="1813"/>
  <c r="K263" i="1814" s="1"/>
  <c r="M263" i="1814" s="1"/>
  <c r="K263" i="1815" s="1"/>
  <c r="M263" i="1815" s="1"/>
  <c r="K263" i="1816" s="1"/>
  <c r="M263" i="1816" s="1"/>
  <c r="K263" i="1817" s="1"/>
  <c r="M263" i="1817" s="1"/>
  <c r="K263" i="1818" s="1"/>
  <c r="M263" i="1818" s="1"/>
  <c r="K263" i="1819" s="1"/>
  <c r="M263" i="1819" s="1"/>
  <c r="K263" i="1820" s="1"/>
  <c r="M263" i="1820" s="1"/>
  <c r="K263" i="1821" s="1"/>
  <c r="M263" i="1821" s="1"/>
  <c r="K263" i="1822" s="1"/>
  <c r="M263" i="1822" s="1"/>
  <c r="K263" i="1823" s="1"/>
  <c r="M263" i="1823" s="1"/>
  <c r="K263" i="1824" s="1"/>
  <c r="M263" i="1824" s="1"/>
  <c r="K263" i="1825" s="1"/>
  <c r="M263" i="1825" s="1"/>
  <c r="K263" i="1826" s="1"/>
  <c r="M263" i="1826" s="1"/>
  <c r="K263" i="1827" s="1"/>
  <c r="M263" i="1827" s="1"/>
  <c r="K263" i="1828" s="1"/>
  <c r="M263" i="1828" s="1"/>
  <c r="K263" i="1829" s="1"/>
  <c r="M263" i="1829" s="1"/>
  <c r="K263" i="1830" s="1"/>
  <c r="M263" i="1830" s="1"/>
  <c r="K263" i="1831" s="1"/>
  <c r="M263" i="1831" s="1"/>
  <c r="K263" i="1832" s="1"/>
  <c r="M263" i="1832" s="1"/>
  <c r="K263" i="1833" s="1"/>
  <c r="M263" i="1833" s="1"/>
  <c r="K263" i="1834" s="1"/>
  <c r="M263" i="1834" s="1"/>
  <c r="K263" i="1835" s="1"/>
  <c r="M263" i="1835" s="1"/>
  <c r="K263" i="1836" s="1"/>
  <c r="M263" i="1836" s="1"/>
  <c r="K263" i="1837" s="1"/>
  <c r="M263" i="1837" s="1"/>
  <c r="K263" i="1838" s="1"/>
  <c r="M263" i="1838" s="1"/>
  <c r="K263" i="1839" s="1"/>
  <c r="M263" i="1839" s="1"/>
  <c r="K263" i="1840" s="1"/>
  <c r="M263" i="1840" s="1"/>
  <c r="K263" i="1841" s="1"/>
  <c r="M263" i="1841" s="1"/>
  <c r="K263" i="1842" s="1"/>
  <c r="M263" i="1842" s="1"/>
  <c r="M261" i="1813"/>
  <c r="K261" i="1814" s="1"/>
  <c r="M261" i="1814" s="1"/>
  <c r="K261" i="1815" s="1"/>
  <c r="M261" i="1815" s="1"/>
  <c r="K261" i="1816" s="1"/>
  <c r="M261" i="1816" s="1"/>
  <c r="K261" i="1817" s="1"/>
  <c r="M261" i="1817" s="1"/>
  <c r="K261" i="1818" s="1"/>
  <c r="M261" i="1818" s="1"/>
  <c r="K261" i="1819" s="1"/>
  <c r="M261" i="1819" s="1"/>
  <c r="K261" i="1820" s="1"/>
  <c r="M261" i="1820" s="1"/>
  <c r="K261" i="1821" s="1"/>
  <c r="M261" i="1821" s="1"/>
  <c r="K261" i="1822" s="1"/>
  <c r="M261" i="1822" s="1"/>
  <c r="K261" i="1823" s="1"/>
  <c r="M261" i="1823" s="1"/>
  <c r="K261" i="1824" s="1"/>
  <c r="M261" i="1824" s="1"/>
  <c r="K261" i="1825" s="1"/>
  <c r="M261" i="1825" s="1"/>
  <c r="K261" i="1826" s="1"/>
  <c r="M261" i="1826" s="1"/>
  <c r="K261" i="1827" s="1"/>
  <c r="M261" i="1827" s="1"/>
  <c r="K261" i="1828" s="1"/>
  <c r="M261" i="1828" s="1"/>
  <c r="K261" i="1829" s="1"/>
  <c r="M261" i="1829" s="1"/>
  <c r="K261" i="1830" s="1"/>
  <c r="M261" i="1830" s="1"/>
  <c r="K261" i="1831" s="1"/>
  <c r="M261" i="1831" s="1"/>
  <c r="K261" i="1832" s="1"/>
  <c r="M261" i="1832" s="1"/>
  <c r="K261" i="1833" s="1"/>
  <c r="M261" i="1833" s="1"/>
  <c r="K261" i="1834" s="1"/>
  <c r="M261" i="1834" s="1"/>
  <c r="K261" i="1835" s="1"/>
  <c r="M261" i="1835" s="1"/>
  <c r="K261" i="1836" s="1"/>
  <c r="M261" i="1836" s="1"/>
  <c r="K261" i="1837" s="1"/>
  <c r="M261" i="1837" s="1"/>
  <c r="K261" i="1838" s="1"/>
  <c r="M261" i="1838" s="1"/>
  <c r="K261" i="1839" s="1"/>
  <c r="M261" i="1839" s="1"/>
  <c r="K261" i="1840" s="1"/>
  <c r="M261" i="1840" s="1"/>
  <c r="K261" i="1841" s="1"/>
  <c r="M261" i="1841" s="1"/>
  <c r="K261" i="1842" s="1"/>
  <c r="M261" i="1842" s="1"/>
  <c r="M260" i="1813"/>
  <c r="K260" i="1814" s="1"/>
  <c r="M260" i="1814" s="1"/>
  <c r="K260" i="1815" s="1"/>
  <c r="M260" i="1815" s="1"/>
  <c r="K260" i="1816" s="1"/>
  <c r="M260" i="1816" s="1"/>
  <c r="K260" i="1817" s="1"/>
  <c r="M260" i="1817" s="1"/>
  <c r="K260" i="1818" s="1"/>
  <c r="M260" i="1818" s="1"/>
  <c r="K260" i="1819" s="1"/>
  <c r="M260" i="1819" s="1"/>
  <c r="K260" i="1820" s="1"/>
  <c r="M260" i="1820" s="1"/>
  <c r="K260" i="1821" s="1"/>
  <c r="M260" i="1821" s="1"/>
  <c r="K260" i="1822" s="1"/>
  <c r="M260" i="1822" s="1"/>
  <c r="K260" i="1823" s="1"/>
  <c r="M260" i="1823" s="1"/>
  <c r="K260" i="1824" s="1"/>
  <c r="M260" i="1824" s="1"/>
  <c r="K260" i="1825" s="1"/>
  <c r="M260" i="1825" s="1"/>
  <c r="K260" i="1826" s="1"/>
  <c r="M260" i="1826" s="1"/>
  <c r="K260" i="1827" s="1"/>
  <c r="M260" i="1827" s="1"/>
  <c r="K260" i="1828" s="1"/>
  <c r="M260" i="1828" s="1"/>
  <c r="K260" i="1829" s="1"/>
  <c r="M260" i="1829" s="1"/>
  <c r="K260" i="1830" s="1"/>
  <c r="M260" i="1830" s="1"/>
  <c r="K260" i="1831" s="1"/>
  <c r="M260" i="1831" s="1"/>
  <c r="K260" i="1832" s="1"/>
  <c r="M260" i="1832" s="1"/>
  <c r="K260" i="1833" s="1"/>
  <c r="M260" i="1833" s="1"/>
  <c r="K260" i="1834" s="1"/>
  <c r="M260" i="1834" s="1"/>
  <c r="K260" i="1835" s="1"/>
  <c r="M260" i="1835" s="1"/>
  <c r="K260" i="1836" s="1"/>
  <c r="M260" i="1836" s="1"/>
  <c r="K260" i="1837" s="1"/>
  <c r="M260" i="1837" s="1"/>
  <c r="K260" i="1838" s="1"/>
  <c r="M260" i="1838" s="1"/>
  <c r="K260" i="1839" s="1"/>
  <c r="M260" i="1839" s="1"/>
  <c r="K260" i="1840" s="1"/>
  <c r="M260" i="1840" s="1"/>
  <c r="K260" i="1841" s="1"/>
  <c r="M260" i="1841" s="1"/>
  <c r="K260" i="1842" s="1"/>
  <c r="M260" i="1842" s="1"/>
  <c r="M257" i="1813"/>
  <c r="K257" i="1814" s="1"/>
  <c r="M257" i="1814" s="1"/>
  <c r="K257" i="1815" s="1"/>
  <c r="M257" i="1815" s="1"/>
  <c r="K257" i="1816" s="1"/>
  <c r="M257" i="1816" s="1"/>
  <c r="K257" i="1817" s="1"/>
  <c r="M257" i="1817" s="1"/>
  <c r="K257" i="1818" s="1"/>
  <c r="M257" i="1818" s="1"/>
  <c r="K257" i="1819" s="1"/>
  <c r="M257" i="1819" s="1"/>
  <c r="K257" i="1820" s="1"/>
  <c r="M257" i="1820" s="1"/>
  <c r="K257" i="1821" s="1"/>
  <c r="M257" i="1821" s="1"/>
  <c r="K257" i="1822" s="1"/>
  <c r="M257" i="1822" s="1"/>
  <c r="K257" i="1823" s="1"/>
  <c r="M257" i="1823" s="1"/>
  <c r="K257" i="1824" s="1"/>
  <c r="M257" i="1824" s="1"/>
  <c r="K257" i="1825" s="1"/>
  <c r="M257" i="1825" s="1"/>
  <c r="K257" i="1826" s="1"/>
  <c r="M257" i="1826" s="1"/>
  <c r="K257" i="1827" s="1"/>
  <c r="M257" i="1827" s="1"/>
  <c r="K257" i="1828" s="1"/>
  <c r="M257" i="1828" s="1"/>
  <c r="K257" i="1829" s="1"/>
  <c r="M257" i="1829" s="1"/>
  <c r="K257" i="1830" s="1"/>
  <c r="M257" i="1830" s="1"/>
  <c r="K257" i="1831" s="1"/>
  <c r="M257" i="1831" s="1"/>
  <c r="K257" i="1832" s="1"/>
  <c r="M257" i="1832" s="1"/>
  <c r="K257" i="1833" s="1"/>
  <c r="M257" i="1833" s="1"/>
  <c r="K257" i="1834" s="1"/>
  <c r="M257" i="1834" s="1"/>
  <c r="K257" i="1835" s="1"/>
  <c r="M257" i="1835" s="1"/>
  <c r="K257" i="1836" s="1"/>
  <c r="M257" i="1836" s="1"/>
  <c r="K257" i="1837" s="1"/>
  <c r="M257" i="1837" s="1"/>
  <c r="K257" i="1838" s="1"/>
  <c r="M257" i="1838" s="1"/>
  <c r="K257" i="1839" s="1"/>
  <c r="M257" i="1839" s="1"/>
  <c r="K257" i="1840" s="1"/>
  <c r="M257" i="1840" s="1"/>
  <c r="K257" i="1841" s="1"/>
  <c r="M257" i="1841" s="1"/>
  <c r="K257" i="1842" s="1"/>
  <c r="M257" i="1842" s="1"/>
  <c r="M256" i="1813"/>
  <c r="K256" i="1814" s="1"/>
  <c r="M256" i="1814" s="1"/>
  <c r="K256" i="1815" s="1"/>
  <c r="M256" i="1815" s="1"/>
  <c r="K256" i="1816" s="1"/>
  <c r="M256" i="1816" s="1"/>
  <c r="K256" i="1817" s="1"/>
  <c r="M256" i="1817" s="1"/>
  <c r="K256" i="1818" s="1"/>
  <c r="M256" i="1818" s="1"/>
  <c r="K256" i="1819" s="1"/>
  <c r="M256" i="1819" s="1"/>
  <c r="K256" i="1820" s="1"/>
  <c r="M256" i="1820" s="1"/>
  <c r="K256" i="1821" s="1"/>
  <c r="M256" i="1821" s="1"/>
  <c r="K256" i="1822" s="1"/>
  <c r="M256" i="1822" s="1"/>
  <c r="K256" i="1823" s="1"/>
  <c r="M256" i="1823" s="1"/>
  <c r="K256" i="1824" s="1"/>
  <c r="M256" i="1824" s="1"/>
  <c r="K256" i="1825" s="1"/>
  <c r="M256" i="1825" s="1"/>
  <c r="K256" i="1826" s="1"/>
  <c r="M256" i="1826" s="1"/>
  <c r="K256" i="1827" s="1"/>
  <c r="M256" i="1827" s="1"/>
  <c r="K256" i="1828" s="1"/>
  <c r="M256" i="1828" s="1"/>
  <c r="K256" i="1829" s="1"/>
  <c r="M256" i="1829" s="1"/>
  <c r="K256" i="1830" s="1"/>
  <c r="M256" i="1830" s="1"/>
  <c r="K256" i="1831" s="1"/>
  <c r="M256" i="1831" s="1"/>
  <c r="K256" i="1832" s="1"/>
  <c r="M256" i="1832" s="1"/>
  <c r="K256" i="1833" s="1"/>
  <c r="M256" i="1833" s="1"/>
  <c r="K256" i="1834" s="1"/>
  <c r="M256" i="1834" s="1"/>
  <c r="K256" i="1835" s="1"/>
  <c r="M256" i="1835" s="1"/>
  <c r="K256" i="1836" s="1"/>
  <c r="M256" i="1836" s="1"/>
  <c r="K256" i="1837" s="1"/>
  <c r="M256" i="1837" s="1"/>
  <c r="K256" i="1838" s="1"/>
  <c r="M256" i="1838" s="1"/>
  <c r="K256" i="1839" s="1"/>
  <c r="M256" i="1839" s="1"/>
  <c r="K256" i="1840" s="1"/>
  <c r="M256" i="1840" s="1"/>
  <c r="K256" i="1841" s="1"/>
  <c r="M256" i="1841" s="1"/>
  <c r="K256" i="1842" s="1"/>
  <c r="M256" i="1842" s="1"/>
  <c r="M255" i="1813"/>
  <c r="K255" i="1814" s="1"/>
  <c r="M255" i="1814" s="1"/>
  <c r="K255" i="1815" s="1"/>
  <c r="M255" i="1815" s="1"/>
  <c r="K255" i="1816" s="1"/>
  <c r="M255" i="1816" s="1"/>
  <c r="K255" i="1817" s="1"/>
  <c r="M255" i="1817" s="1"/>
  <c r="K255" i="1818" s="1"/>
  <c r="M255" i="1818" s="1"/>
  <c r="K255" i="1819" s="1"/>
  <c r="M255" i="1819" s="1"/>
  <c r="K255" i="1820" s="1"/>
  <c r="M255" i="1820" s="1"/>
  <c r="K255" i="1821" s="1"/>
  <c r="M255" i="1821" s="1"/>
  <c r="K255" i="1822" s="1"/>
  <c r="M255" i="1822" s="1"/>
  <c r="K255" i="1823" s="1"/>
  <c r="M255" i="1823" s="1"/>
  <c r="K255" i="1824" s="1"/>
  <c r="M255" i="1824" s="1"/>
  <c r="K255" i="1825" s="1"/>
  <c r="M255" i="1825" s="1"/>
  <c r="K255" i="1826" s="1"/>
  <c r="M255" i="1826" s="1"/>
  <c r="K255" i="1827" s="1"/>
  <c r="M255" i="1827" s="1"/>
  <c r="K255" i="1828" s="1"/>
  <c r="M255" i="1828" s="1"/>
  <c r="K255" i="1829" s="1"/>
  <c r="M255" i="1829" s="1"/>
  <c r="K255" i="1830" s="1"/>
  <c r="M255" i="1830" s="1"/>
  <c r="K255" i="1831" s="1"/>
  <c r="M255" i="1831" s="1"/>
  <c r="K255" i="1832" s="1"/>
  <c r="M255" i="1832" s="1"/>
  <c r="K255" i="1833" s="1"/>
  <c r="M255" i="1833" s="1"/>
  <c r="K255" i="1834" s="1"/>
  <c r="M255" i="1834" s="1"/>
  <c r="K255" i="1835" s="1"/>
  <c r="M255" i="1835" s="1"/>
  <c r="K255" i="1836" s="1"/>
  <c r="M255" i="1836" s="1"/>
  <c r="K255" i="1837" s="1"/>
  <c r="M255" i="1837" s="1"/>
  <c r="K255" i="1838" s="1"/>
  <c r="M255" i="1838" s="1"/>
  <c r="K255" i="1839" s="1"/>
  <c r="M255" i="1839" s="1"/>
  <c r="K255" i="1840" s="1"/>
  <c r="M255" i="1840" s="1"/>
  <c r="K255" i="1841" s="1"/>
  <c r="M255" i="1841" s="1"/>
  <c r="K255" i="1842" s="1"/>
  <c r="M255" i="1842" s="1"/>
  <c r="M253" i="1813"/>
  <c r="K253" i="1814" s="1"/>
  <c r="M253" i="1814" s="1"/>
  <c r="K253" i="1815" s="1"/>
  <c r="M253" i="1815" s="1"/>
  <c r="K253" i="1816" s="1"/>
  <c r="M253" i="1816" s="1"/>
  <c r="K253" i="1817" s="1"/>
  <c r="M253" i="1817" s="1"/>
  <c r="K253" i="1818" s="1"/>
  <c r="M253" i="1818" s="1"/>
  <c r="K253" i="1819" s="1"/>
  <c r="M253" i="1819" s="1"/>
  <c r="K253" i="1820" s="1"/>
  <c r="M253" i="1820" s="1"/>
  <c r="K253" i="1821" s="1"/>
  <c r="M253" i="1821" s="1"/>
  <c r="K253" i="1822" s="1"/>
  <c r="M253" i="1822" s="1"/>
  <c r="K253" i="1823" s="1"/>
  <c r="M253" i="1823" s="1"/>
  <c r="K253" i="1824" s="1"/>
  <c r="M253" i="1824" s="1"/>
  <c r="K253" i="1825" s="1"/>
  <c r="M253" i="1825" s="1"/>
  <c r="K253" i="1826" s="1"/>
  <c r="M253" i="1826" s="1"/>
  <c r="K253" i="1827" s="1"/>
  <c r="M253" i="1827" s="1"/>
  <c r="K253" i="1828" s="1"/>
  <c r="M253" i="1828" s="1"/>
  <c r="K253" i="1829" s="1"/>
  <c r="M253" i="1829" s="1"/>
  <c r="K253" i="1830" s="1"/>
  <c r="M253" i="1830" s="1"/>
  <c r="K253" i="1831" s="1"/>
  <c r="M253" i="1831" s="1"/>
  <c r="K253" i="1832" s="1"/>
  <c r="M253" i="1832" s="1"/>
  <c r="K253" i="1833" s="1"/>
  <c r="M253" i="1833" s="1"/>
  <c r="K253" i="1834" s="1"/>
  <c r="M253" i="1834" s="1"/>
  <c r="K253" i="1835" s="1"/>
  <c r="M253" i="1835" s="1"/>
  <c r="K253" i="1836" s="1"/>
  <c r="M253" i="1836" s="1"/>
  <c r="K253" i="1837" s="1"/>
  <c r="M253" i="1837" s="1"/>
  <c r="K253" i="1838" s="1"/>
  <c r="M253" i="1838" s="1"/>
  <c r="K253" i="1839" s="1"/>
  <c r="M253" i="1839" s="1"/>
  <c r="K253" i="1840" s="1"/>
  <c r="M253" i="1840" s="1"/>
  <c r="K253" i="1841" s="1"/>
  <c r="M253" i="1841" s="1"/>
  <c r="K253" i="1842" s="1"/>
  <c r="M253" i="1842" s="1"/>
  <c r="M252" i="1813"/>
  <c r="K252" i="1814" s="1"/>
  <c r="M252" i="1814" s="1"/>
  <c r="K252" i="1815" s="1"/>
  <c r="M252" i="1815" s="1"/>
  <c r="K252" i="1816" s="1"/>
  <c r="M252" i="1816" s="1"/>
  <c r="K252" i="1817" s="1"/>
  <c r="M252" i="1817" s="1"/>
  <c r="K252" i="1818" s="1"/>
  <c r="M252" i="1818" s="1"/>
  <c r="K252" i="1819" s="1"/>
  <c r="M252" i="1819" s="1"/>
  <c r="K252" i="1820" s="1"/>
  <c r="M252" i="1820" s="1"/>
  <c r="K252" i="1821" s="1"/>
  <c r="M252" i="1821" s="1"/>
  <c r="K252" i="1822" s="1"/>
  <c r="M252" i="1822" s="1"/>
  <c r="K252" i="1823" s="1"/>
  <c r="M252" i="1823" s="1"/>
  <c r="K252" i="1824" s="1"/>
  <c r="M252" i="1824" s="1"/>
  <c r="K252" i="1825" s="1"/>
  <c r="M252" i="1825" s="1"/>
  <c r="K252" i="1826" s="1"/>
  <c r="M252" i="1826" s="1"/>
  <c r="K252" i="1827" s="1"/>
  <c r="M252" i="1827" s="1"/>
  <c r="K252" i="1828" s="1"/>
  <c r="M252" i="1828" s="1"/>
  <c r="K252" i="1829" s="1"/>
  <c r="M252" i="1829" s="1"/>
  <c r="K252" i="1830" s="1"/>
  <c r="M252" i="1830" s="1"/>
  <c r="K252" i="1831" s="1"/>
  <c r="M252" i="1831" s="1"/>
  <c r="K252" i="1832" s="1"/>
  <c r="M252" i="1832" s="1"/>
  <c r="K252" i="1833" s="1"/>
  <c r="M252" i="1833" s="1"/>
  <c r="K252" i="1834" s="1"/>
  <c r="M252" i="1834" s="1"/>
  <c r="K252" i="1835" s="1"/>
  <c r="M252" i="1835" s="1"/>
  <c r="K252" i="1836" s="1"/>
  <c r="M252" i="1836" s="1"/>
  <c r="K252" i="1837" s="1"/>
  <c r="M252" i="1837" s="1"/>
  <c r="K252" i="1838" s="1"/>
  <c r="M252" i="1838" s="1"/>
  <c r="K252" i="1839" s="1"/>
  <c r="M252" i="1839" s="1"/>
  <c r="K252" i="1840" s="1"/>
  <c r="M252" i="1840" s="1"/>
  <c r="K252" i="1841" s="1"/>
  <c r="M252" i="1841" s="1"/>
  <c r="K252" i="1842" s="1"/>
  <c r="M252" i="1842" s="1"/>
  <c r="M251" i="1813"/>
  <c r="K251" i="1814" s="1"/>
  <c r="M251" i="1814" s="1"/>
  <c r="K251" i="1815" s="1"/>
  <c r="M251" i="1815" s="1"/>
  <c r="K251" i="1816" s="1"/>
  <c r="M251" i="1816" s="1"/>
  <c r="K251" i="1817" s="1"/>
  <c r="M251" i="1817" s="1"/>
  <c r="K251" i="1818" s="1"/>
  <c r="M251" i="1818" s="1"/>
  <c r="K251" i="1819" s="1"/>
  <c r="M251" i="1819" s="1"/>
  <c r="K251" i="1820" s="1"/>
  <c r="M251" i="1820" s="1"/>
  <c r="K251" i="1821" s="1"/>
  <c r="M251" i="1821" s="1"/>
  <c r="K251" i="1822" s="1"/>
  <c r="M251" i="1822" s="1"/>
  <c r="K251" i="1823" s="1"/>
  <c r="M251" i="1823" s="1"/>
  <c r="K251" i="1824" s="1"/>
  <c r="M251" i="1824" s="1"/>
  <c r="K251" i="1825" s="1"/>
  <c r="M251" i="1825" s="1"/>
  <c r="K251" i="1826" s="1"/>
  <c r="M251" i="1826" s="1"/>
  <c r="K251" i="1827" s="1"/>
  <c r="M251" i="1827" s="1"/>
  <c r="K251" i="1828" s="1"/>
  <c r="M251" i="1828" s="1"/>
  <c r="K251" i="1829" s="1"/>
  <c r="M251" i="1829" s="1"/>
  <c r="K251" i="1830" s="1"/>
  <c r="M251" i="1830" s="1"/>
  <c r="K251" i="1831" s="1"/>
  <c r="M251" i="1831" s="1"/>
  <c r="K251" i="1832" s="1"/>
  <c r="M251" i="1832" s="1"/>
  <c r="K251" i="1833" s="1"/>
  <c r="M251" i="1833" s="1"/>
  <c r="K251" i="1834" s="1"/>
  <c r="M251" i="1834" s="1"/>
  <c r="K251" i="1835" s="1"/>
  <c r="M251" i="1835" s="1"/>
  <c r="K251" i="1836" s="1"/>
  <c r="M251" i="1836" s="1"/>
  <c r="K251" i="1837" s="1"/>
  <c r="M251" i="1837" s="1"/>
  <c r="K251" i="1838" s="1"/>
  <c r="M251" i="1838" s="1"/>
  <c r="K251" i="1839" s="1"/>
  <c r="M251" i="1839" s="1"/>
  <c r="K251" i="1840" s="1"/>
  <c r="M251" i="1840" s="1"/>
  <c r="K251" i="1841" s="1"/>
  <c r="M251" i="1841" s="1"/>
  <c r="K251" i="1842" s="1"/>
  <c r="M251" i="1842" s="1"/>
  <c r="M249" i="1813"/>
  <c r="K249" i="1814" s="1"/>
  <c r="M249" i="1814" s="1"/>
  <c r="K249" i="1815" s="1"/>
  <c r="M249" i="1815" s="1"/>
  <c r="K249" i="1816" s="1"/>
  <c r="M249" i="1816" s="1"/>
  <c r="K249" i="1817" s="1"/>
  <c r="M249" i="1817" s="1"/>
  <c r="K249" i="1818" s="1"/>
  <c r="M249" i="1818" s="1"/>
  <c r="K249" i="1819" s="1"/>
  <c r="M249" i="1819" s="1"/>
  <c r="K249" i="1820" s="1"/>
  <c r="M249" i="1820" s="1"/>
  <c r="K249" i="1821" s="1"/>
  <c r="M249" i="1821" s="1"/>
  <c r="K249" i="1822" s="1"/>
  <c r="M249" i="1822" s="1"/>
  <c r="K249" i="1823" s="1"/>
  <c r="M249" i="1823" s="1"/>
  <c r="K249" i="1824" s="1"/>
  <c r="M249" i="1824" s="1"/>
  <c r="K249" i="1825" s="1"/>
  <c r="M249" i="1825" s="1"/>
  <c r="K249" i="1826" s="1"/>
  <c r="M249" i="1826" s="1"/>
  <c r="K249" i="1827" s="1"/>
  <c r="M249" i="1827" s="1"/>
  <c r="K249" i="1828" s="1"/>
  <c r="M249" i="1828" s="1"/>
  <c r="K249" i="1829" s="1"/>
  <c r="M249" i="1829" s="1"/>
  <c r="K249" i="1830" s="1"/>
  <c r="M249" i="1830" s="1"/>
  <c r="K249" i="1831" s="1"/>
  <c r="M249" i="1831" s="1"/>
  <c r="K249" i="1832" s="1"/>
  <c r="M249" i="1832" s="1"/>
  <c r="K249" i="1833" s="1"/>
  <c r="M249" i="1833" s="1"/>
  <c r="K249" i="1834" s="1"/>
  <c r="M249" i="1834" s="1"/>
  <c r="K249" i="1835" s="1"/>
  <c r="M249" i="1835" s="1"/>
  <c r="K249" i="1836" s="1"/>
  <c r="M249" i="1836" s="1"/>
  <c r="K249" i="1837" s="1"/>
  <c r="M249" i="1837" s="1"/>
  <c r="K249" i="1838" s="1"/>
  <c r="M249" i="1838" s="1"/>
  <c r="K249" i="1839" s="1"/>
  <c r="M249" i="1839" s="1"/>
  <c r="K249" i="1840" s="1"/>
  <c r="M249" i="1840" s="1"/>
  <c r="K249" i="1841" s="1"/>
  <c r="M249" i="1841" s="1"/>
  <c r="K249" i="1842" s="1"/>
  <c r="M249" i="1842" s="1"/>
  <c r="M248" i="1813"/>
  <c r="K248" i="1814" s="1"/>
  <c r="M248" i="1814" s="1"/>
  <c r="K248" i="1815" s="1"/>
  <c r="M248" i="1815" s="1"/>
  <c r="K248" i="1816" s="1"/>
  <c r="M248" i="1816" s="1"/>
  <c r="K248" i="1817" s="1"/>
  <c r="M248" i="1817" s="1"/>
  <c r="K248" i="1818" s="1"/>
  <c r="M248" i="1818" s="1"/>
  <c r="K248" i="1819" s="1"/>
  <c r="M248" i="1819" s="1"/>
  <c r="K248" i="1820" s="1"/>
  <c r="M248" i="1820" s="1"/>
  <c r="K248" i="1821" s="1"/>
  <c r="M248" i="1821" s="1"/>
  <c r="K248" i="1822" s="1"/>
  <c r="M248" i="1822" s="1"/>
  <c r="K248" i="1823" s="1"/>
  <c r="M248" i="1823" s="1"/>
  <c r="K248" i="1824" s="1"/>
  <c r="M248" i="1824" s="1"/>
  <c r="K248" i="1825" s="1"/>
  <c r="M248" i="1825" s="1"/>
  <c r="K248" i="1826" s="1"/>
  <c r="M248" i="1826" s="1"/>
  <c r="K248" i="1827" s="1"/>
  <c r="M248" i="1827" s="1"/>
  <c r="K248" i="1828" s="1"/>
  <c r="M248" i="1828" s="1"/>
  <c r="K248" i="1829" s="1"/>
  <c r="M248" i="1829" s="1"/>
  <c r="K248" i="1830" s="1"/>
  <c r="M248" i="1830" s="1"/>
  <c r="K248" i="1831" s="1"/>
  <c r="M248" i="1831" s="1"/>
  <c r="K248" i="1832" s="1"/>
  <c r="M248" i="1832" s="1"/>
  <c r="K248" i="1833" s="1"/>
  <c r="M248" i="1833" s="1"/>
  <c r="K248" i="1834" s="1"/>
  <c r="M248" i="1834" s="1"/>
  <c r="K248" i="1835" s="1"/>
  <c r="M248" i="1835" s="1"/>
  <c r="K248" i="1836" s="1"/>
  <c r="M248" i="1836" s="1"/>
  <c r="K248" i="1837" s="1"/>
  <c r="M248" i="1837" s="1"/>
  <c r="K248" i="1838" s="1"/>
  <c r="M248" i="1838" s="1"/>
  <c r="K248" i="1839" s="1"/>
  <c r="M248" i="1839" s="1"/>
  <c r="K248" i="1840" s="1"/>
  <c r="M248" i="1840" s="1"/>
  <c r="K248" i="1841" s="1"/>
  <c r="M248" i="1841" s="1"/>
  <c r="K248" i="1842" s="1"/>
  <c r="M248" i="1842" s="1"/>
  <c r="M247" i="1813"/>
  <c r="K247" i="1814" s="1"/>
  <c r="M247" i="1814" s="1"/>
  <c r="K247" i="1815" s="1"/>
  <c r="M247" i="1815" s="1"/>
  <c r="K247" i="1816" s="1"/>
  <c r="M247" i="1816" s="1"/>
  <c r="K247" i="1817" s="1"/>
  <c r="M247" i="1817" s="1"/>
  <c r="K247" i="1818" s="1"/>
  <c r="M247" i="1818" s="1"/>
  <c r="K247" i="1819" s="1"/>
  <c r="M247" i="1819" s="1"/>
  <c r="K247" i="1820" s="1"/>
  <c r="M247" i="1820" s="1"/>
  <c r="K247" i="1821" s="1"/>
  <c r="M247" i="1821" s="1"/>
  <c r="K247" i="1822" s="1"/>
  <c r="M247" i="1822" s="1"/>
  <c r="K247" i="1823" s="1"/>
  <c r="M247" i="1823" s="1"/>
  <c r="K247" i="1824" s="1"/>
  <c r="M247" i="1824" s="1"/>
  <c r="K247" i="1825" s="1"/>
  <c r="M247" i="1825" s="1"/>
  <c r="K247" i="1826" s="1"/>
  <c r="M247" i="1826" s="1"/>
  <c r="K247" i="1827" s="1"/>
  <c r="M247" i="1827" s="1"/>
  <c r="K247" i="1828" s="1"/>
  <c r="M247" i="1828" s="1"/>
  <c r="K247" i="1829" s="1"/>
  <c r="M247" i="1829" s="1"/>
  <c r="K247" i="1830" s="1"/>
  <c r="M247" i="1830" s="1"/>
  <c r="K247" i="1831" s="1"/>
  <c r="M247" i="1831" s="1"/>
  <c r="K247" i="1832" s="1"/>
  <c r="M247" i="1832" s="1"/>
  <c r="K247" i="1833" s="1"/>
  <c r="M247" i="1833" s="1"/>
  <c r="K247" i="1834" s="1"/>
  <c r="M247" i="1834" s="1"/>
  <c r="K247" i="1835" s="1"/>
  <c r="M247" i="1835" s="1"/>
  <c r="K247" i="1836" s="1"/>
  <c r="M247" i="1836" s="1"/>
  <c r="K247" i="1837" s="1"/>
  <c r="M247" i="1837" s="1"/>
  <c r="K247" i="1838" s="1"/>
  <c r="M247" i="1838" s="1"/>
  <c r="K247" i="1839" s="1"/>
  <c r="M247" i="1839" s="1"/>
  <c r="K247" i="1840" s="1"/>
  <c r="M247" i="1840" s="1"/>
  <c r="K247" i="1841" s="1"/>
  <c r="M247" i="1841" s="1"/>
  <c r="K247" i="1842" s="1"/>
  <c r="M247" i="1842" s="1"/>
  <c r="M177" i="1813"/>
  <c r="K177" i="1814" s="1"/>
  <c r="M177" i="1814" s="1"/>
  <c r="K177" i="1815" s="1"/>
  <c r="M177" i="1815" s="1"/>
  <c r="K177" i="1816" s="1"/>
  <c r="M177" i="1816" s="1"/>
  <c r="K177" i="1817" s="1"/>
  <c r="M177" i="1817" s="1"/>
  <c r="K177" i="1818" s="1"/>
  <c r="M177" i="1818" s="1"/>
  <c r="K177" i="1819" s="1"/>
  <c r="M177" i="1819" s="1"/>
  <c r="K177" i="1820" s="1"/>
  <c r="M177" i="1820" s="1"/>
  <c r="K177" i="1821" s="1"/>
  <c r="M177" i="1821" s="1"/>
  <c r="K177" i="1822" s="1"/>
  <c r="M177" i="1822" s="1"/>
  <c r="K177" i="1823" s="1"/>
  <c r="M177" i="1823" s="1"/>
  <c r="K177" i="1824" s="1"/>
  <c r="M177" i="1824" s="1"/>
  <c r="K177" i="1825" s="1"/>
  <c r="M177" i="1825" s="1"/>
  <c r="K177" i="1826" s="1"/>
  <c r="M177" i="1826" s="1"/>
  <c r="K177" i="1827" s="1"/>
  <c r="M177" i="1827" s="1"/>
  <c r="K177" i="1828" s="1"/>
  <c r="M177" i="1828" s="1"/>
  <c r="K177" i="1829" s="1"/>
  <c r="M177" i="1829" s="1"/>
  <c r="K177" i="1830" s="1"/>
  <c r="M177" i="1830" s="1"/>
  <c r="K177" i="1831" s="1"/>
  <c r="M177" i="1831" s="1"/>
  <c r="K177" i="1832" s="1"/>
  <c r="M177" i="1832" s="1"/>
  <c r="K177" i="1833" s="1"/>
  <c r="M177" i="1833" s="1"/>
  <c r="K177" i="1834" s="1"/>
  <c r="M177" i="1834" s="1"/>
  <c r="K177" i="1835" s="1"/>
  <c r="M177" i="1835" s="1"/>
  <c r="K177" i="1836" s="1"/>
  <c r="M177" i="1836" s="1"/>
  <c r="K177" i="1837" s="1"/>
  <c r="M177" i="1837" s="1"/>
  <c r="K177" i="1838" s="1"/>
  <c r="M177" i="1838" s="1"/>
  <c r="K177" i="1839" s="1"/>
  <c r="M177" i="1839" s="1"/>
  <c r="K177" i="1840" s="1"/>
  <c r="M177" i="1840" s="1"/>
  <c r="K177" i="1841" s="1"/>
  <c r="M177" i="1841" s="1"/>
  <c r="K177" i="1842" s="1"/>
  <c r="M177" i="1842" s="1"/>
  <c r="M176" i="1813"/>
  <c r="K176" i="1814" s="1"/>
  <c r="M176" i="1814" s="1"/>
  <c r="K176" i="1815" s="1"/>
  <c r="M176" i="1815" s="1"/>
  <c r="K176" i="1816" s="1"/>
  <c r="M176" i="1816" s="1"/>
  <c r="K176" i="1817" s="1"/>
  <c r="M176" i="1817" s="1"/>
  <c r="K176" i="1818" s="1"/>
  <c r="M176" i="1818" s="1"/>
  <c r="K176" i="1819" s="1"/>
  <c r="M176" i="1819" s="1"/>
  <c r="K176" i="1820" s="1"/>
  <c r="M176" i="1820" s="1"/>
  <c r="K176" i="1821" s="1"/>
  <c r="M176" i="1821" s="1"/>
  <c r="K176" i="1822" s="1"/>
  <c r="M176" i="1822" s="1"/>
  <c r="K176" i="1823" s="1"/>
  <c r="M176" i="1823" s="1"/>
  <c r="K176" i="1824" s="1"/>
  <c r="M176" i="1824" s="1"/>
  <c r="K176" i="1825" s="1"/>
  <c r="M176" i="1825" s="1"/>
  <c r="K176" i="1826" s="1"/>
  <c r="M176" i="1826" s="1"/>
  <c r="K176" i="1827" s="1"/>
  <c r="M176" i="1827" s="1"/>
  <c r="K176" i="1828" s="1"/>
  <c r="M176" i="1828" s="1"/>
  <c r="K176" i="1829" s="1"/>
  <c r="M176" i="1829" s="1"/>
  <c r="K176" i="1830" s="1"/>
  <c r="M176" i="1830" s="1"/>
  <c r="K176" i="1831" s="1"/>
  <c r="M176" i="1831" s="1"/>
  <c r="K176" i="1832" s="1"/>
  <c r="M176" i="1832" s="1"/>
  <c r="K176" i="1833" s="1"/>
  <c r="M176" i="1833" s="1"/>
  <c r="K176" i="1834" s="1"/>
  <c r="M176" i="1834" s="1"/>
  <c r="K176" i="1835" s="1"/>
  <c r="M176" i="1835" s="1"/>
  <c r="K176" i="1836" s="1"/>
  <c r="M176" i="1836" s="1"/>
  <c r="K176" i="1837" s="1"/>
  <c r="M176" i="1837" s="1"/>
  <c r="K176" i="1838" s="1"/>
  <c r="M176" i="1838" s="1"/>
  <c r="K176" i="1839" s="1"/>
  <c r="M176" i="1839" s="1"/>
  <c r="K176" i="1840" s="1"/>
  <c r="M176" i="1840" s="1"/>
  <c r="K176" i="1841" s="1"/>
  <c r="M176" i="1841" s="1"/>
  <c r="K176" i="1842" s="1"/>
  <c r="M176" i="1842" s="1"/>
  <c r="M175" i="1813"/>
  <c r="K175" i="1814" s="1"/>
  <c r="M175" i="1814" s="1"/>
  <c r="K175" i="1815" s="1"/>
  <c r="M175" i="1815" s="1"/>
  <c r="K175" i="1816" s="1"/>
  <c r="M175" i="1816" s="1"/>
  <c r="K175" i="1817" s="1"/>
  <c r="M175" i="1817" s="1"/>
  <c r="K175" i="1818" s="1"/>
  <c r="M175" i="1818" s="1"/>
  <c r="K175" i="1819" s="1"/>
  <c r="M175" i="1819" s="1"/>
  <c r="K175" i="1820" s="1"/>
  <c r="M175" i="1820" s="1"/>
  <c r="K175" i="1821" s="1"/>
  <c r="M175" i="1821" s="1"/>
  <c r="K175" i="1822" s="1"/>
  <c r="M175" i="1822" s="1"/>
  <c r="K175" i="1823" s="1"/>
  <c r="M175" i="1823" s="1"/>
  <c r="K175" i="1824" s="1"/>
  <c r="M175" i="1824" s="1"/>
  <c r="K175" i="1825" s="1"/>
  <c r="M175" i="1825" s="1"/>
  <c r="K175" i="1826" s="1"/>
  <c r="M175" i="1826" s="1"/>
  <c r="K175" i="1827" s="1"/>
  <c r="M175" i="1827" s="1"/>
  <c r="K175" i="1828" s="1"/>
  <c r="M175" i="1828" s="1"/>
  <c r="K175" i="1829" s="1"/>
  <c r="M175" i="1829" s="1"/>
  <c r="K175" i="1830" s="1"/>
  <c r="M175" i="1830" s="1"/>
  <c r="K175" i="1831" s="1"/>
  <c r="M175" i="1831" s="1"/>
  <c r="K175" i="1832" s="1"/>
  <c r="M175" i="1832" s="1"/>
  <c r="K175" i="1833" s="1"/>
  <c r="M175" i="1833" s="1"/>
  <c r="K175" i="1834" s="1"/>
  <c r="M175" i="1834" s="1"/>
  <c r="K175" i="1835" s="1"/>
  <c r="M175" i="1835" s="1"/>
  <c r="K175" i="1836" s="1"/>
  <c r="M175" i="1836" s="1"/>
  <c r="K175" i="1837" s="1"/>
  <c r="M175" i="1837" s="1"/>
  <c r="K175" i="1838" s="1"/>
  <c r="M175" i="1838" s="1"/>
  <c r="K175" i="1839" s="1"/>
  <c r="M175" i="1839" s="1"/>
  <c r="K175" i="1840" s="1"/>
  <c r="M175" i="1840" s="1"/>
  <c r="K175" i="1841" s="1"/>
  <c r="M175" i="1841" s="1"/>
  <c r="K175" i="1842" s="1"/>
  <c r="M175" i="1842" s="1"/>
  <c r="M174" i="1813"/>
  <c r="K174" i="1814" s="1"/>
  <c r="M174" i="1814" s="1"/>
  <c r="K174" i="1815" s="1"/>
  <c r="M174" i="1815" s="1"/>
  <c r="K174" i="1816" s="1"/>
  <c r="M174" i="1816" s="1"/>
  <c r="K174" i="1817" s="1"/>
  <c r="M174" i="1817" s="1"/>
  <c r="K174" i="1818" s="1"/>
  <c r="M174" i="1818" s="1"/>
  <c r="K174" i="1819" s="1"/>
  <c r="M174" i="1819" s="1"/>
  <c r="K174" i="1820" s="1"/>
  <c r="M174" i="1820" s="1"/>
  <c r="K174" i="1821" s="1"/>
  <c r="M174" i="1821" s="1"/>
  <c r="K174" i="1822" s="1"/>
  <c r="M174" i="1822" s="1"/>
  <c r="K174" i="1823" s="1"/>
  <c r="M174" i="1823" s="1"/>
  <c r="K174" i="1824" s="1"/>
  <c r="M174" i="1824" s="1"/>
  <c r="K174" i="1825" s="1"/>
  <c r="M174" i="1825" s="1"/>
  <c r="K174" i="1826" s="1"/>
  <c r="M174" i="1826" s="1"/>
  <c r="K174" i="1827" s="1"/>
  <c r="M174" i="1827" s="1"/>
  <c r="K174" i="1828" s="1"/>
  <c r="M174" i="1828" s="1"/>
  <c r="K174" i="1829" s="1"/>
  <c r="M174" i="1829" s="1"/>
  <c r="K174" i="1830" s="1"/>
  <c r="M174" i="1830" s="1"/>
  <c r="K174" i="1831" s="1"/>
  <c r="M174" i="1831" s="1"/>
  <c r="K174" i="1832" s="1"/>
  <c r="M174" i="1832" s="1"/>
  <c r="K174" i="1833" s="1"/>
  <c r="M174" i="1833" s="1"/>
  <c r="K174" i="1834" s="1"/>
  <c r="M174" i="1834" s="1"/>
  <c r="K174" i="1835" s="1"/>
  <c r="M174" i="1835" s="1"/>
  <c r="K174" i="1836" s="1"/>
  <c r="M174" i="1836" s="1"/>
  <c r="K174" i="1837" s="1"/>
  <c r="M174" i="1837" s="1"/>
  <c r="K174" i="1838" s="1"/>
  <c r="M174" i="1838" s="1"/>
  <c r="K174" i="1839" s="1"/>
  <c r="M174" i="1839" s="1"/>
  <c r="K174" i="1840" s="1"/>
  <c r="M174" i="1840" s="1"/>
  <c r="K174" i="1841" s="1"/>
  <c r="M174" i="1841" s="1"/>
  <c r="K174" i="1842" s="1"/>
  <c r="M174" i="1842" s="1"/>
  <c r="M173" i="1813"/>
  <c r="K173" i="1814" s="1"/>
  <c r="M173" i="1814" s="1"/>
  <c r="K173" i="1815" s="1"/>
  <c r="M173" i="1815" s="1"/>
  <c r="K173" i="1816" s="1"/>
  <c r="M173" i="1816" s="1"/>
  <c r="K173" i="1817" s="1"/>
  <c r="M173" i="1817" s="1"/>
  <c r="K173" i="1818" s="1"/>
  <c r="M173" i="1818" s="1"/>
  <c r="K173" i="1819" s="1"/>
  <c r="M173" i="1819" s="1"/>
  <c r="K173" i="1820" s="1"/>
  <c r="M173" i="1820" s="1"/>
  <c r="K173" i="1821" s="1"/>
  <c r="M173" i="1821" s="1"/>
  <c r="K173" i="1822" s="1"/>
  <c r="M173" i="1822" s="1"/>
  <c r="K173" i="1823" s="1"/>
  <c r="M173" i="1823" s="1"/>
  <c r="K173" i="1824" s="1"/>
  <c r="M173" i="1824" s="1"/>
  <c r="K173" i="1825" s="1"/>
  <c r="M173" i="1825" s="1"/>
  <c r="K173" i="1826" s="1"/>
  <c r="M173" i="1826" s="1"/>
  <c r="K173" i="1827" s="1"/>
  <c r="M173" i="1827" s="1"/>
  <c r="K173" i="1828" s="1"/>
  <c r="M173" i="1828" s="1"/>
  <c r="K173" i="1829" s="1"/>
  <c r="M173" i="1829" s="1"/>
  <c r="K173" i="1830" s="1"/>
  <c r="M173" i="1830" s="1"/>
  <c r="K173" i="1831" s="1"/>
  <c r="M173" i="1831" s="1"/>
  <c r="K173" i="1832" s="1"/>
  <c r="M173" i="1832" s="1"/>
  <c r="K173" i="1833" s="1"/>
  <c r="M173" i="1833" s="1"/>
  <c r="K173" i="1834" s="1"/>
  <c r="M173" i="1834" s="1"/>
  <c r="K173" i="1835" s="1"/>
  <c r="M173" i="1835" s="1"/>
  <c r="K173" i="1836" s="1"/>
  <c r="M173" i="1836" s="1"/>
  <c r="K173" i="1837" s="1"/>
  <c r="M173" i="1837" s="1"/>
  <c r="K173" i="1838" s="1"/>
  <c r="M173" i="1838" s="1"/>
  <c r="K173" i="1839" s="1"/>
  <c r="M173" i="1839" s="1"/>
  <c r="K173" i="1840" s="1"/>
  <c r="M173" i="1840" s="1"/>
  <c r="K173" i="1841" s="1"/>
  <c r="M173" i="1841" s="1"/>
  <c r="K173" i="1842" s="1"/>
  <c r="M173" i="1842" s="1"/>
  <c r="M172" i="1813"/>
  <c r="K172" i="1814" s="1"/>
  <c r="M172" i="1814" s="1"/>
  <c r="K172" i="1815" s="1"/>
  <c r="M172" i="1815" s="1"/>
  <c r="K172" i="1816" s="1"/>
  <c r="M172" i="1816" s="1"/>
  <c r="K172" i="1817" s="1"/>
  <c r="M172" i="1817" s="1"/>
  <c r="K172" i="1818" s="1"/>
  <c r="M172" i="1818" s="1"/>
  <c r="K172" i="1819" s="1"/>
  <c r="M172" i="1819" s="1"/>
  <c r="K172" i="1820" s="1"/>
  <c r="M172" i="1820" s="1"/>
  <c r="K172" i="1821" s="1"/>
  <c r="M172" i="1821" s="1"/>
  <c r="K172" i="1822" s="1"/>
  <c r="M172" i="1822" s="1"/>
  <c r="K172" i="1823" s="1"/>
  <c r="M172" i="1823" s="1"/>
  <c r="K172" i="1824" s="1"/>
  <c r="M172" i="1824" s="1"/>
  <c r="K172" i="1825" s="1"/>
  <c r="M172" i="1825" s="1"/>
  <c r="K172" i="1826" s="1"/>
  <c r="M172" i="1826" s="1"/>
  <c r="K172" i="1827" s="1"/>
  <c r="M172" i="1827" s="1"/>
  <c r="K172" i="1828" s="1"/>
  <c r="M172" i="1828" s="1"/>
  <c r="K172" i="1829" s="1"/>
  <c r="M172" i="1829" s="1"/>
  <c r="K172" i="1830" s="1"/>
  <c r="M172" i="1830" s="1"/>
  <c r="K172" i="1831" s="1"/>
  <c r="M172" i="1831" s="1"/>
  <c r="K172" i="1832" s="1"/>
  <c r="M172" i="1832" s="1"/>
  <c r="K172" i="1833" s="1"/>
  <c r="M172" i="1833" s="1"/>
  <c r="K172" i="1834" s="1"/>
  <c r="M172" i="1834" s="1"/>
  <c r="K172" i="1835" s="1"/>
  <c r="M172" i="1835" s="1"/>
  <c r="K172" i="1836" s="1"/>
  <c r="M172" i="1836" s="1"/>
  <c r="K172" i="1837" s="1"/>
  <c r="M172" i="1837" s="1"/>
  <c r="K172" i="1838" s="1"/>
  <c r="M172" i="1838" s="1"/>
  <c r="K172" i="1839" s="1"/>
  <c r="M172" i="1839" s="1"/>
  <c r="K172" i="1840" s="1"/>
  <c r="M172" i="1840" s="1"/>
  <c r="K172" i="1841" s="1"/>
  <c r="M172" i="1841" s="1"/>
  <c r="K172" i="1842" s="1"/>
  <c r="M172" i="1842" s="1"/>
  <c r="M169" i="1813"/>
  <c r="K169" i="1814" s="1"/>
  <c r="M169" i="1814" s="1"/>
  <c r="K169" i="1815" s="1"/>
  <c r="M169" i="1815" s="1"/>
  <c r="K169" i="1816" s="1"/>
  <c r="M169" i="1816" s="1"/>
  <c r="K169" i="1817" s="1"/>
  <c r="M169" i="1817" s="1"/>
  <c r="K169" i="1818" s="1"/>
  <c r="M169" i="1818" s="1"/>
  <c r="K169" i="1819" s="1"/>
  <c r="M169" i="1819" s="1"/>
  <c r="K169" i="1820" s="1"/>
  <c r="M169" i="1820" s="1"/>
  <c r="K169" i="1821" s="1"/>
  <c r="M169" i="1821" s="1"/>
  <c r="K169" i="1822" s="1"/>
  <c r="M169" i="1822" s="1"/>
  <c r="K169" i="1823" s="1"/>
  <c r="M169" i="1823" s="1"/>
  <c r="K169" i="1824" s="1"/>
  <c r="M169" i="1824" s="1"/>
  <c r="K169" i="1825" s="1"/>
  <c r="M169" i="1825" s="1"/>
  <c r="K169" i="1826" s="1"/>
  <c r="M169" i="1826" s="1"/>
  <c r="K169" i="1827" s="1"/>
  <c r="M169" i="1827" s="1"/>
  <c r="K169" i="1828" s="1"/>
  <c r="M169" i="1828" s="1"/>
  <c r="K169" i="1829" s="1"/>
  <c r="M169" i="1829" s="1"/>
  <c r="K169" i="1830" s="1"/>
  <c r="M169" i="1830" s="1"/>
  <c r="K169" i="1831" s="1"/>
  <c r="M169" i="1831" s="1"/>
  <c r="K169" i="1832" s="1"/>
  <c r="M169" i="1832" s="1"/>
  <c r="K169" i="1833" s="1"/>
  <c r="M169" i="1833" s="1"/>
  <c r="K169" i="1834" s="1"/>
  <c r="M169" i="1834" s="1"/>
  <c r="K169" i="1835" s="1"/>
  <c r="M169" i="1835" s="1"/>
  <c r="K169" i="1836" s="1"/>
  <c r="M169" i="1836" s="1"/>
  <c r="K169" i="1837" s="1"/>
  <c r="M169" i="1837" s="1"/>
  <c r="K169" i="1838" s="1"/>
  <c r="M169" i="1838" s="1"/>
  <c r="K169" i="1839" s="1"/>
  <c r="M169" i="1839" s="1"/>
  <c r="K169" i="1840" s="1"/>
  <c r="M169" i="1840" s="1"/>
  <c r="K169" i="1841" s="1"/>
  <c r="M169" i="1841" s="1"/>
  <c r="K169" i="1842" s="1"/>
  <c r="M169" i="1842" s="1"/>
  <c r="M168" i="1813"/>
  <c r="K168" i="1814" s="1"/>
  <c r="M168" i="1814" s="1"/>
  <c r="K168" i="1815" s="1"/>
  <c r="M168" i="1815" s="1"/>
  <c r="K168" i="1816" s="1"/>
  <c r="M168" i="1816" s="1"/>
  <c r="K168" i="1817" s="1"/>
  <c r="M168" i="1817" s="1"/>
  <c r="K168" i="1818" s="1"/>
  <c r="M168" i="1818" s="1"/>
  <c r="K168" i="1819" s="1"/>
  <c r="M168" i="1819" s="1"/>
  <c r="K168" i="1820" s="1"/>
  <c r="M168" i="1820" s="1"/>
  <c r="K168" i="1821" s="1"/>
  <c r="M168" i="1821" s="1"/>
  <c r="K168" i="1822" s="1"/>
  <c r="M168" i="1822" s="1"/>
  <c r="K168" i="1823" s="1"/>
  <c r="M168" i="1823" s="1"/>
  <c r="K168" i="1824" s="1"/>
  <c r="M168" i="1824" s="1"/>
  <c r="K168" i="1825" s="1"/>
  <c r="M168" i="1825" s="1"/>
  <c r="K168" i="1826" s="1"/>
  <c r="M168" i="1826" s="1"/>
  <c r="K168" i="1827" s="1"/>
  <c r="M168" i="1827" s="1"/>
  <c r="K168" i="1828" s="1"/>
  <c r="M168" i="1828" s="1"/>
  <c r="K168" i="1829" s="1"/>
  <c r="M168" i="1829" s="1"/>
  <c r="K168" i="1830" s="1"/>
  <c r="M168" i="1830" s="1"/>
  <c r="K168" i="1831" s="1"/>
  <c r="M168" i="1831" s="1"/>
  <c r="K168" i="1832" s="1"/>
  <c r="M168" i="1832" s="1"/>
  <c r="K168" i="1833" s="1"/>
  <c r="M168" i="1833" s="1"/>
  <c r="K168" i="1834" s="1"/>
  <c r="M168" i="1834" s="1"/>
  <c r="K168" i="1835" s="1"/>
  <c r="M168" i="1835" s="1"/>
  <c r="K168" i="1836" s="1"/>
  <c r="M168" i="1836" s="1"/>
  <c r="K168" i="1837" s="1"/>
  <c r="M168" i="1837" s="1"/>
  <c r="K168" i="1838" s="1"/>
  <c r="M168" i="1838" s="1"/>
  <c r="K168" i="1839" s="1"/>
  <c r="M168" i="1839" s="1"/>
  <c r="K168" i="1840" s="1"/>
  <c r="M168" i="1840" s="1"/>
  <c r="K168" i="1841" s="1"/>
  <c r="M168" i="1841" s="1"/>
  <c r="K168" i="1842" s="1"/>
  <c r="M168" i="1842" s="1"/>
  <c r="M167" i="1813"/>
  <c r="K167" i="1814" s="1"/>
  <c r="M167" i="1814" s="1"/>
  <c r="K167" i="1815" s="1"/>
  <c r="M167" i="1815" s="1"/>
  <c r="K167" i="1816" s="1"/>
  <c r="M167" i="1816" s="1"/>
  <c r="K167" i="1817" s="1"/>
  <c r="M167" i="1817" s="1"/>
  <c r="K167" i="1818" s="1"/>
  <c r="M167" i="1818" s="1"/>
  <c r="K167" i="1819" s="1"/>
  <c r="M167" i="1819" s="1"/>
  <c r="K167" i="1820" s="1"/>
  <c r="M167" i="1820" s="1"/>
  <c r="K167" i="1821" s="1"/>
  <c r="M167" i="1821" s="1"/>
  <c r="K167" i="1822" s="1"/>
  <c r="M167" i="1822" s="1"/>
  <c r="K167" i="1823" s="1"/>
  <c r="M167" i="1823" s="1"/>
  <c r="K167" i="1824" s="1"/>
  <c r="M167" i="1824" s="1"/>
  <c r="K167" i="1825" s="1"/>
  <c r="M167" i="1825" s="1"/>
  <c r="K167" i="1826" s="1"/>
  <c r="M167" i="1826" s="1"/>
  <c r="K167" i="1827" s="1"/>
  <c r="M167" i="1827" s="1"/>
  <c r="K167" i="1828" s="1"/>
  <c r="M167" i="1828" s="1"/>
  <c r="K167" i="1829" s="1"/>
  <c r="M167" i="1829" s="1"/>
  <c r="K167" i="1830" s="1"/>
  <c r="M167" i="1830" s="1"/>
  <c r="K167" i="1831" s="1"/>
  <c r="M167" i="1831" s="1"/>
  <c r="K167" i="1832" s="1"/>
  <c r="M167" i="1832" s="1"/>
  <c r="K167" i="1833" s="1"/>
  <c r="M167" i="1833" s="1"/>
  <c r="K167" i="1834" s="1"/>
  <c r="M167" i="1834" s="1"/>
  <c r="K167" i="1835" s="1"/>
  <c r="M167" i="1835" s="1"/>
  <c r="K167" i="1836" s="1"/>
  <c r="M167" i="1836" s="1"/>
  <c r="K167" i="1837" s="1"/>
  <c r="M167" i="1837" s="1"/>
  <c r="K167" i="1838" s="1"/>
  <c r="M167" i="1838" s="1"/>
  <c r="K167" i="1839" s="1"/>
  <c r="M167" i="1839" s="1"/>
  <c r="K167" i="1840" s="1"/>
  <c r="M167" i="1840" s="1"/>
  <c r="K167" i="1841" s="1"/>
  <c r="M167" i="1841" s="1"/>
  <c r="K167" i="1842" s="1"/>
  <c r="M167" i="1842" s="1"/>
  <c r="M166" i="1813"/>
  <c r="K166" i="1814" s="1"/>
  <c r="M166" i="1814" s="1"/>
  <c r="K166" i="1815" s="1"/>
  <c r="M166" i="1815" s="1"/>
  <c r="K166" i="1816" s="1"/>
  <c r="M166" i="1816" s="1"/>
  <c r="K166" i="1817" s="1"/>
  <c r="M166" i="1817" s="1"/>
  <c r="K166" i="1818" s="1"/>
  <c r="M166" i="1818" s="1"/>
  <c r="K166" i="1819" s="1"/>
  <c r="M166" i="1819" s="1"/>
  <c r="K166" i="1820" s="1"/>
  <c r="M166" i="1820" s="1"/>
  <c r="K166" i="1821" s="1"/>
  <c r="M166" i="1821" s="1"/>
  <c r="K166" i="1822" s="1"/>
  <c r="M166" i="1822" s="1"/>
  <c r="K166" i="1823" s="1"/>
  <c r="M166" i="1823" s="1"/>
  <c r="K166" i="1824" s="1"/>
  <c r="M166" i="1824" s="1"/>
  <c r="K166" i="1825" s="1"/>
  <c r="M166" i="1825" s="1"/>
  <c r="K166" i="1826" s="1"/>
  <c r="M166" i="1826" s="1"/>
  <c r="K166" i="1827" s="1"/>
  <c r="M166" i="1827" s="1"/>
  <c r="K166" i="1828" s="1"/>
  <c r="M166" i="1828" s="1"/>
  <c r="K166" i="1829" s="1"/>
  <c r="M166" i="1829" s="1"/>
  <c r="K166" i="1830" s="1"/>
  <c r="M166" i="1830" s="1"/>
  <c r="K166" i="1831" s="1"/>
  <c r="M166" i="1831" s="1"/>
  <c r="K166" i="1832" s="1"/>
  <c r="M166" i="1832" s="1"/>
  <c r="K166" i="1833" s="1"/>
  <c r="M166" i="1833" s="1"/>
  <c r="K166" i="1834" s="1"/>
  <c r="M166" i="1834" s="1"/>
  <c r="K166" i="1835" s="1"/>
  <c r="M166" i="1835" s="1"/>
  <c r="K166" i="1836" s="1"/>
  <c r="M166" i="1836" s="1"/>
  <c r="K166" i="1837" s="1"/>
  <c r="M166" i="1837" s="1"/>
  <c r="K166" i="1838" s="1"/>
  <c r="M166" i="1838" s="1"/>
  <c r="K166" i="1839" s="1"/>
  <c r="M166" i="1839" s="1"/>
  <c r="K166" i="1840" s="1"/>
  <c r="M166" i="1840" s="1"/>
  <c r="K166" i="1841" s="1"/>
  <c r="M166" i="1841" s="1"/>
  <c r="K166" i="1842" s="1"/>
  <c r="M166" i="1842" s="1"/>
  <c r="M165" i="1813"/>
  <c r="K165" i="1814" s="1"/>
  <c r="M165" i="1814" s="1"/>
  <c r="K165" i="1815" s="1"/>
  <c r="M165" i="1815" s="1"/>
  <c r="K165" i="1816" s="1"/>
  <c r="M165" i="1816" s="1"/>
  <c r="K165" i="1817" s="1"/>
  <c r="M165" i="1817" s="1"/>
  <c r="K165" i="1818" s="1"/>
  <c r="M165" i="1818" s="1"/>
  <c r="K165" i="1819" s="1"/>
  <c r="M165" i="1819" s="1"/>
  <c r="K165" i="1820" s="1"/>
  <c r="M165" i="1820" s="1"/>
  <c r="K165" i="1821" s="1"/>
  <c r="M165" i="1821" s="1"/>
  <c r="K165" i="1822" s="1"/>
  <c r="M165" i="1822" s="1"/>
  <c r="K165" i="1823" s="1"/>
  <c r="M165" i="1823" s="1"/>
  <c r="K165" i="1824" s="1"/>
  <c r="M165" i="1824" s="1"/>
  <c r="K165" i="1825" s="1"/>
  <c r="M165" i="1825" s="1"/>
  <c r="K165" i="1826" s="1"/>
  <c r="M165" i="1826" s="1"/>
  <c r="K165" i="1827" s="1"/>
  <c r="M165" i="1827" s="1"/>
  <c r="K165" i="1828" s="1"/>
  <c r="M165" i="1828" s="1"/>
  <c r="K165" i="1829" s="1"/>
  <c r="M165" i="1829" s="1"/>
  <c r="K165" i="1830" s="1"/>
  <c r="M165" i="1830" s="1"/>
  <c r="K165" i="1831" s="1"/>
  <c r="M165" i="1831" s="1"/>
  <c r="K165" i="1832" s="1"/>
  <c r="M165" i="1832" s="1"/>
  <c r="K165" i="1833" s="1"/>
  <c r="M165" i="1833" s="1"/>
  <c r="K165" i="1834" s="1"/>
  <c r="M165" i="1834" s="1"/>
  <c r="K165" i="1835" s="1"/>
  <c r="M165" i="1835" s="1"/>
  <c r="K165" i="1836" s="1"/>
  <c r="M165" i="1836" s="1"/>
  <c r="K165" i="1837" s="1"/>
  <c r="M165" i="1837" s="1"/>
  <c r="K165" i="1838" s="1"/>
  <c r="M165" i="1838" s="1"/>
  <c r="K165" i="1839" s="1"/>
  <c r="M165" i="1839" s="1"/>
  <c r="K165" i="1840" s="1"/>
  <c r="M165" i="1840" s="1"/>
  <c r="K165" i="1841" s="1"/>
  <c r="M165" i="1841" s="1"/>
  <c r="K165" i="1842" s="1"/>
  <c r="M165" i="1842" s="1"/>
  <c r="M164" i="1813"/>
  <c r="K164" i="1814" s="1"/>
  <c r="M164" i="1814" s="1"/>
  <c r="K164" i="1815" s="1"/>
  <c r="M164" i="1815" s="1"/>
  <c r="K164" i="1816" s="1"/>
  <c r="M164" i="1816" s="1"/>
  <c r="K164" i="1817" s="1"/>
  <c r="M164" i="1817" s="1"/>
  <c r="K164" i="1818" s="1"/>
  <c r="M164" i="1818" s="1"/>
  <c r="K164" i="1819" s="1"/>
  <c r="M164" i="1819" s="1"/>
  <c r="K164" i="1820" s="1"/>
  <c r="M164" i="1820" s="1"/>
  <c r="K164" i="1821" s="1"/>
  <c r="M164" i="1821" s="1"/>
  <c r="K164" i="1822" s="1"/>
  <c r="M164" i="1822" s="1"/>
  <c r="K164" i="1823" s="1"/>
  <c r="M164" i="1823" s="1"/>
  <c r="K164" i="1824" s="1"/>
  <c r="M164" i="1824" s="1"/>
  <c r="K164" i="1825" s="1"/>
  <c r="M164" i="1825" s="1"/>
  <c r="K164" i="1826" s="1"/>
  <c r="M164" i="1826" s="1"/>
  <c r="K164" i="1827" s="1"/>
  <c r="M164" i="1827" s="1"/>
  <c r="K164" i="1828" s="1"/>
  <c r="M164" i="1828" s="1"/>
  <c r="K164" i="1829" s="1"/>
  <c r="M164" i="1829" s="1"/>
  <c r="K164" i="1830" s="1"/>
  <c r="M164" i="1830" s="1"/>
  <c r="K164" i="1831" s="1"/>
  <c r="M164" i="1831" s="1"/>
  <c r="K164" i="1832" s="1"/>
  <c r="M164" i="1832" s="1"/>
  <c r="K164" i="1833" s="1"/>
  <c r="M164" i="1833" s="1"/>
  <c r="K164" i="1834" s="1"/>
  <c r="M164" i="1834" s="1"/>
  <c r="K164" i="1835" s="1"/>
  <c r="M164" i="1835" s="1"/>
  <c r="K164" i="1836" s="1"/>
  <c r="M164" i="1836" s="1"/>
  <c r="K164" i="1837" s="1"/>
  <c r="M164" i="1837" s="1"/>
  <c r="K164" i="1838" s="1"/>
  <c r="M164" i="1838" s="1"/>
  <c r="K164" i="1839" s="1"/>
  <c r="M164" i="1839" s="1"/>
  <c r="K164" i="1840" s="1"/>
  <c r="M164" i="1840" s="1"/>
  <c r="K164" i="1841" s="1"/>
  <c r="M164" i="1841" s="1"/>
  <c r="K164" i="1842" s="1"/>
  <c r="M164" i="1842" s="1"/>
  <c r="M161" i="1813"/>
  <c r="K161" i="1814" s="1"/>
  <c r="M161" i="1814" s="1"/>
  <c r="K161" i="1815" s="1"/>
  <c r="M161" i="1815" s="1"/>
  <c r="K161" i="1816" s="1"/>
  <c r="M161" i="1816" s="1"/>
  <c r="K161" i="1817" s="1"/>
  <c r="M161" i="1817" s="1"/>
  <c r="K161" i="1818" s="1"/>
  <c r="M161" i="1818" s="1"/>
  <c r="K161" i="1819" s="1"/>
  <c r="M161" i="1819" s="1"/>
  <c r="K161" i="1820" s="1"/>
  <c r="M161" i="1820" s="1"/>
  <c r="K161" i="1821" s="1"/>
  <c r="M161" i="1821" s="1"/>
  <c r="K161" i="1822" s="1"/>
  <c r="M161" i="1822" s="1"/>
  <c r="K161" i="1823" s="1"/>
  <c r="M161" i="1823" s="1"/>
  <c r="K161" i="1824" s="1"/>
  <c r="M161" i="1824" s="1"/>
  <c r="K161" i="1825" s="1"/>
  <c r="M161" i="1825" s="1"/>
  <c r="K161" i="1826" s="1"/>
  <c r="M161" i="1826" s="1"/>
  <c r="K161" i="1827" s="1"/>
  <c r="M161" i="1827" s="1"/>
  <c r="K161" i="1828" s="1"/>
  <c r="M161" i="1828" s="1"/>
  <c r="K161" i="1829" s="1"/>
  <c r="M161" i="1829" s="1"/>
  <c r="K161" i="1830" s="1"/>
  <c r="M161" i="1830" s="1"/>
  <c r="K161" i="1831" s="1"/>
  <c r="M161" i="1831" s="1"/>
  <c r="K161" i="1832" s="1"/>
  <c r="M161" i="1832" s="1"/>
  <c r="K161" i="1833" s="1"/>
  <c r="M161" i="1833" s="1"/>
  <c r="K161" i="1834" s="1"/>
  <c r="M161" i="1834" s="1"/>
  <c r="K161" i="1835" s="1"/>
  <c r="M161" i="1835" s="1"/>
  <c r="K161" i="1836" s="1"/>
  <c r="M161" i="1836" s="1"/>
  <c r="K161" i="1837" s="1"/>
  <c r="M161" i="1837" s="1"/>
  <c r="K161" i="1838" s="1"/>
  <c r="M161" i="1838" s="1"/>
  <c r="K161" i="1839" s="1"/>
  <c r="M161" i="1839" s="1"/>
  <c r="K161" i="1840" s="1"/>
  <c r="M161" i="1840" s="1"/>
  <c r="K161" i="1841" s="1"/>
  <c r="M161" i="1841" s="1"/>
  <c r="K161" i="1842" s="1"/>
  <c r="M161" i="1842" s="1"/>
  <c r="M160" i="1813"/>
  <c r="K160" i="1814" s="1"/>
  <c r="M160" i="1814" s="1"/>
  <c r="K160" i="1815" s="1"/>
  <c r="M160" i="1815" s="1"/>
  <c r="K160" i="1816" s="1"/>
  <c r="M160" i="1816" s="1"/>
  <c r="K160" i="1817" s="1"/>
  <c r="M160" i="1817" s="1"/>
  <c r="K160" i="1818" s="1"/>
  <c r="M160" i="1818" s="1"/>
  <c r="K160" i="1819" s="1"/>
  <c r="M160" i="1819" s="1"/>
  <c r="K160" i="1820" s="1"/>
  <c r="M160" i="1820" s="1"/>
  <c r="K160" i="1821" s="1"/>
  <c r="M160" i="1821" s="1"/>
  <c r="K160" i="1822" s="1"/>
  <c r="M160" i="1822" s="1"/>
  <c r="K160" i="1823" s="1"/>
  <c r="M160" i="1823" s="1"/>
  <c r="K160" i="1824" s="1"/>
  <c r="M160" i="1824" s="1"/>
  <c r="K160" i="1825" s="1"/>
  <c r="M160" i="1825" s="1"/>
  <c r="K160" i="1826" s="1"/>
  <c r="M160" i="1826" s="1"/>
  <c r="K160" i="1827" s="1"/>
  <c r="M160" i="1827" s="1"/>
  <c r="K160" i="1828" s="1"/>
  <c r="M160" i="1828" s="1"/>
  <c r="K160" i="1829" s="1"/>
  <c r="M160" i="1829" s="1"/>
  <c r="K160" i="1830" s="1"/>
  <c r="M160" i="1830" s="1"/>
  <c r="K160" i="1831" s="1"/>
  <c r="M160" i="1831" s="1"/>
  <c r="K160" i="1832" s="1"/>
  <c r="M160" i="1832" s="1"/>
  <c r="K160" i="1833" s="1"/>
  <c r="M160" i="1833" s="1"/>
  <c r="K160" i="1834" s="1"/>
  <c r="M160" i="1834" s="1"/>
  <c r="K160" i="1835" s="1"/>
  <c r="M160" i="1835" s="1"/>
  <c r="K160" i="1836" s="1"/>
  <c r="M160" i="1836" s="1"/>
  <c r="K160" i="1837" s="1"/>
  <c r="M160" i="1837" s="1"/>
  <c r="K160" i="1838" s="1"/>
  <c r="M160" i="1838" s="1"/>
  <c r="K160" i="1839" s="1"/>
  <c r="M160" i="1839" s="1"/>
  <c r="K160" i="1840" s="1"/>
  <c r="M160" i="1840" s="1"/>
  <c r="K160" i="1841" s="1"/>
  <c r="M160" i="1841" s="1"/>
  <c r="K160" i="1842" s="1"/>
  <c r="M160" i="1842" s="1"/>
  <c r="M159" i="1813"/>
  <c r="K159" i="1814" s="1"/>
  <c r="M159" i="1814" s="1"/>
  <c r="K159" i="1815" s="1"/>
  <c r="M159" i="1815" s="1"/>
  <c r="K159" i="1816" s="1"/>
  <c r="M159" i="1816" s="1"/>
  <c r="K159" i="1817" s="1"/>
  <c r="M159" i="1817" s="1"/>
  <c r="K159" i="1818" s="1"/>
  <c r="M159" i="1818" s="1"/>
  <c r="K159" i="1819" s="1"/>
  <c r="M159" i="1819" s="1"/>
  <c r="K159" i="1820" s="1"/>
  <c r="M159" i="1820" s="1"/>
  <c r="K159" i="1821" s="1"/>
  <c r="M159" i="1821" s="1"/>
  <c r="K159" i="1822" s="1"/>
  <c r="M159" i="1822" s="1"/>
  <c r="K159" i="1823" s="1"/>
  <c r="M159" i="1823" s="1"/>
  <c r="K159" i="1824" s="1"/>
  <c r="M159" i="1824" s="1"/>
  <c r="K159" i="1825" s="1"/>
  <c r="M159" i="1825" s="1"/>
  <c r="K159" i="1826" s="1"/>
  <c r="M159" i="1826" s="1"/>
  <c r="K159" i="1827" s="1"/>
  <c r="M159" i="1827" s="1"/>
  <c r="K159" i="1828" s="1"/>
  <c r="M159" i="1828" s="1"/>
  <c r="K159" i="1829" s="1"/>
  <c r="M159" i="1829" s="1"/>
  <c r="K159" i="1830" s="1"/>
  <c r="M159" i="1830" s="1"/>
  <c r="K159" i="1831" s="1"/>
  <c r="M159" i="1831" s="1"/>
  <c r="K159" i="1832" s="1"/>
  <c r="M159" i="1832" s="1"/>
  <c r="K159" i="1833" s="1"/>
  <c r="M159" i="1833" s="1"/>
  <c r="K159" i="1834" s="1"/>
  <c r="M159" i="1834" s="1"/>
  <c r="K159" i="1835" s="1"/>
  <c r="M159" i="1835" s="1"/>
  <c r="K159" i="1836" s="1"/>
  <c r="M159" i="1836" s="1"/>
  <c r="K159" i="1837" s="1"/>
  <c r="M159" i="1837" s="1"/>
  <c r="K159" i="1838" s="1"/>
  <c r="M159" i="1838" s="1"/>
  <c r="K159" i="1839" s="1"/>
  <c r="M159" i="1839" s="1"/>
  <c r="K159" i="1840" s="1"/>
  <c r="M159" i="1840" s="1"/>
  <c r="K159" i="1841" s="1"/>
  <c r="M159" i="1841" s="1"/>
  <c r="K159" i="1842" s="1"/>
  <c r="M159" i="1842" s="1"/>
  <c r="M158" i="1813"/>
  <c r="K158" i="1814" s="1"/>
  <c r="M158" i="1814" s="1"/>
  <c r="K158" i="1815" s="1"/>
  <c r="M158" i="1815" s="1"/>
  <c r="K158" i="1816" s="1"/>
  <c r="M158" i="1816" s="1"/>
  <c r="K158" i="1817" s="1"/>
  <c r="M158" i="1817" s="1"/>
  <c r="K158" i="1818" s="1"/>
  <c r="M158" i="1818" s="1"/>
  <c r="K158" i="1819" s="1"/>
  <c r="M158" i="1819" s="1"/>
  <c r="K158" i="1820" s="1"/>
  <c r="M158" i="1820" s="1"/>
  <c r="K158" i="1821" s="1"/>
  <c r="M158" i="1821" s="1"/>
  <c r="K158" i="1822" s="1"/>
  <c r="M158" i="1822" s="1"/>
  <c r="K158" i="1823" s="1"/>
  <c r="M158" i="1823" s="1"/>
  <c r="K158" i="1824" s="1"/>
  <c r="M158" i="1824" s="1"/>
  <c r="K158" i="1825" s="1"/>
  <c r="M158" i="1825" s="1"/>
  <c r="K158" i="1826" s="1"/>
  <c r="M158" i="1826" s="1"/>
  <c r="K158" i="1827" s="1"/>
  <c r="M158" i="1827" s="1"/>
  <c r="K158" i="1828" s="1"/>
  <c r="M158" i="1828" s="1"/>
  <c r="K158" i="1829" s="1"/>
  <c r="M158" i="1829" s="1"/>
  <c r="K158" i="1830" s="1"/>
  <c r="M158" i="1830" s="1"/>
  <c r="K158" i="1831" s="1"/>
  <c r="M158" i="1831" s="1"/>
  <c r="K158" i="1832" s="1"/>
  <c r="M158" i="1832" s="1"/>
  <c r="K158" i="1833" s="1"/>
  <c r="M158" i="1833" s="1"/>
  <c r="K158" i="1834" s="1"/>
  <c r="M158" i="1834" s="1"/>
  <c r="K158" i="1835" s="1"/>
  <c r="M158" i="1835" s="1"/>
  <c r="K158" i="1836" s="1"/>
  <c r="M158" i="1836" s="1"/>
  <c r="K158" i="1837" s="1"/>
  <c r="M158" i="1837" s="1"/>
  <c r="K158" i="1838" s="1"/>
  <c r="M158" i="1838" s="1"/>
  <c r="K158" i="1839" s="1"/>
  <c r="M158" i="1839" s="1"/>
  <c r="K158" i="1840" s="1"/>
  <c r="M158" i="1840" s="1"/>
  <c r="K158" i="1841" s="1"/>
  <c r="M158" i="1841" s="1"/>
  <c r="K158" i="1842" s="1"/>
  <c r="M158" i="1842" s="1"/>
  <c r="M148" i="1813"/>
  <c r="K148" i="1814" s="1"/>
  <c r="M148" i="1814" s="1"/>
  <c r="K148" i="1815" s="1"/>
  <c r="M148" i="1815" s="1"/>
  <c r="K148" i="1816" s="1"/>
  <c r="M148" i="1816" s="1"/>
  <c r="K148" i="1817" s="1"/>
  <c r="M148" i="1817" s="1"/>
  <c r="K148" i="1818" s="1"/>
  <c r="M148" i="1818" s="1"/>
  <c r="K148" i="1819" s="1"/>
  <c r="M148" i="1819" s="1"/>
  <c r="K148" i="1820" s="1"/>
  <c r="M148" i="1820" s="1"/>
  <c r="K148" i="1821" s="1"/>
  <c r="M148" i="1821" s="1"/>
  <c r="K148" i="1822" s="1"/>
  <c r="M148" i="1822" s="1"/>
  <c r="K148" i="1823" s="1"/>
  <c r="M148" i="1823" s="1"/>
  <c r="K148" i="1824" s="1"/>
  <c r="M148" i="1824" s="1"/>
  <c r="K148" i="1825" s="1"/>
  <c r="M148" i="1825" s="1"/>
  <c r="K148" i="1826" s="1"/>
  <c r="M148" i="1826" s="1"/>
  <c r="K148" i="1827" s="1"/>
  <c r="M148" i="1827" s="1"/>
  <c r="K148" i="1828" s="1"/>
  <c r="M148" i="1828" s="1"/>
  <c r="K148" i="1829" s="1"/>
  <c r="M148" i="1829" s="1"/>
  <c r="K148" i="1830" s="1"/>
  <c r="M148" i="1830" s="1"/>
  <c r="K148" i="1831" s="1"/>
  <c r="M148" i="1831" s="1"/>
  <c r="K148" i="1832" s="1"/>
  <c r="M148" i="1832" s="1"/>
  <c r="K148" i="1833" s="1"/>
  <c r="M148" i="1833" s="1"/>
  <c r="K148" i="1834" s="1"/>
  <c r="M148" i="1834" s="1"/>
  <c r="K148" i="1835" s="1"/>
  <c r="M148" i="1835" s="1"/>
  <c r="K148" i="1836" s="1"/>
  <c r="M148" i="1836" s="1"/>
  <c r="K148" i="1837" s="1"/>
  <c r="M148" i="1837" s="1"/>
  <c r="K148" i="1838" s="1"/>
  <c r="M148" i="1838" s="1"/>
  <c r="K148" i="1839" s="1"/>
  <c r="M148" i="1839" s="1"/>
  <c r="K148" i="1840" s="1"/>
  <c r="M148" i="1840" s="1"/>
  <c r="K148" i="1841" s="1"/>
  <c r="M148" i="1841" s="1"/>
  <c r="K148" i="1842" s="1"/>
  <c r="M148" i="1842" s="1"/>
  <c r="M145" i="1813"/>
  <c r="K145" i="1814" s="1"/>
  <c r="M145" i="1814" s="1"/>
  <c r="K145" i="1815" s="1"/>
  <c r="M145" i="1815" s="1"/>
  <c r="K145" i="1816" s="1"/>
  <c r="M145" i="1816" s="1"/>
  <c r="K145" i="1817" s="1"/>
  <c r="M145" i="1817" s="1"/>
  <c r="K145" i="1818" s="1"/>
  <c r="M145" i="1818" s="1"/>
  <c r="K145" i="1819" s="1"/>
  <c r="M145" i="1819" s="1"/>
  <c r="K145" i="1820" s="1"/>
  <c r="M145" i="1820" s="1"/>
  <c r="K145" i="1821" s="1"/>
  <c r="M145" i="1821" s="1"/>
  <c r="K145" i="1822" s="1"/>
  <c r="M145" i="1822" s="1"/>
  <c r="K145" i="1823" s="1"/>
  <c r="M145" i="1823" s="1"/>
  <c r="K145" i="1824" s="1"/>
  <c r="M145" i="1824" s="1"/>
  <c r="K145" i="1825" s="1"/>
  <c r="M145" i="1825" s="1"/>
  <c r="K145" i="1826" s="1"/>
  <c r="M145" i="1826" s="1"/>
  <c r="K145" i="1827" s="1"/>
  <c r="M145" i="1827" s="1"/>
  <c r="K145" i="1828" s="1"/>
  <c r="M145" i="1828" s="1"/>
  <c r="K145" i="1829" s="1"/>
  <c r="M145" i="1829" s="1"/>
  <c r="K145" i="1830" s="1"/>
  <c r="M145" i="1830" s="1"/>
  <c r="K145" i="1831" s="1"/>
  <c r="M145" i="1831" s="1"/>
  <c r="K145" i="1832" s="1"/>
  <c r="M145" i="1832" s="1"/>
  <c r="K145" i="1833" s="1"/>
  <c r="M145" i="1833" s="1"/>
  <c r="K145" i="1834" s="1"/>
  <c r="M145" i="1834" s="1"/>
  <c r="K145" i="1835" s="1"/>
  <c r="M145" i="1835" s="1"/>
  <c r="K145" i="1836" s="1"/>
  <c r="M145" i="1836" s="1"/>
  <c r="K145" i="1837" s="1"/>
  <c r="M145" i="1837" s="1"/>
  <c r="K145" i="1838" s="1"/>
  <c r="M145" i="1838" s="1"/>
  <c r="K145" i="1839" s="1"/>
  <c r="M145" i="1839" s="1"/>
  <c r="K145" i="1840" s="1"/>
  <c r="M145" i="1840" s="1"/>
  <c r="K145" i="1841" s="1"/>
  <c r="M145" i="1841" s="1"/>
  <c r="K145" i="1842" s="1"/>
  <c r="M145" i="1842" s="1"/>
  <c r="M144" i="1813"/>
  <c r="K144" i="1814" s="1"/>
  <c r="M144" i="1814" s="1"/>
  <c r="K144" i="1815" s="1"/>
  <c r="M144" i="1815" s="1"/>
  <c r="K144" i="1816" s="1"/>
  <c r="M144" i="1816" s="1"/>
  <c r="K144" i="1817" s="1"/>
  <c r="M144" i="1817" s="1"/>
  <c r="K144" i="1818" s="1"/>
  <c r="M144" i="1818" s="1"/>
  <c r="K144" i="1819" s="1"/>
  <c r="M144" i="1819" s="1"/>
  <c r="K144" i="1820" s="1"/>
  <c r="M144" i="1820" s="1"/>
  <c r="K144" i="1821" s="1"/>
  <c r="M144" i="1821" s="1"/>
  <c r="K144" i="1822" s="1"/>
  <c r="M144" i="1822" s="1"/>
  <c r="K144" i="1823" s="1"/>
  <c r="M144" i="1823" s="1"/>
  <c r="K144" i="1824" s="1"/>
  <c r="M144" i="1824" s="1"/>
  <c r="K144" i="1825" s="1"/>
  <c r="M144" i="1825" s="1"/>
  <c r="K144" i="1826" s="1"/>
  <c r="M144" i="1826" s="1"/>
  <c r="K144" i="1827" s="1"/>
  <c r="M144" i="1827" s="1"/>
  <c r="K144" i="1828" s="1"/>
  <c r="M144" i="1828" s="1"/>
  <c r="K144" i="1829" s="1"/>
  <c r="M144" i="1829" s="1"/>
  <c r="K144" i="1830" s="1"/>
  <c r="M144" i="1830" s="1"/>
  <c r="K144" i="1831" s="1"/>
  <c r="M144" i="1831" s="1"/>
  <c r="K144" i="1832" s="1"/>
  <c r="M144" i="1832" s="1"/>
  <c r="K144" i="1833" s="1"/>
  <c r="M144" i="1833" s="1"/>
  <c r="K144" i="1834" s="1"/>
  <c r="M144" i="1834" s="1"/>
  <c r="K144" i="1835" s="1"/>
  <c r="M144" i="1835" s="1"/>
  <c r="K144" i="1836" s="1"/>
  <c r="M144" i="1836" s="1"/>
  <c r="K144" i="1837" s="1"/>
  <c r="M144" i="1837" s="1"/>
  <c r="K144" i="1838" s="1"/>
  <c r="M144" i="1838" s="1"/>
  <c r="K144" i="1839" s="1"/>
  <c r="M144" i="1839" s="1"/>
  <c r="K144" i="1840" s="1"/>
  <c r="M144" i="1840" s="1"/>
  <c r="K144" i="1841" s="1"/>
  <c r="M144" i="1841" s="1"/>
  <c r="K144" i="1842" s="1"/>
  <c r="M144" i="1842" s="1"/>
  <c r="M143" i="1813"/>
  <c r="K143" i="1814" s="1"/>
  <c r="M143" i="1814" s="1"/>
  <c r="K143" i="1815" s="1"/>
  <c r="M143" i="1815" s="1"/>
  <c r="K143" i="1816" s="1"/>
  <c r="M143" i="1816" s="1"/>
  <c r="K143" i="1817" s="1"/>
  <c r="M143" i="1817" s="1"/>
  <c r="K143" i="1818" s="1"/>
  <c r="M143" i="1818" s="1"/>
  <c r="K143" i="1819" s="1"/>
  <c r="M143" i="1819" s="1"/>
  <c r="K143" i="1820" s="1"/>
  <c r="M143" i="1820" s="1"/>
  <c r="K143" i="1821" s="1"/>
  <c r="M143" i="1821" s="1"/>
  <c r="K143" i="1822" s="1"/>
  <c r="M143" i="1822" s="1"/>
  <c r="K143" i="1823" s="1"/>
  <c r="M143" i="1823" s="1"/>
  <c r="K143" i="1824" s="1"/>
  <c r="M143" i="1824" s="1"/>
  <c r="K143" i="1825" s="1"/>
  <c r="M143" i="1825" s="1"/>
  <c r="K143" i="1826" s="1"/>
  <c r="M143" i="1826" s="1"/>
  <c r="K143" i="1827" s="1"/>
  <c r="M143" i="1827" s="1"/>
  <c r="K143" i="1828" s="1"/>
  <c r="M143" i="1828" s="1"/>
  <c r="K143" i="1829" s="1"/>
  <c r="M143" i="1829" s="1"/>
  <c r="K143" i="1830" s="1"/>
  <c r="M143" i="1830" s="1"/>
  <c r="K143" i="1831" s="1"/>
  <c r="M143" i="1831" s="1"/>
  <c r="K143" i="1832" s="1"/>
  <c r="M143" i="1832" s="1"/>
  <c r="K143" i="1833" s="1"/>
  <c r="M143" i="1833" s="1"/>
  <c r="K143" i="1834" s="1"/>
  <c r="M143" i="1834" s="1"/>
  <c r="K143" i="1835" s="1"/>
  <c r="M143" i="1835" s="1"/>
  <c r="K143" i="1836" s="1"/>
  <c r="M143" i="1836" s="1"/>
  <c r="K143" i="1837" s="1"/>
  <c r="M143" i="1837" s="1"/>
  <c r="K143" i="1838" s="1"/>
  <c r="M143" i="1838" s="1"/>
  <c r="K143" i="1839" s="1"/>
  <c r="M143" i="1839" s="1"/>
  <c r="K143" i="1840" s="1"/>
  <c r="M143" i="1840" s="1"/>
  <c r="K143" i="1841" s="1"/>
  <c r="M143" i="1841" s="1"/>
  <c r="K143" i="1842" s="1"/>
  <c r="M143" i="1842" s="1"/>
  <c r="M142" i="1813"/>
  <c r="K142" i="1814" s="1"/>
  <c r="M142" i="1814" s="1"/>
  <c r="K142" i="1815" s="1"/>
  <c r="M142" i="1815" s="1"/>
  <c r="K142" i="1816" s="1"/>
  <c r="M142" i="1816" s="1"/>
  <c r="K142" i="1817" s="1"/>
  <c r="M142" i="1817" s="1"/>
  <c r="K142" i="1818" s="1"/>
  <c r="M142" i="1818" s="1"/>
  <c r="K142" i="1819" s="1"/>
  <c r="M142" i="1819" s="1"/>
  <c r="K142" i="1820" s="1"/>
  <c r="M142" i="1820" s="1"/>
  <c r="K142" i="1821" s="1"/>
  <c r="M142" i="1821" s="1"/>
  <c r="K142" i="1822" s="1"/>
  <c r="M142" i="1822" s="1"/>
  <c r="K142" i="1823" s="1"/>
  <c r="M142" i="1823" s="1"/>
  <c r="K142" i="1824" s="1"/>
  <c r="M142" i="1824" s="1"/>
  <c r="K142" i="1825" s="1"/>
  <c r="M142" i="1825" s="1"/>
  <c r="K142" i="1826" s="1"/>
  <c r="M142" i="1826" s="1"/>
  <c r="K142" i="1827" s="1"/>
  <c r="M142" i="1827" s="1"/>
  <c r="K142" i="1828" s="1"/>
  <c r="M142" i="1828" s="1"/>
  <c r="K142" i="1829" s="1"/>
  <c r="M142" i="1829" s="1"/>
  <c r="K142" i="1830" s="1"/>
  <c r="M142" i="1830" s="1"/>
  <c r="K142" i="1831" s="1"/>
  <c r="M142" i="1831" s="1"/>
  <c r="K142" i="1832" s="1"/>
  <c r="M142" i="1832" s="1"/>
  <c r="K142" i="1833" s="1"/>
  <c r="M142" i="1833" s="1"/>
  <c r="K142" i="1834" s="1"/>
  <c r="M142" i="1834" s="1"/>
  <c r="K142" i="1835" s="1"/>
  <c r="M142" i="1835" s="1"/>
  <c r="K142" i="1836" s="1"/>
  <c r="M142" i="1836" s="1"/>
  <c r="K142" i="1837" s="1"/>
  <c r="M142" i="1837" s="1"/>
  <c r="K142" i="1838" s="1"/>
  <c r="M142" i="1838" s="1"/>
  <c r="K142" i="1839" s="1"/>
  <c r="M142" i="1839" s="1"/>
  <c r="K142" i="1840" s="1"/>
  <c r="M142" i="1840" s="1"/>
  <c r="K142" i="1841" s="1"/>
  <c r="M142" i="1841" s="1"/>
  <c r="K142" i="1842" s="1"/>
  <c r="M142" i="1842" s="1"/>
  <c r="M141" i="1813"/>
  <c r="K141" i="1814" s="1"/>
  <c r="M141" i="1814" s="1"/>
  <c r="K141" i="1815" s="1"/>
  <c r="M141" i="1815" s="1"/>
  <c r="K141" i="1816" s="1"/>
  <c r="M141" i="1816" s="1"/>
  <c r="K141" i="1817" s="1"/>
  <c r="M141" i="1817" s="1"/>
  <c r="K141" i="1818" s="1"/>
  <c r="M141" i="1818" s="1"/>
  <c r="K141" i="1819" s="1"/>
  <c r="M141" i="1819" s="1"/>
  <c r="K141" i="1820" s="1"/>
  <c r="M141" i="1820" s="1"/>
  <c r="K141" i="1821" s="1"/>
  <c r="M141" i="1821" s="1"/>
  <c r="K141" i="1822" s="1"/>
  <c r="M141" i="1822" s="1"/>
  <c r="K141" i="1823" s="1"/>
  <c r="M141" i="1823" s="1"/>
  <c r="K141" i="1824" s="1"/>
  <c r="M141" i="1824" s="1"/>
  <c r="K141" i="1825" s="1"/>
  <c r="M141" i="1825" s="1"/>
  <c r="K141" i="1826" s="1"/>
  <c r="M141" i="1826" s="1"/>
  <c r="K141" i="1827" s="1"/>
  <c r="M141" i="1827" s="1"/>
  <c r="K141" i="1828" s="1"/>
  <c r="M141" i="1828" s="1"/>
  <c r="K141" i="1829" s="1"/>
  <c r="M141" i="1829" s="1"/>
  <c r="K141" i="1830" s="1"/>
  <c r="M141" i="1830" s="1"/>
  <c r="K141" i="1831" s="1"/>
  <c r="M141" i="1831" s="1"/>
  <c r="K141" i="1832" s="1"/>
  <c r="M141" i="1832" s="1"/>
  <c r="K141" i="1833" s="1"/>
  <c r="M141" i="1833" s="1"/>
  <c r="K141" i="1834" s="1"/>
  <c r="M141" i="1834" s="1"/>
  <c r="K141" i="1835" s="1"/>
  <c r="M141" i="1835" s="1"/>
  <c r="K141" i="1836" s="1"/>
  <c r="M141" i="1836" s="1"/>
  <c r="K141" i="1837" s="1"/>
  <c r="M141" i="1837" s="1"/>
  <c r="K141" i="1838" s="1"/>
  <c r="M141" i="1838" s="1"/>
  <c r="K141" i="1839" s="1"/>
  <c r="M141" i="1839" s="1"/>
  <c r="K141" i="1840" s="1"/>
  <c r="M141" i="1840" s="1"/>
  <c r="K141" i="1841" s="1"/>
  <c r="M141" i="1841" s="1"/>
  <c r="K141" i="1842" s="1"/>
  <c r="M141" i="1842" s="1"/>
  <c r="M140" i="1813"/>
  <c r="K140" i="1814" s="1"/>
  <c r="M140" i="1814" s="1"/>
  <c r="K140" i="1815" s="1"/>
  <c r="M140" i="1815" s="1"/>
  <c r="K140" i="1816" s="1"/>
  <c r="M140" i="1816" s="1"/>
  <c r="K140" i="1817" s="1"/>
  <c r="M140" i="1817" s="1"/>
  <c r="K140" i="1818" s="1"/>
  <c r="M140" i="1818" s="1"/>
  <c r="K140" i="1819" s="1"/>
  <c r="M140" i="1819" s="1"/>
  <c r="K140" i="1820" s="1"/>
  <c r="M140" i="1820" s="1"/>
  <c r="K140" i="1821" s="1"/>
  <c r="M140" i="1821" s="1"/>
  <c r="K140" i="1822" s="1"/>
  <c r="M140" i="1822" s="1"/>
  <c r="K140" i="1823" s="1"/>
  <c r="M140" i="1823" s="1"/>
  <c r="K140" i="1824" s="1"/>
  <c r="M140" i="1824" s="1"/>
  <c r="K140" i="1825" s="1"/>
  <c r="M140" i="1825" s="1"/>
  <c r="K140" i="1826" s="1"/>
  <c r="M140" i="1826" s="1"/>
  <c r="K140" i="1827" s="1"/>
  <c r="M140" i="1827" s="1"/>
  <c r="K140" i="1828" s="1"/>
  <c r="M140" i="1828" s="1"/>
  <c r="K140" i="1829" s="1"/>
  <c r="M140" i="1829" s="1"/>
  <c r="K140" i="1830" s="1"/>
  <c r="M140" i="1830" s="1"/>
  <c r="K140" i="1831" s="1"/>
  <c r="M140" i="1831" s="1"/>
  <c r="K140" i="1832" s="1"/>
  <c r="M140" i="1832" s="1"/>
  <c r="K140" i="1833" s="1"/>
  <c r="M140" i="1833" s="1"/>
  <c r="K140" i="1834" s="1"/>
  <c r="M140" i="1834" s="1"/>
  <c r="K140" i="1835" s="1"/>
  <c r="M140" i="1835" s="1"/>
  <c r="K140" i="1836" s="1"/>
  <c r="M140" i="1836" s="1"/>
  <c r="K140" i="1837" s="1"/>
  <c r="M140" i="1837" s="1"/>
  <c r="K140" i="1838" s="1"/>
  <c r="M140" i="1838" s="1"/>
  <c r="K140" i="1839" s="1"/>
  <c r="M140" i="1839" s="1"/>
  <c r="K140" i="1840" s="1"/>
  <c r="M140" i="1840" s="1"/>
  <c r="K140" i="1841" s="1"/>
  <c r="M140" i="1841" s="1"/>
  <c r="K140" i="1842" s="1"/>
  <c r="M140" i="1842" s="1"/>
  <c r="K130" i="1815"/>
  <c r="M130" i="1815" s="1"/>
  <c r="K130" i="1816" s="1"/>
  <c r="M130" i="1816" s="1"/>
  <c r="K130" i="1817" s="1"/>
  <c r="M130" i="1817" s="1"/>
  <c r="K130" i="1825" s="1"/>
  <c r="M130" i="1825" s="1"/>
  <c r="K130" i="1834" s="1"/>
  <c r="M130" i="1834" s="1"/>
  <c r="K130" i="1835" s="1"/>
  <c r="M130" i="1835" s="1"/>
  <c r="K130" i="1836" s="1"/>
  <c r="M130" i="1836" s="1"/>
  <c r="K130" i="1837" s="1"/>
  <c r="M130" i="1837" s="1"/>
  <c r="K130" i="1838" s="1"/>
  <c r="M130" i="1838" s="1"/>
  <c r="K130" i="1839" s="1"/>
  <c r="M130" i="1839" s="1"/>
  <c r="K130" i="1840" s="1"/>
  <c r="M130" i="1840" s="1"/>
  <c r="K130" i="1841" s="1"/>
  <c r="M130" i="1841" s="1"/>
  <c r="K130" i="1842" s="1"/>
  <c r="M130" i="1842" s="1"/>
  <c r="M129" i="1813"/>
  <c r="K129" i="1814" s="1"/>
  <c r="M129" i="1814" s="1"/>
  <c r="K129" i="1815" s="1"/>
  <c r="M129" i="1815" s="1"/>
  <c r="K129" i="1816" s="1"/>
  <c r="M129" i="1816" s="1"/>
  <c r="K129" i="1817" s="1"/>
  <c r="M129" i="1817" s="1"/>
  <c r="K129" i="1818" s="1"/>
  <c r="M129" i="1818" s="1"/>
  <c r="K129" i="1819" s="1"/>
  <c r="M129" i="1819" s="1"/>
  <c r="K129" i="1820" s="1"/>
  <c r="M129" i="1820" s="1"/>
  <c r="K129" i="1821" s="1"/>
  <c r="M129" i="1821" s="1"/>
  <c r="K129" i="1822" s="1"/>
  <c r="M129" i="1822" s="1"/>
  <c r="K129" i="1823" s="1"/>
  <c r="M129" i="1823" s="1"/>
  <c r="K129" i="1824" s="1"/>
  <c r="M129" i="1824" s="1"/>
  <c r="K129" i="1825" s="1"/>
  <c r="M129" i="1825" s="1"/>
  <c r="K129" i="1826" s="1"/>
  <c r="M129" i="1826" s="1"/>
  <c r="K129" i="1827" s="1"/>
  <c r="M129" i="1827" s="1"/>
  <c r="K129" i="1828" s="1"/>
  <c r="M129" i="1828" s="1"/>
  <c r="K129" i="1829" s="1"/>
  <c r="M129" i="1829" s="1"/>
  <c r="K129" i="1830" s="1"/>
  <c r="M129" i="1830" s="1"/>
  <c r="K129" i="1831" s="1"/>
  <c r="M129" i="1831" s="1"/>
  <c r="K129" i="1832" s="1"/>
  <c r="M129" i="1832" s="1"/>
  <c r="K129" i="1833" s="1"/>
  <c r="M129" i="1833" s="1"/>
  <c r="K129" i="1834" s="1"/>
  <c r="M129" i="1834" s="1"/>
  <c r="K129" i="1835" s="1"/>
  <c r="M129" i="1835" s="1"/>
  <c r="K129" i="1836" s="1"/>
  <c r="M129" i="1836" s="1"/>
  <c r="K129" i="1837" s="1"/>
  <c r="M129" i="1837" s="1"/>
  <c r="K129" i="1838" s="1"/>
  <c r="M129" i="1838" s="1"/>
  <c r="K129" i="1839" s="1"/>
  <c r="M129" i="1839" s="1"/>
  <c r="K129" i="1840" s="1"/>
  <c r="M129" i="1840" s="1"/>
  <c r="K129" i="1841" s="1"/>
  <c r="M129" i="1841" s="1"/>
  <c r="K129" i="1842" s="1"/>
  <c r="M129" i="1842" s="1"/>
  <c r="M128" i="1813"/>
  <c r="K128" i="1814" s="1"/>
  <c r="M128" i="1814" s="1"/>
  <c r="K128" i="1815" s="1"/>
  <c r="M128" i="1815" s="1"/>
  <c r="K128" i="1816" s="1"/>
  <c r="M128" i="1816" s="1"/>
  <c r="K128" i="1817" s="1"/>
  <c r="M128" i="1817" s="1"/>
  <c r="K128" i="1818" s="1"/>
  <c r="M128" i="1818" s="1"/>
  <c r="K128" i="1819" s="1"/>
  <c r="M128" i="1819" s="1"/>
  <c r="K128" i="1820" s="1"/>
  <c r="M128" i="1820" s="1"/>
  <c r="K128" i="1821" s="1"/>
  <c r="M128" i="1821" s="1"/>
  <c r="K128" i="1822" s="1"/>
  <c r="M128" i="1822" s="1"/>
  <c r="K128" i="1823" s="1"/>
  <c r="M128" i="1823" s="1"/>
  <c r="K128" i="1824" s="1"/>
  <c r="M128" i="1824" s="1"/>
  <c r="K128" i="1825" s="1"/>
  <c r="M128" i="1825" s="1"/>
  <c r="K128" i="1826" s="1"/>
  <c r="M128" i="1826" s="1"/>
  <c r="K128" i="1827" s="1"/>
  <c r="M128" i="1827" s="1"/>
  <c r="K128" i="1828" s="1"/>
  <c r="M128" i="1828" s="1"/>
  <c r="K128" i="1829" s="1"/>
  <c r="M128" i="1829" s="1"/>
  <c r="K128" i="1830" s="1"/>
  <c r="M128" i="1830" s="1"/>
  <c r="K128" i="1831" s="1"/>
  <c r="M128" i="1831" s="1"/>
  <c r="K128" i="1832" s="1"/>
  <c r="M128" i="1832" s="1"/>
  <c r="K128" i="1833" s="1"/>
  <c r="M128" i="1833" s="1"/>
  <c r="K128" i="1834" s="1"/>
  <c r="M128" i="1834" s="1"/>
  <c r="K128" i="1835" s="1"/>
  <c r="M128" i="1835" s="1"/>
  <c r="K128" i="1836" s="1"/>
  <c r="M128" i="1836" s="1"/>
  <c r="K128" i="1837" s="1"/>
  <c r="M128" i="1837" s="1"/>
  <c r="K128" i="1838" s="1"/>
  <c r="M128" i="1838" s="1"/>
  <c r="K128" i="1839" s="1"/>
  <c r="M128" i="1839" s="1"/>
  <c r="K128" i="1840" s="1"/>
  <c r="M128" i="1840" s="1"/>
  <c r="K128" i="1841" s="1"/>
  <c r="M128" i="1841" s="1"/>
  <c r="K128" i="1842" s="1"/>
  <c r="M128" i="1842" s="1"/>
  <c r="M127" i="1813"/>
  <c r="K127" i="1814" s="1"/>
  <c r="M127" i="1814" s="1"/>
  <c r="K127" i="1815" s="1"/>
  <c r="M127" i="1815" s="1"/>
  <c r="K127" i="1816" s="1"/>
  <c r="M127" i="1816" s="1"/>
  <c r="K127" i="1817" s="1"/>
  <c r="M127" i="1817" s="1"/>
  <c r="K127" i="1818" s="1"/>
  <c r="M127" i="1818" s="1"/>
  <c r="K127" i="1819" s="1"/>
  <c r="M127" i="1819" s="1"/>
  <c r="K127" i="1820" s="1"/>
  <c r="M127" i="1820" s="1"/>
  <c r="K127" i="1821" s="1"/>
  <c r="M127" i="1821" s="1"/>
  <c r="K127" i="1822" s="1"/>
  <c r="M127" i="1822" s="1"/>
  <c r="K127" i="1823" s="1"/>
  <c r="M127" i="1823" s="1"/>
  <c r="K127" i="1824" s="1"/>
  <c r="M127" i="1824" s="1"/>
  <c r="K127" i="1825" s="1"/>
  <c r="M127" i="1825" s="1"/>
  <c r="K127" i="1826" s="1"/>
  <c r="M127" i="1826" s="1"/>
  <c r="K127" i="1827" s="1"/>
  <c r="M127" i="1827" s="1"/>
  <c r="K127" i="1828" s="1"/>
  <c r="M127" i="1828" s="1"/>
  <c r="K127" i="1829" s="1"/>
  <c r="M127" i="1829" s="1"/>
  <c r="K127" i="1830" s="1"/>
  <c r="M127" i="1830" s="1"/>
  <c r="K127" i="1831" s="1"/>
  <c r="M127" i="1831" s="1"/>
  <c r="K127" i="1832" s="1"/>
  <c r="M127" i="1832" s="1"/>
  <c r="K127" i="1833" s="1"/>
  <c r="M127" i="1833" s="1"/>
  <c r="K127" i="1834" s="1"/>
  <c r="M127" i="1834" s="1"/>
  <c r="K127" i="1835" s="1"/>
  <c r="M127" i="1835" s="1"/>
  <c r="K127" i="1836" s="1"/>
  <c r="M127" i="1836" s="1"/>
  <c r="K127" i="1837" s="1"/>
  <c r="M127" i="1837" s="1"/>
  <c r="K127" i="1838" s="1"/>
  <c r="M127" i="1838" s="1"/>
  <c r="K127" i="1839" s="1"/>
  <c r="M127" i="1839" s="1"/>
  <c r="K127" i="1840" s="1"/>
  <c r="M127" i="1840" s="1"/>
  <c r="K127" i="1841" s="1"/>
  <c r="M127" i="1841" s="1"/>
  <c r="K127" i="1842" s="1"/>
  <c r="M127" i="1842" s="1"/>
  <c r="M126" i="1813"/>
  <c r="K126" i="1814" s="1"/>
  <c r="M126" i="1814" s="1"/>
  <c r="K126" i="1815" s="1"/>
  <c r="M126" i="1815" s="1"/>
  <c r="K126" i="1816" s="1"/>
  <c r="M126" i="1816" s="1"/>
  <c r="K126" i="1817" s="1"/>
  <c r="M126" i="1817" s="1"/>
  <c r="K126" i="1818" s="1"/>
  <c r="M126" i="1818" s="1"/>
  <c r="K126" i="1819" s="1"/>
  <c r="M126" i="1819" s="1"/>
  <c r="K126" i="1820" s="1"/>
  <c r="M126" i="1820" s="1"/>
  <c r="K126" i="1821" s="1"/>
  <c r="M126" i="1821" s="1"/>
  <c r="K126" i="1822" s="1"/>
  <c r="M126" i="1822" s="1"/>
  <c r="K126" i="1823" s="1"/>
  <c r="M126" i="1823" s="1"/>
  <c r="K126" i="1824" s="1"/>
  <c r="M126" i="1824" s="1"/>
  <c r="K126" i="1825" s="1"/>
  <c r="M126" i="1825" s="1"/>
  <c r="K126" i="1826" s="1"/>
  <c r="M126" i="1826" s="1"/>
  <c r="K126" i="1827" s="1"/>
  <c r="M126" i="1827" s="1"/>
  <c r="K126" i="1828" s="1"/>
  <c r="M126" i="1828" s="1"/>
  <c r="K126" i="1829" s="1"/>
  <c r="M126" i="1829" s="1"/>
  <c r="K126" i="1830" s="1"/>
  <c r="M126" i="1830" s="1"/>
  <c r="K126" i="1831" s="1"/>
  <c r="M126" i="1831" s="1"/>
  <c r="K126" i="1832" s="1"/>
  <c r="M126" i="1832" s="1"/>
  <c r="K126" i="1833" s="1"/>
  <c r="M126" i="1833" s="1"/>
  <c r="K126" i="1834" s="1"/>
  <c r="M126" i="1834" s="1"/>
  <c r="K126" i="1835" s="1"/>
  <c r="M126" i="1835" s="1"/>
  <c r="K126" i="1836" s="1"/>
  <c r="M126" i="1836" s="1"/>
  <c r="K126" i="1837" s="1"/>
  <c r="M126" i="1837" s="1"/>
  <c r="K126" i="1838" s="1"/>
  <c r="M126" i="1838" s="1"/>
  <c r="K126" i="1839" s="1"/>
  <c r="M126" i="1839" s="1"/>
  <c r="K126" i="1840" s="1"/>
  <c r="M126" i="1840" s="1"/>
  <c r="K126" i="1841" s="1"/>
  <c r="M126" i="1841" s="1"/>
  <c r="K126" i="1842" s="1"/>
  <c r="M126" i="1842" s="1"/>
  <c r="M125" i="1813"/>
  <c r="K125" i="1814" s="1"/>
  <c r="M125" i="1814" s="1"/>
  <c r="K125" i="1815" s="1"/>
  <c r="M125" i="1815" s="1"/>
  <c r="K125" i="1816" s="1"/>
  <c r="M125" i="1816" s="1"/>
  <c r="K125" i="1817" s="1"/>
  <c r="M125" i="1817" s="1"/>
  <c r="K125" i="1818" s="1"/>
  <c r="M125" i="1818" s="1"/>
  <c r="K125" i="1819" s="1"/>
  <c r="M125" i="1819" s="1"/>
  <c r="K125" i="1820" s="1"/>
  <c r="M125" i="1820" s="1"/>
  <c r="K125" i="1821" s="1"/>
  <c r="M125" i="1821" s="1"/>
  <c r="K125" i="1822" s="1"/>
  <c r="M125" i="1822" s="1"/>
  <c r="K125" i="1823" s="1"/>
  <c r="M125" i="1823" s="1"/>
  <c r="K125" i="1824" s="1"/>
  <c r="M125" i="1824" s="1"/>
  <c r="K125" i="1825" s="1"/>
  <c r="M125" i="1825" s="1"/>
  <c r="K125" i="1826" s="1"/>
  <c r="M125" i="1826" s="1"/>
  <c r="K125" i="1827" s="1"/>
  <c r="M125" i="1827" s="1"/>
  <c r="K125" i="1828" s="1"/>
  <c r="M125" i="1828" s="1"/>
  <c r="K125" i="1829" s="1"/>
  <c r="M125" i="1829" s="1"/>
  <c r="K125" i="1830" s="1"/>
  <c r="M125" i="1830" s="1"/>
  <c r="K125" i="1831" s="1"/>
  <c r="M125" i="1831" s="1"/>
  <c r="K125" i="1832" s="1"/>
  <c r="M125" i="1832" s="1"/>
  <c r="K125" i="1833" s="1"/>
  <c r="M125" i="1833" s="1"/>
  <c r="K125" i="1834" s="1"/>
  <c r="M125" i="1834" s="1"/>
  <c r="K125" i="1835" s="1"/>
  <c r="M125" i="1835" s="1"/>
  <c r="K125" i="1836" s="1"/>
  <c r="M125" i="1836" s="1"/>
  <c r="K125" i="1837" s="1"/>
  <c r="M125" i="1837" s="1"/>
  <c r="K125" i="1838" s="1"/>
  <c r="M125" i="1838" s="1"/>
  <c r="K125" i="1839" s="1"/>
  <c r="M125" i="1839" s="1"/>
  <c r="K125" i="1840" s="1"/>
  <c r="M125" i="1840" s="1"/>
  <c r="K125" i="1841" s="1"/>
  <c r="M125" i="1841" s="1"/>
  <c r="K125" i="1842" s="1"/>
  <c r="M125" i="1842" s="1"/>
  <c r="M70" i="1813"/>
  <c r="K70" i="1814" s="1"/>
  <c r="M70" i="1814" s="1"/>
  <c r="K70" i="1815" s="1"/>
  <c r="M70" i="1815" s="1"/>
  <c r="K70" i="1816" s="1"/>
  <c r="M70" i="1816" s="1"/>
  <c r="K70" i="1817" s="1"/>
  <c r="M70" i="1817" s="1"/>
  <c r="K70" i="1818" s="1"/>
  <c r="M70" i="1818" s="1"/>
  <c r="K70" i="1819" s="1"/>
  <c r="M70" i="1819" s="1"/>
  <c r="K70" i="1820" s="1"/>
  <c r="M70" i="1820" s="1"/>
  <c r="K70" i="1821" s="1"/>
  <c r="M70" i="1821" s="1"/>
  <c r="K70" i="1822" s="1"/>
  <c r="M70" i="1822" s="1"/>
  <c r="K70" i="1823" s="1"/>
  <c r="M70" i="1823" s="1"/>
  <c r="K70" i="1824" s="1"/>
  <c r="M70" i="1824" s="1"/>
  <c r="K70" i="1825" s="1"/>
  <c r="M70" i="1825" s="1"/>
  <c r="K70" i="1826" s="1"/>
  <c r="M70" i="1826" s="1"/>
  <c r="K70" i="1827" s="1"/>
  <c r="M70" i="1827" s="1"/>
  <c r="K70" i="1828" s="1"/>
  <c r="M70" i="1828" s="1"/>
  <c r="K70" i="1829" s="1"/>
  <c r="M70" i="1829" s="1"/>
  <c r="K70" i="1830" s="1"/>
  <c r="M70" i="1830" s="1"/>
  <c r="K70" i="1831" s="1"/>
  <c r="M70" i="1831" s="1"/>
  <c r="K70" i="1832" s="1"/>
  <c r="M70" i="1832" s="1"/>
  <c r="K70" i="1833" s="1"/>
  <c r="M70" i="1833" s="1"/>
  <c r="K70" i="1834" s="1"/>
  <c r="M70" i="1834" s="1"/>
  <c r="K70" i="1835" s="1"/>
  <c r="M70" i="1835" s="1"/>
  <c r="K70" i="1836" s="1"/>
  <c r="M70" i="1836" s="1"/>
  <c r="K70" i="1837" s="1"/>
  <c r="M70" i="1837" s="1"/>
  <c r="K70" i="1838" s="1"/>
  <c r="M70" i="1838" s="1"/>
  <c r="K70" i="1839" s="1"/>
  <c r="M70" i="1839" s="1"/>
  <c r="K70" i="1840" s="1"/>
  <c r="M70" i="1840" s="1"/>
  <c r="K70" i="1841" s="1"/>
  <c r="M70" i="1841" s="1"/>
  <c r="K70" i="1842" s="1"/>
  <c r="M70" i="1842" s="1"/>
  <c r="M71" i="1813"/>
  <c r="K71" i="1814" s="1"/>
  <c r="M71" i="1814" s="1"/>
  <c r="K71" i="1815" s="1"/>
  <c r="M71" i="1815" s="1"/>
  <c r="K71" i="1816" s="1"/>
  <c r="M71" i="1816" s="1"/>
  <c r="K71" i="1817" s="1"/>
  <c r="M71" i="1817" s="1"/>
  <c r="K71" i="1818" s="1"/>
  <c r="M71" i="1818" s="1"/>
  <c r="K71" i="1819" s="1"/>
  <c r="M71" i="1819" s="1"/>
  <c r="K71" i="1820" s="1"/>
  <c r="M71" i="1820" s="1"/>
  <c r="K71" i="1821" s="1"/>
  <c r="M71" i="1821" s="1"/>
  <c r="K71" i="1822" s="1"/>
  <c r="M71" i="1822" s="1"/>
  <c r="K71" i="1823" s="1"/>
  <c r="M71" i="1823" s="1"/>
  <c r="K71" i="1824" s="1"/>
  <c r="M71" i="1824" s="1"/>
  <c r="K71" i="1825" s="1"/>
  <c r="M71" i="1825" s="1"/>
  <c r="K71" i="1826" s="1"/>
  <c r="M71" i="1826" s="1"/>
  <c r="K71" i="1827" s="1"/>
  <c r="M71" i="1827" s="1"/>
  <c r="K71" i="1828" s="1"/>
  <c r="M71" i="1828" s="1"/>
  <c r="K71" i="1829" s="1"/>
  <c r="M71" i="1829" s="1"/>
  <c r="K71" i="1830" s="1"/>
  <c r="M71" i="1830" s="1"/>
  <c r="K71" i="1831" s="1"/>
  <c r="M71" i="1831" s="1"/>
  <c r="K71" i="1832" s="1"/>
  <c r="M71" i="1832" s="1"/>
  <c r="K71" i="1833" s="1"/>
  <c r="M71" i="1833" s="1"/>
  <c r="K71" i="1834" s="1"/>
  <c r="M71" i="1834" s="1"/>
  <c r="K71" i="1835" s="1"/>
  <c r="M71" i="1835" s="1"/>
  <c r="K71" i="1836" s="1"/>
  <c r="M71" i="1836" s="1"/>
  <c r="K71" i="1837" s="1"/>
  <c r="M71" i="1837" s="1"/>
  <c r="K71" i="1838" s="1"/>
  <c r="M71" i="1838" s="1"/>
  <c r="K71" i="1839" s="1"/>
  <c r="M71" i="1839" s="1"/>
  <c r="K71" i="1840" s="1"/>
  <c r="M71" i="1840" s="1"/>
  <c r="K71" i="1841" s="1"/>
  <c r="M71" i="1841" s="1"/>
  <c r="K71" i="1842" s="1"/>
  <c r="M71" i="1842" s="1"/>
  <c r="M72" i="1813"/>
  <c r="K72" i="1814" s="1"/>
  <c r="M72" i="1814" s="1"/>
  <c r="K72" i="1815" s="1"/>
  <c r="M72" i="1815" s="1"/>
  <c r="K72" i="1816" s="1"/>
  <c r="M72" i="1816" s="1"/>
  <c r="K72" i="1817" s="1"/>
  <c r="M72" i="1817" s="1"/>
  <c r="K72" i="1818" s="1"/>
  <c r="M72" i="1818" s="1"/>
  <c r="K72" i="1819" s="1"/>
  <c r="M72" i="1819" s="1"/>
  <c r="K72" i="1820" s="1"/>
  <c r="M72" i="1820" s="1"/>
  <c r="K72" i="1821" s="1"/>
  <c r="M72" i="1821" s="1"/>
  <c r="K72" i="1822" s="1"/>
  <c r="M72" i="1822" s="1"/>
  <c r="K72" i="1823" s="1"/>
  <c r="M72" i="1823" s="1"/>
  <c r="K72" i="1824" s="1"/>
  <c r="M72" i="1824" s="1"/>
  <c r="K72" i="1825" s="1"/>
  <c r="M72" i="1825" s="1"/>
  <c r="K72" i="1826" s="1"/>
  <c r="M72" i="1826" s="1"/>
  <c r="K72" i="1827" s="1"/>
  <c r="M72" i="1827" s="1"/>
  <c r="K72" i="1828" s="1"/>
  <c r="M72" i="1828" s="1"/>
  <c r="K72" i="1829" s="1"/>
  <c r="M72" i="1829" s="1"/>
  <c r="K72" i="1830" s="1"/>
  <c r="M72" i="1830" s="1"/>
  <c r="K72" i="1831" s="1"/>
  <c r="M72" i="1831" s="1"/>
  <c r="K72" i="1832" s="1"/>
  <c r="M72" i="1832" s="1"/>
  <c r="K72" i="1833" s="1"/>
  <c r="M72" i="1833" s="1"/>
  <c r="K72" i="1834" s="1"/>
  <c r="M72" i="1834" s="1"/>
  <c r="K72" i="1835" s="1"/>
  <c r="M72" i="1835" s="1"/>
  <c r="K72" i="1836" s="1"/>
  <c r="M72" i="1836" s="1"/>
  <c r="K72" i="1837" s="1"/>
  <c r="M72" i="1837" s="1"/>
  <c r="K72" i="1838" s="1"/>
  <c r="M72" i="1838" s="1"/>
  <c r="K72" i="1839" s="1"/>
  <c r="M72" i="1839" s="1"/>
  <c r="K72" i="1840" s="1"/>
  <c r="M72" i="1840" s="1"/>
  <c r="K72" i="1841" s="1"/>
  <c r="M72" i="1841" s="1"/>
  <c r="K72" i="1842" s="1"/>
  <c r="M72" i="1842" s="1"/>
  <c r="M73" i="1813"/>
  <c r="K73" i="1814" s="1"/>
  <c r="M73" i="1814" s="1"/>
  <c r="K73" i="1815" s="1"/>
  <c r="M73" i="1815" s="1"/>
  <c r="K73" i="1816" s="1"/>
  <c r="M73" i="1816" s="1"/>
  <c r="K73" i="1817" s="1"/>
  <c r="M73" i="1817" s="1"/>
  <c r="K73" i="1818" s="1"/>
  <c r="M73" i="1818" s="1"/>
  <c r="K73" i="1819" s="1"/>
  <c r="M73" i="1819" s="1"/>
  <c r="K73" i="1820" s="1"/>
  <c r="M73" i="1820" s="1"/>
  <c r="K73" i="1821" s="1"/>
  <c r="M73" i="1821" s="1"/>
  <c r="K73" i="1822" s="1"/>
  <c r="M73" i="1822" s="1"/>
  <c r="K73" i="1823" s="1"/>
  <c r="M73" i="1823" s="1"/>
  <c r="K73" i="1824" s="1"/>
  <c r="M73" i="1824" s="1"/>
  <c r="K73" i="1825" s="1"/>
  <c r="M73" i="1825" s="1"/>
  <c r="K73" i="1826" s="1"/>
  <c r="M73" i="1826" s="1"/>
  <c r="K73" i="1827" s="1"/>
  <c r="M73" i="1827" s="1"/>
  <c r="K73" i="1828" s="1"/>
  <c r="M73" i="1828" s="1"/>
  <c r="K73" i="1829" s="1"/>
  <c r="M73" i="1829" s="1"/>
  <c r="K73" i="1830" s="1"/>
  <c r="M73" i="1830" s="1"/>
  <c r="K73" i="1831" s="1"/>
  <c r="M73" i="1831" s="1"/>
  <c r="K73" i="1832" s="1"/>
  <c r="M73" i="1832" s="1"/>
  <c r="K73" i="1833" s="1"/>
  <c r="M73" i="1833" s="1"/>
  <c r="K73" i="1834" s="1"/>
  <c r="M73" i="1834" s="1"/>
  <c r="K73" i="1835" s="1"/>
  <c r="M73" i="1835" s="1"/>
  <c r="K73" i="1836" s="1"/>
  <c r="M73" i="1836" s="1"/>
  <c r="K73" i="1837" s="1"/>
  <c r="M73" i="1837" s="1"/>
  <c r="K73" i="1838" s="1"/>
  <c r="M73" i="1838" s="1"/>
  <c r="K73" i="1839" s="1"/>
  <c r="M73" i="1839" s="1"/>
  <c r="K73" i="1840" s="1"/>
  <c r="M73" i="1840" s="1"/>
  <c r="K73" i="1841" s="1"/>
  <c r="M73" i="1841" s="1"/>
  <c r="K73" i="1842" s="1"/>
  <c r="M73" i="1842" s="1"/>
  <c r="M76" i="1813"/>
  <c r="K76" i="1814" s="1"/>
  <c r="M76" i="1814" s="1"/>
  <c r="K76" i="1815" s="1"/>
  <c r="M76" i="1815" s="1"/>
  <c r="K76" i="1816" s="1"/>
  <c r="M76" i="1816" s="1"/>
  <c r="K76" i="1817" s="1"/>
  <c r="M76" i="1817" s="1"/>
  <c r="K76" i="1818" s="1"/>
  <c r="M76" i="1818" s="1"/>
  <c r="K76" i="1819" s="1"/>
  <c r="M76" i="1819" s="1"/>
  <c r="K76" i="1820" s="1"/>
  <c r="M76" i="1820" s="1"/>
  <c r="K76" i="1821" s="1"/>
  <c r="M76" i="1821" s="1"/>
  <c r="K76" i="1822" s="1"/>
  <c r="M76" i="1822" s="1"/>
  <c r="K76" i="1823" s="1"/>
  <c r="M76" i="1823" s="1"/>
  <c r="K76" i="1824" s="1"/>
  <c r="M76" i="1824" s="1"/>
  <c r="K76" i="1825" s="1"/>
  <c r="M76" i="1825" s="1"/>
  <c r="K76" i="1826" s="1"/>
  <c r="M76" i="1826" s="1"/>
  <c r="K76" i="1827" s="1"/>
  <c r="M76" i="1827" s="1"/>
  <c r="K76" i="1828" s="1"/>
  <c r="M76" i="1828" s="1"/>
  <c r="K76" i="1829" s="1"/>
  <c r="M76" i="1829" s="1"/>
  <c r="K76" i="1830" s="1"/>
  <c r="M76" i="1830" s="1"/>
  <c r="K76" i="1831" s="1"/>
  <c r="M76" i="1831" s="1"/>
  <c r="K76" i="1832" s="1"/>
  <c r="M76" i="1832" s="1"/>
  <c r="K76" i="1833" s="1"/>
  <c r="M76" i="1833" s="1"/>
  <c r="K76" i="1834" s="1"/>
  <c r="M76" i="1834" s="1"/>
  <c r="K76" i="1835" s="1"/>
  <c r="M76" i="1835" s="1"/>
  <c r="K76" i="1836" s="1"/>
  <c r="M76" i="1836" s="1"/>
  <c r="K76" i="1837" s="1"/>
  <c r="M76" i="1837" s="1"/>
  <c r="K76" i="1838" s="1"/>
  <c r="M76" i="1838" s="1"/>
  <c r="K76" i="1839" s="1"/>
  <c r="M76" i="1839" s="1"/>
  <c r="K76" i="1840" s="1"/>
  <c r="M76" i="1840" s="1"/>
  <c r="K76" i="1841" s="1"/>
  <c r="M76" i="1841" s="1"/>
  <c r="K76" i="1842" s="1"/>
  <c r="M76" i="1842" s="1"/>
  <c r="M77" i="1813"/>
  <c r="K77" i="1814" s="1"/>
  <c r="M77" i="1814" s="1"/>
  <c r="K77" i="1815" s="1"/>
  <c r="M77" i="1815" s="1"/>
  <c r="K77" i="1816" s="1"/>
  <c r="M77" i="1816" s="1"/>
  <c r="K77" i="1817" s="1"/>
  <c r="M77" i="1817" s="1"/>
  <c r="K77" i="1818" s="1"/>
  <c r="M77" i="1818" s="1"/>
  <c r="K77" i="1819" s="1"/>
  <c r="M77" i="1819" s="1"/>
  <c r="K77" i="1820" s="1"/>
  <c r="M77" i="1820" s="1"/>
  <c r="K77" i="1821" s="1"/>
  <c r="M77" i="1821" s="1"/>
  <c r="K77" i="1822" s="1"/>
  <c r="M77" i="1822" s="1"/>
  <c r="K77" i="1823" s="1"/>
  <c r="M77" i="1823" s="1"/>
  <c r="K77" i="1824" s="1"/>
  <c r="M77" i="1824" s="1"/>
  <c r="K77" i="1825" s="1"/>
  <c r="M77" i="1825" s="1"/>
  <c r="K77" i="1826" s="1"/>
  <c r="M77" i="1826" s="1"/>
  <c r="K77" i="1827" s="1"/>
  <c r="M77" i="1827" s="1"/>
  <c r="K77" i="1828" s="1"/>
  <c r="M77" i="1828" s="1"/>
  <c r="K77" i="1829" s="1"/>
  <c r="M77" i="1829" s="1"/>
  <c r="K77" i="1830" s="1"/>
  <c r="M77" i="1830" s="1"/>
  <c r="K77" i="1831" s="1"/>
  <c r="M77" i="1831" s="1"/>
  <c r="K77" i="1832" s="1"/>
  <c r="M77" i="1832" s="1"/>
  <c r="K77" i="1833" s="1"/>
  <c r="M77" i="1833" s="1"/>
  <c r="K77" i="1834" s="1"/>
  <c r="M77" i="1834" s="1"/>
  <c r="K77" i="1835" s="1"/>
  <c r="M77" i="1835" s="1"/>
  <c r="K77" i="1836" s="1"/>
  <c r="M77" i="1836" s="1"/>
  <c r="K77" i="1837" s="1"/>
  <c r="M77" i="1837" s="1"/>
  <c r="K77" i="1838" s="1"/>
  <c r="M77" i="1838" s="1"/>
  <c r="K77" i="1839" s="1"/>
  <c r="M77" i="1839" s="1"/>
  <c r="K77" i="1840" s="1"/>
  <c r="M77" i="1840" s="1"/>
  <c r="K77" i="1841" s="1"/>
  <c r="M77" i="1841" s="1"/>
  <c r="K77" i="1842" s="1"/>
  <c r="M77" i="1842" s="1"/>
  <c r="M78" i="1813"/>
  <c r="K78" i="1814" s="1"/>
  <c r="M78" i="1814" s="1"/>
  <c r="K78" i="1815" s="1"/>
  <c r="M78" i="1815" s="1"/>
  <c r="K78" i="1816" s="1"/>
  <c r="M78" i="1816" s="1"/>
  <c r="K78" i="1817" s="1"/>
  <c r="M78" i="1817" s="1"/>
  <c r="K78" i="1818" s="1"/>
  <c r="M78" i="1818" s="1"/>
  <c r="K78" i="1819" s="1"/>
  <c r="M78" i="1819" s="1"/>
  <c r="K78" i="1820" s="1"/>
  <c r="M78" i="1820" s="1"/>
  <c r="K78" i="1821" s="1"/>
  <c r="M78" i="1821" s="1"/>
  <c r="K78" i="1822" s="1"/>
  <c r="M78" i="1822" s="1"/>
  <c r="K78" i="1823" s="1"/>
  <c r="M78" i="1823" s="1"/>
  <c r="K78" i="1824" s="1"/>
  <c r="M78" i="1824" s="1"/>
  <c r="K78" i="1825" s="1"/>
  <c r="M78" i="1825" s="1"/>
  <c r="K78" i="1826" s="1"/>
  <c r="M78" i="1826" s="1"/>
  <c r="K78" i="1827" s="1"/>
  <c r="M78" i="1827" s="1"/>
  <c r="K78" i="1828" s="1"/>
  <c r="M78" i="1828" s="1"/>
  <c r="K78" i="1829" s="1"/>
  <c r="M78" i="1829" s="1"/>
  <c r="K78" i="1830" s="1"/>
  <c r="M78" i="1830" s="1"/>
  <c r="K78" i="1831" s="1"/>
  <c r="M78" i="1831" s="1"/>
  <c r="K78" i="1832" s="1"/>
  <c r="M78" i="1832" s="1"/>
  <c r="K78" i="1833" s="1"/>
  <c r="M78" i="1833" s="1"/>
  <c r="K78" i="1834" s="1"/>
  <c r="M78" i="1834" s="1"/>
  <c r="K78" i="1835" s="1"/>
  <c r="M78" i="1835" s="1"/>
  <c r="K78" i="1836" s="1"/>
  <c r="M78" i="1836" s="1"/>
  <c r="K78" i="1837" s="1"/>
  <c r="M78" i="1837" s="1"/>
  <c r="K78" i="1838" s="1"/>
  <c r="M78" i="1838" s="1"/>
  <c r="K78" i="1839" s="1"/>
  <c r="M78" i="1839" s="1"/>
  <c r="K78" i="1840" s="1"/>
  <c r="M78" i="1840" s="1"/>
  <c r="K78" i="1841" s="1"/>
  <c r="M78" i="1841" s="1"/>
  <c r="K78" i="1842" s="1"/>
  <c r="M78" i="1842" s="1"/>
  <c r="M79" i="1813"/>
  <c r="K79" i="1814" s="1"/>
  <c r="M79" i="1814" s="1"/>
  <c r="K79" i="1815" s="1"/>
  <c r="M79" i="1815" s="1"/>
  <c r="K79" i="1816" s="1"/>
  <c r="M79" i="1816" s="1"/>
  <c r="K79" i="1817" s="1"/>
  <c r="M79" i="1817" s="1"/>
  <c r="K79" i="1818" s="1"/>
  <c r="M79" i="1818" s="1"/>
  <c r="K79" i="1819" s="1"/>
  <c r="M79" i="1819" s="1"/>
  <c r="K79" i="1820" s="1"/>
  <c r="M79" i="1820" s="1"/>
  <c r="K79" i="1821" s="1"/>
  <c r="M79" i="1821" s="1"/>
  <c r="K79" i="1822" s="1"/>
  <c r="M79" i="1822" s="1"/>
  <c r="K79" i="1823" s="1"/>
  <c r="M79" i="1823" s="1"/>
  <c r="K79" i="1824" s="1"/>
  <c r="M79" i="1824" s="1"/>
  <c r="K79" i="1825" s="1"/>
  <c r="M79" i="1825" s="1"/>
  <c r="K79" i="1826" s="1"/>
  <c r="M79" i="1826" s="1"/>
  <c r="K79" i="1827" s="1"/>
  <c r="M79" i="1827" s="1"/>
  <c r="K79" i="1828" s="1"/>
  <c r="M79" i="1828" s="1"/>
  <c r="K79" i="1829" s="1"/>
  <c r="M79" i="1829" s="1"/>
  <c r="K79" i="1830" s="1"/>
  <c r="M79" i="1830" s="1"/>
  <c r="K79" i="1831" s="1"/>
  <c r="M79" i="1831" s="1"/>
  <c r="K79" i="1832" s="1"/>
  <c r="M79" i="1832" s="1"/>
  <c r="K79" i="1833" s="1"/>
  <c r="M79" i="1833" s="1"/>
  <c r="K79" i="1834" s="1"/>
  <c r="M79" i="1834" s="1"/>
  <c r="K79" i="1835" s="1"/>
  <c r="M79" i="1835" s="1"/>
  <c r="K79" i="1836" s="1"/>
  <c r="M79" i="1836" s="1"/>
  <c r="K79" i="1837" s="1"/>
  <c r="M79" i="1837" s="1"/>
  <c r="K79" i="1838" s="1"/>
  <c r="M79" i="1838" s="1"/>
  <c r="K79" i="1839" s="1"/>
  <c r="M79" i="1839" s="1"/>
  <c r="K79" i="1840" s="1"/>
  <c r="M79" i="1840" s="1"/>
  <c r="K79" i="1841" s="1"/>
  <c r="M79" i="1841" s="1"/>
  <c r="K79" i="1842" s="1"/>
  <c r="M79" i="1842" s="1"/>
  <c r="M80" i="1813"/>
  <c r="K80" i="1814" s="1"/>
  <c r="M80" i="1814" s="1"/>
  <c r="K80" i="1815" s="1"/>
  <c r="M80" i="1815" s="1"/>
  <c r="K80" i="1816" s="1"/>
  <c r="M80" i="1816" s="1"/>
  <c r="K80" i="1817" s="1"/>
  <c r="M80" i="1817" s="1"/>
  <c r="K80" i="1818" s="1"/>
  <c r="M80" i="1818" s="1"/>
  <c r="K80" i="1819" s="1"/>
  <c r="M80" i="1819" s="1"/>
  <c r="K80" i="1820" s="1"/>
  <c r="M80" i="1820" s="1"/>
  <c r="K80" i="1821" s="1"/>
  <c r="M80" i="1821" s="1"/>
  <c r="K80" i="1822" s="1"/>
  <c r="M80" i="1822" s="1"/>
  <c r="K80" i="1823" s="1"/>
  <c r="M80" i="1823" s="1"/>
  <c r="K80" i="1824" s="1"/>
  <c r="M80" i="1824" s="1"/>
  <c r="K80" i="1825" s="1"/>
  <c r="M80" i="1825" s="1"/>
  <c r="K80" i="1826" s="1"/>
  <c r="M80" i="1826" s="1"/>
  <c r="K80" i="1827" s="1"/>
  <c r="M80" i="1827" s="1"/>
  <c r="K80" i="1828" s="1"/>
  <c r="M80" i="1828" s="1"/>
  <c r="K80" i="1829" s="1"/>
  <c r="M80" i="1829" s="1"/>
  <c r="K80" i="1830" s="1"/>
  <c r="M80" i="1830" s="1"/>
  <c r="K80" i="1831" s="1"/>
  <c r="M80" i="1831" s="1"/>
  <c r="K80" i="1832" s="1"/>
  <c r="M80" i="1832" s="1"/>
  <c r="K80" i="1833" s="1"/>
  <c r="M80" i="1833" s="1"/>
  <c r="K80" i="1834" s="1"/>
  <c r="M80" i="1834" s="1"/>
  <c r="K80" i="1835" s="1"/>
  <c r="M80" i="1835" s="1"/>
  <c r="K80" i="1836" s="1"/>
  <c r="M80" i="1836" s="1"/>
  <c r="K80" i="1837" s="1"/>
  <c r="M80" i="1837" s="1"/>
  <c r="K80" i="1838" s="1"/>
  <c r="M80" i="1838" s="1"/>
  <c r="K80" i="1839" s="1"/>
  <c r="M80" i="1839" s="1"/>
  <c r="K80" i="1840" s="1"/>
  <c r="M80" i="1840" s="1"/>
  <c r="K80" i="1841" s="1"/>
  <c r="M80" i="1841" s="1"/>
  <c r="K80" i="1842" s="1"/>
  <c r="M80" i="1842" s="1"/>
  <c r="M81" i="1813"/>
  <c r="K81" i="1814" s="1"/>
  <c r="M81" i="1814" s="1"/>
  <c r="K81" i="1815" s="1"/>
  <c r="M81" i="1815" s="1"/>
  <c r="K81" i="1816" s="1"/>
  <c r="M81" i="1816" s="1"/>
  <c r="K81" i="1817" s="1"/>
  <c r="M81" i="1817" s="1"/>
  <c r="K81" i="1818" s="1"/>
  <c r="M81" i="1818" s="1"/>
  <c r="K81" i="1819" s="1"/>
  <c r="M81" i="1819" s="1"/>
  <c r="K81" i="1820" s="1"/>
  <c r="M81" i="1820" s="1"/>
  <c r="K81" i="1821" s="1"/>
  <c r="M81" i="1821" s="1"/>
  <c r="K81" i="1822" s="1"/>
  <c r="M81" i="1822" s="1"/>
  <c r="K81" i="1823" s="1"/>
  <c r="M81" i="1823" s="1"/>
  <c r="K81" i="1824" s="1"/>
  <c r="M81" i="1824" s="1"/>
  <c r="K81" i="1825" s="1"/>
  <c r="M81" i="1825" s="1"/>
  <c r="K81" i="1826" s="1"/>
  <c r="M81" i="1826" s="1"/>
  <c r="K81" i="1827" s="1"/>
  <c r="M81" i="1827" s="1"/>
  <c r="K81" i="1828" s="1"/>
  <c r="M81" i="1828" s="1"/>
  <c r="K81" i="1829" s="1"/>
  <c r="M81" i="1829" s="1"/>
  <c r="K81" i="1830" s="1"/>
  <c r="M81" i="1830" s="1"/>
  <c r="K81" i="1831" s="1"/>
  <c r="M81" i="1831" s="1"/>
  <c r="K81" i="1832" s="1"/>
  <c r="M81" i="1832" s="1"/>
  <c r="K81" i="1833" s="1"/>
  <c r="M81" i="1833" s="1"/>
  <c r="K81" i="1834" s="1"/>
  <c r="M81" i="1834" s="1"/>
  <c r="K81" i="1835" s="1"/>
  <c r="M81" i="1835" s="1"/>
  <c r="K81" i="1836" s="1"/>
  <c r="M81" i="1836" s="1"/>
  <c r="K81" i="1837" s="1"/>
  <c r="M81" i="1837" s="1"/>
  <c r="K81" i="1838" s="1"/>
  <c r="M81" i="1838" s="1"/>
  <c r="K81" i="1839" s="1"/>
  <c r="M81" i="1839" s="1"/>
  <c r="K81" i="1840" s="1"/>
  <c r="M81" i="1840" s="1"/>
  <c r="K81" i="1841" s="1"/>
  <c r="M81" i="1841" s="1"/>
  <c r="K81" i="1842" s="1"/>
  <c r="M81" i="1842" s="1"/>
  <c r="M84" i="1813"/>
  <c r="K84" i="1814" s="1"/>
  <c r="M84" i="1814" s="1"/>
  <c r="K84" i="1815" s="1"/>
  <c r="M84" i="1815" s="1"/>
  <c r="K84" i="1816" s="1"/>
  <c r="M84" i="1816" s="1"/>
  <c r="K84" i="1817" s="1"/>
  <c r="M84" i="1817" s="1"/>
  <c r="K84" i="1818" s="1"/>
  <c r="M84" i="1818" s="1"/>
  <c r="K84" i="1819" s="1"/>
  <c r="M84" i="1819" s="1"/>
  <c r="K84" i="1820" s="1"/>
  <c r="M84" i="1820" s="1"/>
  <c r="K84" i="1821" s="1"/>
  <c r="M84" i="1821" s="1"/>
  <c r="K84" i="1822" s="1"/>
  <c r="M84" i="1822" s="1"/>
  <c r="K84" i="1823" s="1"/>
  <c r="M84" i="1823" s="1"/>
  <c r="K84" i="1824" s="1"/>
  <c r="M84" i="1824" s="1"/>
  <c r="K84" i="1825" s="1"/>
  <c r="M84" i="1825" s="1"/>
  <c r="K84" i="1826" s="1"/>
  <c r="M84" i="1826" s="1"/>
  <c r="K84" i="1827" s="1"/>
  <c r="M84" i="1827" s="1"/>
  <c r="K84" i="1828" s="1"/>
  <c r="M84" i="1828" s="1"/>
  <c r="K84" i="1829" s="1"/>
  <c r="M84" i="1829" s="1"/>
  <c r="K84" i="1830" s="1"/>
  <c r="M84" i="1830" s="1"/>
  <c r="K84" i="1831" s="1"/>
  <c r="M84" i="1831" s="1"/>
  <c r="K84" i="1832" s="1"/>
  <c r="M84" i="1832" s="1"/>
  <c r="K84" i="1833" s="1"/>
  <c r="M84" i="1833" s="1"/>
  <c r="K84" i="1834" s="1"/>
  <c r="M84" i="1834" s="1"/>
  <c r="K84" i="1835" s="1"/>
  <c r="M84" i="1835" s="1"/>
  <c r="K84" i="1836" s="1"/>
  <c r="M84" i="1836" s="1"/>
  <c r="K84" i="1837" s="1"/>
  <c r="M84" i="1837" s="1"/>
  <c r="K84" i="1838" s="1"/>
  <c r="M84" i="1838" s="1"/>
  <c r="K84" i="1839" s="1"/>
  <c r="M84" i="1839" s="1"/>
  <c r="K84" i="1840" s="1"/>
  <c r="M84" i="1840" s="1"/>
  <c r="K84" i="1841" s="1"/>
  <c r="M84" i="1841" s="1"/>
  <c r="K84" i="1842" s="1"/>
  <c r="M84" i="1842" s="1"/>
  <c r="M85" i="1813"/>
  <c r="K85" i="1814" s="1"/>
  <c r="M85" i="1814" s="1"/>
  <c r="K85" i="1815" s="1"/>
  <c r="M85" i="1815" s="1"/>
  <c r="K85" i="1816" s="1"/>
  <c r="M85" i="1816" s="1"/>
  <c r="K85" i="1817" s="1"/>
  <c r="M85" i="1817" s="1"/>
  <c r="K85" i="1818" s="1"/>
  <c r="M85" i="1818" s="1"/>
  <c r="K85" i="1819" s="1"/>
  <c r="M85" i="1819" s="1"/>
  <c r="K85" i="1820" s="1"/>
  <c r="M85" i="1820" s="1"/>
  <c r="K85" i="1821" s="1"/>
  <c r="M85" i="1821" s="1"/>
  <c r="K85" i="1822" s="1"/>
  <c r="M85" i="1822" s="1"/>
  <c r="K85" i="1823" s="1"/>
  <c r="M85" i="1823" s="1"/>
  <c r="K85" i="1824" s="1"/>
  <c r="M85" i="1824" s="1"/>
  <c r="K85" i="1825" s="1"/>
  <c r="M85" i="1825" s="1"/>
  <c r="K85" i="1826" s="1"/>
  <c r="M85" i="1826" s="1"/>
  <c r="K85" i="1827" s="1"/>
  <c r="M85" i="1827" s="1"/>
  <c r="K85" i="1828" s="1"/>
  <c r="M85" i="1828" s="1"/>
  <c r="K85" i="1829" s="1"/>
  <c r="M85" i="1829" s="1"/>
  <c r="K85" i="1830" s="1"/>
  <c r="M85" i="1830" s="1"/>
  <c r="K85" i="1831" s="1"/>
  <c r="M85" i="1831" s="1"/>
  <c r="K85" i="1832" s="1"/>
  <c r="M85" i="1832" s="1"/>
  <c r="K85" i="1833" s="1"/>
  <c r="M85" i="1833" s="1"/>
  <c r="K85" i="1834" s="1"/>
  <c r="M85" i="1834" s="1"/>
  <c r="K85" i="1835" s="1"/>
  <c r="M85" i="1835" s="1"/>
  <c r="K85" i="1836" s="1"/>
  <c r="M85" i="1836" s="1"/>
  <c r="K85" i="1837" s="1"/>
  <c r="M85" i="1837" s="1"/>
  <c r="K85" i="1838" s="1"/>
  <c r="M85" i="1838" s="1"/>
  <c r="K85" i="1839" s="1"/>
  <c r="M85" i="1839" s="1"/>
  <c r="K85" i="1840" s="1"/>
  <c r="M85" i="1840" s="1"/>
  <c r="K85" i="1841" s="1"/>
  <c r="M85" i="1841" s="1"/>
  <c r="K85" i="1842" s="1"/>
  <c r="M85" i="1842" s="1"/>
  <c r="M86" i="1813"/>
  <c r="K86" i="1814" s="1"/>
  <c r="M86" i="1814" s="1"/>
  <c r="K86" i="1815" s="1"/>
  <c r="M86" i="1815" s="1"/>
  <c r="K86" i="1816" s="1"/>
  <c r="M86" i="1816" s="1"/>
  <c r="K86" i="1817" s="1"/>
  <c r="M86" i="1817" s="1"/>
  <c r="K86" i="1818" s="1"/>
  <c r="M86" i="1818" s="1"/>
  <c r="K86" i="1819" s="1"/>
  <c r="M86" i="1819" s="1"/>
  <c r="K86" i="1820" s="1"/>
  <c r="M86" i="1820" s="1"/>
  <c r="K86" i="1821" s="1"/>
  <c r="M86" i="1821" s="1"/>
  <c r="K86" i="1822" s="1"/>
  <c r="M86" i="1822" s="1"/>
  <c r="K86" i="1823" s="1"/>
  <c r="M86" i="1823" s="1"/>
  <c r="K86" i="1824" s="1"/>
  <c r="M86" i="1824" s="1"/>
  <c r="K86" i="1825" s="1"/>
  <c r="M86" i="1825" s="1"/>
  <c r="K86" i="1826" s="1"/>
  <c r="M86" i="1826" s="1"/>
  <c r="K86" i="1827" s="1"/>
  <c r="M86" i="1827" s="1"/>
  <c r="K86" i="1828" s="1"/>
  <c r="M86" i="1828" s="1"/>
  <c r="K86" i="1829" s="1"/>
  <c r="M86" i="1829" s="1"/>
  <c r="K86" i="1830" s="1"/>
  <c r="M86" i="1830" s="1"/>
  <c r="K86" i="1831" s="1"/>
  <c r="M86" i="1831" s="1"/>
  <c r="K86" i="1832" s="1"/>
  <c r="M86" i="1832" s="1"/>
  <c r="K86" i="1833" s="1"/>
  <c r="M86" i="1833" s="1"/>
  <c r="K86" i="1834" s="1"/>
  <c r="M86" i="1834" s="1"/>
  <c r="K86" i="1835" s="1"/>
  <c r="M86" i="1835" s="1"/>
  <c r="K86" i="1836" s="1"/>
  <c r="M86" i="1836" s="1"/>
  <c r="K86" i="1837" s="1"/>
  <c r="M86" i="1837" s="1"/>
  <c r="K86" i="1838" s="1"/>
  <c r="M86" i="1838" s="1"/>
  <c r="K86" i="1839" s="1"/>
  <c r="M86" i="1839" s="1"/>
  <c r="K86" i="1840" s="1"/>
  <c r="M86" i="1840" s="1"/>
  <c r="K86" i="1841" s="1"/>
  <c r="M86" i="1841" s="1"/>
  <c r="K86" i="1842" s="1"/>
  <c r="M86" i="1842" s="1"/>
  <c r="M87" i="1813"/>
  <c r="K87" i="1814" s="1"/>
  <c r="M87" i="1814" s="1"/>
  <c r="K87" i="1815" s="1"/>
  <c r="M87" i="1815" s="1"/>
  <c r="K87" i="1816" s="1"/>
  <c r="M87" i="1816" s="1"/>
  <c r="K87" i="1817" s="1"/>
  <c r="M87" i="1817" s="1"/>
  <c r="K87" i="1818" s="1"/>
  <c r="M87" i="1818" s="1"/>
  <c r="K87" i="1819" s="1"/>
  <c r="M87" i="1819" s="1"/>
  <c r="K87" i="1820" s="1"/>
  <c r="M87" i="1820" s="1"/>
  <c r="K87" i="1821" s="1"/>
  <c r="M87" i="1821" s="1"/>
  <c r="K87" i="1822" s="1"/>
  <c r="M87" i="1822" s="1"/>
  <c r="K87" i="1823" s="1"/>
  <c r="M87" i="1823" s="1"/>
  <c r="K87" i="1824" s="1"/>
  <c r="M87" i="1824" s="1"/>
  <c r="K87" i="1825" s="1"/>
  <c r="M87" i="1825" s="1"/>
  <c r="K87" i="1826" s="1"/>
  <c r="M87" i="1826" s="1"/>
  <c r="K87" i="1827" s="1"/>
  <c r="M87" i="1827" s="1"/>
  <c r="K87" i="1828" s="1"/>
  <c r="M87" i="1828" s="1"/>
  <c r="K87" i="1829" s="1"/>
  <c r="M87" i="1829" s="1"/>
  <c r="K87" i="1830" s="1"/>
  <c r="M87" i="1830" s="1"/>
  <c r="K87" i="1831" s="1"/>
  <c r="M87" i="1831" s="1"/>
  <c r="K87" i="1832" s="1"/>
  <c r="M87" i="1832" s="1"/>
  <c r="K87" i="1833" s="1"/>
  <c r="M87" i="1833" s="1"/>
  <c r="K87" i="1834" s="1"/>
  <c r="M87" i="1834" s="1"/>
  <c r="K87" i="1835" s="1"/>
  <c r="M87" i="1835" s="1"/>
  <c r="K87" i="1836" s="1"/>
  <c r="M87" i="1836" s="1"/>
  <c r="K87" i="1837" s="1"/>
  <c r="M87" i="1837" s="1"/>
  <c r="K87" i="1838" s="1"/>
  <c r="M87" i="1838" s="1"/>
  <c r="K87" i="1839" s="1"/>
  <c r="M87" i="1839" s="1"/>
  <c r="K87" i="1840" s="1"/>
  <c r="M87" i="1840" s="1"/>
  <c r="K87" i="1841" s="1"/>
  <c r="M87" i="1841" s="1"/>
  <c r="K87" i="1842" s="1"/>
  <c r="M87" i="1842" s="1"/>
  <c r="M88" i="1813"/>
  <c r="K88" i="1814" s="1"/>
  <c r="M88" i="1814" s="1"/>
  <c r="K88" i="1815" s="1"/>
  <c r="M88" i="1815" s="1"/>
  <c r="K88" i="1816" s="1"/>
  <c r="M88" i="1816" s="1"/>
  <c r="K88" i="1817" s="1"/>
  <c r="M88" i="1817" s="1"/>
  <c r="K88" i="1818" s="1"/>
  <c r="M88" i="1818" s="1"/>
  <c r="K88" i="1819" s="1"/>
  <c r="M88" i="1819" s="1"/>
  <c r="K88" i="1820" s="1"/>
  <c r="M88" i="1820" s="1"/>
  <c r="K88" i="1821" s="1"/>
  <c r="M88" i="1821" s="1"/>
  <c r="K88" i="1822" s="1"/>
  <c r="M88" i="1822" s="1"/>
  <c r="K88" i="1823" s="1"/>
  <c r="M88" i="1823" s="1"/>
  <c r="K88" i="1824" s="1"/>
  <c r="M88" i="1824" s="1"/>
  <c r="K88" i="1825" s="1"/>
  <c r="M88" i="1825" s="1"/>
  <c r="K88" i="1826" s="1"/>
  <c r="M88" i="1826" s="1"/>
  <c r="K88" i="1827" s="1"/>
  <c r="M88" i="1827" s="1"/>
  <c r="K88" i="1828" s="1"/>
  <c r="M88" i="1828" s="1"/>
  <c r="K88" i="1829" s="1"/>
  <c r="M88" i="1829" s="1"/>
  <c r="K88" i="1830" s="1"/>
  <c r="M88" i="1830" s="1"/>
  <c r="K88" i="1831" s="1"/>
  <c r="M88" i="1831" s="1"/>
  <c r="K88" i="1832" s="1"/>
  <c r="M88" i="1832" s="1"/>
  <c r="K88" i="1833" s="1"/>
  <c r="M88" i="1833" s="1"/>
  <c r="K88" i="1834" s="1"/>
  <c r="M88" i="1834" s="1"/>
  <c r="K88" i="1835" s="1"/>
  <c r="M88" i="1835" s="1"/>
  <c r="K88" i="1836" s="1"/>
  <c r="M88" i="1836" s="1"/>
  <c r="K88" i="1837" s="1"/>
  <c r="M88" i="1837" s="1"/>
  <c r="K88" i="1838" s="1"/>
  <c r="M88" i="1838" s="1"/>
  <c r="K88" i="1839" s="1"/>
  <c r="M88" i="1839" s="1"/>
  <c r="K88" i="1840" s="1"/>
  <c r="M88" i="1840" s="1"/>
  <c r="K88" i="1841" s="1"/>
  <c r="M88" i="1841" s="1"/>
  <c r="K88" i="1842" s="1"/>
  <c r="M88" i="1842" s="1"/>
  <c r="M89" i="1813"/>
  <c r="K89" i="1814" s="1"/>
  <c r="M89" i="1814" s="1"/>
  <c r="K89" i="1815" s="1"/>
  <c r="M89" i="1815" s="1"/>
  <c r="K89" i="1816" s="1"/>
  <c r="M89" i="1816" s="1"/>
  <c r="K89" i="1817" s="1"/>
  <c r="M89" i="1817" s="1"/>
  <c r="K89" i="1818" s="1"/>
  <c r="M89" i="1818" s="1"/>
  <c r="K89" i="1819" s="1"/>
  <c r="M89" i="1819" s="1"/>
  <c r="K89" i="1820" s="1"/>
  <c r="M89" i="1820" s="1"/>
  <c r="K89" i="1821" s="1"/>
  <c r="M89" i="1821" s="1"/>
  <c r="K89" i="1822" s="1"/>
  <c r="M89" i="1822" s="1"/>
  <c r="K89" i="1823" s="1"/>
  <c r="M89" i="1823" s="1"/>
  <c r="K89" i="1824" s="1"/>
  <c r="M89" i="1824" s="1"/>
  <c r="K89" i="1825" s="1"/>
  <c r="M89" i="1825" s="1"/>
  <c r="K89" i="1826" s="1"/>
  <c r="M89" i="1826" s="1"/>
  <c r="K89" i="1827" s="1"/>
  <c r="M89" i="1827" s="1"/>
  <c r="K89" i="1828" s="1"/>
  <c r="M89" i="1828" s="1"/>
  <c r="K89" i="1829" s="1"/>
  <c r="M89" i="1829" s="1"/>
  <c r="K89" i="1830" s="1"/>
  <c r="M89" i="1830" s="1"/>
  <c r="K89" i="1831" s="1"/>
  <c r="M89" i="1831" s="1"/>
  <c r="K89" i="1832" s="1"/>
  <c r="M89" i="1832" s="1"/>
  <c r="K89" i="1833" s="1"/>
  <c r="M89" i="1833" s="1"/>
  <c r="K89" i="1834" s="1"/>
  <c r="M89" i="1834" s="1"/>
  <c r="K89" i="1835" s="1"/>
  <c r="M89" i="1835" s="1"/>
  <c r="K89" i="1836" s="1"/>
  <c r="M89" i="1836" s="1"/>
  <c r="K89" i="1837" s="1"/>
  <c r="M89" i="1837" s="1"/>
  <c r="K89" i="1838" s="1"/>
  <c r="M89" i="1838" s="1"/>
  <c r="K89" i="1839" s="1"/>
  <c r="M89" i="1839" s="1"/>
  <c r="K89" i="1840" s="1"/>
  <c r="M89" i="1840" s="1"/>
  <c r="K89" i="1841" s="1"/>
  <c r="M89" i="1841" s="1"/>
  <c r="K89" i="1842" s="1"/>
  <c r="M89" i="1842" s="1"/>
  <c r="M52" i="1813"/>
  <c r="K52" i="1814" s="1"/>
  <c r="M52" i="1814" s="1"/>
  <c r="K52" i="1815" s="1"/>
  <c r="M52" i="1815" s="1"/>
  <c r="K52" i="1816" s="1"/>
  <c r="M52" i="1816" s="1"/>
  <c r="K52" i="1817" s="1"/>
  <c r="M52" i="1817" s="1"/>
  <c r="K52" i="1818" s="1"/>
  <c r="M52" i="1818" s="1"/>
  <c r="K52" i="1819" s="1"/>
  <c r="M52" i="1819" s="1"/>
  <c r="K52" i="1820" s="1"/>
  <c r="M52" i="1820" s="1"/>
  <c r="K52" i="1821" s="1"/>
  <c r="M52" i="1821" s="1"/>
  <c r="K52" i="1822" s="1"/>
  <c r="M52" i="1822" s="1"/>
  <c r="K52" i="1823" s="1"/>
  <c r="M52" i="1823" s="1"/>
  <c r="K52" i="1824" s="1"/>
  <c r="M52" i="1824" s="1"/>
  <c r="K52" i="1825" s="1"/>
  <c r="M52" i="1825" s="1"/>
  <c r="K52" i="1826" s="1"/>
  <c r="M52" i="1826" s="1"/>
  <c r="K52" i="1827" s="1"/>
  <c r="M52" i="1827" s="1"/>
  <c r="K52" i="1828" s="1"/>
  <c r="M52" i="1828" s="1"/>
  <c r="K52" i="1829" s="1"/>
  <c r="M52" i="1829" s="1"/>
  <c r="K52" i="1830" s="1"/>
  <c r="M52" i="1830" s="1"/>
  <c r="K52" i="1831" s="1"/>
  <c r="M52" i="1831" s="1"/>
  <c r="K52" i="1832" s="1"/>
  <c r="M52" i="1832" s="1"/>
  <c r="K52" i="1833" s="1"/>
  <c r="M52" i="1833" s="1"/>
  <c r="K52" i="1834" s="1"/>
  <c r="M52" i="1834" s="1"/>
  <c r="K52" i="1835" s="1"/>
  <c r="M52" i="1835" s="1"/>
  <c r="K52" i="1836" s="1"/>
  <c r="M52" i="1836" s="1"/>
  <c r="K52" i="1837" s="1"/>
  <c r="M52" i="1837" s="1"/>
  <c r="K52" i="1838" s="1"/>
  <c r="M52" i="1838" s="1"/>
  <c r="K52" i="1839" s="1"/>
  <c r="M52" i="1839" s="1"/>
  <c r="K52" i="1840" s="1"/>
  <c r="M52" i="1840" s="1"/>
  <c r="K52" i="1841" s="1"/>
  <c r="M52" i="1841" s="1"/>
  <c r="K52" i="1842" s="1"/>
  <c r="M52" i="1842" s="1"/>
  <c r="M53" i="1813"/>
  <c r="K53" i="1814" s="1"/>
  <c r="M53" i="1814" s="1"/>
  <c r="K53" i="1815" s="1"/>
  <c r="M53" i="1815" s="1"/>
  <c r="K53" i="1816" s="1"/>
  <c r="M53" i="1816" s="1"/>
  <c r="K53" i="1817" s="1"/>
  <c r="M53" i="1817" s="1"/>
  <c r="K53" i="1818" s="1"/>
  <c r="M53" i="1818" s="1"/>
  <c r="K53" i="1819" s="1"/>
  <c r="M53" i="1819" s="1"/>
  <c r="K53" i="1820" s="1"/>
  <c r="M53" i="1820" s="1"/>
  <c r="K53" i="1821" s="1"/>
  <c r="M53" i="1821" s="1"/>
  <c r="K53" i="1822" s="1"/>
  <c r="M53" i="1822" s="1"/>
  <c r="K53" i="1823" s="1"/>
  <c r="M53" i="1823" s="1"/>
  <c r="K53" i="1824" s="1"/>
  <c r="M53" i="1824" s="1"/>
  <c r="K53" i="1825" s="1"/>
  <c r="M53" i="1825" s="1"/>
  <c r="K53" i="1826" s="1"/>
  <c r="M53" i="1826" s="1"/>
  <c r="K53" i="1827" s="1"/>
  <c r="M53" i="1827" s="1"/>
  <c r="K53" i="1828" s="1"/>
  <c r="M53" i="1828" s="1"/>
  <c r="K53" i="1829" s="1"/>
  <c r="M53" i="1829" s="1"/>
  <c r="K53" i="1830" s="1"/>
  <c r="M53" i="1830" s="1"/>
  <c r="K53" i="1831" s="1"/>
  <c r="M53" i="1831" s="1"/>
  <c r="K53" i="1832" s="1"/>
  <c r="M53" i="1832" s="1"/>
  <c r="K53" i="1833" s="1"/>
  <c r="M53" i="1833" s="1"/>
  <c r="K53" i="1834" s="1"/>
  <c r="M53" i="1834" s="1"/>
  <c r="K53" i="1835" s="1"/>
  <c r="M53" i="1835" s="1"/>
  <c r="K53" i="1836" s="1"/>
  <c r="M53" i="1836" s="1"/>
  <c r="K53" i="1837" s="1"/>
  <c r="M53" i="1837" s="1"/>
  <c r="K53" i="1838" s="1"/>
  <c r="M53" i="1838" s="1"/>
  <c r="K53" i="1839" s="1"/>
  <c r="M53" i="1839" s="1"/>
  <c r="K53" i="1840" s="1"/>
  <c r="M53" i="1840" s="1"/>
  <c r="K53" i="1841" s="1"/>
  <c r="M53" i="1841" s="1"/>
  <c r="K53" i="1842" s="1"/>
  <c r="M53" i="1842" s="1"/>
  <c r="M54" i="1813"/>
  <c r="K54" i="1814" s="1"/>
  <c r="M54" i="1814" s="1"/>
  <c r="K54" i="1815" s="1"/>
  <c r="M54" i="1815" s="1"/>
  <c r="K54" i="1816" s="1"/>
  <c r="M54" i="1816" s="1"/>
  <c r="K54" i="1817" s="1"/>
  <c r="M54" i="1817" s="1"/>
  <c r="K54" i="1818" s="1"/>
  <c r="M54" i="1818" s="1"/>
  <c r="K54" i="1819" s="1"/>
  <c r="M54" i="1819" s="1"/>
  <c r="K54" i="1820" s="1"/>
  <c r="M54" i="1820" s="1"/>
  <c r="K54" i="1821" s="1"/>
  <c r="M54" i="1821" s="1"/>
  <c r="K54" i="1822" s="1"/>
  <c r="M54" i="1822" s="1"/>
  <c r="K54" i="1823" s="1"/>
  <c r="M54" i="1823" s="1"/>
  <c r="K54" i="1824" s="1"/>
  <c r="M54" i="1824" s="1"/>
  <c r="K54" i="1825" s="1"/>
  <c r="M54" i="1825" s="1"/>
  <c r="K54" i="1826" s="1"/>
  <c r="M54" i="1826" s="1"/>
  <c r="K54" i="1827" s="1"/>
  <c r="M54" i="1827" s="1"/>
  <c r="K54" i="1828" s="1"/>
  <c r="M54" i="1828" s="1"/>
  <c r="K54" i="1829" s="1"/>
  <c r="M54" i="1829" s="1"/>
  <c r="K54" i="1830" s="1"/>
  <c r="M54" i="1830" s="1"/>
  <c r="K54" i="1831" s="1"/>
  <c r="M54" i="1831" s="1"/>
  <c r="K54" i="1832" s="1"/>
  <c r="M54" i="1832" s="1"/>
  <c r="K54" i="1833" s="1"/>
  <c r="M54" i="1833" s="1"/>
  <c r="K54" i="1834" s="1"/>
  <c r="M54" i="1834" s="1"/>
  <c r="K54" i="1835" s="1"/>
  <c r="M54" i="1835" s="1"/>
  <c r="K54" i="1836" s="1"/>
  <c r="M54" i="1836" s="1"/>
  <c r="K54" i="1837" s="1"/>
  <c r="M54" i="1837" s="1"/>
  <c r="K54" i="1838" s="1"/>
  <c r="M54" i="1838" s="1"/>
  <c r="K54" i="1839" s="1"/>
  <c r="M54" i="1839" s="1"/>
  <c r="K54" i="1840" s="1"/>
  <c r="M54" i="1840" s="1"/>
  <c r="K54" i="1841" s="1"/>
  <c r="M54" i="1841" s="1"/>
  <c r="K54" i="1842" s="1"/>
  <c r="M54" i="1842" s="1"/>
  <c r="M55" i="1813"/>
  <c r="K55" i="1814" s="1"/>
  <c r="M55" i="1814" s="1"/>
  <c r="K55" i="1815" s="1"/>
  <c r="M55" i="1815" s="1"/>
  <c r="K55" i="1816" s="1"/>
  <c r="M55" i="1816" s="1"/>
  <c r="K55" i="1817" s="1"/>
  <c r="M55" i="1817" s="1"/>
  <c r="K55" i="1818" s="1"/>
  <c r="M55" i="1818" s="1"/>
  <c r="K55" i="1819" s="1"/>
  <c r="M55" i="1819" s="1"/>
  <c r="K55" i="1820" s="1"/>
  <c r="M55" i="1820" s="1"/>
  <c r="K55" i="1821" s="1"/>
  <c r="M55" i="1821" s="1"/>
  <c r="K55" i="1822" s="1"/>
  <c r="M55" i="1822" s="1"/>
  <c r="K55" i="1823" s="1"/>
  <c r="M55" i="1823" s="1"/>
  <c r="K55" i="1824" s="1"/>
  <c r="M55" i="1824" s="1"/>
  <c r="K55" i="1825" s="1"/>
  <c r="M55" i="1825" s="1"/>
  <c r="K55" i="1826" s="1"/>
  <c r="M55" i="1826" s="1"/>
  <c r="K55" i="1827" s="1"/>
  <c r="M55" i="1827" s="1"/>
  <c r="K55" i="1828" s="1"/>
  <c r="M55" i="1828" s="1"/>
  <c r="K55" i="1829" s="1"/>
  <c r="M55" i="1829" s="1"/>
  <c r="K55" i="1830" s="1"/>
  <c r="M55" i="1830" s="1"/>
  <c r="K55" i="1831" s="1"/>
  <c r="M55" i="1831" s="1"/>
  <c r="K55" i="1832" s="1"/>
  <c r="M55" i="1832" s="1"/>
  <c r="K55" i="1833" s="1"/>
  <c r="M55" i="1833" s="1"/>
  <c r="K55" i="1834" s="1"/>
  <c r="M55" i="1834" s="1"/>
  <c r="K55" i="1835" s="1"/>
  <c r="M55" i="1835" s="1"/>
  <c r="K55" i="1836" s="1"/>
  <c r="M55" i="1836" s="1"/>
  <c r="K55" i="1837" s="1"/>
  <c r="M55" i="1837" s="1"/>
  <c r="K55" i="1838" s="1"/>
  <c r="M55" i="1838" s="1"/>
  <c r="K55" i="1839" s="1"/>
  <c r="M55" i="1839" s="1"/>
  <c r="K55" i="1840" s="1"/>
  <c r="M55" i="1840" s="1"/>
  <c r="K55" i="1841" s="1"/>
  <c r="M55" i="1841" s="1"/>
  <c r="K55" i="1842" s="1"/>
  <c r="M55" i="1842" s="1"/>
  <c r="M56" i="1813"/>
  <c r="K56" i="1814" s="1"/>
  <c r="M56" i="1814" s="1"/>
  <c r="K56" i="1815" s="1"/>
  <c r="M56" i="1815" s="1"/>
  <c r="K56" i="1816" s="1"/>
  <c r="M56" i="1816" s="1"/>
  <c r="K56" i="1817" s="1"/>
  <c r="M56" i="1817" s="1"/>
  <c r="K56" i="1818" s="1"/>
  <c r="M56" i="1818" s="1"/>
  <c r="K56" i="1819" s="1"/>
  <c r="M56" i="1819" s="1"/>
  <c r="K56" i="1820" s="1"/>
  <c r="M56" i="1820" s="1"/>
  <c r="K56" i="1821" s="1"/>
  <c r="M56" i="1821" s="1"/>
  <c r="K56" i="1822" s="1"/>
  <c r="M56" i="1822" s="1"/>
  <c r="K56" i="1823" s="1"/>
  <c r="M56" i="1823" s="1"/>
  <c r="K56" i="1824" s="1"/>
  <c r="M56" i="1824" s="1"/>
  <c r="K56" i="1825" s="1"/>
  <c r="M56" i="1825" s="1"/>
  <c r="K56" i="1826" s="1"/>
  <c r="M56" i="1826" s="1"/>
  <c r="K56" i="1827" s="1"/>
  <c r="M56" i="1827" s="1"/>
  <c r="K56" i="1828" s="1"/>
  <c r="M56" i="1828" s="1"/>
  <c r="K56" i="1829" s="1"/>
  <c r="M56" i="1829" s="1"/>
  <c r="K56" i="1830" s="1"/>
  <c r="M56" i="1830" s="1"/>
  <c r="K56" i="1831" s="1"/>
  <c r="M56" i="1831" s="1"/>
  <c r="K56" i="1832" s="1"/>
  <c r="M56" i="1832" s="1"/>
  <c r="K56" i="1833" s="1"/>
  <c r="M56" i="1833" s="1"/>
  <c r="K56" i="1834" s="1"/>
  <c r="M56" i="1834" s="1"/>
  <c r="K56" i="1835" s="1"/>
  <c r="M56" i="1835" s="1"/>
  <c r="K56" i="1836" s="1"/>
  <c r="M56" i="1836" s="1"/>
  <c r="K56" i="1837" s="1"/>
  <c r="M56" i="1837" s="1"/>
  <c r="K56" i="1838" s="1"/>
  <c r="M56" i="1838" s="1"/>
  <c r="K56" i="1839" s="1"/>
  <c r="M56" i="1839" s="1"/>
  <c r="K56" i="1840" s="1"/>
  <c r="M56" i="1840" s="1"/>
  <c r="K56" i="1841" s="1"/>
  <c r="M56" i="1841" s="1"/>
  <c r="K56" i="1842" s="1"/>
  <c r="M56" i="1842" s="1"/>
  <c r="M57" i="1813"/>
  <c r="K57" i="1814" s="1"/>
  <c r="M57" i="1814" s="1"/>
  <c r="K57" i="1815" s="1"/>
  <c r="M57" i="1815" s="1"/>
  <c r="K57" i="1816" s="1"/>
  <c r="M57" i="1816" s="1"/>
  <c r="K57" i="1817" s="1"/>
  <c r="M57" i="1817" s="1"/>
  <c r="K57" i="1818" s="1"/>
  <c r="M57" i="1818" s="1"/>
  <c r="K57" i="1819" s="1"/>
  <c r="M57" i="1819" s="1"/>
  <c r="K57" i="1820" s="1"/>
  <c r="M57" i="1820" s="1"/>
  <c r="K57" i="1821" s="1"/>
  <c r="M57" i="1821" s="1"/>
  <c r="K57" i="1822" s="1"/>
  <c r="M57" i="1822" s="1"/>
  <c r="K57" i="1823" s="1"/>
  <c r="M57" i="1823" s="1"/>
  <c r="K57" i="1824" s="1"/>
  <c r="M57" i="1824" s="1"/>
  <c r="K57" i="1825" s="1"/>
  <c r="M57" i="1825" s="1"/>
  <c r="K57" i="1826" s="1"/>
  <c r="M57" i="1826" s="1"/>
  <c r="K57" i="1827" s="1"/>
  <c r="M57" i="1827" s="1"/>
  <c r="K57" i="1828" s="1"/>
  <c r="M57" i="1828" s="1"/>
  <c r="K57" i="1829" s="1"/>
  <c r="M57" i="1829" s="1"/>
  <c r="K57" i="1830" s="1"/>
  <c r="M57" i="1830" s="1"/>
  <c r="K57" i="1831" s="1"/>
  <c r="M57" i="1831" s="1"/>
  <c r="K57" i="1832" s="1"/>
  <c r="M57" i="1832" s="1"/>
  <c r="K57" i="1833" s="1"/>
  <c r="M57" i="1833" s="1"/>
  <c r="K57" i="1834" s="1"/>
  <c r="M57" i="1834" s="1"/>
  <c r="K57" i="1835" s="1"/>
  <c r="M57" i="1835" s="1"/>
  <c r="K57" i="1836" s="1"/>
  <c r="M57" i="1836" s="1"/>
  <c r="K57" i="1837" s="1"/>
  <c r="M57" i="1837" s="1"/>
  <c r="K57" i="1838" s="1"/>
  <c r="M57" i="1838" s="1"/>
  <c r="K57" i="1839" s="1"/>
  <c r="M57" i="1839" s="1"/>
  <c r="K57" i="1840" s="1"/>
  <c r="M57" i="1840" s="1"/>
  <c r="K57" i="1841" s="1"/>
  <c r="M57" i="1841" s="1"/>
  <c r="K57" i="1842" s="1"/>
  <c r="M57" i="1842" s="1"/>
  <c r="M37" i="1813"/>
  <c r="K37" i="1814" s="1"/>
  <c r="M37" i="1814" s="1"/>
  <c r="K37" i="1815" s="1"/>
  <c r="M37" i="1815" s="1"/>
  <c r="K37" i="1816" s="1"/>
  <c r="M37" i="1816" s="1"/>
  <c r="K37" i="1817" s="1"/>
  <c r="M37" i="1817" s="1"/>
  <c r="K37" i="1818" s="1"/>
  <c r="M37" i="1818" s="1"/>
  <c r="K37" i="1819" s="1"/>
  <c r="M37" i="1819" s="1"/>
  <c r="K37" i="1820" s="1"/>
  <c r="M37" i="1820" s="1"/>
  <c r="K37" i="1821" s="1"/>
  <c r="M37" i="1821" s="1"/>
  <c r="K37" i="1822" s="1"/>
  <c r="M37" i="1822" s="1"/>
  <c r="K37" i="1823" s="1"/>
  <c r="M37" i="1823" s="1"/>
  <c r="K37" i="1824" s="1"/>
  <c r="M37" i="1824" s="1"/>
  <c r="K37" i="1825" s="1"/>
  <c r="M37" i="1825" s="1"/>
  <c r="K37" i="1826" s="1"/>
  <c r="M37" i="1826" s="1"/>
  <c r="K37" i="1827" s="1"/>
  <c r="M37" i="1827" s="1"/>
  <c r="K37" i="1828" s="1"/>
  <c r="M37" i="1828" s="1"/>
  <c r="K37" i="1829" s="1"/>
  <c r="M37" i="1829" s="1"/>
  <c r="K37" i="1830" s="1"/>
  <c r="M37" i="1830" s="1"/>
  <c r="K37" i="1831" s="1"/>
  <c r="M37" i="1831" s="1"/>
  <c r="K37" i="1832" s="1"/>
  <c r="M37" i="1832" s="1"/>
  <c r="K37" i="1833" s="1"/>
  <c r="M37" i="1833" s="1"/>
  <c r="K37" i="1834" s="1"/>
  <c r="M37" i="1834" s="1"/>
  <c r="K37" i="1835" s="1"/>
  <c r="M37" i="1835" s="1"/>
  <c r="K37" i="1836" s="1"/>
  <c r="M37" i="1836" s="1"/>
  <c r="K37" i="1837" s="1"/>
  <c r="M37" i="1837" s="1"/>
  <c r="K37" i="1838" s="1"/>
  <c r="M37" i="1838" s="1"/>
  <c r="K37" i="1839" s="1"/>
  <c r="M37" i="1839" s="1"/>
  <c r="K37" i="1840" s="1"/>
  <c r="M37" i="1840" s="1"/>
  <c r="K37" i="1841" s="1"/>
  <c r="M37" i="1841" s="1"/>
  <c r="K37" i="1842" s="1"/>
  <c r="M37" i="1842" s="1"/>
  <c r="M36" i="1813"/>
  <c r="K36" i="1814" s="1"/>
  <c r="M36" i="1814" s="1"/>
  <c r="K36" i="1815" s="1"/>
  <c r="M36" i="1815" s="1"/>
  <c r="K36" i="1816" s="1"/>
  <c r="M36" i="1816" s="1"/>
  <c r="K36" i="1817" s="1"/>
  <c r="M36" i="1817" s="1"/>
  <c r="K36" i="1818" s="1"/>
  <c r="M36" i="1818" s="1"/>
  <c r="K36" i="1819" s="1"/>
  <c r="M36" i="1819" s="1"/>
  <c r="K36" i="1820" s="1"/>
  <c r="M36" i="1820" s="1"/>
  <c r="K36" i="1821" s="1"/>
  <c r="M36" i="1821" s="1"/>
  <c r="K36" i="1822" s="1"/>
  <c r="M36" i="1822" s="1"/>
  <c r="K36" i="1823" s="1"/>
  <c r="M36" i="1823" s="1"/>
  <c r="K36" i="1824" s="1"/>
  <c r="M36" i="1824" s="1"/>
  <c r="K36" i="1825" s="1"/>
  <c r="M36" i="1825" s="1"/>
  <c r="K36" i="1826" s="1"/>
  <c r="M36" i="1826" s="1"/>
  <c r="K36" i="1827" s="1"/>
  <c r="M36" i="1827" s="1"/>
  <c r="K36" i="1828" s="1"/>
  <c r="M36" i="1828" s="1"/>
  <c r="K36" i="1829" s="1"/>
  <c r="M36" i="1829" s="1"/>
  <c r="K36" i="1830" s="1"/>
  <c r="M36" i="1830" s="1"/>
  <c r="K36" i="1831" s="1"/>
  <c r="M36" i="1831" s="1"/>
  <c r="K36" i="1832" s="1"/>
  <c r="M36" i="1832" s="1"/>
  <c r="K36" i="1833" s="1"/>
  <c r="M36" i="1833" s="1"/>
  <c r="K36" i="1834" s="1"/>
  <c r="M36" i="1834" s="1"/>
  <c r="K36" i="1835" s="1"/>
  <c r="M36" i="1835" s="1"/>
  <c r="K36" i="1836" s="1"/>
  <c r="M36" i="1836" s="1"/>
  <c r="K36" i="1837" s="1"/>
  <c r="M36" i="1837" s="1"/>
  <c r="K36" i="1838" s="1"/>
  <c r="M36" i="1838" s="1"/>
  <c r="K36" i="1839" s="1"/>
  <c r="M36" i="1839" s="1"/>
  <c r="K36" i="1840" s="1"/>
  <c r="M36" i="1840" s="1"/>
  <c r="K36" i="1841" s="1"/>
  <c r="M36" i="1841" s="1"/>
  <c r="K36" i="1842" s="1"/>
  <c r="M36" i="1842" s="1"/>
  <c r="U247" i="1822" l="1"/>
  <c r="U125" i="1836"/>
  <c r="U132" i="1836" s="1"/>
  <c r="K7" i="1836" s="1"/>
  <c r="U36" i="1818"/>
  <c r="U140" i="1837"/>
  <c r="U150" i="1837" s="1"/>
  <c r="M7" i="1837" s="1"/>
  <c r="U247" i="1840"/>
  <c r="U270" i="1840" s="1"/>
  <c r="O9" i="1840" s="1"/>
  <c r="M216" i="1813"/>
  <c r="M217" i="1813"/>
  <c r="U140" i="1842"/>
  <c r="U150" i="1842" s="1"/>
  <c r="M7" i="1842" s="1"/>
  <c r="U214" i="1842"/>
  <c r="U221" i="1842" s="1"/>
  <c r="K9" i="1842" s="1"/>
  <c r="U51" i="1842"/>
  <c r="U61" i="1842" s="1"/>
  <c r="M5" i="1842" s="1"/>
  <c r="U158" i="1841"/>
  <c r="U181" i="1841" s="1"/>
  <c r="O7" i="1841" s="1"/>
  <c r="U140" i="1840"/>
  <c r="U150" i="1840" s="1"/>
  <c r="M7" i="1840" s="1"/>
  <c r="U36" i="1839"/>
  <c r="U43" i="1839" s="1"/>
  <c r="K5" i="1839" s="1"/>
  <c r="U247" i="1839"/>
  <c r="U270" i="1839" s="1"/>
  <c r="O9" i="1839" s="1"/>
  <c r="U247" i="1838"/>
  <c r="U270" i="1838" s="1"/>
  <c r="O9" i="1838" s="1"/>
  <c r="U36" i="1838"/>
  <c r="U43" i="1838" s="1"/>
  <c r="K5" i="1838" s="1"/>
  <c r="U51" i="1837"/>
  <c r="U61" i="1837" s="1"/>
  <c r="M5" i="1837" s="1"/>
  <c r="U214" i="1837"/>
  <c r="U221" i="1837" s="1"/>
  <c r="K9" i="1837" s="1"/>
  <c r="U247" i="1836"/>
  <c r="U270" i="1836" s="1"/>
  <c r="O9" i="1836" s="1"/>
  <c r="U158" i="1834"/>
  <c r="U181" i="1834" s="1"/>
  <c r="O7" i="1834" s="1"/>
  <c r="U51" i="1834"/>
  <c r="U158" i="1833"/>
  <c r="U214" i="1833"/>
  <c r="U125" i="1833"/>
  <c r="U36" i="1833"/>
  <c r="U69" i="1833"/>
  <c r="U247" i="1833"/>
  <c r="U125" i="1832"/>
  <c r="U229" i="1832"/>
  <c r="U214" i="1832"/>
  <c r="U140" i="1832"/>
  <c r="U69" i="1831"/>
  <c r="U51" i="1831"/>
  <c r="U247" i="1829"/>
  <c r="U158" i="1829"/>
  <c r="U69" i="1829"/>
  <c r="U36" i="1829"/>
  <c r="U69" i="1828"/>
  <c r="U247" i="1828"/>
  <c r="U229" i="1828"/>
  <c r="U69" i="1827"/>
  <c r="U214" i="1826"/>
  <c r="U36" i="1826"/>
  <c r="U51" i="1825"/>
  <c r="U69" i="1825"/>
  <c r="U247" i="1825"/>
  <c r="U158" i="1825"/>
  <c r="U229" i="1825"/>
  <c r="U140" i="1825"/>
  <c r="U247" i="1824"/>
  <c r="U51" i="1824"/>
  <c r="U125" i="1823"/>
  <c r="U125" i="1822"/>
  <c r="U158" i="1821"/>
  <c r="U36" i="1821"/>
  <c r="U51" i="1820"/>
  <c r="U125" i="1820"/>
  <c r="U36" i="1820"/>
  <c r="U36" i="1819"/>
  <c r="U69" i="1817"/>
  <c r="U92" i="1817" s="1"/>
  <c r="O5" i="1817" s="1"/>
  <c r="U140" i="1816"/>
  <c r="U150" i="1816" s="1"/>
  <c r="M7" i="1816" s="1"/>
  <c r="U125" i="1816"/>
  <c r="U132" i="1816" s="1"/>
  <c r="K7" i="1816" s="1"/>
  <c r="U51" i="1816"/>
  <c r="U61" i="1816" s="1"/>
  <c r="M5" i="1816" s="1"/>
  <c r="U36" i="1816"/>
  <c r="U43" i="1816" s="1"/>
  <c r="K5" i="1816" s="1"/>
  <c r="U229" i="1816"/>
  <c r="U239" i="1816" s="1"/>
  <c r="M9" i="1816" s="1"/>
  <c r="U214" i="1816"/>
  <c r="U221" i="1816" s="1"/>
  <c r="K9" i="1816" s="1"/>
  <c r="U158" i="1815"/>
  <c r="U181" i="1815" s="1"/>
  <c r="O7" i="1815" s="1"/>
  <c r="U140" i="1815"/>
  <c r="U150" i="1815" s="1"/>
  <c r="M7" i="1815" s="1"/>
  <c r="U69" i="1815"/>
  <c r="U92" i="1815" s="1"/>
  <c r="O5" i="1815" s="1"/>
  <c r="U229" i="1815"/>
  <c r="U239" i="1815" s="1"/>
  <c r="M9" i="1815" s="1"/>
  <c r="U247" i="1815"/>
  <c r="U270" i="1815" s="1"/>
  <c r="O9" i="1815" s="1"/>
  <c r="U51" i="1815"/>
  <c r="U61" i="1815" s="1"/>
  <c r="M5" i="1815" s="1"/>
  <c r="K5" i="1814"/>
  <c r="U214" i="1813"/>
  <c r="U229" i="1813"/>
  <c r="U140" i="1813"/>
  <c r="U36" i="1817"/>
  <c r="U43" i="1817" s="1"/>
  <c r="K5" i="1817" s="1"/>
  <c r="U125" i="1817"/>
  <c r="U132" i="1817" s="1"/>
  <c r="K7" i="1817" s="1"/>
  <c r="U158" i="1819"/>
  <c r="U247" i="1819"/>
  <c r="U247" i="1821"/>
  <c r="U247" i="1823"/>
  <c r="U214" i="1824"/>
  <c r="U51" i="1827"/>
  <c r="U214" i="1827"/>
  <c r="S126" i="1828"/>
  <c r="U126" i="1828" s="1"/>
  <c r="U125" i="1828"/>
  <c r="U36" i="1835"/>
  <c r="U43" i="1835" s="1"/>
  <c r="K5" i="1835" s="1"/>
  <c r="U229" i="1840"/>
  <c r="U239" i="1840" s="1"/>
  <c r="M9" i="1840" s="1"/>
  <c r="U69" i="1841"/>
  <c r="U92" i="1841" s="1"/>
  <c r="O5" i="1841" s="1"/>
  <c r="U229" i="1841"/>
  <c r="U239" i="1841" s="1"/>
  <c r="M9" i="1841" s="1"/>
  <c r="U69" i="1842"/>
  <c r="U92" i="1842" s="1"/>
  <c r="O5" i="1842" s="1"/>
  <c r="U158" i="1842"/>
  <c r="U181" i="1842" s="1"/>
  <c r="O7" i="1842" s="1"/>
  <c r="U51" i="1813"/>
  <c r="O5" i="1814"/>
  <c r="U214" i="1817"/>
  <c r="U221" i="1817" s="1"/>
  <c r="K9" i="1817" s="1"/>
  <c r="U69" i="1819"/>
  <c r="U214" i="1820"/>
  <c r="U69" i="1821"/>
  <c r="U69" i="1822"/>
  <c r="U158" i="1822"/>
  <c r="U36" i="1823"/>
  <c r="U158" i="1823"/>
  <c r="U125" i="1824"/>
  <c r="U125" i="1826"/>
  <c r="U247" i="1826"/>
  <c r="U247" i="1827"/>
  <c r="U69" i="1835"/>
  <c r="U92" i="1835" s="1"/>
  <c r="O5" i="1835" s="1"/>
  <c r="S230" i="1842"/>
  <c r="S231" i="1842" s="1"/>
  <c r="U229" i="1842"/>
  <c r="U239" i="1842" s="1"/>
  <c r="M9" i="1842" s="1"/>
  <c r="U125" i="1813"/>
  <c r="U158" i="1817"/>
  <c r="U181" i="1817" s="1"/>
  <c r="O7" i="1817" s="1"/>
  <c r="U140" i="1819"/>
  <c r="U229" i="1819"/>
  <c r="U158" i="1820"/>
  <c r="U247" i="1820"/>
  <c r="U229" i="1823"/>
  <c r="U158" i="1824"/>
  <c r="U69" i="1826"/>
  <c r="U158" i="1826"/>
  <c r="U36" i="1827"/>
  <c r="U125" i="1827"/>
  <c r="S159" i="1827"/>
  <c r="S160" i="1827" s="1"/>
  <c r="U158" i="1827"/>
  <c r="U125" i="1837"/>
  <c r="U132" i="1837" s="1"/>
  <c r="K7" i="1837" s="1"/>
  <c r="U247" i="1837"/>
  <c r="U270" i="1837" s="1"/>
  <c r="O9" i="1837" s="1"/>
  <c r="U69" i="1838"/>
  <c r="U92" i="1838" s="1"/>
  <c r="O5" i="1838" s="1"/>
  <c r="U125" i="1838"/>
  <c r="U132" i="1838" s="1"/>
  <c r="K7" i="1838" s="1"/>
  <c r="U214" i="1838"/>
  <c r="U221" i="1838" s="1"/>
  <c r="K9" i="1838" s="1"/>
  <c r="U214" i="1840"/>
  <c r="U221" i="1840" s="1"/>
  <c r="K9" i="1840" s="1"/>
  <c r="U51" i="1841"/>
  <c r="U61" i="1841" s="1"/>
  <c r="M5" i="1841" s="1"/>
  <c r="S230" i="1834"/>
  <c r="S231" i="1834" s="1"/>
  <c r="U229" i="1834"/>
  <c r="U239" i="1834" s="1"/>
  <c r="M9" i="1834" s="1"/>
  <c r="U36" i="1813"/>
  <c r="U247" i="1813"/>
  <c r="U69" i="1816"/>
  <c r="U92" i="1816" s="1"/>
  <c r="O5" i="1816" s="1"/>
  <c r="U158" i="1816"/>
  <c r="U181" i="1816" s="1"/>
  <c r="O7" i="1816" s="1"/>
  <c r="U247" i="1816"/>
  <c r="U270" i="1816" s="1"/>
  <c r="O9" i="1816" s="1"/>
  <c r="U247" i="1817"/>
  <c r="U270" i="1817" s="1"/>
  <c r="O9" i="1817" s="1"/>
  <c r="U214" i="1818"/>
  <c r="U51" i="1819"/>
  <c r="U69" i="1820"/>
  <c r="U140" i="1822"/>
  <c r="U140" i="1823"/>
  <c r="U69" i="1824"/>
  <c r="S231" i="1826"/>
  <c r="U229" i="1826"/>
  <c r="S215" i="1829"/>
  <c r="U215" i="1829" s="1"/>
  <c r="U214" i="1829"/>
  <c r="U36" i="1832"/>
  <c r="U158" i="1832"/>
  <c r="U247" i="1832"/>
  <c r="U51" i="1833"/>
  <c r="U140" i="1833"/>
  <c r="U229" i="1833"/>
  <c r="U36" i="1834"/>
  <c r="U36" i="1836"/>
  <c r="U43" i="1836" s="1"/>
  <c r="K5" i="1836" s="1"/>
  <c r="U158" i="1836"/>
  <c r="U181" i="1836" s="1"/>
  <c r="O7" i="1836" s="1"/>
  <c r="S126" i="1839"/>
  <c r="S127" i="1839" s="1"/>
  <c r="U125" i="1839"/>
  <c r="U132" i="1839" s="1"/>
  <c r="K7" i="1839" s="1"/>
  <c r="U229" i="1830"/>
  <c r="U158" i="1813"/>
  <c r="U36" i="1815"/>
  <c r="U43" i="1815" s="1"/>
  <c r="K5" i="1815" s="1"/>
  <c r="U125" i="1815"/>
  <c r="U132" i="1815" s="1"/>
  <c r="K7" i="1815" s="1"/>
  <c r="U214" i="1815"/>
  <c r="U221" i="1815" s="1"/>
  <c r="K9" i="1815" s="1"/>
  <c r="U51" i="1817"/>
  <c r="U61" i="1817" s="1"/>
  <c r="U140" i="1817"/>
  <c r="U150" i="1817" s="1"/>
  <c r="M7" i="1817" s="1"/>
  <c r="U125" i="1818"/>
  <c r="U247" i="1818"/>
  <c r="U229" i="1824"/>
  <c r="U36" i="1825"/>
  <c r="U125" i="1825"/>
  <c r="U214" i="1825"/>
  <c r="U140" i="1828"/>
  <c r="U51" i="1829"/>
  <c r="U158" i="1831"/>
  <c r="U69" i="1832"/>
  <c r="S70" i="1834"/>
  <c r="S71" i="1834" s="1"/>
  <c r="U69" i="1834"/>
  <c r="U69" i="1836"/>
  <c r="U92" i="1836" s="1"/>
  <c r="O5" i="1836" s="1"/>
  <c r="U69" i="1837"/>
  <c r="U92" i="1837" s="1"/>
  <c r="O5" i="1837" s="1"/>
  <c r="U158" i="1837"/>
  <c r="U181" i="1837" s="1"/>
  <c r="O7" i="1837" s="1"/>
  <c r="U158" i="1838"/>
  <c r="U181" i="1838" s="1"/>
  <c r="O7" i="1838" s="1"/>
  <c r="S126" i="1840"/>
  <c r="S127" i="1840" s="1"/>
  <c r="U125" i="1840"/>
  <c r="U132" i="1840" s="1"/>
  <c r="K7" i="1840" s="1"/>
  <c r="U69" i="1813"/>
  <c r="U229" i="1817"/>
  <c r="U239" i="1817" s="1"/>
  <c r="M9" i="1817" s="1"/>
  <c r="U158" i="1818"/>
  <c r="U125" i="1819"/>
  <c r="U214" i="1819"/>
  <c r="U229" i="1820"/>
  <c r="U125" i="1821"/>
  <c r="U214" i="1821"/>
  <c r="U140" i="1824"/>
  <c r="U140" i="1826"/>
  <c r="U229" i="1831"/>
  <c r="U125" i="1835"/>
  <c r="U132" i="1835" s="1"/>
  <c r="K7" i="1835" s="1"/>
  <c r="S230" i="1837"/>
  <c r="S231" i="1837" s="1"/>
  <c r="U229" i="1837"/>
  <c r="U239" i="1837" s="1"/>
  <c r="M9" i="1837" s="1"/>
  <c r="U36" i="1842"/>
  <c r="U43" i="1842" s="1"/>
  <c r="K5" i="1842" s="1"/>
  <c r="U125" i="1842"/>
  <c r="U132" i="1842" s="1"/>
  <c r="K7" i="1842" s="1"/>
  <c r="U247" i="1842"/>
  <c r="U270" i="1842" s="1"/>
  <c r="O9" i="1842" s="1"/>
  <c r="U36" i="1828"/>
  <c r="U158" i="1828"/>
  <c r="U140" i="1830"/>
  <c r="U247" i="1831"/>
  <c r="U51" i="1832"/>
  <c r="U140" i="1834"/>
  <c r="U150" i="1834" s="1"/>
  <c r="M7" i="1834" s="1"/>
  <c r="U247" i="1835"/>
  <c r="U270" i="1835" s="1"/>
  <c r="O9" i="1835" s="1"/>
  <c r="U214" i="1836"/>
  <c r="U221" i="1836" s="1"/>
  <c r="K9" i="1836" s="1"/>
  <c r="U158" i="1839"/>
  <c r="U181" i="1839" s="1"/>
  <c r="O7" i="1839" s="1"/>
  <c r="U69" i="1840"/>
  <c r="U92" i="1840" s="1"/>
  <c r="O5" i="1840" s="1"/>
  <c r="U158" i="1840"/>
  <c r="U181" i="1840" s="1"/>
  <c r="O7" i="1840" s="1"/>
  <c r="U125" i="1841"/>
  <c r="U132" i="1841" s="1"/>
  <c r="K7" i="1841" s="1"/>
  <c r="U247" i="1841"/>
  <c r="U270" i="1841" s="1"/>
  <c r="O9" i="1841" s="1"/>
  <c r="H243" i="1813"/>
  <c r="S38" i="1842"/>
  <c r="U37" i="1842"/>
  <c r="S127" i="1842"/>
  <c r="U126" i="1842"/>
  <c r="S216" i="1842"/>
  <c r="U215" i="1842"/>
  <c r="S53" i="1842"/>
  <c r="U52" i="1842"/>
  <c r="S142" i="1842"/>
  <c r="U141" i="1842"/>
  <c r="S160" i="1842"/>
  <c r="U159" i="1842"/>
  <c r="S249" i="1842"/>
  <c r="U248" i="1842"/>
  <c r="S71" i="1842"/>
  <c r="U70" i="1842"/>
  <c r="S142" i="1841"/>
  <c r="U141" i="1841"/>
  <c r="S53" i="1841"/>
  <c r="U52" i="1841"/>
  <c r="S216" i="1841"/>
  <c r="U215" i="1841"/>
  <c r="S249" i="1841"/>
  <c r="U248" i="1841"/>
  <c r="S160" i="1841"/>
  <c r="U159" i="1841"/>
  <c r="S38" i="1841"/>
  <c r="U37" i="1841"/>
  <c r="S71" i="1841"/>
  <c r="U70" i="1841"/>
  <c r="S127" i="1841"/>
  <c r="U126" i="1841"/>
  <c r="S231" i="1841"/>
  <c r="U230" i="1841"/>
  <c r="U36" i="1841"/>
  <c r="U43" i="1841" s="1"/>
  <c r="K5" i="1841" s="1"/>
  <c r="U214" i="1841"/>
  <c r="U221" i="1841" s="1"/>
  <c r="K9" i="1841" s="1"/>
  <c r="U140" i="1841"/>
  <c r="U150" i="1841" s="1"/>
  <c r="M7" i="1841" s="1"/>
  <c r="S142" i="1840"/>
  <c r="U141" i="1840"/>
  <c r="S216" i="1840"/>
  <c r="U215" i="1840"/>
  <c r="S231" i="1840"/>
  <c r="U230" i="1840"/>
  <c r="S38" i="1840"/>
  <c r="U37" i="1840"/>
  <c r="S249" i="1840"/>
  <c r="U248" i="1840"/>
  <c r="S71" i="1840"/>
  <c r="U70" i="1840"/>
  <c r="S160" i="1840"/>
  <c r="U159" i="1840"/>
  <c r="S53" i="1840"/>
  <c r="U52" i="1840"/>
  <c r="U36" i="1840"/>
  <c r="U43" i="1840" s="1"/>
  <c r="K5" i="1840" s="1"/>
  <c r="U51" i="1840"/>
  <c r="U61" i="1840" s="1"/>
  <c r="M5" i="1840" s="1"/>
  <c r="S71" i="1839"/>
  <c r="U70" i="1839"/>
  <c r="S231" i="1839"/>
  <c r="U230" i="1839"/>
  <c r="S38" i="1839"/>
  <c r="U37" i="1839"/>
  <c r="S53" i="1839"/>
  <c r="U52" i="1839"/>
  <c r="S160" i="1839"/>
  <c r="U159" i="1839"/>
  <c r="S216" i="1839"/>
  <c r="U215" i="1839"/>
  <c r="S142" i="1839"/>
  <c r="U141" i="1839"/>
  <c r="S249" i="1839"/>
  <c r="U248" i="1839"/>
  <c r="U69" i="1839"/>
  <c r="U92" i="1839" s="1"/>
  <c r="O5" i="1839" s="1"/>
  <c r="U214" i="1839"/>
  <c r="U221" i="1839" s="1"/>
  <c r="K9" i="1839" s="1"/>
  <c r="O11" i="1839"/>
  <c r="U51" i="1839"/>
  <c r="U61" i="1839" s="1"/>
  <c r="M5" i="1839" s="1"/>
  <c r="U140" i="1839"/>
  <c r="U150" i="1839" s="1"/>
  <c r="M7" i="1839" s="1"/>
  <c r="U229" i="1839"/>
  <c r="U239" i="1839" s="1"/>
  <c r="M9" i="1839" s="1"/>
  <c r="M11" i="1839"/>
  <c r="S127" i="1838"/>
  <c r="U126" i="1838"/>
  <c r="S231" i="1838"/>
  <c r="U230" i="1838"/>
  <c r="S71" i="1838"/>
  <c r="U70" i="1838"/>
  <c r="S216" i="1838"/>
  <c r="U215" i="1838"/>
  <c r="S38" i="1838"/>
  <c r="U37" i="1838"/>
  <c r="S53" i="1838"/>
  <c r="U52" i="1838"/>
  <c r="S160" i="1838"/>
  <c r="U159" i="1838"/>
  <c r="S142" i="1838"/>
  <c r="U141" i="1838"/>
  <c r="S249" i="1838"/>
  <c r="U248" i="1838"/>
  <c r="U51" i="1838"/>
  <c r="U61" i="1838" s="1"/>
  <c r="M5" i="1838" s="1"/>
  <c r="U140" i="1838"/>
  <c r="U150" i="1838" s="1"/>
  <c r="M7" i="1838" s="1"/>
  <c r="U229" i="1838"/>
  <c r="U239" i="1838" s="1"/>
  <c r="M9" i="1838" s="1"/>
  <c r="M11" i="1838"/>
  <c r="S38" i="1837"/>
  <c r="U37" i="1837"/>
  <c r="S71" i="1837"/>
  <c r="U70" i="1837"/>
  <c r="S160" i="1837"/>
  <c r="U159" i="1837"/>
  <c r="S127" i="1837"/>
  <c r="U126" i="1837"/>
  <c r="S249" i="1837"/>
  <c r="U248" i="1837"/>
  <c r="S53" i="1837"/>
  <c r="U52" i="1837"/>
  <c r="S142" i="1837"/>
  <c r="U141" i="1837"/>
  <c r="S216" i="1837"/>
  <c r="U215" i="1837"/>
  <c r="U36" i="1837"/>
  <c r="U43" i="1837" s="1"/>
  <c r="K5" i="1837" s="1"/>
  <c r="S38" i="1836"/>
  <c r="U37" i="1836"/>
  <c r="S53" i="1836"/>
  <c r="U52" i="1836"/>
  <c r="S249" i="1836"/>
  <c r="U248" i="1836"/>
  <c r="S160" i="1836"/>
  <c r="U159" i="1836"/>
  <c r="S216" i="1836"/>
  <c r="U215" i="1836"/>
  <c r="S231" i="1836"/>
  <c r="U230" i="1836"/>
  <c r="S71" i="1836"/>
  <c r="U70" i="1836"/>
  <c r="S127" i="1836"/>
  <c r="U126" i="1836"/>
  <c r="S142" i="1836"/>
  <c r="U141" i="1836"/>
  <c r="U51" i="1836"/>
  <c r="U61" i="1836" s="1"/>
  <c r="M5" i="1836" s="1"/>
  <c r="U140" i="1836"/>
  <c r="U150" i="1836" s="1"/>
  <c r="M7" i="1836" s="1"/>
  <c r="U229" i="1836"/>
  <c r="U239" i="1836" s="1"/>
  <c r="M9" i="1836" s="1"/>
  <c r="M11" i="1836"/>
  <c r="S127" i="1835"/>
  <c r="U126" i="1835"/>
  <c r="S142" i="1835"/>
  <c r="U141" i="1835"/>
  <c r="S216" i="1835"/>
  <c r="U215" i="1835"/>
  <c r="S160" i="1835"/>
  <c r="U159" i="1835"/>
  <c r="S38" i="1835"/>
  <c r="U37" i="1835"/>
  <c r="S71" i="1835"/>
  <c r="U70" i="1835"/>
  <c r="S249" i="1835"/>
  <c r="U248" i="1835"/>
  <c r="S53" i="1835"/>
  <c r="U52" i="1835"/>
  <c r="S231" i="1835"/>
  <c r="U230" i="1835"/>
  <c r="U158" i="1835"/>
  <c r="U181" i="1835" s="1"/>
  <c r="O7" i="1835" s="1"/>
  <c r="U214" i="1835"/>
  <c r="U221" i="1835" s="1"/>
  <c r="K9" i="1835" s="1"/>
  <c r="U51" i="1835"/>
  <c r="U61" i="1835" s="1"/>
  <c r="M5" i="1835" s="1"/>
  <c r="U140" i="1835"/>
  <c r="U150" i="1835" s="1"/>
  <c r="M7" i="1835" s="1"/>
  <c r="U229" i="1835"/>
  <c r="U239" i="1835" s="1"/>
  <c r="M9" i="1835" s="1"/>
  <c r="M11" i="1835"/>
  <c r="S38" i="1834"/>
  <c r="U37" i="1834"/>
  <c r="S127" i="1834"/>
  <c r="U126" i="1834"/>
  <c r="S160" i="1834"/>
  <c r="U159" i="1834"/>
  <c r="S249" i="1834"/>
  <c r="U248" i="1834"/>
  <c r="S53" i="1834"/>
  <c r="U52" i="1834"/>
  <c r="S142" i="1834"/>
  <c r="U141" i="1834"/>
  <c r="S216" i="1834"/>
  <c r="U215" i="1834"/>
  <c r="U125" i="1834"/>
  <c r="U132" i="1834" s="1"/>
  <c r="K7" i="1834" s="1"/>
  <c r="U214" i="1834"/>
  <c r="U221" i="1834" s="1"/>
  <c r="K9" i="1834" s="1"/>
  <c r="U247" i="1834"/>
  <c r="U270" i="1834" s="1"/>
  <c r="O9" i="1834" s="1"/>
  <c r="S53" i="1833"/>
  <c r="U52" i="1833"/>
  <c r="S160" i="1833"/>
  <c r="U159" i="1833"/>
  <c r="U230" i="1833"/>
  <c r="S71" i="1833"/>
  <c r="U70" i="1833"/>
  <c r="S249" i="1833"/>
  <c r="U248" i="1833"/>
  <c r="U141" i="1833"/>
  <c r="U37" i="1833"/>
  <c r="S71" i="1832"/>
  <c r="U70" i="1832"/>
  <c r="S127" i="1832"/>
  <c r="U126" i="1832"/>
  <c r="S216" i="1832"/>
  <c r="U215" i="1832"/>
  <c r="U230" i="1832"/>
  <c r="U141" i="1832"/>
  <c r="S38" i="1832"/>
  <c r="U37" i="1832"/>
  <c r="S249" i="1832"/>
  <c r="U248" i="1832"/>
  <c r="S53" i="1832"/>
  <c r="U52" i="1832"/>
  <c r="U159" i="1832"/>
  <c r="S127" i="1831"/>
  <c r="U126" i="1831"/>
  <c r="S249" i="1831"/>
  <c r="U248" i="1831"/>
  <c r="S160" i="1831"/>
  <c r="U159" i="1831"/>
  <c r="U230" i="1831"/>
  <c r="S142" i="1831"/>
  <c r="U141" i="1831"/>
  <c r="U37" i="1831"/>
  <c r="U70" i="1831"/>
  <c r="S216" i="1831"/>
  <c r="U215" i="1831"/>
  <c r="U36" i="1831"/>
  <c r="U125" i="1831"/>
  <c r="U214" i="1831"/>
  <c r="U140" i="1831"/>
  <c r="S127" i="1830"/>
  <c r="U126" i="1830"/>
  <c r="U159" i="1830"/>
  <c r="S216" i="1830"/>
  <c r="U215" i="1830"/>
  <c r="U70" i="1830"/>
  <c r="U248" i="1830"/>
  <c r="U37" i="1830"/>
  <c r="U36" i="1830"/>
  <c r="U69" i="1830"/>
  <c r="U125" i="1830"/>
  <c r="U158" i="1830"/>
  <c r="U214" i="1830"/>
  <c r="U247" i="1830"/>
  <c r="K11" i="1830"/>
  <c r="O11" i="1830"/>
  <c r="U51" i="1830"/>
  <c r="U159" i="1829"/>
  <c r="U248" i="1829"/>
  <c r="U70" i="1829"/>
  <c r="S38" i="1829"/>
  <c r="U37" i="1829"/>
  <c r="U126" i="1829"/>
  <c r="U125" i="1829"/>
  <c r="U140" i="1829"/>
  <c r="U229" i="1829"/>
  <c r="M11" i="1829"/>
  <c r="S38" i="1828"/>
  <c r="U37" i="1828"/>
  <c r="S71" i="1828"/>
  <c r="U70" i="1828"/>
  <c r="U159" i="1828"/>
  <c r="U248" i="1828"/>
  <c r="S216" i="1828"/>
  <c r="U215" i="1828"/>
  <c r="U214" i="1828"/>
  <c r="U51" i="1828"/>
  <c r="U70" i="1827"/>
  <c r="S38" i="1827"/>
  <c r="U37" i="1827"/>
  <c r="U126" i="1827"/>
  <c r="S53" i="1827"/>
  <c r="U52" i="1827"/>
  <c r="U141" i="1827"/>
  <c r="U215" i="1827"/>
  <c r="S249" i="1827"/>
  <c r="U248" i="1827"/>
  <c r="U230" i="1827"/>
  <c r="U140" i="1827"/>
  <c r="U229" i="1827"/>
  <c r="S38" i="1826"/>
  <c r="U37" i="1826"/>
  <c r="S71" i="1826"/>
  <c r="U70" i="1826"/>
  <c r="U159" i="1826"/>
  <c r="S53" i="1826"/>
  <c r="U52" i="1826"/>
  <c r="S127" i="1826"/>
  <c r="U126" i="1826"/>
  <c r="U248" i="1826"/>
  <c r="S142" i="1826"/>
  <c r="U141" i="1826"/>
  <c r="S216" i="1826"/>
  <c r="U215" i="1826"/>
  <c r="U51" i="1826"/>
  <c r="S53" i="1825"/>
  <c r="U52" i="1825"/>
  <c r="S231" i="1825"/>
  <c r="U230" i="1825"/>
  <c r="S71" i="1825"/>
  <c r="U70" i="1825"/>
  <c r="U126" i="1825"/>
  <c r="S249" i="1825"/>
  <c r="U248" i="1825"/>
  <c r="S142" i="1825"/>
  <c r="U141" i="1825"/>
  <c r="U37" i="1825"/>
  <c r="S38" i="1825"/>
  <c r="S160" i="1825"/>
  <c r="U159" i="1825"/>
  <c r="U215" i="1825"/>
  <c r="S142" i="1824"/>
  <c r="U141" i="1824"/>
  <c r="S249" i="1824"/>
  <c r="U248" i="1824"/>
  <c r="S53" i="1824"/>
  <c r="U52" i="1824"/>
  <c r="S216" i="1824"/>
  <c r="U215" i="1824"/>
  <c r="S231" i="1824"/>
  <c r="U230" i="1824"/>
  <c r="S71" i="1824"/>
  <c r="U70" i="1824"/>
  <c r="S38" i="1824"/>
  <c r="U37" i="1824"/>
  <c r="S127" i="1824"/>
  <c r="U126" i="1824"/>
  <c r="S160" i="1824"/>
  <c r="U159" i="1824"/>
  <c r="U36" i="1824"/>
  <c r="S127" i="1823"/>
  <c r="U126" i="1823"/>
  <c r="S160" i="1823"/>
  <c r="U159" i="1823"/>
  <c r="S38" i="1823"/>
  <c r="U37" i="1823"/>
  <c r="S71" i="1823"/>
  <c r="U70" i="1823"/>
  <c r="S142" i="1823"/>
  <c r="U141" i="1823"/>
  <c r="S231" i="1823"/>
  <c r="U230" i="1823"/>
  <c r="S53" i="1823"/>
  <c r="U52" i="1823"/>
  <c r="S216" i="1823"/>
  <c r="U215" i="1823"/>
  <c r="S249" i="1823"/>
  <c r="U248" i="1823"/>
  <c r="U69" i="1823"/>
  <c r="U214" i="1823"/>
  <c r="U51" i="1823"/>
  <c r="S71" i="1822"/>
  <c r="U70" i="1822"/>
  <c r="S160" i="1822"/>
  <c r="U159" i="1822"/>
  <c r="S53" i="1822"/>
  <c r="U52" i="1822"/>
  <c r="S127" i="1822"/>
  <c r="U126" i="1822"/>
  <c r="S216" i="1822"/>
  <c r="U215" i="1822"/>
  <c r="U141" i="1822"/>
  <c r="S249" i="1822"/>
  <c r="U248" i="1822"/>
  <c r="S38" i="1822"/>
  <c r="U37" i="1822"/>
  <c r="U230" i="1822"/>
  <c r="U36" i="1822"/>
  <c r="U214" i="1822"/>
  <c r="U51" i="1822"/>
  <c r="U229" i="1822"/>
  <c r="S142" i="1821"/>
  <c r="U141" i="1821"/>
  <c r="S249" i="1821"/>
  <c r="U248" i="1821"/>
  <c r="S38" i="1821"/>
  <c r="U37" i="1821"/>
  <c r="S53" i="1821"/>
  <c r="U52" i="1821"/>
  <c r="S71" i="1821"/>
  <c r="U70" i="1821"/>
  <c r="U126" i="1821"/>
  <c r="S160" i="1821"/>
  <c r="U159" i="1821"/>
  <c r="S216" i="1821"/>
  <c r="U215" i="1821"/>
  <c r="S231" i="1821"/>
  <c r="U230" i="1821"/>
  <c r="U140" i="1821"/>
  <c r="U229" i="1821"/>
  <c r="M11" i="1821"/>
  <c r="U70" i="1820"/>
  <c r="S71" i="1820"/>
  <c r="S231" i="1820"/>
  <c r="U230" i="1820"/>
  <c r="U37" i="1820"/>
  <c r="S38" i="1820"/>
  <c r="U126" i="1820"/>
  <c r="S127" i="1820"/>
  <c r="S160" i="1820"/>
  <c r="U159" i="1820"/>
  <c r="U248" i="1820"/>
  <c r="S249" i="1820"/>
  <c r="U52" i="1820"/>
  <c r="S142" i="1820"/>
  <c r="U141" i="1820"/>
  <c r="U215" i="1820"/>
  <c r="S216" i="1820"/>
  <c r="U140" i="1820"/>
  <c r="M11" i="1820"/>
  <c r="U141" i="1819"/>
  <c r="S231" i="1819"/>
  <c r="U230" i="1819"/>
  <c r="S71" i="1819"/>
  <c r="U70" i="1819"/>
  <c r="U37" i="1819"/>
  <c r="S160" i="1819"/>
  <c r="U159" i="1819"/>
  <c r="S249" i="1819"/>
  <c r="U248" i="1819"/>
  <c r="S53" i="1819"/>
  <c r="U52" i="1819"/>
  <c r="S127" i="1819"/>
  <c r="U126" i="1819"/>
  <c r="S216" i="1819"/>
  <c r="U215" i="1819"/>
  <c r="M11" i="1819"/>
  <c r="U141" i="1818"/>
  <c r="U215" i="1818"/>
  <c r="S249" i="1818"/>
  <c r="U248" i="1818"/>
  <c r="S231" i="1818"/>
  <c r="U230" i="1818"/>
  <c r="S38" i="1818"/>
  <c r="U37" i="1818"/>
  <c r="S71" i="1818"/>
  <c r="U70" i="1818"/>
  <c r="U52" i="1818"/>
  <c r="S127" i="1818"/>
  <c r="U126" i="1818"/>
  <c r="S160" i="1818"/>
  <c r="U159" i="1818"/>
  <c r="U69" i="1818"/>
  <c r="U51" i="1818"/>
  <c r="U140" i="1818"/>
  <c r="U229" i="1818"/>
  <c r="M11" i="1818"/>
  <c r="S142" i="1817"/>
  <c r="U141" i="1817"/>
  <c r="S160" i="1817"/>
  <c r="U159" i="1817"/>
  <c r="S249" i="1817"/>
  <c r="U248" i="1817"/>
  <c r="S71" i="1817"/>
  <c r="U70" i="1817"/>
  <c r="U215" i="1817"/>
  <c r="S216" i="1817"/>
  <c r="U37" i="1817"/>
  <c r="S38" i="1817"/>
  <c r="S53" i="1817"/>
  <c r="U52" i="1817"/>
  <c r="U126" i="1817"/>
  <c r="S127" i="1817"/>
  <c r="S231" i="1817"/>
  <c r="U230" i="1817"/>
  <c r="S127" i="1816"/>
  <c r="U126" i="1816"/>
  <c r="S160" i="1816"/>
  <c r="U159" i="1816"/>
  <c r="S216" i="1816"/>
  <c r="U215" i="1816"/>
  <c r="S249" i="1816"/>
  <c r="U248" i="1816"/>
  <c r="S53" i="1816"/>
  <c r="U52" i="1816"/>
  <c r="S38" i="1816"/>
  <c r="U37" i="1816"/>
  <c r="S71" i="1816"/>
  <c r="U70" i="1816"/>
  <c r="S142" i="1816"/>
  <c r="U141" i="1816"/>
  <c r="S231" i="1816"/>
  <c r="U230" i="1816"/>
  <c r="S53" i="1815"/>
  <c r="U52" i="1815"/>
  <c r="S142" i="1815"/>
  <c r="U141" i="1815"/>
  <c r="S231" i="1815"/>
  <c r="U230" i="1815"/>
  <c r="S38" i="1815"/>
  <c r="U37" i="1815"/>
  <c r="S71" i="1815"/>
  <c r="U70" i="1815"/>
  <c r="S127" i="1815"/>
  <c r="U126" i="1815"/>
  <c r="S160" i="1815"/>
  <c r="U159" i="1815"/>
  <c r="S216" i="1815"/>
  <c r="U215" i="1815"/>
  <c r="S249" i="1815"/>
  <c r="U248" i="1815"/>
  <c r="K7" i="1814"/>
  <c r="K9" i="1814"/>
  <c r="K11" i="1814"/>
  <c r="O11" i="1814"/>
  <c r="M5" i="1814"/>
  <c r="M7" i="1814"/>
  <c r="M9" i="1814"/>
  <c r="M11" i="1814"/>
  <c r="S71" i="1813"/>
  <c r="U70" i="1813"/>
  <c r="S249" i="1813"/>
  <c r="U248" i="1813"/>
  <c r="S38" i="1813"/>
  <c r="U37" i="1813"/>
  <c r="S142" i="1813"/>
  <c r="U141" i="1813"/>
  <c r="S160" i="1813"/>
  <c r="U159" i="1813"/>
  <c r="S53" i="1813"/>
  <c r="U52" i="1813"/>
  <c r="S127" i="1813"/>
  <c r="U126" i="1813"/>
  <c r="S216" i="1813"/>
  <c r="U215" i="1813"/>
  <c r="S231" i="1813"/>
  <c r="U230" i="1813"/>
  <c r="H46" i="1813"/>
  <c r="H224" i="1813"/>
  <c r="G224" i="1813"/>
  <c r="H64" i="1813"/>
  <c r="H153" i="1813"/>
  <c r="H209" i="1813"/>
  <c r="G153" i="1813"/>
  <c r="O13" i="1817" l="1"/>
  <c r="K13" i="1816"/>
  <c r="S216" i="1829"/>
  <c r="S217" i="1829" s="1"/>
  <c r="U230" i="1842"/>
  <c r="U230" i="1834"/>
  <c r="M13" i="1837"/>
  <c r="K13" i="1840"/>
  <c r="K13" i="1836"/>
  <c r="O13" i="1815"/>
  <c r="M13" i="1816"/>
  <c r="U230" i="1837"/>
  <c r="U230" i="1826"/>
  <c r="M13" i="1842"/>
  <c r="M13" i="1815"/>
  <c r="U159" i="1827"/>
  <c r="S127" i="1828"/>
  <c r="S128" i="1828" s="1"/>
  <c r="K13" i="1817"/>
  <c r="O13" i="1841"/>
  <c r="U231" i="1830"/>
  <c r="K217" i="1814"/>
  <c r="M217" i="1814" s="1"/>
  <c r="K216" i="1814"/>
  <c r="M216" i="1814" s="1"/>
  <c r="K13" i="1842"/>
  <c r="O13" i="1842"/>
  <c r="M13" i="1840"/>
  <c r="O13" i="1840"/>
  <c r="U126" i="1839"/>
  <c r="K13" i="1839"/>
  <c r="O13" i="1839"/>
  <c r="K13" i="1838"/>
  <c r="O13" i="1838"/>
  <c r="K13" i="1837"/>
  <c r="O13" i="1837"/>
  <c r="O13" i="1836"/>
  <c r="K13" i="1835"/>
  <c r="O13" i="1835"/>
  <c r="U70" i="1834"/>
  <c r="M13" i="1817"/>
  <c r="O13" i="1816"/>
  <c r="K13" i="1815"/>
  <c r="K13" i="1814"/>
  <c r="H135" i="1813"/>
  <c r="H95" i="1813"/>
  <c r="G135" i="1813"/>
  <c r="G95" i="1813"/>
  <c r="H136" i="1813"/>
  <c r="G96" i="1813"/>
  <c r="H47" i="1813"/>
  <c r="H96" i="1813"/>
  <c r="H121" i="1813"/>
  <c r="G64" i="1813"/>
  <c r="H120" i="1813"/>
  <c r="G46" i="1813"/>
  <c r="H242" i="1813"/>
  <c r="G242" i="1813"/>
  <c r="H210" i="1813"/>
  <c r="H65" i="1813"/>
  <c r="G209" i="1813"/>
  <c r="G31" i="1814"/>
  <c r="G120" i="1813"/>
  <c r="H154" i="1813"/>
  <c r="H225" i="1813"/>
  <c r="G154" i="1813"/>
  <c r="G225" i="1813"/>
  <c r="G47" i="1813"/>
  <c r="G121" i="1813"/>
  <c r="G243" i="1813"/>
  <c r="G65" i="1813"/>
  <c r="G136" i="1813"/>
  <c r="G210" i="1813"/>
  <c r="U126" i="1840"/>
  <c r="G313" i="1813"/>
  <c r="G298" i="1813"/>
  <c r="G331" i="1813"/>
  <c r="M13" i="1835"/>
  <c r="M13" i="1841"/>
  <c r="H314" i="1813"/>
  <c r="H332" i="1813"/>
  <c r="H299" i="1813"/>
  <c r="M13" i="1838"/>
  <c r="K13" i="1841"/>
  <c r="H298" i="1813"/>
  <c r="H313" i="1813"/>
  <c r="H331" i="1813"/>
  <c r="G299" i="1813"/>
  <c r="G332" i="1813"/>
  <c r="G314" i="1813"/>
  <c r="H32" i="1814"/>
  <c r="G32" i="1814"/>
  <c r="H31" i="1814"/>
  <c r="S54" i="1842"/>
  <c r="U53" i="1842"/>
  <c r="S39" i="1842"/>
  <c r="U38" i="1842"/>
  <c r="S72" i="1842"/>
  <c r="U71" i="1842"/>
  <c r="S250" i="1842"/>
  <c r="U249" i="1842"/>
  <c r="S161" i="1842"/>
  <c r="U160" i="1842"/>
  <c r="S217" i="1842"/>
  <c r="U216" i="1842"/>
  <c r="S232" i="1842"/>
  <c r="U231" i="1842"/>
  <c r="S143" i="1842"/>
  <c r="U142" i="1842"/>
  <c r="S128" i="1842"/>
  <c r="U127" i="1842"/>
  <c r="S250" i="1841"/>
  <c r="U249" i="1841"/>
  <c r="S143" i="1841"/>
  <c r="U142" i="1841"/>
  <c r="S161" i="1841"/>
  <c r="U160" i="1841"/>
  <c r="S217" i="1841"/>
  <c r="U216" i="1841"/>
  <c r="S54" i="1841"/>
  <c r="U53" i="1841"/>
  <c r="S232" i="1841"/>
  <c r="U231" i="1841"/>
  <c r="S128" i="1841"/>
  <c r="U127" i="1841"/>
  <c r="S72" i="1841"/>
  <c r="U71" i="1841"/>
  <c r="S39" i="1841"/>
  <c r="U38" i="1841"/>
  <c r="S250" i="1840"/>
  <c r="U249" i="1840"/>
  <c r="S39" i="1840"/>
  <c r="U38" i="1840"/>
  <c r="S232" i="1840"/>
  <c r="U231" i="1840"/>
  <c r="S217" i="1840"/>
  <c r="U216" i="1840"/>
  <c r="S143" i="1840"/>
  <c r="U142" i="1840"/>
  <c r="S161" i="1840"/>
  <c r="U160" i="1840"/>
  <c r="S72" i="1840"/>
  <c r="U71" i="1840"/>
  <c r="S128" i="1840"/>
  <c r="U127" i="1840"/>
  <c r="S54" i="1840"/>
  <c r="U53" i="1840"/>
  <c r="S217" i="1839"/>
  <c r="U216" i="1839"/>
  <c r="S161" i="1839"/>
  <c r="U160" i="1839"/>
  <c r="S232" i="1839"/>
  <c r="U231" i="1839"/>
  <c r="S143" i="1839"/>
  <c r="U142" i="1839"/>
  <c r="S128" i="1839"/>
  <c r="U127" i="1839"/>
  <c r="M13" i="1839"/>
  <c r="S54" i="1839"/>
  <c r="U53" i="1839"/>
  <c r="S39" i="1839"/>
  <c r="U38" i="1839"/>
  <c r="S72" i="1839"/>
  <c r="U71" i="1839"/>
  <c r="S250" i="1839"/>
  <c r="U249" i="1839"/>
  <c r="S232" i="1838"/>
  <c r="U231" i="1838"/>
  <c r="S128" i="1838"/>
  <c r="U127" i="1838"/>
  <c r="S250" i="1838"/>
  <c r="U249" i="1838"/>
  <c r="S54" i="1838"/>
  <c r="U53" i="1838"/>
  <c r="S39" i="1838"/>
  <c r="U38" i="1838"/>
  <c r="S143" i="1838"/>
  <c r="U142" i="1838"/>
  <c r="S161" i="1838"/>
  <c r="U160" i="1838"/>
  <c r="S217" i="1838"/>
  <c r="U216" i="1838"/>
  <c r="S72" i="1838"/>
  <c r="U71" i="1838"/>
  <c r="S232" i="1837"/>
  <c r="U231" i="1837"/>
  <c r="S161" i="1837"/>
  <c r="U160" i="1837"/>
  <c r="S72" i="1837"/>
  <c r="U71" i="1837"/>
  <c r="S39" i="1837"/>
  <c r="U38" i="1837"/>
  <c r="S217" i="1837"/>
  <c r="U216" i="1837"/>
  <c r="S143" i="1837"/>
  <c r="U142" i="1837"/>
  <c r="S54" i="1837"/>
  <c r="U53" i="1837"/>
  <c r="S250" i="1837"/>
  <c r="U249" i="1837"/>
  <c r="S128" i="1837"/>
  <c r="U127" i="1837"/>
  <c r="S54" i="1836"/>
  <c r="U53" i="1836"/>
  <c r="S39" i="1836"/>
  <c r="U38" i="1836"/>
  <c r="M13" i="1836"/>
  <c r="S232" i="1836"/>
  <c r="U231" i="1836"/>
  <c r="S217" i="1836"/>
  <c r="U216" i="1836"/>
  <c r="S161" i="1836"/>
  <c r="U160" i="1836"/>
  <c r="S143" i="1836"/>
  <c r="U142" i="1836"/>
  <c r="S128" i="1836"/>
  <c r="U127" i="1836"/>
  <c r="S72" i="1836"/>
  <c r="U71" i="1836"/>
  <c r="S250" i="1836"/>
  <c r="U249" i="1836"/>
  <c r="S143" i="1835"/>
  <c r="U142" i="1835"/>
  <c r="S128" i="1835"/>
  <c r="U127" i="1835"/>
  <c r="S232" i="1835"/>
  <c r="U231" i="1835"/>
  <c r="S54" i="1835"/>
  <c r="U53" i="1835"/>
  <c r="S250" i="1835"/>
  <c r="U249" i="1835"/>
  <c r="S72" i="1835"/>
  <c r="U71" i="1835"/>
  <c r="S39" i="1835"/>
  <c r="U38" i="1835"/>
  <c r="S161" i="1835"/>
  <c r="U160" i="1835"/>
  <c r="S217" i="1835"/>
  <c r="U216" i="1835"/>
  <c r="S232" i="1834"/>
  <c r="U231" i="1834"/>
  <c r="S72" i="1834"/>
  <c r="U71" i="1834"/>
  <c r="S54" i="1834"/>
  <c r="U53" i="1834"/>
  <c r="S250" i="1834"/>
  <c r="U249" i="1834"/>
  <c r="S161" i="1834"/>
  <c r="U160" i="1834"/>
  <c r="S128" i="1834"/>
  <c r="U127" i="1834"/>
  <c r="S39" i="1834"/>
  <c r="U38" i="1834"/>
  <c r="S217" i="1834"/>
  <c r="U216" i="1834"/>
  <c r="S143" i="1834"/>
  <c r="U142" i="1834"/>
  <c r="U231" i="1833"/>
  <c r="S161" i="1833"/>
  <c r="U160" i="1833"/>
  <c r="S54" i="1833"/>
  <c r="U53" i="1833"/>
  <c r="S250" i="1833"/>
  <c r="U249" i="1833"/>
  <c r="S128" i="1833"/>
  <c r="U127" i="1833"/>
  <c r="S72" i="1833"/>
  <c r="U71" i="1833"/>
  <c r="S217" i="1833"/>
  <c r="U216" i="1833"/>
  <c r="S39" i="1833"/>
  <c r="U38" i="1833"/>
  <c r="U142" i="1833"/>
  <c r="U160" i="1832"/>
  <c r="S54" i="1832"/>
  <c r="U53" i="1832"/>
  <c r="U231" i="1832"/>
  <c r="S217" i="1832"/>
  <c r="U216" i="1832"/>
  <c r="S128" i="1832"/>
  <c r="U127" i="1832"/>
  <c r="S72" i="1832"/>
  <c r="U71" i="1832"/>
  <c r="U142" i="1832"/>
  <c r="S250" i="1832"/>
  <c r="U249" i="1832"/>
  <c r="S39" i="1832"/>
  <c r="U38" i="1832"/>
  <c r="S232" i="1831"/>
  <c r="U231" i="1831"/>
  <c r="S161" i="1831"/>
  <c r="U160" i="1831"/>
  <c r="S54" i="1831"/>
  <c r="U53" i="1831"/>
  <c r="S250" i="1831"/>
  <c r="U249" i="1831"/>
  <c r="S128" i="1831"/>
  <c r="U127" i="1831"/>
  <c r="S143" i="1831"/>
  <c r="U142" i="1831"/>
  <c r="S217" i="1831"/>
  <c r="U216" i="1831"/>
  <c r="U71" i="1831"/>
  <c r="U38" i="1831"/>
  <c r="U38" i="1830"/>
  <c r="S217" i="1830"/>
  <c r="U216" i="1830"/>
  <c r="S128" i="1830"/>
  <c r="U127" i="1830"/>
  <c r="S250" i="1830"/>
  <c r="U249" i="1830"/>
  <c r="S54" i="1830"/>
  <c r="U53" i="1830"/>
  <c r="S143" i="1830"/>
  <c r="U142" i="1830"/>
  <c r="S143" i="1829"/>
  <c r="U142" i="1829"/>
  <c r="U71" i="1829"/>
  <c r="S128" i="1829"/>
  <c r="U127" i="1829"/>
  <c r="S54" i="1829"/>
  <c r="U53" i="1829"/>
  <c r="S232" i="1829"/>
  <c r="U231" i="1829"/>
  <c r="S39" i="1829"/>
  <c r="U38" i="1829"/>
  <c r="U249" i="1828"/>
  <c r="U160" i="1828"/>
  <c r="S232" i="1828"/>
  <c r="U231" i="1828"/>
  <c r="U53" i="1828"/>
  <c r="S143" i="1828"/>
  <c r="U142" i="1828"/>
  <c r="S72" i="1828"/>
  <c r="U71" i="1828"/>
  <c r="S39" i="1828"/>
  <c r="U38" i="1828"/>
  <c r="S217" i="1828"/>
  <c r="U216" i="1828"/>
  <c r="S72" i="1827"/>
  <c r="U71" i="1827"/>
  <c r="S161" i="1827"/>
  <c r="U160" i="1827"/>
  <c r="S128" i="1827"/>
  <c r="U127" i="1827"/>
  <c r="S39" i="1827"/>
  <c r="U38" i="1827"/>
  <c r="S232" i="1827"/>
  <c r="U231" i="1827"/>
  <c r="S250" i="1827"/>
  <c r="U249" i="1827"/>
  <c r="S217" i="1827"/>
  <c r="U216" i="1827"/>
  <c r="S143" i="1827"/>
  <c r="U142" i="1827"/>
  <c r="S54" i="1827"/>
  <c r="U53" i="1827"/>
  <c r="U249" i="1826"/>
  <c r="S128" i="1826"/>
  <c r="U127" i="1826"/>
  <c r="S54" i="1826"/>
  <c r="U53" i="1826"/>
  <c r="U160" i="1826"/>
  <c r="S72" i="1826"/>
  <c r="U71" i="1826"/>
  <c r="S39" i="1826"/>
  <c r="U38" i="1826"/>
  <c r="S232" i="1826"/>
  <c r="U231" i="1826"/>
  <c r="S217" i="1826"/>
  <c r="U216" i="1826"/>
  <c r="S143" i="1826"/>
  <c r="U142" i="1826"/>
  <c r="S232" i="1825"/>
  <c r="U231" i="1825"/>
  <c r="S54" i="1825"/>
  <c r="U53" i="1825"/>
  <c r="U160" i="1825"/>
  <c r="S161" i="1825"/>
  <c r="U127" i="1825"/>
  <c r="S128" i="1825"/>
  <c r="S217" i="1825"/>
  <c r="U216" i="1825"/>
  <c r="U38" i="1825"/>
  <c r="S143" i="1825"/>
  <c r="U142" i="1825"/>
  <c r="U249" i="1825"/>
  <c r="S250" i="1825"/>
  <c r="U71" i="1825"/>
  <c r="S72" i="1825"/>
  <c r="S232" i="1824"/>
  <c r="U231" i="1824"/>
  <c r="S217" i="1824"/>
  <c r="U216" i="1824"/>
  <c r="S54" i="1824"/>
  <c r="U53" i="1824"/>
  <c r="S250" i="1824"/>
  <c r="U249" i="1824"/>
  <c r="S143" i="1824"/>
  <c r="U142" i="1824"/>
  <c r="S72" i="1824"/>
  <c r="U71" i="1824"/>
  <c r="S161" i="1824"/>
  <c r="U160" i="1824"/>
  <c r="S128" i="1824"/>
  <c r="U127" i="1824"/>
  <c r="S39" i="1824"/>
  <c r="U38" i="1824"/>
  <c r="S250" i="1823"/>
  <c r="U249" i="1823"/>
  <c r="S217" i="1823"/>
  <c r="U216" i="1823"/>
  <c r="S161" i="1823"/>
  <c r="U160" i="1823"/>
  <c r="S128" i="1823"/>
  <c r="U127" i="1823"/>
  <c r="S232" i="1823"/>
  <c r="U231" i="1823"/>
  <c r="S143" i="1823"/>
  <c r="U142" i="1823"/>
  <c r="S72" i="1823"/>
  <c r="U71" i="1823"/>
  <c r="S39" i="1823"/>
  <c r="U38" i="1823"/>
  <c r="S54" i="1823"/>
  <c r="U53" i="1823"/>
  <c r="S161" i="1822"/>
  <c r="U160" i="1822"/>
  <c r="S72" i="1822"/>
  <c r="U71" i="1822"/>
  <c r="S250" i="1822"/>
  <c r="U249" i="1822"/>
  <c r="S143" i="1822"/>
  <c r="U142" i="1822"/>
  <c r="S217" i="1822"/>
  <c r="U216" i="1822"/>
  <c r="S128" i="1822"/>
  <c r="U127" i="1822"/>
  <c r="S54" i="1822"/>
  <c r="U53" i="1822"/>
  <c r="U231" i="1822"/>
  <c r="S39" i="1822"/>
  <c r="U38" i="1822"/>
  <c r="S143" i="1821"/>
  <c r="U142" i="1821"/>
  <c r="U53" i="1821"/>
  <c r="S39" i="1821"/>
  <c r="U38" i="1821"/>
  <c r="S232" i="1821"/>
  <c r="U231" i="1821"/>
  <c r="S217" i="1821"/>
  <c r="U216" i="1821"/>
  <c r="S161" i="1821"/>
  <c r="U160" i="1821"/>
  <c r="S128" i="1821"/>
  <c r="U127" i="1821"/>
  <c r="S72" i="1821"/>
  <c r="U71" i="1821"/>
  <c r="S250" i="1821"/>
  <c r="U249" i="1821"/>
  <c r="S143" i="1820"/>
  <c r="U142" i="1820"/>
  <c r="S54" i="1820"/>
  <c r="U53" i="1820"/>
  <c r="S217" i="1820"/>
  <c r="U216" i="1820"/>
  <c r="S250" i="1820"/>
  <c r="U249" i="1820"/>
  <c r="S232" i="1820"/>
  <c r="U231" i="1820"/>
  <c r="U160" i="1820"/>
  <c r="S161" i="1820"/>
  <c r="U127" i="1820"/>
  <c r="S128" i="1820"/>
  <c r="U38" i="1820"/>
  <c r="S39" i="1820"/>
  <c r="U71" i="1820"/>
  <c r="S72" i="1820"/>
  <c r="S232" i="1819"/>
  <c r="U231" i="1819"/>
  <c r="S143" i="1819"/>
  <c r="U142" i="1819"/>
  <c r="S250" i="1819"/>
  <c r="U249" i="1819"/>
  <c r="S161" i="1819"/>
  <c r="U160" i="1819"/>
  <c r="U38" i="1819"/>
  <c r="S72" i="1819"/>
  <c r="U71" i="1819"/>
  <c r="S217" i="1819"/>
  <c r="U216" i="1819"/>
  <c r="S128" i="1819"/>
  <c r="U127" i="1819"/>
  <c r="S54" i="1819"/>
  <c r="U53" i="1819"/>
  <c r="S250" i="1818"/>
  <c r="U249" i="1818"/>
  <c r="U216" i="1818"/>
  <c r="S143" i="1818"/>
  <c r="U142" i="1818"/>
  <c r="S161" i="1818"/>
  <c r="U160" i="1818"/>
  <c r="S128" i="1818"/>
  <c r="U127" i="1818"/>
  <c r="S54" i="1818"/>
  <c r="U53" i="1818"/>
  <c r="S72" i="1818"/>
  <c r="U71" i="1818"/>
  <c r="S39" i="1818"/>
  <c r="U38" i="1818"/>
  <c r="S232" i="1818"/>
  <c r="U231" i="1818"/>
  <c r="S232" i="1817"/>
  <c r="U231" i="1817"/>
  <c r="S54" i="1817"/>
  <c r="U53" i="1817"/>
  <c r="S143" i="1817"/>
  <c r="U142" i="1817"/>
  <c r="U249" i="1817"/>
  <c r="S250" i="1817"/>
  <c r="S128" i="1817"/>
  <c r="U127" i="1817"/>
  <c r="U38" i="1817"/>
  <c r="S39" i="1817"/>
  <c r="U160" i="1817"/>
  <c r="S161" i="1817"/>
  <c r="U216" i="1817"/>
  <c r="S217" i="1817"/>
  <c r="U71" i="1817"/>
  <c r="S72" i="1817"/>
  <c r="S54" i="1816"/>
  <c r="U53" i="1816"/>
  <c r="S250" i="1816"/>
  <c r="U249" i="1816"/>
  <c r="S217" i="1816"/>
  <c r="U216" i="1816"/>
  <c r="S161" i="1816"/>
  <c r="U160" i="1816"/>
  <c r="S128" i="1816"/>
  <c r="U127" i="1816"/>
  <c r="S72" i="1816"/>
  <c r="U71" i="1816"/>
  <c r="S39" i="1816"/>
  <c r="U38" i="1816"/>
  <c r="S232" i="1816"/>
  <c r="U231" i="1816"/>
  <c r="S143" i="1816"/>
  <c r="U142" i="1816"/>
  <c r="S232" i="1815"/>
  <c r="U231" i="1815"/>
  <c r="S143" i="1815"/>
  <c r="U142" i="1815"/>
  <c r="S54" i="1815"/>
  <c r="U53" i="1815"/>
  <c r="S250" i="1815"/>
  <c r="U249" i="1815"/>
  <c r="S217" i="1815"/>
  <c r="U216" i="1815"/>
  <c r="S161" i="1815"/>
  <c r="U160" i="1815"/>
  <c r="S128" i="1815"/>
  <c r="U127" i="1815"/>
  <c r="S72" i="1815"/>
  <c r="U71" i="1815"/>
  <c r="S39" i="1815"/>
  <c r="U38" i="1815"/>
  <c r="M13" i="1814"/>
  <c r="S161" i="1813"/>
  <c r="U160" i="1813"/>
  <c r="S143" i="1813"/>
  <c r="U142" i="1813"/>
  <c r="S39" i="1813"/>
  <c r="U38" i="1813"/>
  <c r="S250" i="1813"/>
  <c r="U249" i="1813"/>
  <c r="S72" i="1813"/>
  <c r="U71" i="1813"/>
  <c r="S232" i="1813"/>
  <c r="U231" i="1813"/>
  <c r="S217" i="1813"/>
  <c r="U216" i="1813"/>
  <c r="S128" i="1813"/>
  <c r="U127" i="1813"/>
  <c r="S54" i="1813"/>
  <c r="U53" i="1813"/>
  <c r="G363" i="1814" l="1"/>
  <c r="G274" i="1814"/>
  <c r="G185" i="1814"/>
  <c r="G362" i="1814"/>
  <c r="G273" i="1814"/>
  <c r="G184" i="1814"/>
  <c r="H363" i="1814"/>
  <c r="H274" i="1814"/>
  <c r="H185" i="1814"/>
  <c r="H362" i="1814"/>
  <c r="H273" i="1814"/>
  <c r="H184" i="1814"/>
  <c r="U216" i="1829"/>
  <c r="S232" i="1830"/>
  <c r="S233" i="1830" s="1"/>
  <c r="U127" i="1828"/>
  <c r="K216" i="1815"/>
  <c r="M216" i="1815" s="1"/>
  <c r="K189" i="1815"/>
  <c r="M189" i="1815" s="1"/>
  <c r="K217" i="1815"/>
  <c r="M217" i="1815" s="1"/>
  <c r="K190" i="1815"/>
  <c r="M190" i="1815" s="1"/>
  <c r="H95" i="1814"/>
  <c r="G95" i="1814"/>
  <c r="G96" i="1814"/>
  <c r="H96" i="1814"/>
  <c r="G31" i="1815"/>
  <c r="G153" i="1814"/>
  <c r="G331" i="1814"/>
  <c r="G135" i="1814"/>
  <c r="G298" i="1814"/>
  <c r="G224" i="1814"/>
  <c r="G313" i="1814"/>
  <c r="G64" i="1814"/>
  <c r="G242" i="1814"/>
  <c r="G120" i="1814"/>
  <c r="G46" i="1814"/>
  <c r="G209" i="1814"/>
  <c r="H313" i="1814"/>
  <c r="H331" i="1814"/>
  <c r="H298" i="1814"/>
  <c r="G314" i="1814"/>
  <c r="G299" i="1814"/>
  <c r="G332" i="1814"/>
  <c r="H314" i="1814"/>
  <c r="H299" i="1814"/>
  <c r="H332" i="1814"/>
  <c r="G32" i="1815"/>
  <c r="G47" i="1814"/>
  <c r="G136" i="1814"/>
  <c r="G225" i="1814"/>
  <c r="G65" i="1814"/>
  <c r="G154" i="1814"/>
  <c r="G243" i="1814"/>
  <c r="G121" i="1814"/>
  <c r="G210" i="1814"/>
  <c r="H32" i="1815"/>
  <c r="H154" i="1814"/>
  <c r="H210" i="1814"/>
  <c r="H47" i="1814"/>
  <c r="H243" i="1814"/>
  <c r="H136" i="1814"/>
  <c r="H225" i="1814"/>
  <c r="H65" i="1814"/>
  <c r="H121" i="1814"/>
  <c r="H31" i="1815"/>
  <c r="H224" i="1814"/>
  <c r="H64" i="1814"/>
  <c r="H120" i="1814"/>
  <c r="H153" i="1814"/>
  <c r="H209" i="1814"/>
  <c r="H46" i="1814"/>
  <c r="H242" i="1814"/>
  <c r="H135" i="1814"/>
  <c r="S129" i="1842"/>
  <c r="U128" i="1842"/>
  <c r="S233" i="1842"/>
  <c r="U232" i="1842"/>
  <c r="S162" i="1842"/>
  <c r="U161" i="1842"/>
  <c r="S40" i="1842"/>
  <c r="U39" i="1842"/>
  <c r="S144" i="1842"/>
  <c r="U143" i="1842"/>
  <c r="S218" i="1842"/>
  <c r="U217" i="1842"/>
  <c r="S251" i="1842"/>
  <c r="U250" i="1842"/>
  <c r="S73" i="1842"/>
  <c r="U72" i="1842"/>
  <c r="S55" i="1842"/>
  <c r="U54" i="1842"/>
  <c r="S73" i="1841"/>
  <c r="U72" i="1841"/>
  <c r="S233" i="1841"/>
  <c r="U232" i="1841"/>
  <c r="S55" i="1841"/>
  <c r="U54" i="1841"/>
  <c r="S162" i="1841"/>
  <c r="U161" i="1841"/>
  <c r="S144" i="1841"/>
  <c r="U143" i="1841"/>
  <c r="S251" i="1841"/>
  <c r="U250" i="1841"/>
  <c r="S40" i="1841"/>
  <c r="U39" i="1841"/>
  <c r="S129" i="1841"/>
  <c r="U128" i="1841"/>
  <c r="S218" i="1841"/>
  <c r="U217" i="1841"/>
  <c r="S129" i="1840"/>
  <c r="U128" i="1840"/>
  <c r="S73" i="1840"/>
  <c r="U72" i="1840"/>
  <c r="S218" i="1840"/>
  <c r="U217" i="1840"/>
  <c r="S40" i="1840"/>
  <c r="U39" i="1840"/>
  <c r="S55" i="1840"/>
  <c r="U54" i="1840"/>
  <c r="S162" i="1840"/>
  <c r="U161" i="1840"/>
  <c r="S144" i="1840"/>
  <c r="U143" i="1840"/>
  <c r="S233" i="1840"/>
  <c r="U232" i="1840"/>
  <c r="S251" i="1840"/>
  <c r="U250" i="1840"/>
  <c r="S73" i="1839"/>
  <c r="U72" i="1839"/>
  <c r="S55" i="1839"/>
  <c r="U54" i="1839"/>
  <c r="S129" i="1839"/>
  <c r="U128" i="1839"/>
  <c r="S233" i="1839"/>
  <c r="U232" i="1839"/>
  <c r="S218" i="1839"/>
  <c r="U217" i="1839"/>
  <c r="S251" i="1839"/>
  <c r="U250" i="1839"/>
  <c r="S40" i="1839"/>
  <c r="U39" i="1839"/>
  <c r="S144" i="1839"/>
  <c r="U143" i="1839"/>
  <c r="S162" i="1839"/>
  <c r="U161" i="1839"/>
  <c r="S40" i="1838"/>
  <c r="U39" i="1838"/>
  <c r="S251" i="1838"/>
  <c r="U250" i="1838"/>
  <c r="S233" i="1838"/>
  <c r="U232" i="1838"/>
  <c r="S73" i="1838"/>
  <c r="U72" i="1838"/>
  <c r="S55" i="1838"/>
  <c r="U54" i="1838"/>
  <c r="S129" i="1838"/>
  <c r="U128" i="1838"/>
  <c r="S218" i="1838"/>
  <c r="U217" i="1838"/>
  <c r="S162" i="1838"/>
  <c r="U161" i="1838"/>
  <c r="S144" i="1838"/>
  <c r="U143" i="1838"/>
  <c r="S129" i="1837"/>
  <c r="U128" i="1837"/>
  <c r="S144" i="1837"/>
  <c r="U143" i="1837"/>
  <c r="S40" i="1837"/>
  <c r="U39" i="1837"/>
  <c r="S162" i="1837"/>
  <c r="U161" i="1837"/>
  <c r="S251" i="1837"/>
  <c r="U250" i="1837"/>
  <c r="S55" i="1837"/>
  <c r="U54" i="1837"/>
  <c r="S218" i="1837"/>
  <c r="U217" i="1837"/>
  <c r="S73" i="1837"/>
  <c r="U72" i="1837"/>
  <c r="S233" i="1837"/>
  <c r="U232" i="1837"/>
  <c r="S40" i="1836"/>
  <c r="U39" i="1836"/>
  <c r="S251" i="1836"/>
  <c r="U250" i="1836"/>
  <c r="S129" i="1836"/>
  <c r="U128" i="1836"/>
  <c r="S218" i="1836"/>
  <c r="U217" i="1836"/>
  <c r="S55" i="1836"/>
  <c r="U54" i="1836"/>
  <c r="S73" i="1836"/>
  <c r="U72" i="1836"/>
  <c r="S144" i="1836"/>
  <c r="U143" i="1836"/>
  <c r="S162" i="1836"/>
  <c r="U161" i="1836"/>
  <c r="S233" i="1836"/>
  <c r="U232" i="1836"/>
  <c r="S73" i="1835"/>
  <c r="U72" i="1835"/>
  <c r="S144" i="1835"/>
  <c r="U143" i="1835"/>
  <c r="S162" i="1835"/>
  <c r="U161" i="1835"/>
  <c r="S218" i="1835"/>
  <c r="U217" i="1835"/>
  <c r="S40" i="1835"/>
  <c r="U39" i="1835"/>
  <c r="S251" i="1835"/>
  <c r="U250" i="1835"/>
  <c r="S233" i="1835"/>
  <c r="U232" i="1835"/>
  <c r="S55" i="1835"/>
  <c r="U54" i="1835"/>
  <c r="S129" i="1835"/>
  <c r="U128" i="1835"/>
  <c r="S144" i="1834"/>
  <c r="U143" i="1834"/>
  <c r="S40" i="1834"/>
  <c r="U39" i="1834"/>
  <c r="S162" i="1834"/>
  <c r="U161" i="1834"/>
  <c r="S233" i="1834"/>
  <c r="U232" i="1834"/>
  <c r="S218" i="1834"/>
  <c r="U217" i="1834"/>
  <c r="S129" i="1834"/>
  <c r="U128" i="1834"/>
  <c r="S251" i="1834"/>
  <c r="U250" i="1834"/>
  <c r="S55" i="1834"/>
  <c r="U54" i="1834"/>
  <c r="S73" i="1834"/>
  <c r="U72" i="1834"/>
  <c r="S162" i="1833"/>
  <c r="U161" i="1833"/>
  <c r="S40" i="1833"/>
  <c r="U39" i="1833"/>
  <c r="S129" i="1833"/>
  <c r="U128" i="1833"/>
  <c r="S55" i="1833"/>
  <c r="U54" i="1833"/>
  <c r="U232" i="1833"/>
  <c r="U143" i="1833"/>
  <c r="S218" i="1833"/>
  <c r="U217" i="1833"/>
  <c r="S73" i="1833"/>
  <c r="U72" i="1833"/>
  <c r="S251" i="1833"/>
  <c r="U250" i="1833"/>
  <c r="U143" i="1832"/>
  <c r="S251" i="1832"/>
  <c r="U250" i="1832"/>
  <c r="S129" i="1832"/>
  <c r="U128" i="1832"/>
  <c r="U232" i="1832"/>
  <c r="S55" i="1832"/>
  <c r="U54" i="1832"/>
  <c r="S40" i="1832"/>
  <c r="U39" i="1832"/>
  <c r="S73" i="1832"/>
  <c r="U72" i="1832"/>
  <c r="S218" i="1832"/>
  <c r="U217" i="1832"/>
  <c r="S162" i="1832"/>
  <c r="U161" i="1832"/>
  <c r="S129" i="1831"/>
  <c r="U128" i="1831"/>
  <c r="S162" i="1831"/>
  <c r="U161" i="1831"/>
  <c r="U72" i="1831"/>
  <c r="S144" i="1831"/>
  <c r="U143" i="1831"/>
  <c r="S251" i="1831"/>
  <c r="U250" i="1831"/>
  <c r="S55" i="1831"/>
  <c r="U54" i="1831"/>
  <c r="S233" i="1831"/>
  <c r="U232" i="1831"/>
  <c r="S40" i="1831"/>
  <c r="U39" i="1831"/>
  <c r="S218" i="1831"/>
  <c r="U217" i="1831"/>
  <c r="S162" i="1830"/>
  <c r="U161" i="1830"/>
  <c r="S251" i="1830"/>
  <c r="U250" i="1830"/>
  <c r="S129" i="1830"/>
  <c r="U128" i="1830"/>
  <c r="S40" i="1830"/>
  <c r="U39" i="1830"/>
  <c r="S73" i="1830"/>
  <c r="U72" i="1830"/>
  <c r="S144" i="1830"/>
  <c r="U143" i="1830"/>
  <c r="S55" i="1830"/>
  <c r="U54" i="1830"/>
  <c r="S218" i="1830"/>
  <c r="U217" i="1830"/>
  <c r="S162" i="1829"/>
  <c r="U161" i="1829"/>
  <c r="S73" i="1829"/>
  <c r="U72" i="1829"/>
  <c r="S218" i="1829"/>
  <c r="U217" i="1829"/>
  <c r="S233" i="1829"/>
  <c r="U232" i="1829"/>
  <c r="S129" i="1829"/>
  <c r="U128" i="1829"/>
  <c r="S251" i="1829"/>
  <c r="U250" i="1829"/>
  <c r="S144" i="1829"/>
  <c r="U143" i="1829"/>
  <c r="S40" i="1829"/>
  <c r="U39" i="1829"/>
  <c r="U54" i="1829"/>
  <c r="S129" i="1828"/>
  <c r="U128" i="1828"/>
  <c r="S73" i="1828"/>
  <c r="U72" i="1828"/>
  <c r="U54" i="1828"/>
  <c r="S162" i="1828"/>
  <c r="U161" i="1828"/>
  <c r="S218" i="1828"/>
  <c r="U217" i="1828"/>
  <c r="U39" i="1828"/>
  <c r="S144" i="1828"/>
  <c r="U143" i="1828"/>
  <c r="S233" i="1828"/>
  <c r="U232" i="1828"/>
  <c r="S251" i="1828"/>
  <c r="U250" i="1828"/>
  <c r="S55" i="1827"/>
  <c r="U54" i="1827"/>
  <c r="S218" i="1827"/>
  <c r="U217" i="1827"/>
  <c r="S40" i="1827"/>
  <c r="U39" i="1827"/>
  <c r="S162" i="1827"/>
  <c r="U161" i="1827"/>
  <c r="S144" i="1827"/>
  <c r="U143" i="1827"/>
  <c r="S251" i="1827"/>
  <c r="U250" i="1827"/>
  <c r="S233" i="1827"/>
  <c r="U232" i="1827"/>
  <c r="S129" i="1827"/>
  <c r="U128" i="1827"/>
  <c r="S73" i="1827"/>
  <c r="U72" i="1827"/>
  <c r="S218" i="1826"/>
  <c r="U217" i="1826"/>
  <c r="U72" i="1826"/>
  <c r="S129" i="1826"/>
  <c r="U128" i="1826"/>
  <c r="S144" i="1826"/>
  <c r="U143" i="1826"/>
  <c r="S233" i="1826"/>
  <c r="U232" i="1826"/>
  <c r="S40" i="1826"/>
  <c r="U39" i="1826"/>
  <c r="S162" i="1826"/>
  <c r="U161" i="1826"/>
  <c r="S55" i="1826"/>
  <c r="U54" i="1826"/>
  <c r="S251" i="1826"/>
  <c r="U250" i="1826"/>
  <c r="U72" i="1825"/>
  <c r="S73" i="1825"/>
  <c r="U128" i="1825"/>
  <c r="S144" i="1825"/>
  <c r="U143" i="1825"/>
  <c r="U217" i="1825"/>
  <c r="S218" i="1825"/>
  <c r="S55" i="1825"/>
  <c r="U54" i="1825"/>
  <c r="U250" i="1825"/>
  <c r="S251" i="1825"/>
  <c r="U39" i="1825"/>
  <c r="S162" i="1825"/>
  <c r="U161" i="1825"/>
  <c r="S233" i="1825"/>
  <c r="U232" i="1825"/>
  <c r="S129" i="1824"/>
  <c r="U128" i="1824"/>
  <c r="S144" i="1824"/>
  <c r="U143" i="1824"/>
  <c r="S218" i="1824"/>
  <c r="U217" i="1824"/>
  <c r="S40" i="1824"/>
  <c r="U39" i="1824"/>
  <c r="S162" i="1824"/>
  <c r="U161" i="1824"/>
  <c r="S73" i="1824"/>
  <c r="U72" i="1824"/>
  <c r="S251" i="1824"/>
  <c r="U250" i="1824"/>
  <c r="S55" i="1824"/>
  <c r="U54" i="1824"/>
  <c r="S233" i="1824"/>
  <c r="U232" i="1824"/>
  <c r="S40" i="1823"/>
  <c r="U39" i="1823"/>
  <c r="S144" i="1823"/>
  <c r="U143" i="1823"/>
  <c r="S162" i="1823"/>
  <c r="U161" i="1823"/>
  <c r="S218" i="1823"/>
  <c r="U217" i="1823"/>
  <c r="S55" i="1823"/>
  <c r="U54" i="1823"/>
  <c r="S73" i="1823"/>
  <c r="U72" i="1823"/>
  <c r="U232" i="1823"/>
  <c r="S129" i="1823"/>
  <c r="U128" i="1823"/>
  <c r="S251" i="1823"/>
  <c r="U250" i="1823"/>
  <c r="S233" i="1822"/>
  <c r="U232" i="1822"/>
  <c r="U128" i="1822"/>
  <c r="S251" i="1822"/>
  <c r="U250" i="1822"/>
  <c r="S162" i="1822"/>
  <c r="U161" i="1822"/>
  <c r="S40" i="1822"/>
  <c r="U39" i="1822"/>
  <c r="S55" i="1822"/>
  <c r="U54" i="1822"/>
  <c r="S218" i="1822"/>
  <c r="U217" i="1822"/>
  <c r="S144" i="1822"/>
  <c r="U143" i="1822"/>
  <c r="S73" i="1822"/>
  <c r="U72" i="1822"/>
  <c r="S129" i="1821"/>
  <c r="U128" i="1821"/>
  <c r="S218" i="1821"/>
  <c r="U217" i="1821"/>
  <c r="U54" i="1821"/>
  <c r="S144" i="1821"/>
  <c r="U143" i="1821"/>
  <c r="S251" i="1821"/>
  <c r="U250" i="1821"/>
  <c r="S73" i="1821"/>
  <c r="U72" i="1821"/>
  <c r="S162" i="1821"/>
  <c r="U161" i="1821"/>
  <c r="S233" i="1821"/>
  <c r="U232" i="1821"/>
  <c r="S40" i="1821"/>
  <c r="U39" i="1821"/>
  <c r="U217" i="1820"/>
  <c r="S218" i="1820"/>
  <c r="S73" i="1820"/>
  <c r="U72" i="1820"/>
  <c r="U39" i="1820"/>
  <c r="S40" i="1820"/>
  <c r="U161" i="1820"/>
  <c r="S162" i="1820"/>
  <c r="S233" i="1820"/>
  <c r="U232" i="1820"/>
  <c r="U250" i="1820"/>
  <c r="S251" i="1820"/>
  <c r="S144" i="1820"/>
  <c r="U143" i="1820"/>
  <c r="S55" i="1820"/>
  <c r="U54" i="1820"/>
  <c r="S129" i="1820"/>
  <c r="U128" i="1820"/>
  <c r="S233" i="1819"/>
  <c r="U232" i="1819"/>
  <c r="S129" i="1819"/>
  <c r="U128" i="1819"/>
  <c r="S40" i="1819"/>
  <c r="U39" i="1819"/>
  <c r="S251" i="1819"/>
  <c r="U250" i="1819"/>
  <c r="S144" i="1819"/>
  <c r="U143" i="1819"/>
  <c r="S55" i="1819"/>
  <c r="U54" i="1819"/>
  <c r="U217" i="1819"/>
  <c r="S73" i="1819"/>
  <c r="U72" i="1819"/>
  <c r="S162" i="1819"/>
  <c r="U161" i="1819"/>
  <c r="S40" i="1818"/>
  <c r="U39" i="1818"/>
  <c r="S55" i="1818"/>
  <c r="U54" i="1818"/>
  <c r="S162" i="1818"/>
  <c r="U161" i="1818"/>
  <c r="S218" i="1818"/>
  <c r="U217" i="1818"/>
  <c r="U232" i="1818"/>
  <c r="S73" i="1818"/>
  <c r="U72" i="1818"/>
  <c r="S129" i="1818"/>
  <c r="U128" i="1818"/>
  <c r="S144" i="1818"/>
  <c r="U143" i="1818"/>
  <c r="S251" i="1818"/>
  <c r="U250" i="1818"/>
  <c r="U128" i="1817"/>
  <c r="S129" i="1817"/>
  <c r="U217" i="1817"/>
  <c r="S218" i="1817"/>
  <c r="S162" i="1817"/>
  <c r="U161" i="1817"/>
  <c r="S55" i="1817"/>
  <c r="U54" i="1817"/>
  <c r="S251" i="1817"/>
  <c r="U250" i="1817"/>
  <c r="S73" i="1817"/>
  <c r="U72" i="1817"/>
  <c r="U39" i="1817"/>
  <c r="S40" i="1817"/>
  <c r="S144" i="1817"/>
  <c r="U143" i="1817"/>
  <c r="S233" i="1817"/>
  <c r="U232" i="1817"/>
  <c r="S233" i="1816"/>
  <c r="U232" i="1816"/>
  <c r="S162" i="1816"/>
  <c r="U161" i="1816"/>
  <c r="S251" i="1816"/>
  <c r="U250" i="1816"/>
  <c r="S55" i="1816"/>
  <c r="U54" i="1816"/>
  <c r="S40" i="1816"/>
  <c r="U39" i="1816"/>
  <c r="S144" i="1816"/>
  <c r="U143" i="1816"/>
  <c r="S129" i="1816"/>
  <c r="U128" i="1816"/>
  <c r="S218" i="1816"/>
  <c r="U217" i="1816"/>
  <c r="S73" i="1816"/>
  <c r="U72" i="1816"/>
  <c r="S40" i="1815"/>
  <c r="U39" i="1815"/>
  <c r="S129" i="1815"/>
  <c r="U128" i="1815"/>
  <c r="S218" i="1815"/>
  <c r="U217" i="1815"/>
  <c r="S55" i="1815"/>
  <c r="U54" i="1815"/>
  <c r="S233" i="1815"/>
  <c r="U232" i="1815"/>
  <c r="S73" i="1815"/>
  <c r="U72" i="1815"/>
  <c r="S162" i="1815"/>
  <c r="U161" i="1815"/>
  <c r="S251" i="1815"/>
  <c r="U250" i="1815"/>
  <c r="S144" i="1815"/>
  <c r="U143" i="1815"/>
  <c r="S55" i="1813"/>
  <c r="U54" i="1813"/>
  <c r="S218" i="1813"/>
  <c r="U217" i="1813"/>
  <c r="S73" i="1813"/>
  <c r="U72" i="1813"/>
  <c r="S144" i="1813"/>
  <c r="U143" i="1813"/>
  <c r="S129" i="1813"/>
  <c r="U128" i="1813"/>
  <c r="S233" i="1813"/>
  <c r="U232" i="1813"/>
  <c r="S251" i="1813"/>
  <c r="U250" i="1813"/>
  <c r="S40" i="1813"/>
  <c r="U39" i="1813"/>
  <c r="S162" i="1813"/>
  <c r="U161" i="1813"/>
  <c r="U232" i="1830" l="1"/>
  <c r="K217" i="1816"/>
  <c r="M217" i="1816" s="1"/>
  <c r="K217" i="1817" s="1"/>
  <c r="M217" i="1817" s="1"/>
  <c r="K190" i="1816"/>
  <c r="M190" i="1816" s="1"/>
  <c r="K190" i="1817" s="1"/>
  <c r="M190" i="1817" s="1"/>
  <c r="K216" i="1816"/>
  <c r="M216" i="1816" s="1"/>
  <c r="K216" i="1817" s="1"/>
  <c r="M216" i="1817" s="1"/>
  <c r="K189" i="1816"/>
  <c r="M189" i="1816" s="1"/>
  <c r="K189" i="1817" s="1"/>
  <c r="M189" i="1817" s="1"/>
  <c r="H362" i="1815"/>
  <c r="H184" i="1815"/>
  <c r="H95" i="1815"/>
  <c r="H273" i="1815"/>
  <c r="H96" i="1815"/>
  <c r="H274" i="1815"/>
  <c r="H363" i="1815"/>
  <c r="H185" i="1815"/>
  <c r="G96" i="1815"/>
  <c r="G274" i="1815"/>
  <c r="G363" i="1815"/>
  <c r="G185" i="1815"/>
  <c r="G46" i="1815"/>
  <c r="G362" i="1815"/>
  <c r="G184" i="1815"/>
  <c r="G95" i="1815"/>
  <c r="G273" i="1815"/>
  <c r="G153" i="1815"/>
  <c r="G64" i="1815"/>
  <c r="G31" i="1816"/>
  <c r="G31" i="1817" s="1"/>
  <c r="G298" i="1815"/>
  <c r="G242" i="1815"/>
  <c r="G331" i="1815"/>
  <c r="G209" i="1815"/>
  <c r="G224" i="1815"/>
  <c r="G313" i="1815"/>
  <c r="G120" i="1815"/>
  <c r="G135" i="1815"/>
  <c r="G314" i="1815"/>
  <c r="G299" i="1815"/>
  <c r="G332" i="1815"/>
  <c r="H313" i="1815"/>
  <c r="H298" i="1815"/>
  <c r="H331" i="1815"/>
  <c r="H314" i="1815"/>
  <c r="H299" i="1815"/>
  <c r="H332" i="1815"/>
  <c r="H31" i="1816"/>
  <c r="H46" i="1815"/>
  <c r="H64" i="1815"/>
  <c r="H120" i="1815"/>
  <c r="H242" i="1815"/>
  <c r="H135" i="1815"/>
  <c r="H224" i="1815"/>
  <c r="H153" i="1815"/>
  <c r="H209" i="1815"/>
  <c r="H32" i="1816"/>
  <c r="H47" i="1815"/>
  <c r="H65" i="1815"/>
  <c r="H121" i="1815"/>
  <c r="H243" i="1815"/>
  <c r="H136" i="1815"/>
  <c r="H225" i="1815"/>
  <c r="H154" i="1815"/>
  <c r="H210" i="1815"/>
  <c r="G32" i="1816"/>
  <c r="G47" i="1815"/>
  <c r="G136" i="1815"/>
  <c r="G225" i="1815"/>
  <c r="G65" i="1815"/>
  <c r="G154" i="1815"/>
  <c r="G243" i="1815"/>
  <c r="G121" i="1815"/>
  <c r="G210" i="1815"/>
  <c r="S41" i="1842"/>
  <c r="U41" i="1842" s="1"/>
  <c r="U40" i="1842"/>
  <c r="S234" i="1842"/>
  <c r="U233" i="1842"/>
  <c r="S130" i="1842"/>
  <c r="U129" i="1842"/>
  <c r="S252" i="1842"/>
  <c r="U251" i="1842"/>
  <c r="S145" i="1842"/>
  <c r="U144" i="1842"/>
  <c r="S219" i="1842"/>
  <c r="U219" i="1842" s="1"/>
  <c r="U218" i="1842"/>
  <c r="S56" i="1842"/>
  <c r="U55" i="1842"/>
  <c r="S74" i="1842"/>
  <c r="U73" i="1842"/>
  <c r="S163" i="1842"/>
  <c r="U162" i="1842"/>
  <c r="S252" i="1841"/>
  <c r="U251" i="1841"/>
  <c r="S145" i="1841"/>
  <c r="U144" i="1841"/>
  <c r="S56" i="1841"/>
  <c r="U55" i="1841"/>
  <c r="S234" i="1841"/>
  <c r="U233" i="1841"/>
  <c r="S74" i="1841"/>
  <c r="U73" i="1841"/>
  <c r="S219" i="1841"/>
  <c r="V209" i="1841" s="1"/>
  <c r="U218" i="1841"/>
  <c r="S130" i="1841"/>
  <c r="V120" i="1841" s="1"/>
  <c r="U129" i="1841"/>
  <c r="S163" i="1841"/>
  <c r="U162" i="1841"/>
  <c r="S41" i="1841"/>
  <c r="U40" i="1841"/>
  <c r="S56" i="1840"/>
  <c r="U55" i="1840"/>
  <c r="S41" i="1840"/>
  <c r="V32" i="1840" s="1"/>
  <c r="U40" i="1840"/>
  <c r="S219" i="1840"/>
  <c r="V210" i="1840" s="1"/>
  <c r="U218" i="1840"/>
  <c r="S74" i="1840"/>
  <c r="U73" i="1840"/>
  <c r="S252" i="1840"/>
  <c r="U251" i="1840"/>
  <c r="S234" i="1840"/>
  <c r="U233" i="1840"/>
  <c r="S145" i="1840"/>
  <c r="U144" i="1840"/>
  <c r="S163" i="1840"/>
  <c r="U162" i="1840"/>
  <c r="S130" i="1840"/>
  <c r="U129" i="1840"/>
  <c r="S219" i="1839"/>
  <c r="U219" i="1839" s="1"/>
  <c r="U218" i="1839"/>
  <c r="S56" i="1839"/>
  <c r="U55" i="1839"/>
  <c r="S163" i="1839"/>
  <c r="U162" i="1839"/>
  <c r="S145" i="1839"/>
  <c r="U144" i="1839"/>
  <c r="S41" i="1839"/>
  <c r="U40" i="1839"/>
  <c r="S252" i="1839"/>
  <c r="U251" i="1839"/>
  <c r="S234" i="1839"/>
  <c r="U233" i="1839"/>
  <c r="S74" i="1839"/>
  <c r="U73" i="1839"/>
  <c r="S130" i="1839"/>
  <c r="V121" i="1839" s="1"/>
  <c r="U129" i="1839"/>
  <c r="S130" i="1838"/>
  <c r="U130" i="1838" s="1"/>
  <c r="U129" i="1838"/>
  <c r="S56" i="1838"/>
  <c r="U55" i="1838"/>
  <c r="S41" i="1838"/>
  <c r="U41" i="1838" s="1"/>
  <c r="U40" i="1838"/>
  <c r="S145" i="1838"/>
  <c r="U144" i="1838"/>
  <c r="S163" i="1838"/>
  <c r="U162" i="1838"/>
  <c r="S219" i="1838"/>
  <c r="U218" i="1838"/>
  <c r="S74" i="1838"/>
  <c r="U73" i="1838"/>
  <c r="S234" i="1838"/>
  <c r="U233" i="1838"/>
  <c r="S252" i="1838"/>
  <c r="U251" i="1838"/>
  <c r="S74" i="1837"/>
  <c r="U73" i="1837"/>
  <c r="S56" i="1837"/>
  <c r="U55" i="1837"/>
  <c r="S145" i="1837"/>
  <c r="U144" i="1837"/>
  <c r="S130" i="1837"/>
  <c r="U129" i="1837"/>
  <c r="S234" i="1837"/>
  <c r="U233" i="1837"/>
  <c r="S219" i="1837"/>
  <c r="U219" i="1837" s="1"/>
  <c r="U218" i="1837"/>
  <c r="S252" i="1837"/>
  <c r="U251" i="1837"/>
  <c r="S163" i="1837"/>
  <c r="U162" i="1837"/>
  <c r="S41" i="1837"/>
  <c r="U40" i="1837"/>
  <c r="S219" i="1836"/>
  <c r="U218" i="1836"/>
  <c r="S234" i="1836"/>
  <c r="U233" i="1836"/>
  <c r="S163" i="1836"/>
  <c r="U162" i="1836"/>
  <c r="S145" i="1836"/>
  <c r="U144" i="1836"/>
  <c r="S130" i="1836"/>
  <c r="U129" i="1836"/>
  <c r="S41" i="1836"/>
  <c r="U40" i="1836"/>
  <c r="S74" i="1836"/>
  <c r="U73" i="1836"/>
  <c r="S252" i="1836"/>
  <c r="U251" i="1836"/>
  <c r="S56" i="1836"/>
  <c r="U55" i="1836"/>
  <c r="S130" i="1835"/>
  <c r="U130" i="1835" s="1"/>
  <c r="U129" i="1835"/>
  <c r="S56" i="1835"/>
  <c r="U55" i="1835"/>
  <c r="S234" i="1835"/>
  <c r="U233" i="1835"/>
  <c r="S41" i="1835"/>
  <c r="U41" i="1835" s="1"/>
  <c r="U40" i="1835"/>
  <c r="S219" i="1835"/>
  <c r="U219" i="1835" s="1"/>
  <c r="U218" i="1835"/>
  <c r="S145" i="1835"/>
  <c r="U144" i="1835"/>
  <c r="S74" i="1835"/>
  <c r="U73" i="1835"/>
  <c r="S163" i="1835"/>
  <c r="U162" i="1835"/>
  <c r="S252" i="1835"/>
  <c r="U251" i="1835"/>
  <c r="S74" i="1834"/>
  <c r="U73" i="1834"/>
  <c r="S56" i="1834"/>
  <c r="U55" i="1834"/>
  <c r="S252" i="1834"/>
  <c r="U251" i="1834"/>
  <c r="S130" i="1834"/>
  <c r="U129" i="1834"/>
  <c r="S234" i="1834"/>
  <c r="U233" i="1834"/>
  <c r="S163" i="1834"/>
  <c r="U162" i="1834"/>
  <c r="S41" i="1834"/>
  <c r="V31" i="1834" s="1"/>
  <c r="U40" i="1834"/>
  <c r="S219" i="1834"/>
  <c r="V209" i="1834" s="1"/>
  <c r="U218" i="1834"/>
  <c r="S145" i="1834"/>
  <c r="U144" i="1834"/>
  <c r="S145" i="1833"/>
  <c r="U144" i="1833"/>
  <c r="S234" i="1833"/>
  <c r="U233" i="1833"/>
  <c r="S56" i="1833"/>
  <c r="U55" i="1833"/>
  <c r="U40" i="1833"/>
  <c r="S163" i="1833"/>
  <c r="U162" i="1833"/>
  <c r="U251" i="1833"/>
  <c r="S74" i="1833"/>
  <c r="U73" i="1833"/>
  <c r="V209" i="1833"/>
  <c r="U218" i="1833"/>
  <c r="U221" i="1833" s="1"/>
  <c r="K9" i="1833" s="1"/>
  <c r="V120" i="1833"/>
  <c r="U129" i="1833"/>
  <c r="S163" i="1832"/>
  <c r="U162" i="1832"/>
  <c r="U218" i="1832"/>
  <c r="U221" i="1832" s="1"/>
  <c r="K9" i="1832" s="1"/>
  <c r="S74" i="1832"/>
  <c r="U73" i="1832"/>
  <c r="U40" i="1832"/>
  <c r="S252" i="1832"/>
  <c r="U251" i="1832"/>
  <c r="U144" i="1832"/>
  <c r="S56" i="1832"/>
  <c r="U55" i="1832"/>
  <c r="S234" i="1832"/>
  <c r="U233" i="1832"/>
  <c r="U129" i="1832"/>
  <c r="U218" i="1831"/>
  <c r="S234" i="1831"/>
  <c r="U233" i="1831"/>
  <c r="S56" i="1831"/>
  <c r="U55" i="1831"/>
  <c r="S252" i="1831"/>
  <c r="U251" i="1831"/>
  <c r="S163" i="1831"/>
  <c r="U162" i="1831"/>
  <c r="V121" i="1831"/>
  <c r="U129" i="1831"/>
  <c r="S145" i="1831"/>
  <c r="U144" i="1831"/>
  <c r="V32" i="1831"/>
  <c r="U40" i="1831"/>
  <c r="U73" i="1831"/>
  <c r="S56" i="1830"/>
  <c r="U55" i="1830"/>
  <c r="S145" i="1830"/>
  <c r="U144" i="1830"/>
  <c r="S74" i="1830"/>
  <c r="U73" i="1830"/>
  <c r="U218" i="1830"/>
  <c r="S234" i="1830"/>
  <c r="U233" i="1830"/>
  <c r="V31" i="1830"/>
  <c r="U40" i="1830"/>
  <c r="U129" i="1830"/>
  <c r="S252" i="1830"/>
  <c r="U251" i="1830"/>
  <c r="S163" i="1830"/>
  <c r="U162" i="1830"/>
  <c r="S145" i="1829"/>
  <c r="U144" i="1829"/>
  <c r="S252" i="1829"/>
  <c r="U251" i="1829"/>
  <c r="U55" i="1829"/>
  <c r="U40" i="1829"/>
  <c r="U218" i="1829"/>
  <c r="S74" i="1829"/>
  <c r="U73" i="1829"/>
  <c r="S163" i="1829"/>
  <c r="U162" i="1829"/>
  <c r="V121" i="1829"/>
  <c r="U129" i="1829"/>
  <c r="S234" i="1829"/>
  <c r="U233" i="1829"/>
  <c r="V121" i="1828"/>
  <c r="U129" i="1828"/>
  <c r="S252" i="1828"/>
  <c r="U251" i="1828"/>
  <c r="S234" i="1828"/>
  <c r="U233" i="1828"/>
  <c r="S145" i="1828"/>
  <c r="U144" i="1828"/>
  <c r="V31" i="1828"/>
  <c r="U40" i="1828"/>
  <c r="U218" i="1828"/>
  <c r="U221" i="1828" s="1"/>
  <c r="K9" i="1828" s="1"/>
  <c r="S163" i="1828"/>
  <c r="U162" i="1828"/>
  <c r="S56" i="1828"/>
  <c r="U55" i="1828"/>
  <c r="S74" i="1828"/>
  <c r="U73" i="1828"/>
  <c r="U129" i="1827"/>
  <c r="S234" i="1827"/>
  <c r="U233" i="1827"/>
  <c r="S252" i="1827"/>
  <c r="U251" i="1827"/>
  <c r="S145" i="1827"/>
  <c r="U144" i="1827"/>
  <c r="S163" i="1827"/>
  <c r="U162" i="1827"/>
  <c r="S74" i="1827"/>
  <c r="U73" i="1827"/>
  <c r="V32" i="1827"/>
  <c r="U40" i="1827"/>
  <c r="V210" i="1827"/>
  <c r="U218" i="1827"/>
  <c r="S56" i="1827"/>
  <c r="U55" i="1827"/>
  <c r="U218" i="1826"/>
  <c r="U221" i="1826" s="1"/>
  <c r="K9" i="1826" s="1"/>
  <c r="S56" i="1826"/>
  <c r="U55" i="1826"/>
  <c r="V32" i="1826"/>
  <c r="U40" i="1826"/>
  <c r="S234" i="1826"/>
  <c r="U233" i="1826"/>
  <c r="U129" i="1826"/>
  <c r="U73" i="1826"/>
  <c r="S252" i="1826"/>
  <c r="U251" i="1826"/>
  <c r="S163" i="1826"/>
  <c r="U162" i="1826"/>
  <c r="S145" i="1826"/>
  <c r="U144" i="1826"/>
  <c r="U162" i="1825"/>
  <c r="S163" i="1825"/>
  <c r="S252" i="1825"/>
  <c r="U251" i="1825"/>
  <c r="U218" i="1825"/>
  <c r="S145" i="1825"/>
  <c r="U144" i="1825"/>
  <c r="S234" i="1825"/>
  <c r="U233" i="1825"/>
  <c r="U40" i="1825"/>
  <c r="S56" i="1825"/>
  <c r="U55" i="1825"/>
  <c r="U129" i="1825"/>
  <c r="S74" i="1825"/>
  <c r="U73" i="1825"/>
  <c r="S74" i="1824"/>
  <c r="U73" i="1824"/>
  <c r="S163" i="1824"/>
  <c r="U162" i="1824"/>
  <c r="U40" i="1824"/>
  <c r="U218" i="1824"/>
  <c r="S145" i="1824"/>
  <c r="U144" i="1824"/>
  <c r="S234" i="1824"/>
  <c r="U233" i="1824"/>
  <c r="S56" i="1824"/>
  <c r="U55" i="1824"/>
  <c r="S252" i="1824"/>
  <c r="U251" i="1824"/>
  <c r="V121" i="1824"/>
  <c r="U129" i="1824"/>
  <c r="U218" i="1823"/>
  <c r="S163" i="1823"/>
  <c r="U162" i="1823"/>
  <c r="S145" i="1823"/>
  <c r="U144" i="1823"/>
  <c r="S56" i="1823"/>
  <c r="U55" i="1823"/>
  <c r="V32" i="1823"/>
  <c r="U40" i="1823"/>
  <c r="S252" i="1823"/>
  <c r="U251" i="1823"/>
  <c r="U129" i="1823"/>
  <c r="U233" i="1823"/>
  <c r="S74" i="1823"/>
  <c r="U73" i="1823"/>
  <c r="U218" i="1822"/>
  <c r="U129" i="1822"/>
  <c r="S56" i="1822"/>
  <c r="U55" i="1822"/>
  <c r="S234" i="1822"/>
  <c r="U233" i="1822"/>
  <c r="S74" i="1822"/>
  <c r="U73" i="1822"/>
  <c r="S163" i="1822"/>
  <c r="U162" i="1822"/>
  <c r="S252" i="1822"/>
  <c r="U251" i="1822"/>
  <c r="S145" i="1822"/>
  <c r="U144" i="1822"/>
  <c r="V32" i="1822"/>
  <c r="U40" i="1822"/>
  <c r="S74" i="1821"/>
  <c r="U73" i="1821"/>
  <c r="U218" i="1821"/>
  <c r="U221" i="1821" s="1"/>
  <c r="K9" i="1821" s="1"/>
  <c r="S252" i="1821"/>
  <c r="U251" i="1821"/>
  <c r="S56" i="1821"/>
  <c r="U55" i="1821"/>
  <c r="U129" i="1821"/>
  <c r="V32" i="1821"/>
  <c r="U40" i="1821"/>
  <c r="U43" i="1821" s="1"/>
  <c r="K5" i="1821" s="1"/>
  <c r="S234" i="1821"/>
  <c r="U233" i="1821"/>
  <c r="S163" i="1821"/>
  <c r="U162" i="1821"/>
  <c r="S145" i="1821"/>
  <c r="U144" i="1821"/>
  <c r="S56" i="1820"/>
  <c r="U55" i="1820"/>
  <c r="U218" i="1820"/>
  <c r="U73" i="1820"/>
  <c r="S74" i="1820"/>
  <c r="U129" i="1820"/>
  <c r="S145" i="1820"/>
  <c r="U144" i="1820"/>
  <c r="S234" i="1820"/>
  <c r="U233" i="1820"/>
  <c r="U251" i="1820"/>
  <c r="S252" i="1820"/>
  <c r="S163" i="1820"/>
  <c r="U162" i="1820"/>
  <c r="U40" i="1820"/>
  <c r="S252" i="1819"/>
  <c r="U251" i="1819"/>
  <c r="U218" i="1819"/>
  <c r="S145" i="1819"/>
  <c r="U144" i="1819"/>
  <c r="U40" i="1819"/>
  <c r="S163" i="1819"/>
  <c r="U162" i="1819"/>
  <c r="S56" i="1819"/>
  <c r="U55" i="1819"/>
  <c r="S74" i="1819"/>
  <c r="U73" i="1819"/>
  <c r="U129" i="1819"/>
  <c r="S234" i="1819"/>
  <c r="U233" i="1819"/>
  <c r="U129" i="1818"/>
  <c r="U40" i="1818"/>
  <c r="S74" i="1818"/>
  <c r="U73" i="1818"/>
  <c r="U233" i="1818"/>
  <c r="V210" i="1818"/>
  <c r="U218" i="1818"/>
  <c r="S252" i="1818"/>
  <c r="U251" i="1818"/>
  <c r="S163" i="1818"/>
  <c r="U162" i="1818"/>
  <c r="S145" i="1818"/>
  <c r="U144" i="1818"/>
  <c r="S56" i="1818"/>
  <c r="U55" i="1818"/>
  <c r="S234" i="1817"/>
  <c r="U233" i="1817"/>
  <c r="S145" i="1817"/>
  <c r="U144" i="1817"/>
  <c r="S56" i="1817"/>
  <c r="U55" i="1817"/>
  <c r="U73" i="1817"/>
  <c r="S74" i="1817"/>
  <c r="U251" i="1817"/>
  <c r="S252" i="1817"/>
  <c r="S219" i="1817"/>
  <c r="U218" i="1817"/>
  <c r="S130" i="1817"/>
  <c r="V120" i="1817" s="1"/>
  <c r="U129" i="1817"/>
  <c r="U162" i="1817"/>
  <c r="S163" i="1817"/>
  <c r="S41" i="1817"/>
  <c r="V31" i="1817" s="1"/>
  <c r="U40" i="1817"/>
  <c r="S219" i="1816"/>
  <c r="U219" i="1816" s="1"/>
  <c r="U218" i="1816"/>
  <c r="S130" i="1816"/>
  <c r="U130" i="1816" s="1"/>
  <c r="U129" i="1816"/>
  <c r="S145" i="1816"/>
  <c r="U144" i="1816"/>
  <c r="S56" i="1816"/>
  <c r="U55" i="1816"/>
  <c r="S252" i="1816"/>
  <c r="U251" i="1816"/>
  <c r="S163" i="1816"/>
  <c r="U162" i="1816"/>
  <c r="S74" i="1816"/>
  <c r="U73" i="1816"/>
  <c r="S41" i="1816"/>
  <c r="U40" i="1816"/>
  <c r="S234" i="1816"/>
  <c r="U233" i="1816"/>
  <c r="S234" i="1815"/>
  <c r="U233" i="1815"/>
  <c r="S219" i="1815"/>
  <c r="V210" i="1815" s="1"/>
  <c r="U218" i="1815"/>
  <c r="S252" i="1815"/>
  <c r="U251" i="1815"/>
  <c r="S130" i="1815"/>
  <c r="U130" i="1815" s="1"/>
  <c r="U129" i="1815"/>
  <c r="S163" i="1815"/>
  <c r="U162" i="1815"/>
  <c r="S56" i="1815"/>
  <c r="U55" i="1815"/>
  <c r="S41" i="1815"/>
  <c r="U40" i="1815"/>
  <c r="S145" i="1815"/>
  <c r="U144" i="1815"/>
  <c r="S74" i="1815"/>
  <c r="U73" i="1815"/>
  <c r="S163" i="1813"/>
  <c r="U162" i="1813"/>
  <c r="S145" i="1813"/>
  <c r="U144" i="1813"/>
  <c r="U40" i="1813"/>
  <c r="S252" i="1813"/>
  <c r="U251" i="1813"/>
  <c r="S234" i="1813"/>
  <c r="U233" i="1813"/>
  <c r="U129" i="1813"/>
  <c r="S74" i="1813"/>
  <c r="U73" i="1813"/>
  <c r="U218" i="1813"/>
  <c r="S56" i="1813"/>
  <c r="U55" i="1813"/>
  <c r="V209" i="1813"/>
  <c r="V209" i="1832" l="1"/>
  <c r="U43" i="1829"/>
  <c r="K5" i="1829" s="1"/>
  <c r="U221" i="1820"/>
  <c r="K9" i="1820" s="1"/>
  <c r="U132" i="1820"/>
  <c r="K7" i="1820" s="1"/>
  <c r="V121" i="1815"/>
  <c r="U132" i="1813"/>
  <c r="K7" i="1813" s="1"/>
  <c r="U221" i="1813"/>
  <c r="K9" i="1813" s="1"/>
  <c r="V209" i="1839"/>
  <c r="V210" i="1842"/>
  <c r="U43" i="1813"/>
  <c r="K5" i="1813" s="1"/>
  <c r="V210" i="1820"/>
  <c r="V120" i="1835"/>
  <c r="K216" i="1818"/>
  <c r="M216" i="1818" s="1"/>
  <c r="K217" i="1818"/>
  <c r="M217" i="1818" s="1"/>
  <c r="V210" i="1835"/>
  <c r="V32" i="1835"/>
  <c r="V31" i="1835"/>
  <c r="V210" i="1832"/>
  <c r="G95" i="1817"/>
  <c r="G362" i="1817"/>
  <c r="G184" i="1817"/>
  <c r="G273" i="1817"/>
  <c r="G153" i="1816"/>
  <c r="G64" i="1816"/>
  <c r="G298" i="1816"/>
  <c r="G96" i="1816"/>
  <c r="G332" i="1816"/>
  <c r="G185" i="1816"/>
  <c r="G363" i="1816"/>
  <c r="G274" i="1816"/>
  <c r="H363" i="1816"/>
  <c r="H274" i="1816"/>
  <c r="H332" i="1816"/>
  <c r="H185" i="1816"/>
  <c r="H96" i="1816"/>
  <c r="H184" i="1816"/>
  <c r="H331" i="1816"/>
  <c r="H95" i="1816"/>
  <c r="H362" i="1816"/>
  <c r="H273" i="1816"/>
  <c r="G331" i="1816"/>
  <c r="G184" i="1816"/>
  <c r="G273" i="1816"/>
  <c r="G95" i="1816"/>
  <c r="G362" i="1816"/>
  <c r="G209" i="1816"/>
  <c r="G120" i="1816"/>
  <c r="G224" i="1816"/>
  <c r="G135" i="1816"/>
  <c r="G46" i="1816"/>
  <c r="G242" i="1816"/>
  <c r="G313" i="1816"/>
  <c r="V31" i="1813"/>
  <c r="H314" i="1816"/>
  <c r="H299" i="1816"/>
  <c r="V121" i="1820"/>
  <c r="V32" i="1842"/>
  <c r="V209" i="1835"/>
  <c r="V121" i="1835"/>
  <c r="G314" i="1816"/>
  <c r="G299" i="1816"/>
  <c r="H313" i="1816"/>
  <c r="H298" i="1816"/>
  <c r="V32" i="1813"/>
  <c r="V120" i="1815"/>
  <c r="V209" i="1816"/>
  <c r="V120" i="1820"/>
  <c r="V31" i="1838"/>
  <c r="V210" i="1816"/>
  <c r="V120" i="1813"/>
  <c r="V209" i="1842"/>
  <c r="G313" i="1817"/>
  <c r="G331" i="1817"/>
  <c r="G298" i="1817"/>
  <c r="G32" i="1817"/>
  <c r="G65" i="1816"/>
  <c r="G154" i="1816"/>
  <c r="G243" i="1816"/>
  <c r="G47" i="1816"/>
  <c r="G136" i="1816"/>
  <c r="G225" i="1816"/>
  <c r="G121" i="1816"/>
  <c r="G210" i="1816"/>
  <c r="H32" i="1817"/>
  <c r="H47" i="1816"/>
  <c r="H121" i="1816"/>
  <c r="H243" i="1816"/>
  <c r="H136" i="1816"/>
  <c r="H225" i="1816"/>
  <c r="H65" i="1816"/>
  <c r="H154" i="1816"/>
  <c r="H210" i="1816"/>
  <c r="H31" i="1817"/>
  <c r="H46" i="1816"/>
  <c r="H120" i="1816"/>
  <c r="H242" i="1816"/>
  <c r="H135" i="1816"/>
  <c r="H224" i="1816"/>
  <c r="H64" i="1816"/>
  <c r="H153" i="1816"/>
  <c r="H209" i="1816"/>
  <c r="G31" i="1818"/>
  <c r="G120" i="1817"/>
  <c r="G209" i="1817"/>
  <c r="G64" i="1817"/>
  <c r="G153" i="1817"/>
  <c r="G242" i="1817"/>
  <c r="G46" i="1817"/>
  <c r="G135" i="1817"/>
  <c r="G224" i="1817"/>
  <c r="S57" i="1842"/>
  <c r="U56" i="1842"/>
  <c r="U130" i="1842"/>
  <c r="V120" i="1842"/>
  <c r="S75" i="1842"/>
  <c r="U74" i="1842"/>
  <c r="S235" i="1842"/>
  <c r="U234" i="1842"/>
  <c r="S164" i="1842"/>
  <c r="U163" i="1842"/>
  <c r="S146" i="1842"/>
  <c r="U145" i="1842"/>
  <c r="V121" i="1842"/>
  <c r="S253" i="1842"/>
  <c r="U252" i="1842"/>
  <c r="V31" i="1842"/>
  <c r="S164" i="1841"/>
  <c r="U163" i="1841"/>
  <c r="S235" i="1841"/>
  <c r="U234" i="1841"/>
  <c r="S57" i="1841"/>
  <c r="U56" i="1841"/>
  <c r="S253" i="1841"/>
  <c r="U252" i="1841"/>
  <c r="U41" i="1841"/>
  <c r="V32" i="1841"/>
  <c r="V31" i="1841"/>
  <c r="U219" i="1841"/>
  <c r="V210" i="1841"/>
  <c r="U130" i="1841"/>
  <c r="V121" i="1841"/>
  <c r="S75" i="1841"/>
  <c r="U74" i="1841"/>
  <c r="S146" i="1841"/>
  <c r="U145" i="1841"/>
  <c r="U130" i="1840"/>
  <c r="V120" i="1840"/>
  <c r="V121" i="1840"/>
  <c r="S164" i="1840"/>
  <c r="U163" i="1840"/>
  <c r="S146" i="1840"/>
  <c r="U145" i="1840"/>
  <c r="S253" i="1840"/>
  <c r="U252" i="1840"/>
  <c r="U41" i="1840"/>
  <c r="V31" i="1840"/>
  <c r="S57" i="1840"/>
  <c r="U56" i="1840"/>
  <c r="S235" i="1840"/>
  <c r="U234" i="1840"/>
  <c r="S75" i="1840"/>
  <c r="U74" i="1840"/>
  <c r="U219" i="1840"/>
  <c r="V209" i="1840"/>
  <c r="U130" i="1839"/>
  <c r="V120" i="1839"/>
  <c r="S75" i="1839"/>
  <c r="U74" i="1839"/>
  <c r="S235" i="1839"/>
  <c r="U234" i="1839"/>
  <c r="V210" i="1839"/>
  <c r="S146" i="1839"/>
  <c r="U145" i="1839"/>
  <c r="S164" i="1839"/>
  <c r="U163" i="1839"/>
  <c r="S253" i="1839"/>
  <c r="U252" i="1839"/>
  <c r="U41" i="1839"/>
  <c r="V31" i="1839"/>
  <c r="V32" i="1839"/>
  <c r="S57" i="1839"/>
  <c r="U56" i="1839"/>
  <c r="S57" i="1838"/>
  <c r="U56" i="1838"/>
  <c r="S253" i="1838"/>
  <c r="U252" i="1838"/>
  <c r="S75" i="1838"/>
  <c r="U74" i="1838"/>
  <c r="S164" i="1838"/>
  <c r="U163" i="1838"/>
  <c r="V32" i="1838"/>
  <c r="V121" i="1838"/>
  <c r="S235" i="1838"/>
  <c r="U234" i="1838"/>
  <c r="U219" i="1838"/>
  <c r="V210" i="1838"/>
  <c r="V209" i="1838"/>
  <c r="S146" i="1838"/>
  <c r="U145" i="1838"/>
  <c r="V120" i="1838"/>
  <c r="U130" i="1837"/>
  <c r="V120" i="1837"/>
  <c r="V209" i="1837"/>
  <c r="S253" i="1837"/>
  <c r="U252" i="1837"/>
  <c r="S235" i="1837"/>
  <c r="U234" i="1837"/>
  <c r="S146" i="1837"/>
  <c r="U145" i="1837"/>
  <c r="S75" i="1837"/>
  <c r="U74" i="1837"/>
  <c r="V210" i="1837"/>
  <c r="V121" i="1837"/>
  <c r="U41" i="1837"/>
  <c r="V32" i="1837"/>
  <c r="V31" i="1837"/>
  <c r="S164" i="1837"/>
  <c r="U163" i="1837"/>
  <c r="S57" i="1837"/>
  <c r="U56" i="1837"/>
  <c r="S57" i="1836"/>
  <c r="U56" i="1836"/>
  <c r="U41" i="1836"/>
  <c r="V31" i="1836"/>
  <c r="U130" i="1836"/>
  <c r="V120" i="1836"/>
  <c r="V121" i="1836"/>
  <c r="S164" i="1836"/>
  <c r="U163" i="1836"/>
  <c r="U219" i="1836"/>
  <c r="V209" i="1836"/>
  <c r="V210" i="1836"/>
  <c r="S146" i="1836"/>
  <c r="U145" i="1836"/>
  <c r="S235" i="1836"/>
  <c r="U234" i="1836"/>
  <c r="V32" i="1836"/>
  <c r="S253" i="1836"/>
  <c r="U252" i="1836"/>
  <c r="S75" i="1836"/>
  <c r="U74" i="1836"/>
  <c r="S164" i="1835"/>
  <c r="U163" i="1835"/>
  <c r="S75" i="1835"/>
  <c r="U74" i="1835"/>
  <c r="S146" i="1835"/>
  <c r="U145" i="1835"/>
  <c r="S235" i="1835"/>
  <c r="U234" i="1835"/>
  <c r="S253" i="1835"/>
  <c r="U252" i="1835"/>
  <c r="S57" i="1835"/>
  <c r="U56" i="1835"/>
  <c r="S146" i="1834"/>
  <c r="U145" i="1834"/>
  <c r="U219" i="1834"/>
  <c r="V210" i="1834"/>
  <c r="U41" i="1834"/>
  <c r="U43" i="1834" s="1"/>
  <c r="K5" i="1834" s="1"/>
  <c r="K13" i="1834" s="1"/>
  <c r="V32" i="1834"/>
  <c r="S253" i="1834"/>
  <c r="U252" i="1834"/>
  <c r="S75" i="1834"/>
  <c r="U74" i="1834"/>
  <c r="S164" i="1834"/>
  <c r="U163" i="1834"/>
  <c r="S235" i="1834"/>
  <c r="U234" i="1834"/>
  <c r="U130" i="1834"/>
  <c r="V121" i="1834"/>
  <c r="V120" i="1834"/>
  <c r="S57" i="1834"/>
  <c r="U56" i="1834"/>
  <c r="S75" i="1833"/>
  <c r="U74" i="1833"/>
  <c r="S164" i="1833"/>
  <c r="U163" i="1833"/>
  <c r="S235" i="1833"/>
  <c r="U234" i="1833"/>
  <c r="U132" i="1833"/>
  <c r="K7" i="1833" s="1"/>
  <c r="V121" i="1833"/>
  <c r="V210" i="1833"/>
  <c r="U252" i="1833"/>
  <c r="U43" i="1833"/>
  <c r="K5" i="1833" s="1"/>
  <c r="V31" i="1833"/>
  <c r="V32" i="1833"/>
  <c r="S57" i="1833"/>
  <c r="U56" i="1833"/>
  <c r="S146" i="1833"/>
  <c r="U145" i="1833"/>
  <c r="U43" i="1832"/>
  <c r="K5" i="1832" s="1"/>
  <c r="V31" i="1832"/>
  <c r="V32" i="1832"/>
  <c r="U132" i="1832"/>
  <c r="K7" i="1832" s="1"/>
  <c r="K13" i="1832" s="1"/>
  <c r="V121" i="1832"/>
  <c r="V120" i="1832"/>
  <c r="S57" i="1832"/>
  <c r="U56" i="1832"/>
  <c r="U145" i="1832"/>
  <c r="S253" i="1832"/>
  <c r="U252" i="1832"/>
  <c r="S75" i="1832"/>
  <c r="U74" i="1832"/>
  <c r="S164" i="1832"/>
  <c r="U163" i="1832"/>
  <c r="S235" i="1832"/>
  <c r="U234" i="1832"/>
  <c r="U43" i="1831"/>
  <c r="K5" i="1831" s="1"/>
  <c r="V31" i="1831"/>
  <c r="U132" i="1831"/>
  <c r="K7" i="1831" s="1"/>
  <c r="V120" i="1831"/>
  <c r="S164" i="1831"/>
  <c r="U163" i="1831"/>
  <c r="S253" i="1831"/>
  <c r="U252" i="1831"/>
  <c r="S235" i="1831"/>
  <c r="U234" i="1831"/>
  <c r="S75" i="1831"/>
  <c r="U74" i="1831"/>
  <c r="S146" i="1831"/>
  <c r="U145" i="1831"/>
  <c r="S57" i="1831"/>
  <c r="U56" i="1831"/>
  <c r="U221" i="1831"/>
  <c r="K9" i="1831" s="1"/>
  <c r="V209" i="1831"/>
  <c r="V210" i="1831"/>
  <c r="S253" i="1830"/>
  <c r="U252" i="1830"/>
  <c r="U132" i="1830"/>
  <c r="K7" i="1830" s="1"/>
  <c r="V121" i="1830"/>
  <c r="S75" i="1830"/>
  <c r="U74" i="1830"/>
  <c r="S146" i="1830"/>
  <c r="U145" i="1830"/>
  <c r="V120" i="1830"/>
  <c r="S164" i="1830"/>
  <c r="U163" i="1830"/>
  <c r="U43" i="1830"/>
  <c r="K5" i="1830" s="1"/>
  <c r="V32" i="1830"/>
  <c r="S57" i="1830"/>
  <c r="U56" i="1830"/>
  <c r="U234" i="1830"/>
  <c r="U221" i="1830"/>
  <c r="K9" i="1830" s="1"/>
  <c r="V209" i="1830"/>
  <c r="V210" i="1830"/>
  <c r="S146" i="1829"/>
  <c r="U145" i="1829"/>
  <c r="V31" i="1829"/>
  <c r="S75" i="1829"/>
  <c r="U74" i="1829"/>
  <c r="V32" i="1829"/>
  <c r="S235" i="1829"/>
  <c r="U234" i="1829"/>
  <c r="U132" i="1829"/>
  <c r="K7" i="1829" s="1"/>
  <c r="V120" i="1829"/>
  <c r="S253" i="1829"/>
  <c r="U252" i="1829"/>
  <c r="S164" i="1829"/>
  <c r="U163" i="1829"/>
  <c r="U221" i="1829"/>
  <c r="K9" i="1829" s="1"/>
  <c r="V210" i="1829"/>
  <c r="V209" i="1829"/>
  <c r="S57" i="1829"/>
  <c r="U56" i="1829"/>
  <c r="U43" i="1828"/>
  <c r="K5" i="1828" s="1"/>
  <c r="V32" i="1828"/>
  <c r="S253" i="1828"/>
  <c r="U252" i="1828"/>
  <c r="S75" i="1828"/>
  <c r="U74" i="1828"/>
  <c r="S57" i="1828"/>
  <c r="U56" i="1828"/>
  <c r="S146" i="1828"/>
  <c r="U145" i="1828"/>
  <c r="S235" i="1828"/>
  <c r="U234" i="1828"/>
  <c r="U132" i="1828"/>
  <c r="K7" i="1828" s="1"/>
  <c r="V120" i="1828"/>
  <c r="S164" i="1828"/>
  <c r="U163" i="1828"/>
  <c r="V210" i="1828"/>
  <c r="V209" i="1828"/>
  <c r="S164" i="1827"/>
  <c r="U163" i="1827"/>
  <c r="S57" i="1827"/>
  <c r="U56" i="1827"/>
  <c r="S253" i="1827"/>
  <c r="U252" i="1827"/>
  <c r="U132" i="1827"/>
  <c r="K7" i="1827" s="1"/>
  <c r="V121" i="1827"/>
  <c r="V120" i="1827"/>
  <c r="U43" i="1827"/>
  <c r="K5" i="1827" s="1"/>
  <c r="V31" i="1827"/>
  <c r="S75" i="1827"/>
  <c r="U74" i="1827"/>
  <c r="U221" i="1827"/>
  <c r="K9" i="1827" s="1"/>
  <c r="V209" i="1827"/>
  <c r="S146" i="1827"/>
  <c r="U145" i="1827"/>
  <c r="S235" i="1827"/>
  <c r="S236" i="1827" s="1"/>
  <c r="U234" i="1827"/>
  <c r="S146" i="1826"/>
  <c r="U145" i="1826"/>
  <c r="S253" i="1826"/>
  <c r="U252" i="1826"/>
  <c r="U132" i="1826"/>
  <c r="K7" i="1826" s="1"/>
  <c r="V120" i="1826"/>
  <c r="V121" i="1826"/>
  <c r="U43" i="1826"/>
  <c r="K5" i="1826" s="1"/>
  <c r="V31" i="1826"/>
  <c r="V209" i="1826"/>
  <c r="V210" i="1826"/>
  <c r="S164" i="1826"/>
  <c r="U163" i="1826"/>
  <c r="S75" i="1826"/>
  <c r="U74" i="1826"/>
  <c r="S235" i="1826"/>
  <c r="U234" i="1826"/>
  <c r="S57" i="1826"/>
  <c r="U56" i="1826"/>
  <c r="U163" i="1825"/>
  <c r="S164" i="1825"/>
  <c r="U130" i="1825"/>
  <c r="U132" i="1825" s="1"/>
  <c r="K7" i="1825" s="1"/>
  <c r="V120" i="1825"/>
  <c r="U43" i="1825"/>
  <c r="K5" i="1825" s="1"/>
  <c r="V31" i="1825"/>
  <c r="S235" i="1825"/>
  <c r="U234" i="1825"/>
  <c r="U221" i="1825"/>
  <c r="K9" i="1825" s="1"/>
  <c r="V209" i="1825"/>
  <c r="U252" i="1825"/>
  <c r="S253" i="1825"/>
  <c r="V121" i="1825"/>
  <c r="V210" i="1825"/>
  <c r="V32" i="1825"/>
  <c r="U74" i="1825"/>
  <c r="S75" i="1825"/>
  <c r="S57" i="1825"/>
  <c r="U56" i="1825"/>
  <c r="S146" i="1825"/>
  <c r="U145" i="1825"/>
  <c r="U56" i="1824"/>
  <c r="U221" i="1824"/>
  <c r="K9" i="1824" s="1"/>
  <c r="V210" i="1824"/>
  <c r="V209" i="1824"/>
  <c r="S164" i="1824"/>
  <c r="U163" i="1824"/>
  <c r="U132" i="1824"/>
  <c r="K7" i="1824" s="1"/>
  <c r="V120" i="1824"/>
  <c r="S146" i="1824"/>
  <c r="U145" i="1824"/>
  <c r="U252" i="1824"/>
  <c r="S235" i="1824"/>
  <c r="U234" i="1824"/>
  <c r="U43" i="1824"/>
  <c r="K5" i="1824" s="1"/>
  <c r="V32" i="1824"/>
  <c r="V31" i="1824"/>
  <c r="S75" i="1824"/>
  <c r="U74" i="1824"/>
  <c r="S75" i="1823"/>
  <c r="U74" i="1823"/>
  <c r="U132" i="1823"/>
  <c r="K7" i="1823" s="1"/>
  <c r="V121" i="1823"/>
  <c r="V120" i="1823"/>
  <c r="S164" i="1823"/>
  <c r="U163" i="1823"/>
  <c r="S235" i="1823"/>
  <c r="U234" i="1823"/>
  <c r="S253" i="1823"/>
  <c r="U252" i="1823"/>
  <c r="U43" i="1823"/>
  <c r="K5" i="1823" s="1"/>
  <c r="V31" i="1823"/>
  <c r="U56" i="1823"/>
  <c r="U145" i="1823"/>
  <c r="U221" i="1823"/>
  <c r="K9" i="1823" s="1"/>
  <c r="V210" i="1823"/>
  <c r="V209" i="1823"/>
  <c r="S146" i="1822"/>
  <c r="U145" i="1822"/>
  <c r="U74" i="1822"/>
  <c r="S235" i="1822"/>
  <c r="U234" i="1822"/>
  <c r="U132" i="1822"/>
  <c r="K7" i="1822" s="1"/>
  <c r="V120" i="1822"/>
  <c r="V121" i="1822"/>
  <c r="U221" i="1822"/>
  <c r="K9" i="1822" s="1"/>
  <c r="V210" i="1822"/>
  <c r="V209" i="1822"/>
  <c r="U43" i="1822"/>
  <c r="K5" i="1822" s="1"/>
  <c r="V31" i="1822"/>
  <c r="S253" i="1822"/>
  <c r="U252" i="1822"/>
  <c r="S164" i="1822"/>
  <c r="U163" i="1822"/>
  <c r="S57" i="1822"/>
  <c r="U56" i="1822"/>
  <c r="S146" i="1821"/>
  <c r="U145" i="1821"/>
  <c r="S235" i="1821"/>
  <c r="U234" i="1821"/>
  <c r="U132" i="1821"/>
  <c r="K7" i="1821" s="1"/>
  <c r="K13" i="1821" s="1"/>
  <c r="V120" i="1821"/>
  <c r="V121" i="1821"/>
  <c r="S57" i="1821"/>
  <c r="U56" i="1821"/>
  <c r="S253" i="1821"/>
  <c r="U252" i="1821"/>
  <c r="V209" i="1821"/>
  <c r="V210" i="1821"/>
  <c r="S164" i="1821"/>
  <c r="U163" i="1821"/>
  <c r="V31" i="1821"/>
  <c r="U74" i="1821"/>
  <c r="U74" i="1820"/>
  <c r="U43" i="1820"/>
  <c r="K5" i="1820" s="1"/>
  <c r="V31" i="1820"/>
  <c r="V32" i="1820"/>
  <c r="U252" i="1820"/>
  <c r="S253" i="1820"/>
  <c r="S57" i="1820"/>
  <c r="U56" i="1820"/>
  <c r="V209" i="1820"/>
  <c r="S235" i="1820"/>
  <c r="U234" i="1820"/>
  <c r="S146" i="1820"/>
  <c r="U145" i="1820"/>
  <c r="U163" i="1820"/>
  <c r="S164" i="1820"/>
  <c r="S235" i="1819"/>
  <c r="U234" i="1819"/>
  <c r="U74" i="1819"/>
  <c r="S164" i="1819"/>
  <c r="U163" i="1819"/>
  <c r="U43" i="1819"/>
  <c r="K5" i="1819" s="1"/>
  <c r="V32" i="1819"/>
  <c r="V31" i="1819"/>
  <c r="S146" i="1819"/>
  <c r="U145" i="1819"/>
  <c r="U221" i="1819"/>
  <c r="K9" i="1819" s="1"/>
  <c r="V209" i="1819"/>
  <c r="V210" i="1819"/>
  <c r="U132" i="1819"/>
  <c r="K7" i="1819" s="1"/>
  <c r="V121" i="1819"/>
  <c r="V120" i="1819"/>
  <c r="S253" i="1819"/>
  <c r="U252" i="1819"/>
  <c r="S57" i="1819"/>
  <c r="U56" i="1819"/>
  <c r="S164" i="1818"/>
  <c r="U163" i="1818"/>
  <c r="S253" i="1818"/>
  <c r="U252" i="1818"/>
  <c r="U74" i="1818"/>
  <c r="U132" i="1818"/>
  <c r="K7" i="1818" s="1"/>
  <c r="V121" i="1818"/>
  <c r="V120" i="1818"/>
  <c r="S57" i="1818"/>
  <c r="U56" i="1818"/>
  <c r="U221" i="1818"/>
  <c r="K9" i="1818" s="1"/>
  <c r="V209" i="1818"/>
  <c r="S235" i="1818"/>
  <c r="U234" i="1818"/>
  <c r="S146" i="1818"/>
  <c r="U145" i="1818"/>
  <c r="U43" i="1818"/>
  <c r="K5" i="1818" s="1"/>
  <c r="V32" i="1818"/>
  <c r="V31" i="1818"/>
  <c r="U163" i="1817"/>
  <c r="S164" i="1817"/>
  <c r="S253" i="1817"/>
  <c r="U252" i="1817"/>
  <c r="S75" i="1817"/>
  <c r="U74" i="1817"/>
  <c r="S146" i="1817"/>
  <c r="U145" i="1817"/>
  <c r="U130" i="1817"/>
  <c r="V121" i="1817"/>
  <c r="U41" i="1817"/>
  <c r="V32" i="1817"/>
  <c r="S57" i="1817"/>
  <c r="U56" i="1817"/>
  <c r="S235" i="1817"/>
  <c r="U234" i="1817"/>
  <c r="U219" i="1817"/>
  <c r="V210" i="1817"/>
  <c r="V209" i="1817"/>
  <c r="S235" i="1816"/>
  <c r="U234" i="1816"/>
  <c r="S75" i="1816"/>
  <c r="U74" i="1816"/>
  <c r="S253" i="1816"/>
  <c r="U252" i="1816"/>
  <c r="U41" i="1816"/>
  <c r="V32" i="1816"/>
  <c r="V31" i="1816"/>
  <c r="S164" i="1816"/>
  <c r="U163" i="1816"/>
  <c r="S57" i="1816"/>
  <c r="U56" i="1816"/>
  <c r="S146" i="1816"/>
  <c r="U145" i="1816"/>
  <c r="V120" i="1816"/>
  <c r="V121" i="1816"/>
  <c r="S57" i="1815"/>
  <c r="U56" i="1815"/>
  <c r="S235" i="1815"/>
  <c r="U234" i="1815"/>
  <c r="S164" i="1815"/>
  <c r="U163" i="1815"/>
  <c r="S253" i="1815"/>
  <c r="U252" i="1815"/>
  <c r="U219" i="1815"/>
  <c r="V209" i="1815"/>
  <c r="S75" i="1815"/>
  <c r="U74" i="1815"/>
  <c r="S146" i="1815"/>
  <c r="U145" i="1815"/>
  <c r="U41" i="1815"/>
  <c r="V32" i="1815"/>
  <c r="V31" i="1815"/>
  <c r="S57" i="1813"/>
  <c r="U56" i="1813"/>
  <c r="S75" i="1813"/>
  <c r="U74" i="1813"/>
  <c r="S164" i="1813"/>
  <c r="U163" i="1813"/>
  <c r="V121" i="1813"/>
  <c r="S235" i="1813"/>
  <c r="U234" i="1813"/>
  <c r="S253" i="1813"/>
  <c r="U252" i="1813"/>
  <c r="V210" i="1813"/>
  <c r="S146" i="1813"/>
  <c r="U145" i="1813"/>
  <c r="K13" i="1833" l="1"/>
  <c r="K13" i="1831"/>
  <c r="K13" i="1826"/>
  <c r="K13" i="1830"/>
  <c r="K13" i="1829"/>
  <c r="K13" i="1828"/>
  <c r="K13" i="1827"/>
  <c r="K13" i="1825"/>
  <c r="K13" i="1824"/>
  <c r="K13" i="1823"/>
  <c r="K13" i="1822"/>
  <c r="K13" i="1820"/>
  <c r="G362" i="1818"/>
  <c r="G273" i="1818"/>
  <c r="G184" i="1818"/>
  <c r="K13" i="1819"/>
  <c r="K13" i="1818"/>
  <c r="K13" i="1813"/>
  <c r="K217" i="1819"/>
  <c r="M217" i="1819" s="1"/>
  <c r="K216" i="1819"/>
  <c r="M216" i="1819" s="1"/>
  <c r="G95" i="1818"/>
  <c r="H95" i="1817"/>
  <c r="H362" i="1817"/>
  <c r="H273" i="1817"/>
  <c r="H184" i="1817"/>
  <c r="H96" i="1817"/>
  <c r="H185" i="1817"/>
  <c r="H274" i="1817"/>
  <c r="H363" i="1817"/>
  <c r="G96" i="1817"/>
  <c r="G363" i="1817"/>
  <c r="G185" i="1817"/>
  <c r="G274" i="1817"/>
  <c r="H313" i="1817"/>
  <c r="H331" i="1817"/>
  <c r="H298" i="1817"/>
  <c r="G314" i="1817"/>
  <c r="G299" i="1817"/>
  <c r="G332" i="1817"/>
  <c r="G313" i="1818"/>
  <c r="G298" i="1818"/>
  <c r="G331" i="1818"/>
  <c r="H314" i="1817"/>
  <c r="H299" i="1817"/>
  <c r="H332" i="1817"/>
  <c r="G32" i="1818"/>
  <c r="G65" i="1817"/>
  <c r="G154" i="1817"/>
  <c r="G243" i="1817"/>
  <c r="G47" i="1817"/>
  <c r="G136" i="1817"/>
  <c r="G225" i="1817"/>
  <c r="G121" i="1817"/>
  <c r="G210" i="1817"/>
  <c r="G31" i="1819"/>
  <c r="G120" i="1818"/>
  <c r="G209" i="1818"/>
  <c r="G46" i="1818"/>
  <c r="G135" i="1818"/>
  <c r="G224" i="1818"/>
  <c r="G64" i="1818"/>
  <c r="G153" i="1818"/>
  <c r="G242" i="1818"/>
  <c r="H135" i="1817"/>
  <c r="H46" i="1817"/>
  <c r="H224" i="1817"/>
  <c r="H31" i="1818"/>
  <c r="H153" i="1817"/>
  <c r="H209" i="1817"/>
  <c r="H64" i="1817"/>
  <c r="H120" i="1817"/>
  <c r="H242" i="1817"/>
  <c r="H225" i="1817"/>
  <c r="H32" i="1818"/>
  <c r="H136" i="1817"/>
  <c r="H47" i="1817"/>
  <c r="H65" i="1817"/>
  <c r="H121" i="1817"/>
  <c r="H243" i="1817"/>
  <c r="H154" i="1817"/>
  <c r="H210" i="1817"/>
  <c r="S254" i="1842"/>
  <c r="U253" i="1842"/>
  <c r="S76" i="1842"/>
  <c r="U75" i="1842"/>
  <c r="S58" i="1842"/>
  <c r="U57" i="1842"/>
  <c r="S147" i="1842"/>
  <c r="U146" i="1842"/>
  <c r="S165" i="1842"/>
  <c r="U164" i="1842"/>
  <c r="S236" i="1842"/>
  <c r="U235" i="1842"/>
  <c r="S254" i="1841"/>
  <c r="U253" i="1841"/>
  <c r="S165" i="1841"/>
  <c r="U164" i="1841"/>
  <c r="S147" i="1841"/>
  <c r="U146" i="1841"/>
  <c r="S76" i="1841"/>
  <c r="U75" i="1841"/>
  <c r="S58" i="1841"/>
  <c r="U57" i="1841"/>
  <c r="S236" i="1841"/>
  <c r="U235" i="1841"/>
  <c r="S76" i="1840"/>
  <c r="U75" i="1840"/>
  <c r="S236" i="1840"/>
  <c r="U235" i="1840"/>
  <c r="S58" i="1840"/>
  <c r="U57" i="1840"/>
  <c r="S254" i="1840"/>
  <c r="U253" i="1840"/>
  <c r="S147" i="1840"/>
  <c r="U146" i="1840"/>
  <c r="S165" i="1840"/>
  <c r="U164" i="1840"/>
  <c r="S58" i="1839"/>
  <c r="U57" i="1839"/>
  <c r="S254" i="1839"/>
  <c r="U253" i="1839"/>
  <c r="S147" i="1839"/>
  <c r="U146" i="1839"/>
  <c r="S236" i="1839"/>
  <c r="U235" i="1839"/>
  <c r="S76" i="1839"/>
  <c r="U75" i="1839"/>
  <c r="S165" i="1839"/>
  <c r="U164" i="1839"/>
  <c r="S76" i="1838"/>
  <c r="U75" i="1838"/>
  <c r="S58" i="1838"/>
  <c r="U57" i="1838"/>
  <c r="S147" i="1838"/>
  <c r="U146" i="1838"/>
  <c r="S236" i="1838"/>
  <c r="U235" i="1838"/>
  <c r="S254" i="1838"/>
  <c r="U253" i="1838"/>
  <c r="S165" i="1838"/>
  <c r="U164" i="1838"/>
  <c r="S147" i="1837"/>
  <c r="U146" i="1837"/>
  <c r="S236" i="1837"/>
  <c r="U235" i="1837"/>
  <c r="S165" i="1837"/>
  <c r="U164" i="1837"/>
  <c r="S254" i="1837"/>
  <c r="U253" i="1837"/>
  <c r="S58" i="1837"/>
  <c r="U57" i="1837"/>
  <c r="S76" i="1837"/>
  <c r="U75" i="1837"/>
  <c r="S147" i="1836"/>
  <c r="U146" i="1836"/>
  <c r="S58" i="1836"/>
  <c r="U57" i="1836"/>
  <c r="S76" i="1836"/>
  <c r="U75" i="1836"/>
  <c r="S254" i="1836"/>
  <c r="U253" i="1836"/>
  <c r="S165" i="1836"/>
  <c r="U164" i="1836"/>
  <c r="S236" i="1836"/>
  <c r="U235" i="1836"/>
  <c r="S236" i="1835"/>
  <c r="U235" i="1835"/>
  <c r="S165" i="1835"/>
  <c r="U164" i="1835"/>
  <c r="S254" i="1835"/>
  <c r="U253" i="1835"/>
  <c r="S147" i="1835"/>
  <c r="U146" i="1835"/>
  <c r="S58" i="1835"/>
  <c r="U57" i="1835"/>
  <c r="S76" i="1835"/>
  <c r="U75" i="1835"/>
  <c r="S76" i="1834"/>
  <c r="U75" i="1834"/>
  <c r="S254" i="1834"/>
  <c r="U253" i="1834"/>
  <c r="S58" i="1834"/>
  <c r="U57" i="1834"/>
  <c r="S147" i="1834"/>
  <c r="U146" i="1834"/>
  <c r="S236" i="1834"/>
  <c r="U235" i="1834"/>
  <c r="S165" i="1834"/>
  <c r="U164" i="1834"/>
  <c r="S147" i="1833"/>
  <c r="U146" i="1833"/>
  <c r="S58" i="1833"/>
  <c r="U57" i="1833"/>
  <c r="S76" i="1833"/>
  <c r="U75" i="1833"/>
  <c r="S254" i="1833"/>
  <c r="U253" i="1833"/>
  <c r="S236" i="1833"/>
  <c r="U235" i="1833"/>
  <c r="S165" i="1833"/>
  <c r="U164" i="1833"/>
  <c r="S76" i="1832"/>
  <c r="U75" i="1832"/>
  <c r="S147" i="1832"/>
  <c r="U146" i="1832"/>
  <c r="S58" i="1832"/>
  <c r="U57" i="1832"/>
  <c r="S236" i="1832"/>
  <c r="U235" i="1832"/>
  <c r="S165" i="1832"/>
  <c r="U164" i="1832"/>
  <c r="S254" i="1832"/>
  <c r="U253" i="1832"/>
  <c r="S76" i="1831"/>
  <c r="U75" i="1831"/>
  <c r="S236" i="1831"/>
  <c r="U235" i="1831"/>
  <c r="S254" i="1831"/>
  <c r="U253" i="1831"/>
  <c r="S58" i="1831"/>
  <c r="U57" i="1831"/>
  <c r="S147" i="1831"/>
  <c r="U146" i="1831"/>
  <c r="S165" i="1831"/>
  <c r="U164" i="1831"/>
  <c r="S254" i="1830"/>
  <c r="U253" i="1830"/>
  <c r="S76" i="1830"/>
  <c r="U75" i="1830"/>
  <c r="U235" i="1830"/>
  <c r="S58" i="1830"/>
  <c r="U57" i="1830"/>
  <c r="S165" i="1830"/>
  <c r="U164" i="1830"/>
  <c r="S147" i="1830"/>
  <c r="U146" i="1830"/>
  <c r="S76" i="1829"/>
  <c r="U75" i="1829"/>
  <c r="S58" i="1829"/>
  <c r="U57" i="1829"/>
  <c r="S236" i="1829"/>
  <c r="U235" i="1829"/>
  <c r="S254" i="1829"/>
  <c r="U253" i="1829"/>
  <c r="S165" i="1829"/>
  <c r="U164" i="1829"/>
  <c r="U146" i="1829"/>
  <c r="S58" i="1828"/>
  <c r="U57" i="1828"/>
  <c r="S76" i="1828"/>
  <c r="U75" i="1828"/>
  <c r="S236" i="1828"/>
  <c r="U235" i="1828"/>
  <c r="S147" i="1828"/>
  <c r="U146" i="1828"/>
  <c r="S254" i="1828"/>
  <c r="U253" i="1828"/>
  <c r="S165" i="1828"/>
  <c r="U164" i="1828"/>
  <c r="S165" i="1827"/>
  <c r="U164" i="1827"/>
  <c r="S58" i="1827"/>
  <c r="U57" i="1827"/>
  <c r="S254" i="1827"/>
  <c r="U253" i="1827"/>
  <c r="U235" i="1827"/>
  <c r="U146" i="1827"/>
  <c r="S76" i="1827"/>
  <c r="U75" i="1827"/>
  <c r="S236" i="1826"/>
  <c r="U235" i="1826"/>
  <c r="S76" i="1826"/>
  <c r="U75" i="1826"/>
  <c r="S254" i="1826"/>
  <c r="U253" i="1826"/>
  <c r="S147" i="1826"/>
  <c r="U146" i="1826"/>
  <c r="S58" i="1826"/>
  <c r="U57" i="1826"/>
  <c r="S165" i="1826"/>
  <c r="U164" i="1826"/>
  <c r="U75" i="1825"/>
  <c r="S76" i="1825"/>
  <c r="U146" i="1825"/>
  <c r="U253" i="1825"/>
  <c r="S254" i="1825"/>
  <c r="S58" i="1825"/>
  <c r="U57" i="1825"/>
  <c r="S165" i="1825"/>
  <c r="U164" i="1825"/>
  <c r="U235" i="1825"/>
  <c r="U57" i="1824"/>
  <c r="S236" i="1824"/>
  <c r="U235" i="1824"/>
  <c r="S147" i="1824"/>
  <c r="U146" i="1824"/>
  <c r="U253" i="1824"/>
  <c r="S165" i="1824"/>
  <c r="U164" i="1824"/>
  <c r="S76" i="1824"/>
  <c r="U75" i="1824"/>
  <c r="S76" i="1823"/>
  <c r="U75" i="1823"/>
  <c r="U57" i="1823"/>
  <c r="U146" i="1823"/>
  <c r="S254" i="1823"/>
  <c r="U253" i="1823"/>
  <c r="U235" i="1823"/>
  <c r="S165" i="1823"/>
  <c r="U164" i="1823"/>
  <c r="S58" i="1822"/>
  <c r="U57" i="1822"/>
  <c r="S147" i="1822"/>
  <c r="U146" i="1822"/>
  <c r="S165" i="1822"/>
  <c r="U164" i="1822"/>
  <c r="U253" i="1822"/>
  <c r="U235" i="1822"/>
  <c r="U75" i="1822"/>
  <c r="S236" i="1821"/>
  <c r="U235" i="1821"/>
  <c r="U75" i="1821"/>
  <c r="S254" i="1821"/>
  <c r="U253" i="1821"/>
  <c r="S147" i="1821"/>
  <c r="U146" i="1821"/>
  <c r="S165" i="1821"/>
  <c r="U164" i="1821"/>
  <c r="S58" i="1821"/>
  <c r="U57" i="1821"/>
  <c r="S58" i="1820"/>
  <c r="U57" i="1820"/>
  <c r="U164" i="1820"/>
  <c r="S165" i="1820"/>
  <c r="S236" i="1820"/>
  <c r="U235" i="1820"/>
  <c r="U75" i="1820"/>
  <c r="S147" i="1820"/>
  <c r="U146" i="1820"/>
  <c r="U253" i="1820"/>
  <c r="S165" i="1819"/>
  <c r="U164" i="1819"/>
  <c r="S58" i="1819"/>
  <c r="U57" i="1819"/>
  <c r="U75" i="1819"/>
  <c r="S254" i="1819"/>
  <c r="U253" i="1819"/>
  <c r="S147" i="1819"/>
  <c r="U146" i="1819"/>
  <c r="S236" i="1819"/>
  <c r="U235" i="1819"/>
  <c r="S58" i="1818"/>
  <c r="U57" i="1818"/>
  <c r="S254" i="1818"/>
  <c r="U253" i="1818"/>
  <c r="S147" i="1818"/>
  <c r="U146" i="1818"/>
  <c r="S165" i="1818"/>
  <c r="U164" i="1818"/>
  <c r="S236" i="1818"/>
  <c r="U235" i="1818"/>
  <c r="U75" i="1818"/>
  <c r="S147" i="1817"/>
  <c r="U146" i="1817"/>
  <c r="S58" i="1817"/>
  <c r="U57" i="1817"/>
  <c r="U75" i="1817"/>
  <c r="S76" i="1817"/>
  <c r="U253" i="1817"/>
  <c r="S254" i="1817"/>
  <c r="S236" i="1817"/>
  <c r="U235" i="1817"/>
  <c r="S165" i="1817"/>
  <c r="U164" i="1817"/>
  <c r="S58" i="1816"/>
  <c r="U57" i="1816"/>
  <c r="S254" i="1816"/>
  <c r="U253" i="1816"/>
  <c r="S147" i="1816"/>
  <c r="U146" i="1816"/>
  <c r="S165" i="1816"/>
  <c r="U164" i="1816"/>
  <c r="S76" i="1816"/>
  <c r="U75" i="1816"/>
  <c r="S236" i="1816"/>
  <c r="U235" i="1816"/>
  <c r="S58" i="1815"/>
  <c r="U57" i="1815"/>
  <c r="S76" i="1815"/>
  <c r="U75" i="1815"/>
  <c r="S254" i="1815"/>
  <c r="U253" i="1815"/>
  <c r="S147" i="1815"/>
  <c r="U146" i="1815"/>
  <c r="S165" i="1815"/>
  <c r="U164" i="1815"/>
  <c r="S236" i="1815"/>
  <c r="U235" i="1815"/>
  <c r="S254" i="1813"/>
  <c r="U253" i="1813"/>
  <c r="S76" i="1813"/>
  <c r="U75" i="1813"/>
  <c r="S165" i="1813"/>
  <c r="U164" i="1813"/>
  <c r="S58" i="1813"/>
  <c r="U57" i="1813"/>
  <c r="U235" i="1813"/>
  <c r="U146" i="1813"/>
  <c r="H273" i="1818" l="1"/>
  <c r="H362" i="1818"/>
  <c r="H184" i="1818"/>
  <c r="G362" i="1819"/>
  <c r="G273" i="1819"/>
  <c r="G184" i="1819"/>
  <c r="H363" i="1818"/>
  <c r="H274" i="1818"/>
  <c r="H185" i="1818"/>
  <c r="G363" i="1818"/>
  <c r="G274" i="1818"/>
  <c r="G185" i="1818"/>
  <c r="K216" i="1820"/>
  <c r="M216" i="1820" s="1"/>
  <c r="K217" i="1820"/>
  <c r="M217" i="1820" s="1"/>
  <c r="G95" i="1819"/>
  <c r="G96" i="1818"/>
  <c r="H95" i="1818"/>
  <c r="H96" i="1818"/>
  <c r="H298" i="1818"/>
  <c r="H313" i="1818"/>
  <c r="H331" i="1818"/>
  <c r="G313" i="1819"/>
  <c r="G298" i="1819"/>
  <c r="G331" i="1819"/>
  <c r="G314" i="1818"/>
  <c r="G299" i="1818"/>
  <c r="G332" i="1818"/>
  <c r="H332" i="1818"/>
  <c r="H299" i="1818"/>
  <c r="H314" i="1818"/>
  <c r="H31" i="1819"/>
  <c r="H135" i="1818"/>
  <c r="H64" i="1818"/>
  <c r="H120" i="1818"/>
  <c r="H224" i="1818"/>
  <c r="H153" i="1818"/>
  <c r="H209" i="1818"/>
  <c r="H46" i="1818"/>
  <c r="H242" i="1818"/>
  <c r="G31" i="1820"/>
  <c r="G64" i="1819"/>
  <c r="G153" i="1819"/>
  <c r="G242" i="1819"/>
  <c r="G46" i="1819"/>
  <c r="G135" i="1819"/>
  <c r="G224" i="1819"/>
  <c r="G120" i="1819"/>
  <c r="G209" i="1819"/>
  <c r="G32" i="1819"/>
  <c r="G47" i="1818"/>
  <c r="G136" i="1818"/>
  <c r="G225" i="1818"/>
  <c r="G65" i="1818"/>
  <c r="G154" i="1818"/>
  <c r="G243" i="1818"/>
  <c r="G121" i="1818"/>
  <c r="G210" i="1818"/>
  <c r="H32" i="1819"/>
  <c r="H65" i="1818"/>
  <c r="H121" i="1818"/>
  <c r="H225" i="1818"/>
  <c r="H154" i="1818"/>
  <c r="H210" i="1818"/>
  <c r="H47" i="1818"/>
  <c r="H243" i="1818"/>
  <c r="H136" i="1818"/>
  <c r="S166" i="1842"/>
  <c r="U165" i="1842"/>
  <c r="S148" i="1842"/>
  <c r="V135" i="1842" s="1"/>
  <c r="U147" i="1842"/>
  <c r="S77" i="1842"/>
  <c r="U76" i="1842"/>
  <c r="S255" i="1842"/>
  <c r="U254" i="1842"/>
  <c r="S237" i="1842"/>
  <c r="V224" i="1842" s="1"/>
  <c r="U236" i="1842"/>
  <c r="S59" i="1842"/>
  <c r="U59" i="1842" s="1"/>
  <c r="U58" i="1842"/>
  <c r="S166" i="1841"/>
  <c r="U165" i="1841"/>
  <c r="S255" i="1841"/>
  <c r="U254" i="1841"/>
  <c r="S148" i="1841"/>
  <c r="U148" i="1841" s="1"/>
  <c r="U147" i="1841"/>
  <c r="S237" i="1841"/>
  <c r="U236" i="1841"/>
  <c r="S59" i="1841"/>
  <c r="U58" i="1841"/>
  <c r="S77" i="1841"/>
  <c r="U76" i="1841"/>
  <c r="S166" i="1840"/>
  <c r="U165" i="1840"/>
  <c r="S255" i="1840"/>
  <c r="U254" i="1840"/>
  <c r="S237" i="1840"/>
  <c r="U237" i="1840" s="1"/>
  <c r="U236" i="1840"/>
  <c r="S77" i="1840"/>
  <c r="U76" i="1840"/>
  <c r="S148" i="1840"/>
  <c r="V136" i="1840" s="1"/>
  <c r="U147" i="1840"/>
  <c r="S59" i="1840"/>
  <c r="U58" i="1840"/>
  <c r="S77" i="1839"/>
  <c r="U76" i="1839"/>
  <c r="S148" i="1839"/>
  <c r="U147" i="1839"/>
  <c r="S255" i="1839"/>
  <c r="U254" i="1839"/>
  <c r="S166" i="1839"/>
  <c r="U165" i="1839"/>
  <c r="S237" i="1839"/>
  <c r="U236" i="1839"/>
  <c r="S59" i="1839"/>
  <c r="U58" i="1839"/>
  <c r="S166" i="1838"/>
  <c r="U165" i="1838"/>
  <c r="S255" i="1838"/>
  <c r="U254" i="1838"/>
  <c r="S77" i="1838"/>
  <c r="U76" i="1838"/>
  <c r="S148" i="1838"/>
  <c r="V136" i="1838" s="1"/>
  <c r="U147" i="1838"/>
  <c r="S59" i="1838"/>
  <c r="U58" i="1838"/>
  <c r="S237" i="1838"/>
  <c r="U237" i="1838" s="1"/>
  <c r="U236" i="1838"/>
  <c r="S77" i="1837"/>
  <c r="U76" i="1837"/>
  <c r="S59" i="1837"/>
  <c r="V47" i="1837" s="1"/>
  <c r="U58" i="1837"/>
  <c r="S237" i="1837"/>
  <c r="V224" i="1837" s="1"/>
  <c r="U236" i="1837"/>
  <c r="S255" i="1837"/>
  <c r="U254" i="1837"/>
  <c r="S166" i="1837"/>
  <c r="U165" i="1837"/>
  <c r="S148" i="1837"/>
  <c r="V136" i="1837" s="1"/>
  <c r="U147" i="1837"/>
  <c r="S237" i="1836"/>
  <c r="U236" i="1836"/>
  <c r="S255" i="1836"/>
  <c r="U254" i="1836"/>
  <c r="S59" i="1836"/>
  <c r="V46" i="1836" s="1"/>
  <c r="U58" i="1836"/>
  <c r="S77" i="1836"/>
  <c r="U76" i="1836"/>
  <c r="S148" i="1836"/>
  <c r="V135" i="1836" s="1"/>
  <c r="U147" i="1836"/>
  <c r="S166" i="1836"/>
  <c r="U165" i="1836"/>
  <c r="S59" i="1835"/>
  <c r="V47" i="1835" s="1"/>
  <c r="U58" i="1835"/>
  <c r="S148" i="1835"/>
  <c r="V135" i="1835" s="1"/>
  <c r="U147" i="1835"/>
  <c r="S255" i="1835"/>
  <c r="U254" i="1835"/>
  <c r="S166" i="1835"/>
  <c r="U165" i="1835"/>
  <c r="S237" i="1835"/>
  <c r="U236" i="1835"/>
  <c r="S77" i="1835"/>
  <c r="U76" i="1835"/>
  <c r="S237" i="1834"/>
  <c r="U237" i="1834" s="1"/>
  <c r="U236" i="1834"/>
  <c r="S148" i="1834"/>
  <c r="U147" i="1834"/>
  <c r="S255" i="1834"/>
  <c r="U254" i="1834"/>
  <c r="S166" i="1834"/>
  <c r="U165" i="1834"/>
  <c r="S59" i="1834"/>
  <c r="V47" i="1834" s="1"/>
  <c r="U58" i="1834"/>
  <c r="S77" i="1834"/>
  <c r="U76" i="1834"/>
  <c r="S166" i="1833"/>
  <c r="U165" i="1833"/>
  <c r="S59" i="1833"/>
  <c r="U58" i="1833"/>
  <c r="S237" i="1833"/>
  <c r="V225" i="1833" s="1"/>
  <c r="U236" i="1833"/>
  <c r="S255" i="1833"/>
  <c r="U254" i="1833"/>
  <c r="S77" i="1833"/>
  <c r="U76" i="1833"/>
  <c r="S148" i="1833"/>
  <c r="V135" i="1833" s="1"/>
  <c r="U147" i="1833"/>
  <c r="S255" i="1832"/>
  <c r="U254" i="1832"/>
  <c r="S237" i="1832"/>
  <c r="U237" i="1832" s="1"/>
  <c r="U236" i="1832"/>
  <c r="S148" i="1832"/>
  <c r="U147" i="1832"/>
  <c r="S77" i="1832"/>
  <c r="U76" i="1832"/>
  <c r="S166" i="1832"/>
  <c r="U165" i="1832"/>
  <c r="S59" i="1832"/>
  <c r="U58" i="1832"/>
  <c r="S148" i="1831"/>
  <c r="V136" i="1831" s="1"/>
  <c r="U147" i="1831"/>
  <c r="U254" i="1831"/>
  <c r="S59" i="1831"/>
  <c r="V46" i="1831" s="1"/>
  <c r="U58" i="1831"/>
  <c r="S77" i="1831"/>
  <c r="U76" i="1831"/>
  <c r="S166" i="1831"/>
  <c r="U165" i="1831"/>
  <c r="S237" i="1831"/>
  <c r="U236" i="1831"/>
  <c r="S166" i="1830"/>
  <c r="U165" i="1830"/>
  <c r="S237" i="1830"/>
  <c r="U236" i="1830"/>
  <c r="S148" i="1830"/>
  <c r="U147" i="1830"/>
  <c r="S59" i="1830"/>
  <c r="U58" i="1830"/>
  <c r="S77" i="1830"/>
  <c r="U76" i="1830"/>
  <c r="S255" i="1830"/>
  <c r="U254" i="1830"/>
  <c r="S59" i="1829"/>
  <c r="U58" i="1829"/>
  <c r="S77" i="1829"/>
  <c r="U76" i="1829"/>
  <c r="U148" i="1829"/>
  <c r="U147" i="1829"/>
  <c r="S255" i="1829"/>
  <c r="U254" i="1829"/>
  <c r="S237" i="1829"/>
  <c r="U236" i="1829"/>
  <c r="S166" i="1829"/>
  <c r="U165" i="1829"/>
  <c r="S237" i="1828"/>
  <c r="U237" i="1828" s="1"/>
  <c r="U236" i="1828"/>
  <c r="S255" i="1828"/>
  <c r="U254" i="1828"/>
  <c r="S148" i="1828"/>
  <c r="U148" i="1828" s="1"/>
  <c r="U147" i="1828"/>
  <c r="S77" i="1828"/>
  <c r="U76" i="1828"/>
  <c r="S59" i="1828"/>
  <c r="V46" i="1828" s="1"/>
  <c r="U58" i="1828"/>
  <c r="S166" i="1828"/>
  <c r="U165" i="1828"/>
  <c r="V136" i="1827"/>
  <c r="U147" i="1827"/>
  <c r="S59" i="1827"/>
  <c r="U58" i="1827"/>
  <c r="S255" i="1827"/>
  <c r="U254" i="1827"/>
  <c r="S166" i="1827"/>
  <c r="U165" i="1827"/>
  <c r="S77" i="1827"/>
  <c r="U76" i="1827"/>
  <c r="V225" i="1827"/>
  <c r="U236" i="1827"/>
  <c r="S255" i="1826"/>
  <c r="U254" i="1826"/>
  <c r="S77" i="1826"/>
  <c r="U76" i="1826"/>
  <c r="S166" i="1826"/>
  <c r="U165" i="1826"/>
  <c r="U58" i="1826"/>
  <c r="S148" i="1826"/>
  <c r="V135" i="1826" s="1"/>
  <c r="U147" i="1826"/>
  <c r="S237" i="1826"/>
  <c r="U236" i="1826"/>
  <c r="S59" i="1825"/>
  <c r="V46" i="1825" s="1"/>
  <c r="U58" i="1825"/>
  <c r="U76" i="1825"/>
  <c r="S77" i="1825"/>
  <c r="V224" i="1825"/>
  <c r="U236" i="1825"/>
  <c r="U165" i="1825"/>
  <c r="S166" i="1825"/>
  <c r="S255" i="1825"/>
  <c r="U254" i="1825"/>
  <c r="U147" i="1825"/>
  <c r="S77" i="1824"/>
  <c r="U76" i="1824"/>
  <c r="S166" i="1824"/>
  <c r="U165" i="1824"/>
  <c r="S148" i="1824"/>
  <c r="V135" i="1824" s="1"/>
  <c r="U147" i="1824"/>
  <c r="S59" i="1824"/>
  <c r="U58" i="1824"/>
  <c r="S255" i="1824"/>
  <c r="U254" i="1824"/>
  <c r="S237" i="1824"/>
  <c r="U236" i="1824"/>
  <c r="S255" i="1823"/>
  <c r="U254" i="1823"/>
  <c r="S59" i="1823"/>
  <c r="U58" i="1823"/>
  <c r="S166" i="1823"/>
  <c r="U165" i="1823"/>
  <c r="U237" i="1823"/>
  <c r="U236" i="1823"/>
  <c r="S148" i="1823"/>
  <c r="U148" i="1823" s="1"/>
  <c r="U147" i="1823"/>
  <c r="S77" i="1823"/>
  <c r="U76" i="1823"/>
  <c r="S77" i="1822"/>
  <c r="U76" i="1822"/>
  <c r="S59" i="1822"/>
  <c r="U58" i="1822"/>
  <c r="V225" i="1822"/>
  <c r="U236" i="1822"/>
  <c r="U254" i="1822"/>
  <c r="S166" i="1822"/>
  <c r="U165" i="1822"/>
  <c r="S148" i="1822"/>
  <c r="U147" i="1822"/>
  <c r="S59" i="1821"/>
  <c r="U58" i="1821"/>
  <c r="S166" i="1821"/>
  <c r="U165" i="1821"/>
  <c r="S148" i="1821"/>
  <c r="V136" i="1821" s="1"/>
  <c r="U147" i="1821"/>
  <c r="S77" i="1821"/>
  <c r="U76" i="1821"/>
  <c r="S255" i="1821"/>
  <c r="U254" i="1821"/>
  <c r="S237" i="1821"/>
  <c r="U236" i="1821"/>
  <c r="S148" i="1820"/>
  <c r="U147" i="1820"/>
  <c r="S59" i="1820"/>
  <c r="U58" i="1820"/>
  <c r="U254" i="1820"/>
  <c r="S237" i="1820"/>
  <c r="U236" i="1820"/>
  <c r="U76" i="1820"/>
  <c r="S77" i="1820"/>
  <c r="S166" i="1820"/>
  <c r="U165" i="1820"/>
  <c r="S166" i="1819"/>
  <c r="U165" i="1819"/>
  <c r="S148" i="1819"/>
  <c r="V135" i="1819" s="1"/>
  <c r="U147" i="1819"/>
  <c r="S255" i="1819"/>
  <c r="U254" i="1819"/>
  <c r="S59" i="1819"/>
  <c r="U58" i="1819"/>
  <c r="S237" i="1819"/>
  <c r="V224" i="1819" s="1"/>
  <c r="U236" i="1819"/>
  <c r="S77" i="1819"/>
  <c r="U76" i="1819"/>
  <c r="S77" i="1818"/>
  <c r="U76" i="1818"/>
  <c r="S166" i="1818"/>
  <c r="U165" i="1818"/>
  <c r="U147" i="1818"/>
  <c r="S255" i="1818"/>
  <c r="U254" i="1818"/>
  <c r="V225" i="1818"/>
  <c r="U236" i="1818"/>
  <c r="U58" i="1818"/>
  <c r="S237" i="1817"/>
  <c r="V225" i="1817" s="1"/>
  <c r="U236" i="1817"/>
  <c r="S59" i="1817"/>
  <c r="U58" i="1817"/>
  <c r="S148" i="1817"/>
  <c r="U147" i="1817"/>
  <c r="S166" i="1817"/>
  <c r="U165" i="1817"/>
  <c r="S255" i="1817"/>
  <c r="U254" i="1817"/>
  <c r="S77" i="1817"/>
  <c r="U76" i="1817"/>
  <c r="S148" i="1816"/>
  <c r="V136" i="1816" s="1"/>
  <c r="U147" i="1816"/>
  <c r="S237" i="1816"/>
  <c r="U236" i="1816"/>
  <c r="S59" i="1816"/>
  <c r="U58" i="1816"/>
  <c r="S166" i="1816"/>
  <c r="U165" i="1816"/>
  <c r="S77" i="1816"/>
  <c r="U76" i="1816"/>
  <c r="S255" i="1816"/>
  <c r="U254" i="1816"/>
  <c r="S148" i="1815"/>
  <c r="V136" i="1815" s="1"/>
  <c r="U147" i="1815"/>
  <c r="S255" i="1815"/>
  <c r="U254" i="1815"/>
  <c r="S59" i="1815"/>
  <c r="V47" i="1815" s="1"/>
  <c r="U58" i="1815"/>
  <c r="S166" i="1815"/>
  <c r="U165" i="1815"/>
  <c r="S237" i="1815"/>
  <c r="U236" i="1815"/>
  <c r="S77" i="1815"/>
  <c r="U76" i="1815"/>
  <c r="S255" i="1814"/>
  <c r="U254" i="1814"/>
  <c r="S59" i="1813"/>
  <c r="U58" i="1813"/>
  <c r="S255" i="1813"/>
  <c r="U254" i="1813"/>
  <c r="S166" i="1813"/>
  <c r="U165" i="1813"/>
  <c r="U147" i="1813"/>
  <c r="U236" i="1813"/>
  <c r="S77" i="1813"/>
  <c r="U76" i="1813"/>
  <c r="U239" i="1832" l="1"/>
  <c r="M9" i="1832" s="1"/>
  <c r="U150" i="1829"/>
  <c r="M7" i="1829" s="1"/>
  <c r="U239" i="1828"/>
  <c r="M9" i="1828" s="1"/>
  <c r="U150" i="1828"/>
  <c r="M7" i="1828" s="1"/>
  <c r="U239" i="1823"/>
  <c r="M9" i="1823" s="1"/>
  <c r="U150" i="1823"/>
  <c r="M7" i="1823" s="1"/>
  <c r="V225" i="1840"/>
  <c r="G362" i="1820"/>
  <c r="G273" i="1820"/>
  <c r="G184" i="1820"/>
  <c r="G274" i="1819"/>
  <c r="G363" i="1819"/>
  <c r="G185" i="1819"/>
  <c r="H363" i="1819"/>
  <c r="H274" i="1819"/>
  <c r="H185" i="1819"/>
  <c r="H362" i="1819"/>
  <c r="H273" i="1819"/>
  <c r="H184" i="1819"/>
  <c r="V136" i="1829"/>
  <c r="V135" i="1829"/>
  <c r="V136" i="1841"/>
  <c r="V224" i="1828"/>
  <c r="V46" i="1842"/>
  <c r="K217" i="1821"/>
  <c r="M217" i="1821" s="1"/>
  <c r="K217" i="1822" s="1"/>
  <c r="M217" i="1822" s="1"/>
  <c r="K216" i="1821"/>
  <c r="M216" i="1821" s="1"/>
  <c r="K216" i="1822" s="1"/>
  <c r="M216" i="1822" s="1"/>
  <c r="V224" i="1840"/>
  <c r="V225" i="1838"/>
  <c r="V224" i="1838"/>
  <c r="V225" i="1834"/>
  <c r="V224" i="1832"/>
  <c r="V135" i="1828"/>
  <c r="V135" i="1823"/>
  <c r="V136" i="1823"/>
  <c r="G95" i="1820"/>
  <c r="H95" i="1819"/>
  <c r="H96" i="1819"/>
  <c r="G96" i="1819"/>
  <c r="H332" i="1819"/>
  <c r="H299" i="1819"/>
  <c r="H314" i="1819"/>
  <c r="G313" i="1820"/>
  <c r="G298" i="1820"/>
  <c r="G331" i="1820"/>
  <c r="V224" i="1834"/>
  <c r="G314" i="1819"/>
  <c r="G299" i="1819"/>
  <c r="G332" i="1819"/>
  <c r="H298" i="1819"/>
  <c r="H331" i="1819"/>
  <c r="H313" i="1819"/>
  <c r="V224" i="1823"/>
  <c r="V225" i="1823"/>
  <c r="V47" i="1842"/>
  <c r="H32" i="1820"/>
  <c r="H47" i="1819"/>
  <c r="H225" i="1819"/>
  <c r="H65" i="1819"/>
  <c r="H121" i="1819"/>
  <c r="H243" i="1819"/>
  <c r="H136" i="1819"/>
  <c r="H154" i="1819"/>
  <c r="H210" i="1819"/>
  <c r="G31" i="1821"/>
  <c r="G64" i="1820"/>
  <c r="G153" i="1820"/>
  <c r="G242" i="1820"/>
  <c r="G46" i="1820"/>
  <c r="G135" i="1820"/>
  <c r="G224" i="1820"/>
  <c r="G120" i="1820"/>
  <c r="G209" i="1820"/>
  <c r="G32" i="1820"/>
  <c r="G65" i="1819"/>
  <c r="G154" i="1819"/>
  <c r="G243" i="1819"/>
  <c r="G47" i="1819"/>
  <c r="G136" i="1819"/>
  <c r="G225" i="1819"/>
  <c r="G121" i="1819"/>
  <c r="G210" i="1819"/>
  <c r="H31" i="1820"/>
  <c r="H135" i="1819"/>
  <c r="H153" i="1819"/>
  <c r="H209" i="1819"/>
  <c r="H46" i="1819"/>
  <c r="H224" i="1819"/>
  <c r="H64" i="1819"/>
  <c r="H120" i="1819"/>
  <c r="H242" i="1819"/>
  <c r="S78" i="1842"/>
  <c r="U77" i="1842"/>
  <c r="U148" i="1842"/>
  <c r="V136" i="1842"/>
  <c r="S167" i="1842"/>
  <c r="U166" i="1842"/>
  <c r="S256" i="1842"/>
  <c r="U255" i="1842"/>
  <c r="U237" i="1842"/>
  <c r="V225" i="1842"/>
  <c r="U59" i="1841"/>
  <c r="V47" i="1841"/>
  <c r="V46" i="1841"/>
  <c r="U237" i="1841"/>
  <c r="V224" i="1841"/>
  <c r="S167" i="1841"/>
  <c r="U166" i="1841"/>
  <c r="S78" i="1841"/>
  <c r="U77" i="1841"/>
  <c r="V225" i="1841"/>
  <c r="V135" i="1841"/>
  <c r="S256" i="1841"/>
  <c r="U255" i="1841"/>
  <c r="U59" i="1840"/>
  <c r="V46" i="1840"/>
  <c r="S256" i="1840"/>
  <c r="U255" i="1840"/>
  <c r="S78" i="1840"/>
  <c r="U77" i="1840"/>
  <c r="S167" i="1840"/>
  <c r="U166" i="1840"/>
  <c r="V47" i="1840"/>
  <c r="U148" i="1840"/>
  <c r="V135" i="1840"/>
  <c r="S256" i="1839"/>
  <c r="U255" i="1839"/>
  <c r="S78" i="1839"/>
  <c r="U77" i="1839"/>
  <c r="U59" i="1839"/>
  <c r="V46" i="1839"/>
  <c r="V47" i="1839"/>
  <c r="U237" i="1839"/>
  <c r="V225" i="1839"/>
  <c r="V224" i="1839"/>
  <c r="S167" i="1839"/>
  <c r="U166" i="1839"/>
  <c r="U148" i="1839"/>
  <c r="V135" i="1839"/>
  <c r="V136" i="1839"/>
  <c r="S78" i="1838"/>
  <c r="U77" i="1838"/>
  <c r="S256" i="1838"/>
  <c r="U255" i="1838"/>
  <c r="S167" i="1838"/>
  <c r="U166" i="1838"/>
  <c r="U59" i="1838"/>
  <c r="V46" i="1838"/>
  <c r="V47" i="1838"/>
  <c r="U148" i="1838"/>
  <c r="V135" i="1838"/>
  <c r="S78" i="1837"/>
  <c r="U77" i="1837"/>
  <c r="S256" i="1837"/>
  <c r="U255" i="1837"/>
  <c r="U237" i="1837"/>
  <c r="V225" i="1837"/>
  <c r="U148" i="1837"/>
  <c r="V135" i="1837"/>
  <c r="U59" i="1837"/>
  <c r="V46" i="1837"/>
  <c r="S167" i="1837"/>
  <c r="U166" i="1837"/>
  <c r="S167" i="1836"/>
  <c r="U166" i="1836"/>
  <c r="U59" i="1836"/>
  <c r="V47" i="1836"/>
  <c r="S256" i="1836"/>
  <c r="U255" i="1836"/>
  <c r="U148" i="1836"/>
  <c r="V136" i="1836"/>
  <c r="S78" i="1836"/>
  <c r="U77" i="1836"/>
  <c r="U237" i="1836"/>
  <c r="V225" i="1836"/>
  <c r="V224" i="1836"/>
  <c r="U237" i="1835"/>
  <c r="V224" i="1835"/>
  <c r="V225" i="1835"/>
  <c r="S256" i="1835"/>
  <c r="U255" i="1835"/>
  <c r="U148" i="1835"/>
  <c r="V136" i="1835"/>
  <c r="S78" i="1835"/>
  <c r="U77" i="1835"/>
  <c r="S167" i="1835"/>
  <c r="U166" i="1835"/>
  <c r="U59" i="1835"/>
  <c r="V46" i="1835"/>
  <c r="S78" i="1834"/>
  <c r="U77" i="1834"/>
  <c r="S167" i="1834"/>
  <c r="U166" i="1834"/>
  <c r="U148" i="1834"/>
  <c r="V135" i="1834"/>
  <c r="V136" i="1834"/>
  <c r="U59" i="1834"/>
  <c r="U61" i="1834" s="1"/>
  <c r="M5" i="1834" s="1"/>
  <c r="M13" i="1834" s="1"/>
  <c r="V46" i="1834"/>
  <c r="S256" i="1834"/>
  <c r="U255" i="1834"/>
  <c r="S78" i="1833"/>
  <c r="U77" i="1833"/>
  <c r="S167" i="1833"/>
  <c r="U166" i="1833"/>
  <c r="S256" i="1833"/>
  <c r="U255" i="1833"/>
  <c r="U148" i="1833"/>
  <c r="U150" i="1833" s="1"/>
  <c r="M7" i="1833" s="1"/>
  <c r="V136" i="1833"/>
  <c r="U237" i="1833"/>
  <c r="U239" i="1833" s="1"/>
  <c r="M9" i="1833" s="1"/>
  <c r="V224" i="1833"/>
  <c r="U59" i="1833"/>
  <c r="U61" i="1833" s="1"/>
  <c r="M5" i="1833" s="1"/>
  <c r="V46" i="1833"/>
  <c r="V47" i="1833"/>
  <c r="U59" i="1832"/>
  <c r="U61" i="1832" s="1"/>
  <c r="M5" i="1832" s="1"/>
  <c r="V47" i="1832"/>
  <c r="V46" i="1832"/>
  <c r="V225" i="1832"/>
  <c r="U166" i="1832"/>
  <c r="U148" i="1832"/>
  <c r="U150" i="1832" s="1"/>
  <c r="M7" i="1832" s="1"/>
  <c r="V135" i="1832"/>
  <c r="V136" i="1832"/>
  <c r="S78" i="1832"/>
  <c r="U77" i="1832"/>
  <c r="S256" i="1832"/>
  <c r="U255" i="1832"/>
  <c r="U237" i="1831"/>
  <c r="U239" i="1831" s="1"/>
  <c r="M9" i="1831" s="1"/>
  <c r="V225" i="1831"/>
  <c r="V224" i="1831"/>
  <c r="S167" i="1831"/>
  <c r="U166" i="1831"/>
  <c r="U148" i="1831"/>
  <c r="U150" i="1831" s="1"/>
  <c r="M7" i="1831" s="1"/>
  <c r="V135" i="1831"/>
  <c r="S78" i="1831"/>
  <c r="U77" i="1831"/>
  <c r="U255" i="1831"/>
  <c r="U59" i="1831"/>
  <c r="U61" i="1831" s="1"/>
  <c r="M5" i="1831" s="1"/>
  <c r="V47" i="1831"/>
  <c r="U255" i="1830"/>
  <c r="U59" i="1830"/>
  <c r="U61" i="1830" s="1"/>
  <c r="M5" i="1830" s="1"/>
  <c r="V46" i="1830"/>
  <c r="V47" i="1830"/>
  <c r="U237" i="1830"/>
  <c r="U239" i="1830" s="1"/>
  <c r="M9" i="1830" s="1"/>
  <c r="V225" i="1830"/>
  <c r="V224" i="1830"/>
  <c r="S167" i="1830"/>
  <c r="U166" i="1830"/>
  <c r="S78" i="1830"/>
  <c r="U77" i="1830"/>
  <c r="U148" i="1830"/>
  <c r="U150" i="1830" s="1"/>
  <c r="M7" i="1830" s="1"/>
  <c r="V136" i="1830"/>
  <c r="V135" i="1830"/>
  <c r="S256" i="1829"/>
  <c r="U255" i="1829"/>
  <c r="S78" i="1829"/>
  <c r="U77" i="1829"/>
  <c r="U59" i="1829"/>
  <c r="U61" i="1829" s="1"/>
  <c r="M5" i="1829" s="1"/>
  <c r="V47" i="1829"/>
  <c r="V46" i="1829"/>
  <c r="S167" i="1829"/>
  <c r="U166" i="1829"/>
  <c r="U237" i="1829"/>
  <c r="U239" i="1829" s="1"/>
  <c r="M9" i="1829" s="1"/>
  <c r="V225" i="1829"/>
  <c r="V224" i="1829"/>
  <c r="S167" i="1828"/>
  <c r="U166" i="1828"/>
  <c r="U59" i="1828"/>
  <c r="U61" i="1828" s="1"/>
  <c r="M5" i="1828" s="1"/>
  <c r="V47" i="1828"/>
  <c r="V136" i="1828"/>
  <c r="V225" i="1828"/>
  <c r="S78" i="1828"/>
  <c r="U77" i="1828"/>
  <c r="S256" i="1828"/>
  <c r="U255" i="1828"/>
  <c r="U59" i="1827"/>
  <c r="U61" i="1827" s="1"/>
  <c r="M5" i="1827" s="1"/>
  <c r="V47" i="1827"/>
  <c r="V46" i="1827"/>
  <c r="U237" i="1827"/>
  <c r="U239" i="1827" s="1"/>
  <c r="M9" i="1827" s="1"/>
  <c r="V224" i="1827"/>
  <c r="S167" i="1827"/>
  <c r="U166" i="1827"/>
  <c r="U148" i="1827"/>
  <c r="U150" i="1827" s="1"/>
  <c r="M7" i="1827" s="1"/>
  <c r="V135" i="1827"/>
  <c r="S256" i="1827"/>
  <c r="U255" i="1827"/>
  <c r="S78" i="1827"/>
  <c r="U77" i="1827"/>
  <c r="U237" i="1826"/>
  <c r="U239" i="1826" s="1"/>
  <c r="M9" i="1826" s="1"/>
  <c r="V225" i="1826"/>
  <c r="V224" i="1826"/>
  <c r="S78" i="1826"/>
  <c r="U77" i="1826"/>
  <c r="S256" i="1826"/>
  <c r="U255" i="1826"/>
  <c r="U59" i="1826"/>
  <c r="U61" i="1826" s="1"/>
  <c r="M5" i="1826" s="1"/>
  <c r="V46" i="1826"/>
  <c r="V47" i="1826"/>
  <c r="U148" i="1826"/>
  <c r="U150" i="1826" s="1"/>
  <c r="M7" i="1826" s="1"/>
  <c r="V136" i="1826"/>
  <c r="S167" i="1826"/>
  <c r="U166" i="1826"/>
  <c r="U148" i="1825"/>
  <c r="U150" i="1825" s="1"/>
  <c r="M7" i="1825" s="1"/>
  <c r="V136" i="1825"/>
  <c r="V135" i="1825"/>
  <c r="U77" i="1825"/>
  <c r="U59" i="1825"/>
  <c r="U61" i="1825" s="1"/>
  <c r="M5" i="1825" s="1"/>
  <c r="V47" i="1825"/>
  <c r="U166" i="1825"/>
  <c r="S167" i="1825"/>
  <c r="U237" i="1825"/>
  <c r="U239" i="1825" s="1"/>
  <c r="M9" i="1825" s="1"/>
  <c r="V225" i="1825"/>
  <c r="U255" i="1825"/>
  <c r="S256" i="1824"/>
  <c r="U255" i="1824"/>
  <c r="U77" i="1824"/>
  <c r="U59" i="1824"/>
  <c r="U61" i="1824" s="1"/>
  <c r="M5" i="1824" s="1"/>
  <c r="V46" i="1824"/>
  <c r="V47" i="1824"/>
  <c r="U237" i="1824"/>
  <c r="U239" i="1824" s="1"/>
  <c r="M9" i="1824" s="1"/>
  <c r="V224" i="1824"/>
  <c r="V225" i="1824"/>
  <c r="U148" i="1824"/>
  <c r="U150" i="1824" s="1"/>
  <c r="M7" i="1824" s="1"/>
  <c r="V136" i="1824"/>
  <c r="S167" i="1824"/>
  <c r="U166" i="1824"/>
  <c r="S256" i="1823"/>
  <c r="U255" i="1823"/>
  <c r="U77" i="1823"/>
  <c r="S167" i="1823"/>
  <c r="U166" i="1823"/>
  <c r="U59" i="1823"/>
  <c r="U61" i="1823" s="1"/>
  <c r="M5" i="1823" s="1"/>
  <c r="V46" i="1823"/>
  <c r="V47" i="1823"/>
  <c r="U148" i="1822"/>
  <c r="U150" i="1822" s="1"/>
  <c r="M7" i="1822" s="1"/>
  <c r="V135" i="1822"/>
  <c r="S256" i="1822"/>
  <c r="U255" i="1822"/>
  <c r="U59" i="1822"/>
  <c r="U61" i="1822" s="1"/>
  <c r="M5" i="1822" s="1"/>
  <c r="V46" i="1822"/>
  <c r="V47" i="1822"/>
  <c r="S78" i="1822"/>
  <c r="U77" i="1822"/>
  <c r="S167" i="1822"/>
  <c r="U166" i="1822"/>
  <c r="V136" i="1822"/>
  <c r="U237" i="1822"/>
  <c r="U239" i="1822" s="1"/>
  <c r="M9" i="1822" s="1"/>
  <c r="V224" i="1822"/>
  <c r="U237" i="1821"/>
  <c r="U239" i="1821" s="1"/>
  <c r="M9" i="1821" s="1"/>
  <c r="V225" i="1821"/>
  <c r="S256" i="1821"/>
  <c r="U255" i="1821"/>
  <c r="U59" i="1821"/>
  <c r="U61" i="1821" s="1"/>
  <c r="M5" i="1821" s="1"/>
  <c r="V46" i="1821"/>
  <c r="V47" i="1821"/>
  <c r="S78" i="1821"/>
  <c r="U77" i="1821"/>
  <c r="U148" i="1821"/>
  <c r="U150" i="1821" s="1"/>
  <c r="M7" i="1821" s="1"/>
  <c r="V135" i="1821"/>
  <c r="V224" i="1821"/>
  <c r="S167" i="1821"/>
  <c r="U166" i="1821"/>
  <c r="U237" i="1820"/>
  <c r="U239" i="1820" s="1"/>
  <c r="M9" i="1820" s="1"/>
  <c r="V225" i="1820"/>
  <c r="V224" i="1820"/>
  <c r="U148" i="1820"/>
  <c r="U150" i="1820" s="1"/>
  <c r="M7" i="1820" s="1"/>
  <c r="V135" i="1820"/>
  <c r="V136" i="1820"/>
  <c r="U255" i="1820"/>
  <c r="U59" i="1820"/>
  <c r="U61" i="1820" s="1"/>
  <c r="M5" i="1820" s="1"/>
  <c r="V46" i="1820"/>
  <c r="S78" i="1820"/>
  <c r="U77" i="1820"/>
  <c r="U166" i="1820"/>
  <c r="S167" i="1820"/>
  <c r="V47" i="1820"/>
  <c r="S78" i="1819"/>
  <c r="U77" i="1819"/>
  <c r="U59" i="1819"/>
  <c r="U61" i="1819" s="1"/>
  <c r="M5" i="1819" s="1"/>
  <c r="V47" i="1819"/>
  <c r="S256" i="1819"/>
  <c r="U255" i="1819"/>
  <c r="U237" i="1819"/>
  <c r="U239" i="1819" s="1"/>
  <c r="M9" i="1819" s="1"/>
  <c r="V225" i="1819"/>
  <c r="U148" i="1819"/>
  <c r="U150" i="1819" s="1"/>
  <c r="M7" i="1819" s="1"/>
  <c r="V136" i="1819"/>
  <c r="V46" i="1819"/>
  <c r="S167" i="1819"/>
  <c r="U166" i="1819"/>
  <c r="U148" i="1818"/>
  <c r="U150" i="1818" s="1"/>
  <c r="M7" i="1818" s="1"/>
  <c r="V136" i="1818"/>
  <c r="S167" i="1818"/>
  <c r="U166" i="1818"/>
  <c r="S78" i="1818"/>
  <c r="U77" i="1818"/>
  <c r="U59" i="1818"/>
  <c r="U61" i="1818" s="1"/>
  <c r="M5" i="1818" s="1"/>
  <c r="V46" i="1818"/>
  <c r="V47" i="1818"/>
  <c r="U237" i="1818"/>
  <c r="U239" i="1818" s="1"/>
  <c r="M9" i="1818" s="1"/>
  <c r="V224" i="1818"/>
  <c r="V135" i="1818"/>
  <c r="S256" i="1818"/>
  <c r="U255" i="1818"/>
  <c r="U148" i="1817"/>
  <c r="V136" i="1817"/>
  <c r="S78" i="1817"/>
  <c r="U77" i="1817"/>
  <c r="S256" i="1817"/>
  <c r="U255" i="1817"/>
  <c r="U59" i="1817"/>
  <c r="V46" i="1817"/>
  <c r="U237" i="1817"/>
  <c r="V224" i="1817"/>
  <c r="V135" i="1817"/>
  <c r="U166" i="1817"/>
  <c r="S167" i="1817"/>
  <c r="V47" i="1817"/>
  <c r="U237" i="1816"/>
  <c r="V224" i="1816"/>
  <c r="S256" i="1816"/>
  <c r="U255" i="1816"/>
  <c r="S78" i="1816"/>
  <c r="U77" i="1816"/>
  <c r="U59" i="1816"/>
  <c r="V47" i="1816"/>
  <c r="V46" i="1816"/>
  <c r="V225" i="1816"/>
  <c r="S167" i="1816"/>
  <c r="U166" i="1816"/>
  <c r="U148" i="1816"/>
  <c r="V135" i="1816"/>
  <c r="S78" i="1815"/>
  <c r="U77" i="1815"/>
  <c r="U237" i="1815"/>
  <c r="V224" i="1815"/>
  <c r="S256" i="1815"/>
  <c r="U255" i="1815"/>
  <c r="U148" i="1815"/>
  <c r="V135" i="1815"/>
  <c r="V225" i="1815"/>
  <c r="S167" i="1815"/>
  <c r="U166" i="1815"/>
  <c r="U59" i="1815"/>
  <c r="V46" i="1815"/>
  <c r="S256" i="1814"/>
  <c r="U255" i="1814"/>
  <c r="S256" i="1813"/>
  <c r="U255" i="1813"/>
  <c r="U148" i="1813"/>
  <c r="U150" i="1813" s="1"/>
  <c r="M7" i="1813" s="1"/>
  <c r="V135" i="1813"/>
  <c r="V136" i="1813"/>
  <c r="S167" i="1813"/>
  <c r="U166" i="1813"/>
  <c r="U59" i="1813"/>
  <c r="U61" i="1813" s="1"/>
  <c r="M5" i="1813" s="1"/>
  <c r="V47" i="1813"/>
  <c r="V46" i="1813"/>
  <c r="S78" i="1813"/>
  <c r="U77" i="1813"/>
  <c r="U237" i="1813"/>
  <c r="U239" i="1813" s="1"/>
  <c r="M9" i="1813" s="1"/>
  <c r="V225" i="1813"/>
  <c r="V224" i="1813"/>
  <c r="M13" i="1833" l="1"/>
  <c r="M13" i="1832"/>
  <c r="M13" i="1831"/>
  <c r="M13" i="1830"/>
  <c r="M13" i="1829"/>
  <c r="M13" i="1828"/>
  <c r="M13" i="1827"/>
  <c r="M13" i="1826"/>
  <c r="M13" i="1825"/>
  <c r="M13" i="1824"/>
  <c r="M13" i="1823"/>
  <c r="M13" i="1822"/>
  <c r="G274" i="1820"/>
  <c r="G185" i="1820"/>
  <c r="G363" i="1820"/>
  <c r="G362" i="1821"/>
  <c r="G273" i="1821"/>
  <c r="G184" i="1821"/>
  <c r="H363" i="1820"/>
  <c r="H274" i="1820"/>
  <c r="H185" i="1820"/>
  <c r="H362" i="1820"/>
  <c r="H273" i="1820"/>
  <c r="H184" i="1820"/>
  <c r="M13" i="1821"/>
  <c r="M13" i="1820"/>
  <c r="M13" i="1819"/>
  <c r="M13" i="1818"/>
  <c r="M13" i="1813"/>
  <c r="K216" i="1823"/>
  <c r="M216" i="1823" s="1"/>
  <c r="K216" i="1824" s="1"/>
  <c r="M216" i="1824" s="1"/>
  <c r="K217" i="1823"/>
  <c r="M217" i="1823" s="1"/>
  <c r="K217" i="1824" s="1"/>
  <c r="M217" i="1824" s="1"/>
  <c r="G95" i="1821"/>
  <c r="H96" i="1820"/>
  <c r="H95" i="1820"/>
  <c r="G96" i="1820"/>
  <c r="H332" i="1820"/>
  <c r="H299" i="1820"/>
  <c r="H314" i="1820"/>
  <c r="H298" i="1820"/>
  <c r="H331" i="1820"/>
  <c r="H313" i="1820"/>
  <c r="G298" i="1821"/>
  <c r="G313" i="1821"/>
  <c r="G331" i="1821"/>
  <c r="G314" i="1820"/>
  <c r="G299" i="1820"/>
  <c r="G332" i="1820"/>
  <c r="G32" i="1821"/>
  <c r="G65" i="1820"/>
  <c r="G154" i="1820"/>
  <c r="G243" i="1820"/>
  <c r="G47" i="1820"/>
  <c r="G136" i="1820"/>
  <c r="G225" i="1820"/>
  <c r="G121" i="1820"/>
  <c r="G210" i="1820"/>
  <c r="G31" i="1822"/>
  <c r="G120" i="1821"/>
  <c r="G209" i="1821"/>
  <c r="G46" i="1821"/>
  <c r="G135" i="1821"/>
  <c r="G224" i="1821"/>
  <c r="G64" i="1821"/>
  <c r="G153" i="1821"/>
  <c r="G242" i="1821"/>
  <c r="H225" i="1820"/>
  <c r="H32" i="1821"/>
  <c r="H136" i="1820"/>
  <c r="H47" i="1820"/>
  <c r="H65" i="1820"/>
  <c r="H121" i="1820"/>
  <c r="H154" i="1820"/>
  <c r="H210" i="1820"/>
  <c r="H243" i="1820"/>
  <c r="H224" i="1820"/>
  <c r="H31" i="1821"/>
  <c r="H135" i="1820"/>
  <c r="H46" i="1820"/>
  <c r="H242" i="1820"/>
  <c r="H64" i="1820"/>
  <c r="H120" i="1820"/>
  <c r="H153" i="1820"/>
  <c r="H209" i="1820"/>
  <c r="S257" i="1842"/>
  <c r="U256" i="1842"/>
  <c r="S79" i="1842"/>
  <c r="U78" i="1842"/>
  <c r="S168" i="1842"/>
  <c r="U167" i="1842"/>
  <c r="S168" i="1841"/>
  <c r="U167" i="1841"/>
  <c r="S79" i="1841"/>
  <c r="U78" i="1841"/>
  <c r="S257" i="1841"/>
  <c r="U256" i="1841"/>
  <c r="S168" i="1840"/>
  <c r="U167" i="1840"/>
  <c r="S79" i="1840"/>
  <c r="U78" i="1840"/>
  <c r="S257" i="1840"/>
  <c r="U256" i="1840"/>
  <c r="S168" i="1839"/>
  <c r="U167" i="1839"/>
  <c r="S79" i="1839"/>
  <c r="U78" i="1839"/>
  <c r="S257" i="1839"/>
  <c r="U256" i="1839"/>
  <c r="S79" i="1838"/>
  <c r="U78" i="1838"/>
  <c r="S168" i="1838"/>
  <c r="U167" i="1838"/>
  <c r="S257" i="1838"/>
  <c r="U256" i="1838"/>
  <c r="S257" i="1837"/>
  <c r="U256" i="1837"/>
  <c r="S168" i="1837"/>
  <c r="U167" i="1837"/>
  <c r="S79" i="1837"/>
  <c r="U78" i="1837"/>
  <c r="S257" i="1836"/>
  <c r="U256" i="1836"/>
  <c r="S168" i="1836"/>
  <c r="U167" i="1836"/>
  <c r="S79" i="1836"/>
  <c r="U78" i="1836"/>
  <c r="S168" i="1835"/>
  <c r="U167" i="1835"/>
  <c r="S79" i="1835"/>
  <c r="U78" i="1835"/>
  <c r="S257" i="1835"/>
  <c r="U256" i="1835"/>
  <c r="S168" i="1834"/>
  <c r="U167" i="1834"/>
  <c r="S257" i="1834"/>
  <c r="U256" i="1834"/>
  <c r="S79" i="1834"/>
  <c r="U78" i="1834"/>
  <c r="S168" i="1833"/>
  <c r="U167" i="1833"/>
  <c r="S79" i="1833"/>
  <c r="U78" i="1833"/>
  <c r="S257" i="1833"/>
  <c r="U256" i="1833"/>
  <c r="S79" i="1832"/>
  <c r="U78" i="1832"/>
  <c r="U167" i="1832"/>
  <c r="S257" i="1832"/>
  <c r="U256" i="1832"/>
  <c r="S257" i="1831"/>
  <c r="U256" i="1831"/>
  <c r="S168" i="1831"/>
  <c r="U167" i="1831"/>
  <c r="S79" i="1831"/>
  <c r="U78" i="1831"/>
  <c r="S79" i="1830"/>
  <c r="U78" i="1830"/>
  <c r="S168" i="1830"/>
  <c r="U167" i="1830"/>
  <c r="U256" i="1830"/>
  <c r="S168" i="1829"/>
  <c r="U167" i="1829"/>
  <c r="S79" i="1829"/>
  <c r="U78" i="1829"/>
  <c r="S257" i="1829"/>
  <c r="U256" i="1829"/>
  <c r="S257" i="1828"/>
  <c r="U256" i="1828"/>
  <c r="S168" i="1828"/>
  <c r="U167" i="1828"/>
  <c r="S79" i="1828"/>
  <c r="U78" i="1828"/>
  <c r="U256" i="1827"/>
  <c r="U78" i="1827"/>
  <c r="S168" i="1827"/>
  <c r="U167" i="1827"/>
  <c r="S168" i="1826"/>
  <c r="U167" i="1826"/>
  <c r="S257" i="1826"/>
  <c r="U256" i="1826"/>
  <c r="S79" i="1826"/>
  <c r="U78" i="1826"/>
  <c r="U167" i="1825"/>
  <c r="S168" i="1825"/>
  <c r="U256" i="1825"/>
  <c r="U78" i="1825"/>
  <c r="U78" i="1824"/>
  <c r="S257" i="1824"/>
  <c r="U256" i="1824"/>
  <c r="S168" i="1824"/>
  <c r="U167" i="1824"/>
  <c r="S168" i="1823"/>
  <c r="U167" i="1823"/>
  <c r="S257" i="1823"/>
  <c r="U256" i="1823"/>
  <c r="U78" i="1823"/>
  <c r="S168" i="1822"/>
  <c r="U167" i="1822"/>
  <c r="S79" i="1822"/>
  <c r="U78" i="1822"/>
  <c r="S257" i="1822"/>
  <c r="U256" i="1822"/>
  <c r="S79" i="1821"/>
  <c r="U78" i="1821"/>
  <c r="S168" i="1821"/>
  <c r="U167" i="1821"/>
  <c r="S257" i="1821"/>
  <c r="U256" i="1821"/>
  <c r="U167" i="1820"/>
  <c r="S168" i="1820"/>
  <c r="U256" i="1820"/>
  <c r="S257" i="1820"/>
  <c r="U78" i="1820"/>
  <c r="S79" i="1820"/>
  <c r="S168" i="1819"/>
  <c r="U167" i="1819"/>
  <c r="S257" i="1819"/>
  <c r="U256" i="1819"/>
  <c r="S79" i="1819"/>
  <c r="U78" i="1819"/>
  <c r="S257" i="1818"/>
  <c r="U256" i="1818"/>
  <c r="S79" i="1818"/>
  <c r="U78" i="1818"/>
  <c r="S168" i="1818"/>
  <c r="U167" i="1818"/>
  <c r="U167" i="1817"/>
  <c r="S168" i="1817"/>
  <c r="S79" i="1817"/>
  <c r="U78" i="1817"/>
  <c r="U256" i="1817"/>
  <c r="S257" i="1817"/>
  <c r="S168" i="1816"/>
  <c r="U167" i="1816"/>
  <c r="S257" i="1816"/>
  <c r="U256" i="1816"/>
  <c r="S79" i="1816"/>
  <c r="U78" i="1816"/>
  <c r="S168" i="1815"/>
  <c r="U167" i="1815"/>
  <c r="S79" i="1815"/>
  <c r="U78" i="1815"/>
  <c r="S257" i="1815"/>
  <c r="U256" i="1815"/>
  <c r="U256" i="1814"/>
  <c r="S79" i="1813"/>
  <c r="U78" i="1813"/>
  <c r="S257" i="1813"/>
  <c r="U256" i="1813"/>
  <c r="S168" i="1813"/>
  <c r="U167" i="1813"/>
  <c r="G362" i="1822" l="1"/>
  <c r="G273" i="1822"/>
  <c r="G184" i="1822"/>
  <c r="H362" i="1821"/>
  <c r="H273" i="1821"/>
  <c r="H184" i="1821"/>
  <c r="G274" i="1821"/>
  <c r="G363" i="1821"/>
  <c r="G185" i="1821"/>
  <c r="H363" i="1821"/>
  <c r="H274" i="1821"/>
  <c r="H185" i="1821"/>
  <c r="K217" i="1825"/>
  <c r="M217" i="1825" s="1"/>
  <c r="K217" i="1826" s="1"/>
  <c r="M217" i="1826" s="1"/>
  <c r="K216" i="1825"/>
  <c r="M216" i="1825" s="1"/>
  <c r="K216" i="1826" s="1"/>
  <c r="M216" i="1826" s="1"/>
  <c r="G95" i="1822"/>
  <c r="G96" i="1821"/>
  <c r="H95" i="1821"/>
  <c r="H96" i="1821"/>
  <c r="G298" i="1822"/>
  <c r="G331" i="1822"/>
  <c r="G313" i="1822"/>
  <c r="H332" i="1821"/>
  <c r="H299" i="1821"/>
  <c r="H314" i="1821"/>
  <c r="H313" i="1821"/>
  <c r="H298" i="1821"/>
  <c r="H331" i="1821"/>
  <c r="G332" i="1821"/>
  <c r="G299" i="1821"/>
  <c r="G314" i="1821"/>
  <c r="G31" i="1823"/>
  <c r="G46" i="1822"/>
  <c r="G135" i="1822"/>
  <c r="G224" i="1822"/>
  <c r="G120" i="1822"/>
  <c r="G209" i="1822"/>
  <c r="G64" i="1822"/>
  <c r="G153" i="1822"/>
  <c r="G242" i="1822"/>
  <c r="G32" i="1822"/>
  <c r="G47" i="1821"/>
  <c r="G136" i="1821"/>
  <c r="G225" i="1821"/>
  <c r="G65" i="1821"/>
  <c r="G154" i="1821"/>
  <c r="G243" i="1821"/>
  <c r="G121" i="1821"/>
  <c r="G210" i="1821"/>
  <c r="H31" i="1822"/>
  <c r="H46" i="1821"/>
  <c r="H224" i="1821"/>
  <c r="H64" i="1821"/>
  <c r="H120" i="1821"/>
  <c r="H153" i="1821"/>
  <c r="H209" i="1821"/>
  <c r="H135" i="1821"/>
  <c r="H242" i="1821"/>
  <c r="H32" i="1822"/>
  <c r="H47" i="1821"/>
  <c r="H225" i="1821"/>
  <c r="H65" i="1821"/>
  <c r="H121" i="1821"/>
  <c r="H154" i="1821"/>
  <c r="H210" i="1821"/>
  <c r="H136" i="1821"/>
  <c r="H243" i="1821"/>
  <c r="S169" i="1842"/>
  <c r="U168" i="1842"/>
  <c r="S80" i="1842"/>
  <c r="U79" i="1842"/>
  <c r="S258" i="1842"/>
  <c r="U257" i="1842"/>
  <c r="S258" i="1841"/>
  <c r="U257" i="1841"/>
  <c r="S80" i="1841"/>
  <c r="U79" i="1841"/>
  <c r="S169" i="1841"/>
  <c r="U168" i="1841"/>
  <c r="S258" i="1840"/>
  <c r="U257" i="1840"/>
  <c r="S80" i="1840"/>
  <c r="U79" i="1840"/>
  <c r="S169" i="1840"/>
  <c r="U168" i="1840"/>
  <c r="S169" i="1839"/>
  <c r="U168" i="1839"/>
  <c r="S80" i="1839"/>
  <c r="U79" i="1839"/>
  <c r="S258" i="1839"/>
  <c r="U257" i="1839"/>
  <c r="S258" i="1838"/>
  <c r="U257" i="1838"/>
  <c r="S80" i="1838"/>
  <c r="U79" i="1838"/>
  <c r="S169" i="1838"/>
  <c r="U168" i="1838"/>
  <c r="S169" i="1837"/>
  <c r="U168" i="1837"/>
  <c r="S258" i="1837"/>
  <c r="U257" i="1837"/>
  <c r="S80" i="1837"/>
  <c r="U79" i="1837"/>
  <c r="S80" i="1836"/>
  <c r="U79" i="1836"/>
  <c r="S169" i="1836"/>
  <c r="U168" i="1836"/>
  <c r="S258" i="1836"/>
  <c r="U257" i="1836"/>
  <c r="S80" i="1835"/>
  <c r="U79" i="1835"/>
  <c r="S169" i="1835"/>
  <c r="U168" i="1835"/>
  <c r="S258" i="1835"/>
  <c r="U257" i="1835"/>
  <c r="S80" i="1834"/>
  <c r="U79" i="1834"/>
  <c r="S258" i="1834"/>
  <c r="U257" i="1834"/>
  <c r="S169" i="1834"/>
  <c r="U168" i="1834"/>
  <c r="S258" i="1833"/>
  <c r="U257" i="1833"/>
  <c r="S169" i="1833"/>
  <c r="U168" i="1833"/>
  <c r="S80" i="1833"/>
  <c r="U79" i="1833"/>
  <c r="S169" i="1832"/>
  <c r="U168" i="1832"/>
  <c r="S258" i="1832"/>
  <c r="U257" i="1832"/>
  <c r="S80" i="1832"/>
  <c r="U79" i="1832"/>
  <c r="S258" i="1831"/>
  <c r="U257" i="1831"/>
  <c r="S80" i="1831"/>
  <c r="U79" i="1831"/>
  <c r="S169" i="1831"/>
  <c r="U168" i="1831"/>
  <c r="S169" i="1830"/>
  <c r="U168" i="1830"/>
  <c r="S80" i="1830"/>
  <c r="U79" i="1830"/>
  <c r="S258" i="1830"/>
  <c r="U257" i="1830"/>
  <c r="S258" i="1829"/>
  <c r="U257" i="1829"/>
  <c r="S80" i="1829"/>
  <c r="U79" i="1829"/>
  <c r="S169" i="1829"/>
  <c r="U168" i="1829"/>
  <c r="S80" i="1828"/>
  <c r="U79" i="1828"/>
  <c r="S169" i="1828"/>
  <c r="U168" i="1828"/>
  <c r="S258" i="1828"/>
  <c r="U257" i="1828"/>
  <c r="S169" i="1827"/>
  <c r="U168" i="1827"/>
  <c r="U79" i="1827"/>
  <c r="U257" i="1827"/>
  <c r="S169" i="1826"/>
  <c r="U168" i="1826"/>
  <c r="S80" i="1826"/>
  <c r="U79" i="1826"/>
  <c r="S258" i="1826"/>
  <c r="U257" i="1826"/>
  <c r="S169" i="1825"/>
  <c r="U168" i="1825"/>
  <c r="U79" i="1825"/>
  <c r="S258" i="1825"/>
  <c r="U257" i="1825"/>
  <c r="U257" i="1824"/>
  <c r="S169" i="1824"/>
  <c r="U168" i="1824"/>
  <c r="S80" i="1824"/>
  <c r="U79" i="1824"/>
  <c r="S80" i="1823"/>
  <c r="U79" i="1823"/>
  <c r="S258" i="1823"/>
  <c r="U257" i="1823"/>
  <c r="S169" i="1823"/>
  <c r="U168" i="1823"/>
  <c r="S258" i="1822"/>
  <c r="U257" i="1822"/>
  <c r="S80" i="1822"/>
  <c r="U79" i="1822"/>
  <c r="S169" i="1822"/>
  <c r="U168" i="1822"/>
  <c r="S258" i="1821"/>
  <c r="U257" i="1821"/>
  <c r="S80" i="1821"/>
  <c r="U79" i="1821"/>
  <c r="S169" i="1821"/>
  <c r="U168" i="1821"/>
  <c r="U257" i="1820"/>
  <c r="S258" i="1820"/>
  <c r="U79" i="1820"/>
  <c r="S80" i="1820"/>
  <c r="U168" i="1820"/>
  <c r="S169" i="1820"/>
  <c r="S258" i="1819"/>
  <c r="U257" i="1819"/>
  <c r="S169" i="1819"/>
  <c r="U168" i="1819"/>
  <c r="U79" i="1819"/>
  <c r="S80" i="1818"/>
  <c r="U79" i="1818"/>
  <c r="S258" i="1818"/>
  <c r="U257" i="1818"/>
  <c r="S169" i="1818"/>
  <c r="U168" i="1818"/>
  <c r="U79" i="1817"/>
  <c r="S80" i="1817"/>
  <c r="S169" i="1817"/>
  <c r="U168" i="1817"/>
  <c r="S258" i="1817"/>
  <c r="U257" i="1817"/>
  <c r="S258" i="1816"/>
  <c r="U257" i="1816"/>
  <c r="S169" i="1816"/>
  <c r="U168" i="1816"/>
  <c r="S80" i="1816"/>
  <c r="U79" i="1816"/>
  <c r="S169" i="1815"/>
  <c r="U168" i="1815"/>
  <c r="S80" i="1815"/>
  <c r="U79" i="1815"/>
  <c r="S258" i="1815"/>
  <c r="U257" i="1815"/>
  <c r="U257" i="1814"/>
  <c r="S258" i="1813"/>
  <c r="U257" i="1813"/>
  <c r="U168" i="1813"/>
  <c r="U79" i="1813"/>
  <c r="G184" i="1823" l="1"/>
  <c r="G362" i="1823"/>
  <c r="G273" i="1823"/>
  <c r="G95" i="1823"/>
  <c r="H185" i="1822"/>
  <c r="H363" i="1822"/>
  <c r="H274" i="1822"/>
  <c r="H184" i="1822"/>
  <c r="H362" i="1822"/>
  <c r="H273" i="1822"/>
  <c r="G185" i="1822"/>
  <c r="G363" i="1822"/>
  <c r="G274" i="1822"/>
  <c r="K216" i="1827"/>
  <c r="M216" i="1827" s="1"/>
  <c r="K217" i="1827"/>
  <c r="M217" i="1827" s="1"/>
  <c r="H96" i="1822"/>
  <c r="G96" i="1822"/>
  <c r="H95" i="1822"/>
  <c r="H332" i="1822"/>
  <c r="H299" i="1822"/>
  <c r="H314" i="1822"/>
  <c r="G332" i="1822"/>
  <c r="G299" i="1822"/>
  <c r="G314" i="1822"/>
  <c r="H313" i="1822"/>
  <c r="H298" i="1822"/>
  <c r="H331" i="1822"/>
  <c r="G298" i="1823"/>
  <c r="G331" i="1823"/>
  <c r="G313" i="1823"/>
  <c r="H32" i="1823"/>
  <c r="H225" i="1822"/>
  <c r="H47" i="1822"/>
  <c r="H154" i="1822"/>
  <c r="H210" i="1822"/>
  <c r="H243" i="1822"/>
  <c r="H136" i="1822"/>
  <c r="H65" i="1822"/>
  <c r="H121" i="1822"/>
  <c r="G32" i="1823"/>
  <c r="G47" i="1822"/>
  <c r="G136" i="1822"/>
  <c r="G225" i="1822"/>
  <c r="G121" i="1822"/>
  <c r="G210" i="1822"/>
  <c r="G65" i="1822"/>
  <c r="G154" i="1822"/>
  <c r="G243" i="1822"/>
  <c r="H31" i="1823"/>
  <c r="H135" i="1822"/>
  <c r="H64" i="1822"/>
  <c r="H120" i="1822"/>
  <c r="H224" i="1822"/>
  <c r="H46" i="1822"/>
  <c r="H153" i="1822"/>
  <c r="H209" i="1822"/>
  <c r="H242" i="1822"/>
  <c r="G31" i="1824"/>
  <c r="G64" i="1823"/>
  <c r="G153" i="1823"/>
  <c r="G242" i="1823"/>
  <c r="G46" i="1823"/>
  <c r="G135" i="1823"/>
  <c r="G224" i="1823"/>
  <c r="G120" i="1823"/>
  <c r="G209" i="1823"/>
  <c r="S259" i="1842"/>
  <c r="U258" i="1842"/>
  <c r="S81" i="1842"/>
  <c r="U80" i="1842"/>
  <c r="S170" i="1842"/>
  <c r="U169" i="1842"/>
  <c r="S170" i="1841"/>
  <c r="U169" i="1841"/>
  <c r="S259" i="1841"/>
  <c r="U258" i="1841"/>
  <c r="S81" i="1841"/>
  <c r="U80" i="1841"/>
  <c r="S170" i="1840"/>
  <c r="U169" i="1840"/>
  <c r="S81" i="1840"/>
  <c r="U80" i="1840"/>
  <c r="S259" i="1840"/>
  <c r="U258" i="1840"/>
  <c r="S259" i="1839"/>
  <c r="U258" i="1839"/>
  <c r="S170" i="1839"/>
  <c r="U169" i="1839"/>
  <c r="S81" i="1839"/>
  <c r="U80" i="1839"/>
  <c r="S170" i="1838"/>
  <c r="U169" i="1838"/>
  <c r="S81" i="1838"/>
  <c r="U80" i="1838"/>
  <c r="S259" i="1838"/>
  <c r="U258" i="1838"/>
  <c r="S81" i="1837"/>
  <c r="U80" i="1837"/>
  <c r="S170" i="1837"/>
  <c r="U169" i="1837"/>
  <c r="S259" i="1837"/>
  <c r="U258" i="1837"/>
  <c r="S259" i="1836"/>
  <c r="U258" i="1836"/>
  <c r="S170" i="1836"/>
  <c r="U169" i="1836"/>
  <c r="S81" i="1836"/>
  <c r="U80" i="1836"/>
  <c r="S259" i="1835"/>
  <c r="U258" i="1835"/>
  <c r="S170" i="1835"/>
  <c r="U169" i="1835"/>
  <c r="S81" i="1835"/>
  <c r="U80" i="1835"/>
  <c r="S259" i="1834"/>
  <c r="U258" i="1834"/>
  <c r="S81" i="1834"/>
  <c r="U80" i="1834"/>
  <c r="S170" i="1834"/>
  <c r="U169" i="1834"/>
  <c r="S259" i="1833"/>
  <c r="U258" i="1833"/>
  <c r="S81" i="1833"/>
  <c r="U80" i="1833"/>
  <c r="S170" i="1833"/>
  <c r="U169" i="1833"/>
  <c r="S81" i="1832"/>
  <c r="U80" i="1832"/>
  <c r="S259" i="1832"/>
  <c r="U258" i="1832"/>
  <c r="S170" i="1832"/>
  <c r="U169" i="1832"/>
  <c r="S170" i="1831"/>
  <c r="U169" i="1831"/>
  <c r="S81" i="1831"/>
  <c r="U80" i="1831"/>
  <c r="S259" i="1831"/>
  <c r="U258" i="1831"/>
  <c r="S259" i="1830"/>
  <c r="U258" i="1830"/>
  <c r="S170" i="1830"/>
  <c r="U169" i="1830"/>
  <c r="S81" i="1830"/>
  <c r="U80" i="1830"/>
  <c r="S170" i="1829"/>
  <c r="U169" i="1829"/>
  <c r="S81" i="1829"/>
  <c r="U80" i="1829"/>
  <c r="S259" i="1829"/>
  <c r="U258" i="1829"/>
  <c r="S259" i="1828"/>
  <c r="U258" i="1828"/>
  <c r="S81" i="1828"/>
  <c r="U80" i="1828"/>
  <c r="S170" i="1828"/>
  <c r="U169" i="1828"/>
  <c r="S81" i="1827"/>
  <c r="U80" i="1827"/>
  <c r="S170" i="1827"/>
  <c r="U169" i="1827"/>
  <c r="S259" i="1827"/>
  <c r="U258" i="1827"/>
  <c r="S81" i="1826"/>
  <c r="U80" i="1826"/>
  <c r="S259" i="1826"/>
  <c r="U258" i="1826"/>
  <c r="S170" i="1826"/>
  <c r="U169" i="1826"/>
  <c r="U169" i="1825"/>
  <c r="S170" i="1825"/>
  <c r="U258" i="1825"/>
  <c r="S259" i="1825"/>
  <c r="U80" i="1825"/>
  <c r="S81" i="1824"/>
  <c r="U80" i="1824"/>
  <c r="S170" i="1824"/>
  <c r="U169" i="1824"/>
  <c r="U258" i="1824"/>
  <c r="S170" i="1823"/>
  <c r="U169" i="1823"/>
  <c r="S259" i="1823"/>
  <c r="U258" i="1823"/>
  <c r="S81" i="1823"/>
  <c r="U80" i="1823"/>
  <c r="S81" i="1822"/>
  <c r="U80" i="1822"/>
  <c r="S170" i="1822"/>
  <c r="U169" i="1822"/>
  <c r="S259" i="1822"/>
  <c r="U258" i="1822"/>
  <c r="S170" i="1821"/>
  <c r="S171" i="1821" s="1"/>
  <c r="U169" i="1821"/>
  <c r="U80" i="1821"/>
  <c r="S259" i="1821"/>
  <c r="U258" i="1821"/>
  <c r="S259" i="1820"/>
  <c r="U258" i="1820"/>
  <c r="S81" i="1820"/>
  <c r="U80" i="1820"/>
  <c r="U169" i="1820"/>
  <c r="S170" i="1820"/>
  <c r="U80" i="1819"/>
  <c r="S170" i="1819"/>
  <c r="U169" i="1819"/>
  <c r="S259" i="1819"/>
  <c r="U258" i="1819"/>
  <c r="S170" i="1818"/>
  <c r="U169" i="1818"/>
  <c r="S259" i="1818"/>
  <c r="U258" i="1818"/>
  <c r="S81" i="1818"/>
  <c r="U80" i="1818"/>
  <c r="U258" i="1817"/>
  <c r="S259" i="1817"/>
  <c r="U80" i="1817"/>
  <c r="S81" i="1817"/>
  <c r="S170" i="1817"/>
  <c r="U169" i="1817"/>
  <c r="S81" i="1816"/>
  <c r="U80" i="1816"/>
  <c r="S170" i="1816"/>
  <c r="U169" i="1816"/>
  <c r="S259" i="1816"/>
  <c r="U258" i="1816"/>
  <c r="S81" i="1815"/>
  <c r="U80" i="1815"/>
  <c r="S170" i="1815"/>
  <c r="U169" i="1815"/>
  <c r="S259" i="1815"/>
  <c r="U258" i="1815"/>
  <c r="S259" i="1814"/>
  <c r="U258" i="1814"/>
  <c r="S259" i="1813"/>
  <c r="U258" i="1813"/>
  <c r="U169" i="1813"/>
  <c r="U80" i="1813"/>
  <c r="G363" i="1823" l="1"/>
  <c r="G274" i="1823"/>
  <c r="G185" i="1823"/>
  <c r="G96" i="1823"/>
  <c r="H363" i="1823"/>
  <c r="H274" i="1823"/>
  <c r="H185" i="1823"/>
  <c r="H96" i="1823"/>
  <c r="G273" i="1824"/>
  <c r="G184" i="1824"/>
  <c r="G95" i="1824"/>
  <c r="H362" i="1823"/>
  <c r="H273" i="1823"/>
  <c r="H184" i="1823"/>
  <c r="H95" i="1823"/>
  <c r="K216" i="1828"/>
  <c r="M216" i="1828" s="1"/>
  <c r="K216" i="1829" s="1"/>
  <c r="M216" i="1829" s="1"/>
  <c r="K217" i="1828"/>
  <c r="M217" i="1828" s="1"/>
  <c r="K217" i="1829" s="1"/>
  <c r="M217" i="1829" s="1"/>
  <c r="G362" i="1824"/>
  <c r="G313" i="1824"/>
  <c r="G298" i="1824"/>
  <c r="G331" i="1824"/>
  <c r="G332" i="1823"/>
  <c r="G299" i="1823"/>
  <c r="G314" i="1823"/>
  <c r="H313" i="1823"/>
  <c r="H298" i="1823"/>
  <c r="H331" i="1823"/>
  <c r="H332" i="1823"/>
  <c r="H299" i="1823"/>
  <c r="H314" i="1823"/>
  <c r="H31" i="1824"/>
  <c r="H46" i="1823"/>
  <c r="H135" i="1823"/>
  <c r="H64" i="1823"/>
  <c r="H120" i="1823"/>
  <c r="H242" i="1823"/>
  <c r="H224" i="1823"/>
  <c r="H153" i="1823"/>
  <c r="H209" i="1823"/>
  <c r="G32" i="1824"/>
  <c r="G65" i="1823"/>
  <c r="G154" i="1823"/>
  <c r="G243" i="1823"/>
  <c r="G47" i="1823"/>
  <c r="G136" i="1823"/>
  <c r="G225" i="1823"/>
  <c r="G121" i="1823"/>
  <c r="G210" i="1823"/>
  <c r="H32" i="1824"/>
  <c r="H136" i="1823"/>
  <c r="H65" i="1823"/>
  <c r="H121" i="1823"/>
  <c r="H243" i="1823"/>
  <c r="H225" i="1823"/>
  <c r="H154" i="1823"/>
  <c r="H210" i="1823"/>
  <c r="H47" i="1823"/>
  <c r="G31" i="1825"/>
  <c r="G46" i="1824"/>
  <c r="G135" i="1824"/>
  <c r="G224" i="1824"/>
  <c r="G64" i="1824"/>
  <c r="G153" i="1824"/>
  <c r="G242" i="1824"/>
  <c r="G120" i="1824"/>
  <c r="G209" i="1824"/>
  <c r="S171" i="1842"/>
  <c r="U170" i="1842"/>
  <c r="S260" i="1842"/>
  <c r="U259" i="1842"/>
  <c r="S82" i="1842"/>
  <c r="U81" i="1842"/>
  <c r="S260" i="1841"/>
  <c r="U259" i="1841"/>
  <c r="S171" i="1841"/>
  <c r="U170" i="1841"/>
  <c r="S82" i="1841"/>
  <c r="U81" i="1841"/>
  <c r="S82" i="1840"/>
  <c r="U81" i="1840"/>
  <c r="S171" i="1840"/>
  <c r="U170" i="1840"/>
  <c r="S260" i="1840"/>
  <c r="U259" i="1840"/>
  <c r="S260" i="1839"/>
  <c r="U259" i="1839"/>
  <c r="S82" i="1839"/>
  <c r="U81" i="1839"/>
  <c r="S171" i="1839"/>
  <c r="U170" i="1839"/>
  <c r="S82" i="1838"/>
  <c r="U81" i="1838"/>
  <c r="S171" i="1838"/>
  <c r="U170" i="1838"/>
  <c r="S260" i="1838"/>
  <c r="U259" i="1838"/>
  <c r="S260" i="1837"/>
  <c r="U259" i="1837"/>
  <c r="S82" i="1837"/>
  <c r="U81" i="1837"/>
  <c r="S171" i="1837"/>
  <c r="U170" i="1837"/>
  <c r="S260" i="1836"/>
  <c r="U259" i="1836"/>
  <c r="S82" i="1836"/>
  <c r="U81" i="1836"/>
  <c r="S171" i="1836"/>
  <c r="U170" i="1836"/>
  <c r="S260" i="1835"/>
  <c r="U259" i="1835"/>
  <c r="S82" i="1835"/>
  <c r="U81" i="1835"/>
  <c r="S171" i="1835"/>
  <c r="U170" i="1835"/>
  <c r="S82" i="1834"/>
  <c r="U81" i="1834"/>
  <c r="S260" i="1834"/>
  <c r="U259" i="1834"/>
  <c r="S171" i="1834"/>
  <c r="U170" i="1834"/>
  <c r="S82" i="1833"/>
  <c r="U81" i="1833"/>
  <c r="S260" i="1833"/>
  <c r="U259" i="1833"/>
  <c r="S171" i="1833"/>
  <c r="U170" i="1833"/>
  <c r="S260" i="1832"/>
  <c r="U259" i="1832"/>
  <c r="S171" i="1832"/>
  <c r="U170" i="1832"/>
  <c r="U81" i="1832"/>
  <c r="S171" i="1831"/>
  <c r="U170" i="1831"/>
  <c r="S82" i="1831"/>
  <c r="U81" i="1831"/>
  <c r="U259" i="1831"/>
  <c r="S82" i="1830"/>
  <c r="U81" i="1830"/>
  <c r="S260" i="1830"/>
  <c r="U259" i="1830"/>
  <c r="S171" i="1830"/>
  <c r="U170" i="1830"/>
  <c r="S260" i="1829"/>
  <c r="U259" i="1829"/>
  <c r="S171" i="1829"/>
  <c r="U170" i="1829"/>
  <c r="S82" i="1829"/>
  <c r="U81" i="1829"/>
  <c r="S82" i="1828"/>
  <c r="U81" i="1828"/>
  <c r="U170" i="1828"/>
  <c r="S260" i="1828"/>
  <c r="U259" i="1828"/>
  <c r="S260" i="1827"/>
  <c r="U259" i="1827"/>
  <c r="S171" i="1827"/>
  <c r="U170" i="1827"/>
  <c r="U81" i="1827"/>
  <c r="S260" i="1826"/>
  <c r="U259" i="1826"/>
  <c r="S171" i="1826"/>
  <c r="U170" i="1826"/>
  <c r="U81" i="1826"/>
  <c r="U259" i="1825"/>
  <c r="U170" i="1825"/>
  <c r="U81" i="1825"/>
  <c r="S82" i="1825"/>
  <c r="U259" i="1824"/>
  <c r="U81" i="1824"/>
  <c r="S171" i="1824"/>
  <c r="U170" i="1824"/>
  <c r="S171" i="1823"/>
  <c r="U170" i="1823"/>
  <c r="S82" i="1823"/>
  <c r="U81" i="1823"/>
  <c r="U259" i="1823"/>
  <c r="S171" i="1822"/>
  <c r="U170" i="1822"/>
  <c r="S82" i="1822"/>
  <c r="U81" i="1822"/>
  <c r="U259" i="1822"/>
  <c r="S260" i="1821"/>
  <c r="U259" i="1821"/>
  <c r="U170" i="1821"/>
  <c r="U81" i="1821"/>
  <c r="U81" i="1820"/>
  <c r="U259" i="1820"/>
  <c r="S171" i="1820"/>
  <c r="U170" i="1820"/>
  <c r="S260" i="1819"/>
  <c r="U259" i="1819"/>
  <c r="S171" i="1819"/>
  <c r="U170" i="1819"/>
  <c r="S82" i="1819"/>
  <c r="U81" i="1819"/>
  <c r="U81" i="1818"/>
  <c r="U259" i="1818"/>
  <c r="S171" i="1818"/>
  <c r="U170" i="1818"/>
  <c r="S82" i="1817"/>
  <c r="U81" i="1817"/>
  <c r="U170" i="1817"/>
  <c r="S171" i="1817"/>
  <c r="S260" i="1817"/>
  <c r="U259" i="1817"/>
  <c r="S171" i="1816"/>
  <c r="U170" i="1816"/>
  <c r="S260" i="1816"/>
  <c r="U259" i="1816"/>
  <c r="S82" i="1816"/>
  <c r="U81" i="1816"/>
  <c r="S260" i="1815"/>
  <c r="U259" i="1815"/>
  <c r="S82" i="1815"/>
  <c r="U81" i="1815"/>
  <c r="S171" i="1815"/>
  <c r="U170" i="1815"/>
  <c r="S260" i="1814"/>
  <c r="U259" i="1814"/>
  <c r="S82" i="1813"/>
  <c r="U81" i="1813"/>
  <c r="S260" i="1813"/>
  <c r="U259" i="1813"/>
  <c r="S171" i="1813"/>
  <c r="U170" i="1813"/>
  <c r="G95" i="1825" l="1"/>
  <c r="G184" i="1825"/>
  <c r="G362" i="1825"/>
  <c r="H274" i="1824"/>
  <c r="H185" i="1824"/>
  <c r="H96" i="1824"/>
  <c r="G274" i="1824"/>
  <c r="G185" i="1824"/>
  <c r="G96" i="1824"/>
  <c r="H273" i="1824"/>
  <c r="H184" i="1824"/>
  <c r="H95" i="1824"/>
  <c r="K217" i="1830"/>
  <c r="M217" i="1830" s="1"/>
  <c r="K216" i="1830"/>
  <c r="M216" i="1830" s="1"/>
  <c r="G273" i="1825"/>
  <c r="G363" i="1824"/>
  <c r="H362" i="1824"/>
  <c r="H363" i="1824"/>
  <c r="G332" i="1824"/>
  <c r="G299" i="1824"/>
  <c r="G314" i="1824"/>
  <c r="G313" i="1825"/>
  <c r="G298" i="1825"/>
  <c r="G331" i="1825"/>
  <c r="H299" i="1824"/>
  <c r="H332" i="1824"/>
  <c r="H314" i="1824"/>
  <c r="H331" i="1824"/>
  <c r="H298" i="1824"/>
  <c r="H313" i="1824"/>
  <c r="G31" i="1826"/>
  <c r="G46" i="1825"/>
  <c r="G135" i="1825"/>
  <c r="G224" i="1825"/>
  <c r="G64" i="1825"/>
  <c r="G153" i="1825"/>
  <c r="G242" i="1825"/>
  <c r="G120" i="1825"/>
  <c r="G209" i="1825"/>
  <c r="H31" i="1825"/>
  <c r="H46" i="1824"/>
  <c r="H224" i="1824"/>
  <c r="H64" i="1824"/>
  <c r="H120" i="1824"/>
  <c r="H242" i="1824"/>
  <c r="H135" i="1824"/>
  <c r="H153" i="1824"/>
  <c r="H209" i="1824"/>
  <c r="H32" i="1825"/>
  <c r="H47" i="1824"/>
  <c r="H225" i="1824"/>
  <c r="H65" i="1824"/>
  <c r="H121" i="1824"/>
  <c r="H243" i="1824"/>
  <c r="H136" i="1824"/>
  <c r="H154" i="1824"/>
  <c r="H210" i="1824"/>
  <c r="G32" i="1825"/>
  <c r="G47" i="1824"/>
  <c r="G136" i="1824"/>
  <c r="G225" i="1824"/>
  <c r="G65" i="1824"/>
  <c r="G154" i="1824"/>
  <c r="G243" i="1824"/>
  <c r="G121" i="1824"/>
  <c r="G210" i="1824"/>
  <c r="S172" i="1842"/>
  <c r="U171" i="1842"/>
  <c r="S83" i="1842"/>
  <c r="U82" i="1842"/>
  <c r="S261" i="1842"/>
  <c r="U260" i="1842"/>
  <c r="S83" i="1841"/>
  <c r="U82" i="1841"/>
  <c r="S261" i="1841"/>
  <c r="U260" i="1841"/>
  <c r="S172" i="1841"/>
  <c r="U171" i="1841"/>
  <c r="S83" i="1840"/>
  <c r="U82" i="1840"/>
  <c r="S172" i="1840"/>
  <c r="U171" i="1840"/>
  <c r="S261" i="1840"/>
  <c r="U260" i="1840"/>
  <c r="S83" i="1839"/>
  <c r="U82" i="1839"/>
  <c r="S172" i="1839"/>
  <c r="U171" i="1839"/>
  <c r="S261" i="1839"/>
  <c r="U260" i="1839"/>
  <c r="S261" i="1838"/>
  <c r="U260" i="1838"/>
  <c r="S83" i="1838"/>
  <c r="U82" i="1838"/>
  <c r="S172" i="1838"/>
  <c r="U171" i="1838"/>
  <c r="S261" i="1837"/>
  <c r="U260" i="1837"/>
  <c r="S172" i="1837"/>
  <c r="U171" i="1837"/>
  <c r="S83" i="1837"/>
  <c r="U82" i="1837"/>
  <c r="S172" i="1836"/>
  <c r="U171" i="1836"/>
  <c r="S83" i="1836"/>
  <c r="U82" i="1836"/>
  <c r="S261" i="1836"/>
  <c r="U260" i="1836"/>
  <c r="S83" i="1835"/>
  <c r="U82" i="1835"/>
  <c r="S172" i="1835"/>
  <c r="U171" i="1835"/>
  <c r="S261" i="1835"/>
  <c r="U260" i="1835"/>
  <c r="S172" i="1834"/>
  <c r="U171" i="1834"/>
  <c r="S83" i="1834"/>
  <c r="U82" i="1834"/>
  <c r="S261" i="1834"/>
  <c r="U260" i="1834"/>
  <c r="S172" i="1833"/>
  <c r="U171" i="1833"/>
  <c r="S83" i="1833"/>
  <c r="U82" i="1833"/>
  <c r="S261" i="1833"/>
  <c r="U260" i="1833"/>
  <c r="S172" i="1832"/>
  <c r="U171" i="1832"/>
  <c r="U82" i="1832"/>
  <c r="S261" i="1832"/>
  <c r="U260" i="1832"/>
  <c r="U260" i="1831"/>
  <c r="S172" i="1831"/>
  <c r="U171" i="1831"/>
  <c r="S83" i="1831"/>
  <c r="U82" i="1831"/>
  <c r="S83" i="1830"/>
  <c r="U82" i="1830"/>
  <c r="S172" i="1830"/>
  <c r="U171" i="1830"/>
  <c r="S261" i="1830"/>
  <c r="U260" i="1830"/>
  <c r="U260" i="1829"/>
  <c r="S83" i="1829"/>
  <c r="U82" i="1829"/>
  <c r="S172" i="1829"/>
  <c r="U171" i="1829"/>
  <c r="S83" i="1828"/>
  <c r="U82" i="1828"/>
  <c r="S261" i="1828"/>
  <c r="U260" i="1828"/>
  <c r="S261" i="1827"/>
  <c r="U260" i="1827"/>
  <c r="U82" i="1827"/>
  <c r="S172" i="1827"/>
  <c r="U171" i="1827"/>
  <c r="S172" i="1826"/>
  <c r="U171" i="1826"/>
  <c r="S261" i="1826"/>
  <c r="U260" i="1826"/>
  <c r="U82" i="1826"/>
  <c r="S83" i="1825"/>
  <c r="U82" i="1825"/>
  <c r="U260" i="1825"/>
  <c r="U171" i="1825"/>
  <c r="U260" i="1824"/>
  <c r="U82" i="1824"/>
  <c r="S172" i="1824"/>
  <c r="U171" i="1824"/>
  <c r="S172" i="1823"/>
  <c r="U171" i="1823"/>
  <c r="S83" i="1823"/>
  <c r="U82" i="1823"/>
  <c r="U260" i="1823"/>
  <c r="S172" i="1822"/>
  <c r="U171" i="1822"/>
  <c r="U260" i="1822"/>
  <c r="S83" i="1822"/>
  <c r="U82" i="1822"/>
  <c r="U82" i="1821"/>
  <c r="S261" i="1821"/>
  <c r="U260" i="1821"/>
  <c r="U171" i="1821"/>
  <c r="U82" i="1820"/>
  <c r="U171" i="1820"/>
  <c r="S172" i="1820"/>
  <c r="U260" i="1820"/>
  <c r="S261" i="1819"/>
  <c r="U260" i="1819"/>
  <c r="S83" i="1819"/>
  <c r="U82" i="1819"/>
  <c r="S172" i="1819"/>
  <c r="U171" i="1819"/>
  <c r="U82" i="1818"/>
  <c r="S172" i="1818"/>
  <c r="U171" i="1818"/>
  <c r="U260" i="1818"/>
  <c r="U171" i="1817"/>
  <c r="S172" i="1817"/>
  <c r="S261" i="1817"/>
  <c r="U260" i="1817"/>
  <c r="S83" i="1817"/>
  <c r="U82" i="1817"/>
  <c r="S83" i="1816"/>
  <c r="U82" i="1816"/>
  <c r="S261" i="1816"/>
  <c r="U260" i="1816"/>
  <c r="S172" i="1816"/>
  <c r="U171" i="1816"/>
  <c r="S172" i="1815"/>
  <c r="U171" i="1815"/>
  <c r="S83" i="1815"/>
  <c r="U82" i="1815"/>
  <c r="S261" i="1815"/>
  <c r="U260" i="1815"/>
  <c r="S261" i="1814"/>
  <c r="U260" i="1814"/>
  <c r="S172" i="1813"/>
  <c r="U171" i="1813"/>
  <c r="S83" i="1813"/>
  <c r="U82" i="1813"/>
  <c r="S261" i="1813"/>
  <c r="U260" i="1813"/>
  <c r="G96" i="1825" l="1"/>
  <c r="G185" i="1825"/>
  <c r="G363" i="1825"/>
  <c r="H96" i="1825"/>
  <c r="H185" i="1825"/>
  <c r="H363" i="1825"/>
  <c r="H95" i="1825"/>
  <c r="H184" i="1825"/>
  <c r="H362" i="1825"/>
  <c r="G362" i="1826"/>
  <c r="G273" i="1826"/>
  <c r="G184" i="1826"/>
  <c r="K216" i="1831"/>
  <c r="M216" i="1831" s="1"/>
  <c r="K217" i="1831"/>
  <c r="M217" i="1831" s="1"/>
  <c r="G95" i="1826"/>
  <c r="G274" i="1825"/>
  <c r="H274" i="1825"/>
  <c r="H273" i="1825"/>
  <c r="G332" i="1825"/>
  <c r="G299" i="1825"/>
  <c r="G314" i="1825"/>
  <c r="H331" i="1825"/>
  <c r="H298" i="1825"/>
  <c r="H313" i="1825"/>
  <c r="H299" i="1825"/>
  <c r="H332" i="1825"/>
  <c r="H314" i="1825"/>
  <c r="G331" i="1826"/>
  <c r="G298" i="1826"/>
  <c r="G313" i="1826"/>
  <c r="G32" i="1826"/>
  <c r="G65" i="1825"/>
  <c r="G154" i="1825"/>
  <c r="G243" i="1825"/>
  <c r="G121" i="1825"/>
  <c r="G210" i="1825"/>
  <c r="G47" i="1825"/>
  <c r="G136" i="1825"/>
  <c r="G225" i="1825"/>
  <c r="H32" i="1826"/>
  <c r="H225" i="1825"/>
  <c r="H136" i="1825"/>
  <c r="H47" i="1825"/>
  <c r="H65" i="1825"/>
  <c r="H121" i="1825"/>
  <c r="H243" i="1825"/>
  <c r="H154" i="1825"/>
  <c r="H210" i="1825"/>
  <c r="H224" i="1825"/>
  <c r="H135" i="1825"/>
  <c r="H46" i="1825"/>
  <c r="H31" i="1826"/>
  <c r="H153" i="1825"/>
  <c r="H209" i="1825"/>
  <c r="H64" i="1825"/>
  <c r="H120" i="1825"/>
  <c r="H242" i="1825"/>
  <c r="G31" i="1827"/>
  <c r="G64" i="1826"/>
  <c r="G153" i="1826"/>
  <c r="G242" i="1826"/>
  <c r="G46" i="1826"/>
  <c r="G135" i="1826"/>
  <c r="G224" i="1826"/>
  <c r="G120" i="1826"/>
  <c r="G209" i="1826"/>
  <c r="S262" i="1842"/>
  <c r="U261" i="1842"/>
  <c r="S84" i="1842"/>
  <c r="U83" i="1842"/>
  <c r="S173" i="1842"/>
  <c r="U172" i="1842"/>
  <c r="S84" i="1841"/>
  <c r="U83" i="1841"/>
  <c r="S173" i="1841"/>
  <c r="U172" i="1841"/>
  <c r="S262" i="1841"/>
  <c r="U261" i="1841"/>
  <c r="S173" i="1840"/>
  <c r="U172" i="1840"/>
  <c r="S84" i="1840"/>
  <c r="U83" i="1840"/>
  <c r="S262" i="1840"/>
  <c r="U261" i="1840"/>
  <c r="S173" i="1839"/>
  <c r="U172" i="1839"/>
  <c r="S84" i="1839"/>
  <c r="U83" i="1839"/>
  <c r="S262" i="1839"/>
  <c r="U261" i="1839"/>
  <c r="S262" i="1838"/>
  <c r="U261" i="1838"/>
  <c r="S173" i="1838"/>
  <c r="U172" i="1838"/>
  <c r="S84" i="1838"/>
  <c r="U83" i="1838"/>
  <c r="S173" i="1837"/>
  <c r="U172" i="1837"/>
  <c r="S84" i="1837"/>
  <c r="U83" i="1837"/>
  <c r="S262" i="1837"/>
  <c r="U261" i="1837"/>
  <c r="S84" i="1836"/>
  <c r="U83" i="1836"/>
  <c r="S173" i="1836"/>
  <c r="U172" i="1836"/>
  <c r="S262" i="1836"/>
  <c r="U261" i="1836"/>
  <c r="S173" i="1835"/>
  <c r="U172" i="1835"/>
  <c r="S84" i="1835"/>
  <c r="U83" i="1835"/>
  <c r="S262" i="1835"/>
  <c r="U261" i="1835"/>
  <c r="S173" i="1834"/>
  <c r="U172" i="1834"/>
  <c r="S262" i="1834"/>
  <c r="U261" i="1834"/>
  <c r="S84" i="1834"/>
  <c r="U83" i="1834"/>
  <c r="S262" i="1833"/>
  <c r="U261" i="1833"/>
  <c r="S173" i="1833"/>
  <c r="U172" i="1833"/>
  <c r="S84" i="1833"/>
  <c r="U83" i="1833"/>
  <c r="S84" i="1832"/>
  <c r="U83" i="1832"/>
  <c r="S173" i="1832"/>
  <c r="U172" i="1832"/>
  <c r="S262" i="1832"/>
  <c r="U261" i="1832"/>
  <c r="U261" i="1831"/>
  <c r="U83" i="1831"/>
  <c r="S173" i="1831"/>
  <c r="U172" i="1831"/>
  <c r="S173" i="1830"/>
  <c r="U172" i="1830"/>
  <c r="S262" i="1830"/>
  <c r="U261" i="1830"/>
  <c r="U83" i="1830"/>
  <c r="U261" i="1829"/>
  <c r="S84" i="1829"/>
  <c r="U83" i="1829"/>
  <c r="S173" i="1829"/>
  <c r="U172" i="1829"/>
  <c r="S262" i="1828"/>
  <c r="U261" i="1828"/>
  <c r="U172" i="1828"/>
  <c r="S84" i="1828"/>
  <c r="U83" i="1828"/>
  <c r="U83" i="1827"/>
  <c r="S173" i="1827"/>
  <c r="U172" i="1827"/>
  <c r="S262" i="1827"/>
  <c r="U261" i="1827"/>
  <c r="S84" i="1826"/>
  <c r="U83" i="1826"/>
  <c r="U172" i="1826"/>
  <c r="S262" i="1826"/>
  <c r="U261" i="1826"/>
  <c r="U172" i="1825"/>
  <c r="U83" i="1825"/>
  <c r="S84" i="1825"/>
  <c r="S262" i="1825"/>
  <c r="U261" i="1825"/>
  <c r="S84" i="1824"/>
  <c r="U83" i="1824"/>
  <c r="S173" i="1824"/>
  <c r="U172" i="1824"/>
  <c r="U261" i="1824"/>
  <c r="S173" i="1823"/>
  <c r="U172" i="1823"/>
  <c r="S262" i="1823"/>
  <c r="U261" i="1823"/>
  <c r="S84" i="1823"/>
  <c r="U83" i="1823"/>
  <c r="S262" i="1822"/>
  <c r="U261" i="1822"/>
  <c r="S84" i="1822"/>
  <c r="U83" i="1822"/>
  <c r="S173" i="1822"/>
  <c r="U172" i="1822"/>
  <c r="U83" i="1821"/>
  <c r="S173" i="1821"/>
  <c r="U172" i="1821"/>
  <c r="S262" i="1821"/>
  <c r="U261" i="1821"/>
  <c r="U172" i="1820"/>
  <c r="U261" i="1820"/>
  <c r="U83" i="1820"/>
  <c r="S84" i="1819"/>
  <c r="U83" i="1819"/>
  <c r="S173" i="1819"/>
  <c r="U172" i="1819"/>
  <c r="S262" i="1819"/>
  <c r="U261" i="1819"/>
  <c r="S173" i="1818"/>
  <c r="U172" i="1818"/>
  <c r="S262" i="1818"/>
  <c r="U261" i="1818"/>
  <c r="S84" i="1818"/>
  <c r="U83" i="1818"/>
  <c r="S173" i="1817"/>
  <c r="U172" i="1817"/>
  <c r="U261" i="1817"/>
  <c r="S262" i="1817"/>
  <c r="U83" i="1817"/>
  <c r="S84" i="1817"/>
  <c r="S84" i="1816"/>
  <c r="U83" i="1816"/>
  <c r="S173" i="1816"/>
  <c r="U172" i="1816"/>
  <c r="S262" i="1816"/>
  <c r="U261" i="1816"/>
  <c r="S84" i="1815"/>
  <c r="U83" i="1815"/>
  <c r="S173" i="1815"/>
  <c r="U172" i="1815"/>
  <c r="S262" i="1815"/>
  <c r="U261" i="1815"/>
  <c r="S262" i="1814"/>
  <c r="U261" i="1814"/>
  <c r="S262" i="1813"/>
  <c r="U261" i="1813"/>
  <c r="S84" i="1813"/>
  <c r="U83" i="1813"/>
  <c r="U172" i="1813"/>
  <c r="G184" i="1827" l="1"/>
  <c r="G362" i="1827"/>
  <c r="G273" i="1827"/>
  <c r="H362" i="1826"/>
  <c r="H273" i="1826"/>
  <c r="H184" i="1826"/>
  <c r="H363" i="1826"/>
  <c r="H274" i="1826"/>
  <c r="H185" i="1826"/>
  <c r="G363" i="1826"/>
  <c r="G274" i="1826"/>
  <c r="G185" i="1826"/>
  <c r="K217" i="1832"/>
  <c r="M217" i="1832" s="1"/>
  <c r="K217" i="1833" s="1"/>
  <c r="M217" i="1833" s="1"/>
  <c r="K216" i="1832"/>
  <c r="M216" i="1832" s="1"/>
  <c r="K216" i="1833" s="1"/>
  <c r="M216" i="1833" s="1"/>
  <c r="G95" i="1827"/>
  <c r="H96" i="1826"/>
  <c r="G96" i="1826"/>
  <c r="H95" i="1826"/>
  <c r="G331" i="1827"/>
  <c r="G298" i="1827"/>
  <c r="G313" i="1827"/>
  <c r="H331" i="1826"/>
  <c r="H298" i="1826"/>
  <c r="H313" i="1826"/>
  <c r="H332" i="1826"/>
  <c r="H299" i="1826"/>
  <c r="H314" i="1826"/>
  <c r="G299" i="1826"/>
  <c r="G332" i="1826"/>
  <c r="G314" i="1826"/>
  <c r="G31" i="1828"/>
  <c r="G64" i="1827"/>
  <c r="G153" i="1827"/>
  <c r="G242" i="1827"/>
  <c r="G46" i="1827"/>
  <c r="G135" i="1827"/>
  <c r="G224" i="1827"/>
  <c r="G120" i="1827"/>
  <c r="G209" i="1827"/>
  <c r="G32" i="1827"/>
  <c r="G65" i="1826"/>
  <c r="G154" i="1826"/>
  <c r="G243" i="1826"/>
  <c r="G47" i="1826"/>
  <c r="G136" i="1826"/>
  <c r="G225" i="1826"/>
  <c r="G121" i="1826"/>
  <c r="G210" i="1826"/>
  <c r="H31" i="1827"/>
  <c r="H135" i="1826"/>
  <c r="H64" i="1826"/>
  <c r="H120" i="1826"/>
  <c r="H242" i="1826"/>
  <c r="H46" i="1826"/>
  <c r="H224" i="1826"/>
  <c r="H153" i="1826"/>
  <c r="H209" i="1826"/>
  <c r="H32" i="1827"/>
  <c r="H65" i="1826"/>
  <c r="H121" i="1826"/>
  <c r="H243" i="1826"/>
  <c r="H47" i="1826"/>
  <c r="H225" i="1826"/>
  <c r="H154" i="1826"/>
  <c r="H210" i="1826"/>
  <c r="H136" i="1826"/>
  <c r="S263" i="1842"/>
  <c r="U262" i="1842"/>
  <c r="S174" i="1842"/>
  <c r="U173" i="1842"/>
  <c r="S85" i="1842"/>
  <c r="U84" i="1842"/>
  <c r="S174" i="1841"/>
  <c r="U173" i="1841"/>
  <c r="S263" i="1841"/>
  <c r="U262" i="1841"/>
  <c r="S85" i="1841"/>
  <c r="U84" i="1841"/>
  <c r="S263" i="1840"/>
  <c r="U262" i="1840"/>
  <c r="S174" i="1840"/>
  <c r="U173" i="1840"/>
  <c r="S85" i="1840"/>
  <c r="U84" i="1840"/>
  <c r="S263" i="1839"/>
  <c r="U262" i="1839"/>
  <c r="S174" i="1839"/>
  <c r="U173" i="1839"/>
  <c r="S85" i="1839"/>
  <c r="U84" i="1839"/>
  <c r="S174" i="1838"/>
  <c r="U173" i="1838"/>
  <c r="S85" i="1838"/>
  <c r="U84" i="1838"/>
  <c r="S263" i="1838"/>
  <c r="U262" i="1838"/>
  <c r="S85" i="1837"/>
  <c r="U84" i="1837"/>
  <c r="S174" i="1837"/>
  <c r="U173" i="1837"/>
  <c r="S263" i="1837"/>
  <c r="U262" i="1837"/>
  <c r="S263" i="1836"/>
  <c r="U262" i="1836"/>
  <c r="S85" i="1836"/>
  <c r="U84" i="1836"/>
  <c r="S174" i="1836"/>
  <c r="U173" i="1836"/>
  <c r="S263" i="1835"/>
  <c r="U262" i="1835"/>
  <c r="S174" i="1835"/>
  <c r="U173" i="1835"/>
  <c r="S85" i="1835"/>
  <c r="U84" i="1835"/>
  <c r="S263" i="1834"/>
  <c r="U262" i="1834"/>
  <c r="S85" i="1834"/>
  <c r="U84" i="1834"/>
  <c r="S174" i="1834"/>
  <c r="U173" i="1834"/>
  <c r="S263" i="1833"/>
  <c r="U262" i="1833"/>
  <c r="S85" i="1833"/>
  <c r="U84" i="1833"/>
  <c r="S174" i="1833"/>
  <c r="U173" i="1833"/>
  <c r="U262" i="1832"/>
  <c r="S85" i="1832"/>
  <c r="U84" i="1832"/>
  <c r="S174" i="1832"/>
  <c r="U173" i="1832"/>
  <c r="U84" i="1831"/>
  <c r="S174" i="1831"/>
  <c r="U173" i="1831"/>
  <c r="U262" i="1831"/>
  <c r="S263" i="1830"/>
  <c r="U262" i="1830"/>
  <c r="U173" i="1830"/>
  <c r="U84" i="1830"/>
  <c r="S85" i="1829"/>
  <c r="U84" i="1829"/>
  <c r="S263" i="1829"/>
  <c r="U262" i="1829"/>
  <c r="U173" i="1829"/>
  <c r="S263" i="1828"/>
  <c r="U262" i="1828"/>
  <c r="S85" i="1828"/>
  <c r="U84" i="1828"/>
  <c r="S174" i="1828"/>
  <c r="U173" i="1828"/>
  <c r="S174" i="1827"/>
  <c r="U173" i="1827"/>
  <c r="U84" i="1827"/>
  <c r="S263" i="1827"/>
  <c r="U262" i="1827"/>
  <c r="S85" i="1826"/>
  <c r="U84" i="1826"/>
  <c r="S263" i="1826"/>
  <c r="U262" i="1826"/>
  <c r="U173" i="1826"/>
  <c r="U173" i="1825"/>
  <c r="U84" i="1825"/>
  <c r="S85" i="1825"/>
  <c r="U262" i="1825"/>
  <c r="S263" i="1825"/>
  <c r="S174" i="1824"/>
  <c r="U173" i="1824"/>
  <c r="S85" i="1824"/>
  <c r="U84" i="1824"/>
  <c r="U262" i="1824"/>
  <c r="S85" i="1823"/>
  <c r="U84" i="1823"/>
  <c r="U262" i="1823"/>
  <c r="U173" i="1823"/>
  <c r="S85" i="1822"/>
  <c r="U84" i="1822"/>
  <c r="S263" i="1822"/>
  <c r="U262" i="1822"/>
  <c r="S174" i="1822"/>
  <c r="U173" i="1822"/>
  <c r="S174" i="1821"/>
  <c r="U173" i="1821"/>
  <c r="S263" i="1821"/>
  <c r="U262" i="1821"/>
  <c r="U84" i="1821"/>
  <c r="U262" i="1820"/>
  <c r="U173" i="1820"/>
  <c r="S174" i="1819"/>
  <c r="U173" i="1819"/>
  <c r="S85" i="1819"/>
  <c r="U84" i="1819"/>
  <c r="S263" i="1819"/>
  <c r="U262" i="1819"/>
  <c r="S263" i="1818"/>
  <c r="U262" i="1818"/>
  <c r="U173" i="1818"/>
  <c r="S85" i="1818"/>
  <c r="U84" i="1818"/>
  <c r="U84" i="1817"/>
  <c r="S85" i="1817"/>
  <c r="S263" i="1817"/>
  <c r="U262" i="1817"/>
  <c r="U173" i="1817"/>
  <c r="S174" i="1817"/>
  <c r="S174" i="1816"/>
  <c r="U173" i="1816"/>
  <c r="S263" i="1816"/>
  <c r="U262" i="1816"/>
  <c r="S85" i="1816"/>
  <c r="U84" i="1816"/>
  <c r="S263" i="1815"/>
  <c r="U262" i="1815"/>
  <c r="S85" i="1815"/>
  <c r="U84" i="1815"/>
  <c r="S174" i="1815"/>
  <c r="U173" i="1815"/>
  <c r="S263" i="1814"/>
  <c r="U262" i="1814"/>
  <c r="U84" i="1813"/>
  <c r="S263" i="1813"/>
  <c r="U262" i="1813"/>
  <c r="U173" i="1813"/>
  <c r="H185" i="1827" l="1"/>
  <c r="H363" i="1827"/>
  <c r="H274" i="1827"/>
  <c r="H184" i="1827"/>
  <c r="H362" i="1827"/>
  <c r="H273" i="1827"/>
  <c r="G185" i="1827"/>
  <c r="G363" i="1827"/>
  <c r="G274" i="1827"/>
  <c r="G362" i="1828"/>
  <c r="G273" i="1828"/>
  <c r="G184" i="1828"/>
  <c r="K216" i="1834"/>
  <c r="M216" i="1834" s="1"/>
  <c r="K189" i="1834"/>
  <c r="M189" i="1834" s="1"/>
  <c r="K217" i="1834"/>
  <c r="M217" i="1834" s="1"/>
  <c r="K190" i="1834"/>
  <c r="M190" i="1834" s="1"/>
  <c r="G95" i="1828"/>
  <c r="H96" i="1827"/>
  <c r="H95" i="1827"/>
  <c r="G96" i="1827"/>
  <c r="H332" i="1827"/>
  <c r="H299" i="1827"/>
  <c r="H314" i="1827"/>
  <c r="G299" i="1827"/>
  <c r="G332" i="1827"/>
  <c r="G314" i="1827"/>
  <c r="H331" i="1827"/>
  <c r="H298" i="1827"/>
  <c r="H313" i="1827"/>
  <c r="G331" i="1828"/>
  <c r="G298" i="1828"/>
  <c r="G313" i="1828"/>
  <c r="H31" i="1828"/>
  <c r="H153" i="1827"/>
  <c r="H209" i="1827"/>
  <c r="H135" i="1827"/>
  <c r="H242" i="1827"/>
  <c r="H46" i="1827"/>
  <c r="H224" i="1827"/>
  <c r="H64" i="1827"/>
  <c r="H120" i="1827"/>
  <c r="G31" i="1829"/>
  <c r="G120" i="1828"/>
  <c r="G209" i="1828"/>
  <c r="G64" i="1828"/>
  <c r="G153" i="1828"/>
  <c r="G242" i="1828"/>
  <c r="G46" i="1828"/>
  <c r="G135" i="1828"/>
  <c r="G224" i="1828"/>
  <c r="H32" i="1828"/>
  <c r="H136" i="1827"/>
  <c r="H243" i="1827"/>
  <c r="H47" i="1827"/>
  <c r="H225" i="1827"/>
  <c r="H65" i="1827"/>
  <c r="H121" i="1827"/>
  <c r="H154" i="1827"/>
  <c r="H210" i="1827"/>
  <c r="G32" i="1828"/>
  <c r="G65" i="1827"/>
  <c r="G154" i="1827"/>
  <c r="G243" i="1827"/>
  <c r="G47" i="1827"/>
  <c r="G136" i="1827"/>
  <c r="G225" i="1827"/>
  <c r="G121" i="1827"/>
  <c r="G210" i="1827"/>
  <c r="S264" i="1842"/>
  <c r="U263" i="1842"/>
  <c r="S175" i="1842"/>
  <c r="U174" i="1842"/>
  <c r="S86" i="1842"/>
  <c r="U85" i="1842"/>
  <c r="S264" i="1841"/>
  <c r="U263" i="1841"/>
  <c r="S175" i="1841"/>
  <c r="U174" i="1841"/>
  <c r="S86" i="1841"/>
  <c r="U85" i="1841"/>
  <c r="S264" i="1840"/>
  <c r="U263" i="1840"/>
  <c r="S86" i="1840"/>
  <c r="U85" i="1840"/>
  <c r="S175" i="1840"/>
  <c r="U174" i="1840"/>
  <c r="S264" i="1839"/>
  <c r="U263" i="1839"/>
  <c r="S86" i="1839"/>
  <c r="U85" i="1839"/>
  <c r="S175" i="1839"/>
  <c r="U174" i="1839"/>
  <c r="S86" i="1838"/>
  <c r="U85" i="1838"/>
  <c r="S175" i="1838"/>
  <c r="U174" i="1838"/>
  <c r="S264" i="1838"/>
  <c r="U263" i="1838"/>
  <c r="S264" i="1837"/>
  <c r="U263" i="1837"/>
  <c r="S86" i="1837"/>
  <c r="U85" i="1837"/>
  <c r="S175" i="1837"/>
  <c r="U174" i="1837"/>
  <c r="S264" i="1836"/>
  <c r="U263" i="1836"/>
  <c r="S175" i="1836"/>
  <c r="U174" i="1836"/>
  <c r="S86" i="1836"/>
  <c r="U85" i="1836"/>
  <c r="S264" i="1835"/>
  <c r="U263" i="1835"/>
  <c r="S86" i="1835"/>
  <c r="U85" i="1835"/>
  <c r="S175" i="1835"/>
  <c r="U174" i="1835"/>
  <c r="S86" i="1834"/>
  <c r="U85" i="1834"/>
  <c r="S264" i="1834"/>
  <c r="U263" i="1834"/>
  <c r="S175" i="1834"/>
  <c r="U174" i="1834"/>
  <c r="U85" i="1833"/>
  <c r="S175" i="1833"/>
  <c r="U174" i="1833"/>
  <c r="S264" i="1833"/>
  <c r="U263" i="1833"/>
  <c r="U263" i="1832"/>
  <c r="S175" i="1832"/>
  <c r="U174" i="1832"/>
  <c r="U85" i="1832"/>
  <c r="S175" i="1831"/>
  <c r="U174" i="1831"/>
  <c r="U85" i="1831"/>
  <c r="S264" i="1831"/>
  <c r="U263" i="1831"/>
  <c r="S86" i="1830"/>
  <c r="U85" i="1830"/>
  <c r="S264" i="1830"/>
  <c r="U263" i="1830"/>
  <c r="U174" i="1830"/>
  <c r="U174" i="1829"/>
  <c r="S264" i="1829"/>
  <c r="U263" i="1829"/>
  <c r="S86" i="1829"/>
  <c r="U85" i="1829"/>
  <c r="S86" i="1828"/>
  <c r="U85" i="1828"/>
  <c r="S175" i="1828"/>
  <c r="U174" i="1828"/>
  <c r="S264" i="1828"/>
  <c r="U263" i="1828"/>
  <c r="S264" i="1827"/>
  <c r="U263" i="1827"/>
  <c r="S175" i="1827"/>
  <c r="U174" i="1827"/>
  <c r="U85" i="1827"/>
  <c r="U263" i="1826"/>
  <c r="U174" i="1826"/>
  <c r="S86" i="1826"/>
  <c r="U85" i="1826"/>
  <c r="U263" i="1825"/>
  <c r="S264" i="1825"/>
  <c r="S86" i="1825"/>
  <c r="U85" i="1825"/>
  <c r="U174" i="1825"/>
  <c r="S264" i="1824"/>
  <c r="U263" i="1824"/>
  <c r="S175" i="1824"/>
  <c r="U174" i="1824"/>
  <c r="S86" i="1824"/>
  <c r="U85" i="1824"/>
  <c r="U174" i="1823"/>
  <c r="S86" i="1823"/>
  <c r="U85" i="1823"/>
  <c r="U263" i="1823"/>
  <c r="S175" i="1822"/>
  <c r="U174" i="1822"/>
  <c r="S86" i="1822"/>
  <c r="U85" i="1822"/>
  <c r="S264" i="1822"/>
  <c r="U263" i="1822"/>
  <c r="S264" i="1821"/>
  <c r="U263" i="1821"/>
  <c r="S175" i="1821"/>
  <c r="S176" i="1821" s="1"/>
  <c r="U174" i="1821"/>
  <c r="S86" i="1821"/>
  <c r="U85" i="1821"/>
  <c r="U85" i="1820"/>
  <c r="U174" i="1820"/>
  <c r="S175" i="1820"/>
  <c r="S264" i="1820"/>
  <c r="U263" i="1820"/>
  <c r="S264" i="1819"/>
  <c r="U263" i="1819"/>
  <c r="S175" i="1819"/>
  <c r="U174" i="1819"/>
  <c r="S86" i="1819"/>
  <c r="U85" i="1819"/>
  <c r="S86" i="1818"/>
  <c r="U85" i="1818"/>
  <c r="S264" i="1818"/>
  <c r="U263" i="1818"/>
  <c r="U174" i="1818"/>
  <c r="S175" i="1817"/>
  <c r="U174" i="1817"/>
  <c r="S86" i="1817"/>
  <c r="U85" i="1817"/>
  <c r="U263" i="1817"/>
  <c r="S264" i="1817"/>
  <c r="S264" i="1816"/>
  <c r="U263" i="1816"/>
  <c r="S175" i="1816"/>
  <c r="U174" i="1816"/>
  <c r="S86" i="1816"/>
  <c r="U85" i="1816"/>
  <c r="S264" i="1815"/>
  <c r="U263" i="1815"/>
  <c r="S175" i="1815"/>
  <c r="U174" i="1815"/>
  <c r="S86" i="1815"/>
  <c r="U85" i="1815"/>
  <c r="U263" i="1814"/>
  <c r="S175" i="1813"/>
  <c r="U174" i="1813"/>
  <c r="S264" i="1813"/>
  <c r="U263" i="1813"/>
  <c r="G362" i="1829" l="1"/>
  <c r="G184" i="1829"/>
  <c r="G273" i="1829"/>
  <c r="G363" i="1828"/>
  <c r="G274" i="1828"/>
  <c r="G185" i="1828"/>
  <c r="H363" i="1828"/>
  <c r="H274" i="1828"/>
  <c r="H185" i="1828"/>
  <c r="H362" i="1828"/>
  <c r="H273" i="1828"/>
  <c r="H184" i="1828"/>
  <c r="K217" i="1835"/>
  <c r="M217" i="1835" s="1"/>
  <c r="K190" i="1835"/>
  <c r="M190" i="1835" s="1"/>
  <c r="K216" i="1835"/>
  <c r="M216" i="1835" s="1"/>
  <c r="K189" i="1835"/>
  <c r="M189" i="1835" s="1"/>
  <c r="G95" i="1829"/>
  <c r="G96" i="1828"/>
  <c r="H96" i="1828"/>
  <c r="H95" i="1828"/>
  <c r="G299" i="1828"/>
  <c r="G314" i="1828"/>
  <c r="G332" i="1828"/>
  <c r="G331" i="1829"/>
  <c r="G298" i="1829"/>
  <c r="G313" i="1829"/>
  <c r="H332" i="1828"/>
  <c r="H299" i="1828"/>
  <c r="H314" i="1828"/>
  <c r="H331" i="1828"/>
  <c r="H298" i="1828"/>
  <c r="H313" i="1828"/>
  <c r="G32" i="1829"/>
  <c r="G65" i="1828"/>
  <c r="G154" i="1828"/>
  <c r="G243" i="1828"/>
  <c r="G47" i="1828"/>
  <c r="G136" i="1828"/>
  <c r="G225" i="1828"/>
  <c r="G121" i="1828"/>
  <c r="G210" i="1828"/>
  <c r="H32" i="1829"/>
  <c r="H136" i="1828"/>
  <c r="H65" i="1828"/>
  <c r="H121" i="1828"/>
  <c r="H243" i="1828"/>
  <c r="H225" i="1828"/>
  <c r="H47" i="1828"/>
  <c r="H154" i="1828"/>
  <c r="H210" i="1828"/>
  <c r="G31" i="1830"/>
  <c r="G120" i="1829"/>
  <c r="G209" i="1829"/>
  <c r="G46" i="1829"/>
  <c r="G135" i="1829"/>
  <c r="G224" i="1829"/>
  <c r="G64" i="1829"/>
  <c r="G153" i="1829"/>
  <c r="G242" i="1829"/>
  <c r="H31" i="1829"/>
  <c r="H46" i="1828"/>
  <c r="H153" i="1828"/>
  <c r="H209" i="1828"/>
  <c r="H135" i="1828"/>
  <c r="H64" i="1828"/>
  <c r="H120" i="1828"/>
  <c r="H242" i="1828"/>
  <c r="H224" i="1828"/>
  <c r="S87" i="1842"/>
  <c r="U86" i="1842"/>
  <c r="S176" i="1842"/>
  <c r="U175" i="1842"/>
  <c r="S265" i="1842"/>
  <c r="U264" i="1842"/>
  <c r="S87" i="1841"/>
  <c r="U86" i="1841"/>
  <c r="S265" i="1841"/>
  <c r="U264" i="1841"/>
  <c r="S176" i="1841"/>
  <c r="U175" i="1841"/>
  <c r="S87" i="1840"/>
  <c r="U86" i="1840"/>
  <c r="S176" i="1840"/>
  <c r="U175" i="1840"/>
  <c r="S265" i="1840"/>
  <c r="U264" i="1840"/>
  <c r="S87" i="1839"/>
  <c r="U86" i="1839"/>
  <c r="S176" i="1839"/>
  <c r="U175" i="1839"/>
  <c r="S265" i="1839"/>
  <c r="U264" i="1839"/>
  <c r="S265" i="1838"/>
  <c r="U264" i="1838"/>
  <c r="S87" i="1838"/>
  <c r="U86" i="1838"/>
  <c r="S176" i="1838"/>
  <c r="U175" i="1838"/>
  <c r="S265" i="1837"/>
  <c r="U264" i="1837"/>
  <c r="S176" i="1837"/>
  <c r="U175" i="1837"/>
  <c r="S87" i="1837"/>
  <c r="U86" i="1837"/>
  <c r="S176" i="1836"/>
  <c r="U175" i="1836"/>
  <c r="S87" i="1836"/>
  <c r="U86" i="1836"/>
  <c r="S265" i="1836"/>
  <c r="U264" i="1836"/>
  <c r="S87" i="1835"/>
  <c r="U86" i="1835"/>
  <c r="S176" i="1835"/>
  <c r="U175" i="1835"/>
  <c r="S265" i="1835"/>
  <c r="U264" i="1835"/>
  <c r="S176" i="1834"/>
  <c r="U175" i="1834"/>
  <c r="S87" i="1834"/>
  <c r="U86" i="1834"/>
  <c r="S265" i="1834"/>
  <c r="U264" i="1834"/>
  <c r="S176" i="1833"/>
  <c r="U175" i="1833"/>
  <c r="U86" i="1833"/>
  <c r="S265" i="1833"/>
  <c r="U264" i="1833"/>
  <c r="S176" i="1832"/>
  <c r="U175" i="1832"/>
  <c r="S265" i="1831"/>
  <c r="U264" i="1831"/>
  <c r="S176" i="1831"/>
  <c r="U175" i="1831"/>
  <c r="S87" i="1831"/>
  <c r="U86" i="1831"/>
  <c r="S87" i="1830"/>
  <c r="U86" i="1830"/>
  <c r="U175" i="1830"/>
  <c r="S265" i="1830"/>
  <c r="U264" i="1830"/>
  <c r="U264" i="1829"/>
  <c r="U175" i="1829"/>
  <c r="U86" i="1829"/>
  <c r="S176" i="1828"/>
  <c r="U175" i="1828"/>
  <c r="S87" i="1828"/>
  <c r="U86" i="1828"/>
  <c r="U264" i="1828"/>
  <c r="S265" i="1827"/>
  <c r="U264" i="1827"/>
  <c r="S87" i="1827"/>
  <c r="U86" i="1827"/>
  <c r="S176" i="1827"/>
  <c r="U175" i="1827"/>
  <c r="S176" i="1826"/>
  <c r="U175" i="1826"/>
  <c r="S87" i="1826"/>
  <c r="U86" i="1826"/>
  <c r="U264" i="1825"/>
  <c r="S265" i="1825"/>
  <c r="U175" i="1825"/>
  <c r="S176" i="1825"/>
  <c r="U86" i="1825"/>
  <c r="S87" i="1825"/>
  <c r="S265" i="1824"/>
  <c r="U264" i="1824"/>
  <c r="S87" i="1824"/>
  <c r="U86" i="1824"/>
  <c r="S176" i="1824"/>
  <c r="U175" i="1824"/>
  <c r="U86" i="1823"/>
  <c r="U264" i="1823"/>
  <c r="U175" i="1823"/>
  <c r="S176" i="1822"/>
  <c r="U175" i="1822"/>
  <c r="S265" i="1822"/>
  <c r="U264" i="1822"/>
  <c r="S87" i="1822"/>
  <c r="U86" i="1822"/>
  <c r="S87" i="1821"/>
  <c r="U86" i="1821"/>
  <c r="S265" i="1821"/>
  <c r="U264" i="1821"/>
  <c r="U175" i="1821"/>
  <c r="U175" i="1820"/>
  <c r="U86" i="1820"/>
  <c r="U264" i="1820"/>
  <c r="S265" i="1819"/>
  <c r="U264" i="1819"/>
  <c r="S87" i="1819"/>
  <c r="U86" i="1819"/>
  <c r="S176" i="1819"/>
  <c r="U175" i="1819"/>
  <c r="U86" i="1818"/>
  <c r="S176" i="1818"/>
  <c r="U175" i="1818"/>
  <c r="S265" i="1818"/>
  <c r="U264" i="1818"/>
  <c r="S265" i="1817"/>
  <c r="U264" i="1817"/>
  <c r="S87" i="1817"/>
  <c r="U86" i="1817"/>
  <c r="S176" i="1817"/>
  <c r="U175" i="1817"/>
  <c r="S87" i="1816"/>
  <c r="U86" i="1816"/>
  <c r="S265" i="1816"/>
  <c r="U264" i="1816"/>
  <c r="S176" i="1816"/>
  <c r="U175" i="1816"/>
  <c r="S176" i="1815"/>
  <c r="U175" i="1815"/>
  <c r="S87" i="1815"/>
  <c r="U86" i="1815"/>
  <c r="S265" i="1815"/>
  <c r="U264" i="1815"/>
  <c r="S176" i="1813"/>
  <c r="U175" i="1813"/>
  <c r="S265" i="1813"/>
  <c r="U264" i="1813"/>
  <c r="S87" i="1813"/>
  <c r="U86" i="1813"/>
  <c r="H362" i="1829" l="1"/>
  <c r="H184" i="1829"/>
  <c r="H273" i="1829"/>
  <c r="G273" i="1830"/>
  <c r="G362" i="1830"/>
  <c r="G184" i="1830"/>
  <c r="H363" i="1829"/>
  <c r="H274" i="1829"/>
  <c r="H185" i="1829"/>
  <c r="G363" i="1829"/>
  <c r="G274" i="1829"/>
  <c r="G185" i="1829"/>
  <c r="K216" i="1836"/>
  <c r="M216" i="1836" s="1"/>
  <c r="K189" i="1836"/>
  <c r="M189" i="1836" s="1"/>
  <c r="K217" i="1836"/>
  <c r="M217" i="1836" s="1"/>
  <c r="K190" i="1836"/>
  <c r="M190" i="1836" s="1"/>
  <c r="G95" i="1830"/>
  <c r="H95" i="1829"/>
  <c r="H96" i="1829"/>
  <c r="G96" i="1829"/>
  <c r="H331" i="1829"/>
  <c r="H298" i="1829"/>
  <c r="H313" i="1829"/>
  <c r="H332" i="1829"/>
  <c r="H299" i="1829"/>
  <c r="H314" i="1829"/>
  <c r="G331" i="1830"/>
  <c r="G298" i="1830"/>
  <c r="G313" i="1830"/>
  <c r="G299" i="1829"/>
  <c r="G332" i="1829"/>
  <c r="G314" i="1829"/>
  <c r="G31" i="1831"/>
  <c r="G135" i="1830"/>
  <c r="G224" i="1830"/>
  <c r="G46" i="1830"/>
  <c r="G64" i="1830"/>
  <c r="G153" i="1830"/>
  <c r="G242" i="1830"/>
  <c r="G120" i="1830"/>
  <c r="G209" i="1830"/>
  <c r="H32" i="1830"/>
  <c r="H225" i="1829"/>
  <c r="H65" i="1829"/>
  <c r="H121" i="1829"/>
  <c r="H47" i="1829"/>
  <c r="H154" i="1829"/>
  <c r="H210" i="1829"/>
  <c r="H136" i="1829"/>
  <c r="H243" i="1829"/>
  <c r="G32" i="1830"/>
  <c r="G121" i="1829"/>
  <c r="G210" i="1829"/>
  <c r="G47" i="1829"/>
  <c r="G136" i="1829"/>
  <c r="G225" i="1829"/>
  <c r="G65" i="1829"/>
  <c r="G154" i="1829"/>
  <c r="G243" i="1829"/>
  <c r="H31" i="1830"/>
  <c r="H135" i="1829"/>
  <c r="H242" i="1829"/>
  <c r="H224" i="1829"/>
  <c r="H64" i="1829"/>
  <c r="H120" i="1829"/>
  <c r="H46" i="1829"/>
  <c r="H153" i="1829"/>
  <c r="H209" i="1829"/>
  <c r="S177" i="1842"/>
  <c r="U176" i="1842"/>
  <c r="S88" i="1842"/>
  <c r="U87" i="1842"/>
  <c r="S266" i="1842"/>
  <c r="U265" i="1842"/>
  <c r="S88" i="1841"/>
  <c r="U87" i="1841"/>
  <c r="S177" i="1841"/>
  <c r="U176" i="1841"/>
  <c r="S266" i="1841"/>
  <c r="U265" i="1841"/>
  <c r="S177" i="1840"/>
  <c r="U176" i="1840"/>
  <c r="S88" i="1840"/>
  <c r="U87" i="1840"/>
  <c r="S266" i="1840"/>
  <c r="U265" i="1840"/>
  <c r="S177" i="1839"/>
  <c r="U176" i="1839"/>
  <c r="S88" i="1839"/>
  <c r="U87" i="1839"/>
  <c r="S266" i="1839"/>
  <c r="U265" i="1839"/>
  <c r="S266" i="1838"/>
  <c r="U265" i="1838"/>
  <c r="S177" i="1838"/>
  <c r="U176" i="1838"/>
  <c r="S88" i="1838"/>
  <c r="U87" i="1838"/>
  <c r="S177" i="1837"/>
  <c r="U176" i="1837"/>
  <c r="S88" i="1837"/>
  <c r="U87" i="1837"/>
  <c r="S266" i="1837"/>
  <c r="U265" i="1837"/>
  <c r="S88" i="1836"/>
  <c r="U87" i="1836"/>
  <c r="S177" i="1836"/>
  <c r="U176" i="1836"/>
  <c r="S266" i="1836"/>
  <c r="U265" i="1836"/>
  <c r="S177" i="1835"/>
  <c r="U176" i="1835"/>
  <c r="S88" i="1835"/>
  <c r="U87" i="1835"/>
  <c r="S266" i="1835"/>
  <c r="U265" i="1835"/>
  <c r="S177" i="1834"/>
  <c r="U176" i="1834"/>
  <c r="S266" i="1834"/>
  <c r="U265" i="1834"/>
  <c r="S88" i="1834"/>
  <c r="U87" i="1834"/>
  <c r="S266" i="1833"/>
  <c r="U265" i="1833"/>
  <c r="S177" i="1833"/>
  <c r="U176" i="1833"/>
  <c r="S88" i="1833"/>
  <c r="U87" i="1833"/>
  <c r="U87" i="1832"/>
  <c r="S177" i="1832"/>
  <c r="U176" i="1832"/>
  <c r="S266" i="1832"/>
  <c r="U265" i="1832"/>
  <c r="S266" i="1831"/>
  <c r="U265" i="1831"/>
  <c r="S88" i="1831"/>
  <c r="U87" i="1831"/>
  <c r="S177" i="1831"/>
  <c r="U176" i="1831"/>
  <c r="U176" i="1830"/>
  <c r="S266" i="1830"/>
  <c r="U265" i="1830"/>
  <c r="S88" i="1830"/>
  <c r="U87" i="1830"/>
  <c r="U87" i="1829"/>
  <c r="U265" i="1829"/>
  <c r="U176" i="1829"/>
  <c r="U265" i="1828"/>
  <c r="S177" i="1828"/>
  <c r="U176" i="1828"/>
  <c r="S88" i="1828"/>
  <c r="U87" i="1828"/>
  <c r="S88" i="1827"/>
  <c r="U87" i="1827"/>
  <c r="S177" i="1827"/>
  <c r="U176" i="1827"/>
  <c r="S266" i="1827"/>
  <c r="U265" i="1827"/>
  <c r="U87" i="1826"/>
  <c r="U176" i="1826"/>
  <c r="U265" i="1826"/>
  <c r="U265" i="1825"/>
  <c r="U176" i="1825"/>
  <c r="S177" i="1825"/>
  <c r="S88" i="1825"/>
  <c r="U87" i="1825"/>
  <c r="S88" i="1824"/>
  <c r="U87" i="1824"/>
  <c r="S177" i="1824"/>
  <c r="U176" i="1824"/>
  <c r="S266" i="1824"/>
  <c r="U265" i="1824"/>
  <c r="U87" i="1823"/>
  <c r="U265" i="1823"/>
  <c r="U176" i="1823"/>
  <c r="S266" i="1822"/>
  <c r="U265" i="1822"/>
  <c r="S88" i="1822"/>
  <c r="U87" i="1822"/>
  <c r="S177" i="1822"/>
  <c r="U176" i="1822"/>
  <c r="S88" i="1821"/>
  <c r="U87" i="1821"/>
  <c r="S177" i="1821"/>
  <c r="U176" i="1821"/>
  <c r="S266" i="1821"/>
  <c r="U265" i="1821"/>
  <c r="U265" i="1820"/>
  <c r="S88" i="1820"/>
  <c r="U87" i="1820"/>
  <c r="U176" i="1820"/>
  <c r="S88" i="1819"/>
  <c r="U87" i="1819"/>
  <c r="S177" i="1819"/>
  <c r="U176" i="1819"/>
  <c r="S266" i="1819"/>
  <c r="U265" i="1819"/>
  <c r="S177" i="1818"/>
  <c r="U176" i="1818"/>
  <c r="S266" i="1818"/>
  <c r="U265" i="1818"/>
  <c r="U87" i="1818"/>
  <c r="U176" i="1817"/>
  <c r="S177" i="1817"/>
  <c r="S266" i="1817"/>
  <c r="U265" i="1817"/>
  <c r="U87" i="1817"/>
  <c r="S88" i="1817"/>
  <c r="S88" i="1816"/>
  <c r="U87" i="1816"/>
  <c r="S177" i="1816"/>
  <c r="U176" i="1816"/>
  <c r="S266" i="1816"/>
  <c r="U265" i="1816"/>
  <c r="S88" i="1815"/>
  <c r="U87" i="1815"/>
  <c r="S177" i="1815"/>
  <c r="U176" i="1815"/>
  <c r="S266" i="1815"/>
  <c r="U265" i="1815"/>
  <c r="S266" i="1813"/>
  <c r="U265" i="1813"/>
  <c r="S88" i="1813"/>
  <c r="U87" i="1813"/>
  <c r="U176" i="1813"/>
  <c r="G363" i="1830" l="1"/>
  <c r="G185" i="1830"/>
  <c r="G274" i="1830"/>
  <c r="H274" i="1830"/>
  <c r="H363" i="1830"/>
  <c r="H185" i="1830"/>
  <c r="H362" i="1830"/>
  <c r="H184" i="1830"/>
  <c r="H273" i="1830"/>
  <c r="G273" i="1831"/>
  <c r="G362" i="1831"/>
  <c r="G184" i="1831"/>
  <c r="K217" i="1837"/>
  <c r="M217" i="1837" s="1"/>
  <c r="K190" i="1837"/>
  <c r="M190" i="1837" s="1"/>
  <c r="K216" i="1837"/>
  <c r="M216" i="1837" s="1"/>
  <c r="K189" i="1837"/>
  <c r="M189" i="1837" s="1"/>
  <c r="G95" i="1831"/>
  <c r="H95" i="1830"/>
  <c r="G96" i="1830"/>
  <c r="H96" i="1830"/>
  <c r="H331" i="1830"/>
  <c r="H298" i="1830"/>
  <c r="H313" i="1830"/>
  <c r="H332" i="1830"/>
  <c r="H299" i="1830"/>
  <c r="H314" i="1830"/>
  <c r="G299" i="1830"/>
  <c r="G332" i="1830"/>
  <c r="G314" i="1830"/>
  <c r="G331" i="1831"/>
  <c r="G298" i="1831"/>
  <c r="G313" i="1831"/>
  <c r="H31" i="1831"/>
  <c r="H46" i="1830"/>
  <c r="H135" i="1830"/>
  <c r="H224" i="1830"/>
  <c r="H64" i="1830"/>
  <c r="H120" i="1830"/>
  <c r="H153" i="1830"/>
  <c r="H209" i="1830"/>
  <c r="H242" i="1830"/>
  <c r="H32" i="1831"/>
  <c r="H47" i="1830"/>
  <c r="H136" i="1830"/>
  <c r="H225" i="1830"/>
  <c r="H65" i="1830"/>
  <c r="H121" i="1830"/>
  <c r="H154" i="1830"/>
  <c r="H210" i="1830"/>
  <c r="H243" i="1830"/>
  <c r="G31" i="1832"/>
  <c r="G46" i="1831"/>
  <c r="G135" i="1831"/>
  <c r="G224" i="1831"/>
  <c r="G120" i="1831"/>
  <c r="G209" i="1831"/>
  <c r="G64" i="1831"/>
  <c r="G153" i="1831"/>
  <c r="G242" i="1831"/>
  <c r="G136" i="1830"/>
  <c r="G225" i="1830"/>
  <c r="G47" i="1830"/>
  <c r="G32" i="1831"/>
  <c r="G65" i="1830"/>
  <c r="G154" i="1830"/>
  <c r="G243" i="1830"/>
  <c r="G121" i="1830"/>
  <c r="G210" i="1830"/>
  <c r="S267" i="1842"/>
  <c r="U266" i="1842"/>
  <c r="S178" i="1842"/>
  <c r="U177" i="1842"/>
  <c r="S89" i="1842"/>
  <c r="U88" i="1842"/>
  <c r="S178" i="1841"/>
  <c r="U177" i="1841"/>
  <c r="S267" i="1841"/>
  <c r="U266" i="1841"/>
  <c r="S89" i="1841"/>
  <c r="U88" i="1841"/>
  <c r="S267" i="1840"/>
  <c r="U266" i="1840"/>
  <c r="S178" i="1840"/>
  <c r="U177" i="1840"/>
  <c r="S89" i="1840"/>
  <c r="U88" i="1840"/>
  <c r="S267" i="1839"/>
  <c r="U266" i="1839"/>
  <c r="S178" i="1839"/>
  <c r="U177" i="1839"/>
  <c r="S89" i="1839"/>
  <c r="U88" i="1839"/>
  <c r="S178" i="1838"/>
  <c r="U177" i="1838"/>
  <c r="S89" i="1838"/>
  <c r="U88" i="1838"/>
  <c r="S267" i="1838"/>
  <c r="U266" i="1838"/>
  <c r="S89" i="1837"/>
  <c r="U88" i="1837"/>
  <c r="S178" i="1837"/>
  <c r="U177" i="1837"/>
  <c r="S267" i="1837"/>
  <c r="U266" i="1837"/>
  <c r="S267" i="1836"/>
  <c r="U266" i="1836"/>
  <c r="S89" i="1836"/>
  <c r="U88" i="1836"/>
  <c r="S178" i="1836"/>
  <c r="U177" i="1836"/>
  <c r="S267" i="1835"/>
  <c r="U266" i="1835"/>
  <c r="S178" i="1835"/>
  <c r="U177" i="1835"/>
  <c r="S89" i="1835"/>
  <c r="U88" i="1835"/>
  <c r="S267" i="1834"/>
  <c r="U266" i="1834"/>
  <c r="S89" i="1834"/>
  <c r="U88" i="1834"/>
  <c r="S178" i="1834"/>
  <c r="U177" i="1834"/>
  <c r="S267" i="1833"/>
  <c r="U266" i="1833"/>
  <c r="S89" i="1833"/>
  <c r="U88" i="1833"/>
  <c r="S178" i="1833"/>
  <c r="U177" i="1833"/>
  <c r="S267" i="1832"/>
  <c r="U266" i="1832"/>
  <c r="U88" i="1832"/>
  <c r="S178" i="1832"/>
  <c r="U177" i="1832"/>
  <c r="S89" i="1831"/>
  <c r="U88" i="1831"/>
  <c r="S178" i="1831"/>
  <c r="U177" i="1831"/>
  <c r="S267" i="1831"/>
  <c r="U266" i="1831"/>
  <c r="S267" i="1830"/>
  <c r="U266" i="1830"/>
  <c r="S178" i="1830"/>
  <c r="U177" i="1830"/>
  <c r="S89" i="1830"/>
  <c r="U88" i="1830"/>
  <c r="S178" i="1829"/>
  <c r="U177" i="1829"/>
  <c r="S267" i="1829"/>
  <c r="U266" i="1829"/>
  <c r="S89" i="1829"/>
  <c r="U88" i="1829"/>
  <c r="S267" i="1828"/>
  <c r="U266" i="1828"/>
  <c r="S89" i="1828"/>
  <c r="U88" i="1828"/>
  <c r="S178" i="1828"/>
  <c r="U177" i="1828"/>
  <c r="S178" i="1827"/>
  <c r="U177" i="1827"/>
  <c r="S89" i="1827"/>
  <c r="U88" i="1827"/>
  <c r="S267" i="1827"/>
  <c r="U266" i="1827"/>
  <c r="U88" i="1826"/>
  <c r="U266" i="1826"/>
  <c r="U177" i="1826"/>
  <c r="U266" i="1825"/>
  <c r="S178" i="1825"/>
  <c r="U177" i="1825"/>
  <c r="U88" i="1825"/>
  <c r="S89" i="1825"/>
  <c r="S178" i="1824"/>
  <c r="U177" i="1824"/>
  <c r="S89" i="1824"/>
  <c r="U88" i="1824"/>
  <c r="S267" i="1824"/>
  <c r="U266" i="1824"/>
  <c r="S89" i="1823"/>
  <c r="U88" i="1823"/>
  <c r="S178" i="1823"/>
  <c r="U177" i="1823"/>
  <c r="S267" i="1823"/>
  <c r="U266" i="1823"/>
  <c r="S89" i="1822"/>
  <c r="U88" i="1822"/>
  <c r="S267" i="1822"/>
  <c r="U266" i="1822"/>
  <c r="S178" i="1822"/>
  <c r="U177" i="1822"/>
  <c r="S178" i="1821"/>
  <c r="U177" i="1821"/>
  <c r="S267" i="1821"/>
  <c r="U266" i="1821"/>
  <c r="S89" i="1821"/>
  <c r="U88" i="1821"/>
  <c r="U88" i="1820"/>
  <c r="S89" i="1820"/>
  <c r="U266" i="1820"/>
  <c r="S267" i="1820"/>
  <c r="U177" i="1820"/>
  <c r="S178" i="1820"/>
  <c r="S178" i="1819"/>
  <c r="U177" i="1819"/>
  <c r="S89" i="1819"/>
  <c r="U88" i="1819"/>
  <c r="S267" i="1819"/>
  <c r="U266" i="1819"/>
  <c r="S267" i="1818"/>
  <c r="U266" i="1818"/>
  <c r="S178" i="1818"/>
  <c r="U177" i="1818"/>
  <c r="S89" i="1818"/>
  <c r="U88" i="1818"/>
  <c r="U88" i="1817"/>
  <c r="S89" i="1817"/>
  <c r="U177" i="1817"/>
  <c r="S178" i="1817"/>
  <c r="U266" i="1817"/>
  <c r="S267" i="1817"/>
  <c r="S178" i="1816"/>
  <c r="U177" i="1816"/>
  <c r="S267" i="1816"/>
  <c r="U266" i="1816"/>
  <c r="S89" i="1816"/>
  <c r="U88" i="1816"/>
  <c r="S267" i="1815"/>
  <c r="U266" i="1815"/>
  <c r="S89" i="1815"/>
  <c r="U88" i="1815"/>
  <c r="S178" i="1815"/>
  <c r="U177" i="1815"/>
  <c r="S89" i="1813"/>
  <c r="U88" i="1813"/>
  <c r="U177" i="1813"/>
  <c r="S267" i="1813"/>
  <c r="U266" i="1813"/>
  <c r="G363" i="1831" l="1"/>
  <c r="G274" i="1831"/>
  <c r="G185" i="1831"/>
  <c r="H274" i="1831"/>
  <c r="H363" i="1831"/>
  <c r="H185" i="1831"/>
  <c r="H362" i="1831"/>
  <c r="H273" i="1831"/>
  <c r="H184" i="1831"/>
  <c r="K216" i="1838"/>
  <c r="M216" i="1838" s="1"/>
  <c r="K189" i="1838"/>
  <c r="M189" i="1838" s="1"/>
  <c r="K217" i="1838"/>
  <c r="M217" i="1838" s="1"/>
  <c r="K190" i="1838"/>
  <c r="M190" i="1838" s="1"/>
  <c r="G95" i="1832"/>
  <c r="H96" i="1831"/>
  <c r="H95" i="1831"/>
  <c r="G96" i="1831"/>
  <c r="G299" i="1831"/>
  <c r="G314" i="1831"/>
  <c r="G332" i="1831"/>
  <c r="H332" i="1831"/>
  <c r="H299" i="1831"/>
  <c r="H314" i="1831"/>
  <c r="H331" i="1831"/>
  <c r="H298" i="1831"/>
  <c r="H313" i="1831"/>
  <c r="G331" i="1832"/>
  <c r="G298" i="1832"/>
  <c r="G313" i="1832"/>
  <c r="G31" i="1833"/>
  <c r="G120" i="1832"/>
  <c r="G209" i="1832"/>
  <c r="G46" i="1832"/>
  <c r="G135" i="1832"/>
  <c r="G224" i="1832"/>
  <c r="G64" i="1832"/>
  <c r="G153" i="1832"/>
  <c r="G242" i="1832"/>
  <c r="H31" i="1832"/>
  <c r="H224" i="1831"/>
  <c r="H64" i="1831"/>
  <c r="H120" i="1831"/>
  <c r="H153" i="1831"/>
  <c r="H209" i="1831"/>
  <c r="H46" i="1831"/>
  <c r="H135" i="1831"/>
  <c r="H242" i="1831"/>
  <c r="G32" i="1832"/>
  <c r="G121" i="1831"/>
  <c r="G210" i="1831"/>
  <c r="G65" i="1831"/>
  <c r="G154" i="1831"/>
  <c r="G243" i="1831"/>
  <c r="G47" i="1831"/>
  <c r="G136" i="1831"/>
  <c r="G225" i="1831"/>
  <c r="H32" i="1832"/>
  <c r="H154" i="1831"/>
  <c r="H210" i="1831"/>
  <c r="H47" i="1831"/>
  <c r="H136" i="1831"/>
  <c r="H243" i="1831"/>
  <c r="H225" i="1831"/>
  <c r="H65" i="1831"/>
  <c r="H121" i="1831"/>
  <c r="S268" i="1842"/>
  <c r="U267" i="1842"/>
  <c r="S90" i="1842"/>
  <c r="U89" i="1842"/>
  <c r="S179" i="1842"/>
  <c r="U178" i="1842"/>
  <c r="S268" i="1841"/>
  <c r="U267" i="1841"/>
  <c r="S179" i="1841"/>
  <c r="U178" i="1841"/>
  <c r="S90" i="1841"/>
  <c r="U89" i="1841"/>
  <c r="S268" i="1840"/>
  <c r="U267" i="1840"/>
  <c r="S90" i="1840"/>
  <c r="U89" i="1840"/>
  <c r="S179" i="1840"/>
  <c r="U178" i="1840"/>
  <c r="S268" i="1839"/>
  <c r="U267" i="1839"/>
  <c r="S90" i="1839"/>
  <c r="U89" i="1839"/>
  <c r="S179" i="1839"/>
  <c r="U178" i="1839"/>
  <c r="S90" i="1838"/>
  <c r="U89" i="1838"/>
  <c r="S179" i="1838"/>
  <c r="U178" i="1838"/>
  <c r="S268" i="1838"/>
  <c r="U267" i="1838"/>
  <c r="S268" i="1837"/>
  <c r="U267" i="1837"/>
  <c r="S90" i="1837"/>
  <c r="U89" i="1837"/>
  <c r="S179" i="1837"/>
  <c r="U178" i="1837"/>
  <c r="S268" i="1836"/>
  <c r="U267" i="1836"/>
  <c r="S179" i="1836"/>
  <c r="U178" i="1836"/>
  <c r="S90" i="1836"/>
  <c r="U89" i="1836"/>
  <c r="S268" i="1835"/>
  <c r="U267" i="1835"/>
  <c r="S90" i="1835"/>
  <c r="U89" i="1835"/>
  <c r="S179" i="1835"/>
  <c r="U178" i="1835"/>
  <c r="S90" i="1834"/>
  <c r="U89" i="1834"/>
  <c r="S268" i="1834"/>
  <c r="U267" i="1834"/>
  <c r="S179" i="1834"/>
  <c r="U178" i="1834"/>
  <c r="S90" i="1833"/>
  <c r="U89" i="1833"/>
  <c r="S179" i="1833"/>
  <c r="U178" i="1833"/>
  <c r="S268" i="1833"/>
  <c r="U267" i="1833"/>
  <c r="S268" i="1832"/>
  <c r="U267" i="1832"/>
  <c r="S179" i="1832"/>
  <c r="U178" i="1832"/>
  <c r="S90" i="1832"/>
  <c r="U89" i="1832"/>
  <c r="S179" i="1831"/>
  <c r="U178" i="1831"/>
  <c r="S90" i="1831"/>
  <c r="U89" i="1831"/>
  <c r="S268" i="1831"/>
  <c r="U267" i="1831"/>
  <c r="U89" i="1830"/>
  <c r="S268" i="1830"/>
  <c r="U267" i="1830"/>
  <c r="S179" i="1830"/>
  <c r="U178" i="1830"/>
  <c r="S268" i="1829"/>
  <c r="U267" i="1829"/>
  <c r="S90" i="1829"/>
  <c r="U89" i="1829"/>
  <c r="S179" i="1829"/>
  <c r="U178" i="1829"/>
  <c r="S90" i="1828"/>
  <c r="U89" i="1828"/>
  <c r="S179" i="1828"/>
  <c r="U178" i="1828"/>
  <c r="S268" i="1828"/>
  <c r="U267" i="1828"/>
  <c r="S268" i="1827"/>
  <c r="U267" i="1827"/>
  <c r="S179" i="1827"/>
  <c r="U178" i="1827"/>
  <c r="S90" i="1827"/>
  <c r="U89" i="1827"/>
  <c r="S268" i="1826"/>
  <c r="U267" i="1826"/>
  <c r="S179" i="1826"/>
  <c r="U178" i="1826"/>
  <c r="S90" i="1826"/>
  <c r="U89" i="1826"/>
  <c r="U89" i="1825"/>
  <c r="S90" i="1825"/>
  <c r="S268" i="1825"/>
  <c r="U267" i="1825"/>
  <c r="U178" i="1825"/>
  <c r="S179" i="1825"/>
  <c r="S268" i="1824"/>
  <c r="U267" i="1824"/>
  <c r="S179" i="1824"/>
  <c r="U178" i="1824"/>
  <c r="S90" i="1824"/>
  <c r="U89" i="1824"/>
  <c r="S90" i="1823"/>
  <c r="U89" i="1823"/>
  <c r="S268" i="1823"/>
  <c r="U267" i="1823"/>
  <c r="S179" i="1823"/>
  <c r="U178" i="1823"/>
  <c r="S179" i="1822"/>
  <c r="U178" i="1822"/>
  <c r="S90" i="1822"/>
  <c r="U89" i="1822"/>
  <c r="S268" i="1822"/>
  <c r="U267" i="1822"/>
  <c r="S268" i="1821"/>
  <c r="U267" i="1821"/>
  <c r="S179" i="1821"/>
  <c r="U178" i="1821"/>
  <c r="S90" i="1821"/>
  <c r="U89" i="1821"/>
  <c r="U89" i="1820"/>
  <c r="S90" i="1820"/>
  <c r="U267" i="1820"/>
  <c r="S268" i="1820"/>
  <c r="U178" i="1820"/>
  <c r="S179" i="1820"/>
  <c r="S268" i="1819"/>
  <c r="U267" i="1819"/>
  <c r="S179" i="1819"/>
  <c r="U178" i="1819"/>
  <c r="S90" i="1819"/>
  <c r="U89" i="1819"/>
  <c r="S90" i="1818"/>
  <c r="U89" i="1818"/>
  <c r="S268" i="1818"/>
  <c r="U267" i="1818"/>
  <c r="S179" i="1818"/>
  <c r="U178" i="1818"/>
  <c r="U267" i="1817"/>
  <c r="S268" i="1817"/>
  <c r="S90" i="1817"/>
  <c r="U89" i="1817"/>
  <c r="U178" i="1817"/>
  <c r="S179" i="1817"/>
  <c r="S268" i="1816"/>
  <c r="U267" i="1816"/>
  <c r="S179" i="1816"/>
  <c r="U178" i="1816"/>
  <c r="S90" i="1816"/>
  <c r="U89" i="1816"/>
  <c r="S268" i="1815"/>
  <c r="U267" i="1815"/>
  <c r="S179" i="1815"/>
  <c r="U178" i="1815"/>
  <c r="S90" i="1815"/>
  <c r="U89" i="1815"/>
  <c r="S179" i="1813"/>
  <c r="U178" i="1813"/>
  <c r="S90" i="1813"/>
  <c r="U89" i="1813"/>
  <c r="S268" i="1813"/>
  <c r="U267" i="1813"/>
  <c r="K217" i="1839" l="1"/>
  <c r="M217" i="1839" s="1"/>
  <c r="K190" i="1839"/>
  <c r="M190" i="1839" s="1"/>
  <c r="K216" i="1839"/>
  <c r="M216" i="1839" s="1"/>
  <c r="K189" i="1839"/>
  <c r="M189" i="1839" s="1"/>
  <c r="G95" i="1833"/>
  <c r="H96" i="1832"/>
  <c r="H95" i="1832"/>
  <c r="G96" i="1832"/>
  <c r="H332" i="1832"/>
  <c r="H299" i="1832"/>
  <c r="H314" i="1832"/>
  <c r="H331" i="1832"/>
  <c r="H298" i="1832"/>
  <c r="H313" i="1832"/>
  <c r="G299" i="1832"/>
  <c r="G332" i="1832"/>
  <c r="G314" i="1832"/>
  <c r="G331" i="1833"/>
  <c r="G298" i="1833"/>
  <c r="G313" i="1833"/>
  <c r="H31" i="1833"/>
  <c r="H135" i="1832"/>
  <c r="H153" i="1832"/>
  <c r="H209" i="1832"/>
  <c r="H46" i="1832"/>
  <c r="H224" i="1832"/>
  <c r="H64" i="1832"/>
  <c r="H120" i="1832"/>
  <c r="H242" i="1832"/>
  <c r="H32" i="1833"/>
  <c r="H47" i="1832"/>
  <c r="H225" i="1832"/>
  <c r="H65" i="1832"/>
  <c r="H121" i="1832"/>
  <c r="H243" i="1832"/>
  <c r="H136" i="1832"/>
  <c r="H154" i="1832"/>
  <c r="H210" i="1832"/>
  <c r="G32" i="1833"/>
  <c r="G47" i="1832"/>
  <c r="G136" i="1832"/>
  <c r="G225" i="1832"/>
  <c r="G65" i="1832"/>
  <c r="G154" i="1832"/>
  <c r="G243" i="1832"/>
  <c r="G121" i="1832"/>
  <c r="G210" i="1832"/>
  <c r="G31" i="1834"/>
  <c r="G120" i="1833"/>
  <c r="G209" i="1833"/>
  <c r="G46" i="1833"/>
  <c r="G135" i="1833"/>
  <c r="G224" i="1833"/>
  <c r="G64" i="1833"/>
  <c r="G153" i="1833"/>
  <c r="G242" i="1833"/>
  <c r="U90" i="1842"/>
  <c r="V65" i="1842"/>
  <c r="V64" i="1842"/>
  <c r="U179" i="1842"/>
  <c r="V153" i="1842"/>
  <c r="V154" i="1842"/>
  <c r="U268" i="1842"/>
  <c r="V242" i="1842"/>
  <c r="V243" i="1842"/>
  <c r="U90" i="1841"/>
  <c r="V64" i="1841"/>
  <c r="V65" i="1841"/>
  <c r="U268" i="1841"/>
  <c r="V242" i="1841"/>
  <c r="V243" i="1841"/>
  <c r="U179" i="1841"/>
  <c r="V153" i="1841"/>
  <c r="V154" i="1841"/>
  <c r="U90" i="1840"/>
  <c r="V65" i="1840"/>
  <c r="V64" i="1840"/>
  <c r="U179" i="1840"/>
  <c r="V153" i="1840"/>
  <c r="V154" i="1840"/>
  <c r="U268" i="1840"/>
  <c r="V242" i="1840"/>
  <c r="V243" i="1840"/>
  <c r="U90" i="1839"/>
  <c r="V65" i="1839"/>
  <c r="V64" i="1839"/>
  <c r="U179" i="1839"/>
  <c r="V153" i="1839"/>
  <c r="V154" i="1839"/>
  <c r="U268" i="1839"/>
  <c r="V242" i="1839"/>
  <c r="V243" i="1839"/>
  <c r="U268" i="1838"/>
  <c r="V243" i="1838"/>
  <c r="V242" i="1838"/>
  <c r="U90" i="1838"/>
  <c r="V64" i="1838"/>
  <c r="V65" i="1838"/>
  <c r="U179" i="1838"/>
  <c r="V154" i="1838"/>
  <c r="V153" i="1838"/>
  <c r="U268" i="1837"/>
  <c r="V243" i="1837"/>
  <c r="V242" i="1837"/>
  <c r="U179" i="1837"/>
  <c r="V153" i="1837"/>
  <c r="V154" i="1837"/>
  <c r="U90" i="1837"/>
  <c r="V64" i="1837"/>
  <c r="V65" i="1837"/>
  <c r="U179" i="1836"/>
  <c r="V153" i="1836"/>
  <c r="V154" i="1836"/>
  <c r="U90" i="1836"/>
  <c r="V65" i="1836"/>
  <c r="V64" i="1836"/>
  <c r="U268" i="1836"/>
  <c r="V243" i="1836"/>
  <c r="V242" i="1836"/>
  <c r="U90" i="1835"/>
  <c r="V65" i="1835"/>
  <c r="V64" i="1835"/>
  <c r="U179" i="1835"/>
  <c r="V154" i="1835"/>
  <c r="V153" i="1835"/>
  <c r="U268" i="1835"/>
  <c r="V242" i="1835"/>
  <c r="V243" i="1835"/>
  <c r="U179" i="1834"/>
  <c r="V154" i="1834"/>
  <c r="V153" i="1834"/>
  <c r="U90" i="1834"/>
  <c r="U92" i="1834" s="1"/>
  <c r="O5" i="1834" s="1"/>
  <c r="O13" i="1834" s="1"/>
  <c r="V65" i="1834"/>
  <c r="V64" i="1834"/>
  <c r="U268" i="1834"/>
  <c r="V243" i="1834"/>
  <c r="V242" i="1834"/>
  <c r="U179" i="1833"/>
  <c r="U181" i="1833" s="1"/>
  <c r="O7" i="1833" s="1"/>
  <c r="V153" i="1833"/>
  <c r="V154" i="1833"/>
  <c r="U90" i="1833"/>
  <c r="U92" i="1833" s="1"/>
  <c r="O5" i="1833" s="1"/>
  <c r="V64" i="1833"/>
  <c r="V65" i="1833"/>
  <c r="U268" i="1833"/>
  <c r="U270" i="1833" s="1"/>
  <c r="O9" i="1833" s="1"/>
  <c r="V242" i="1833"/>
  <c r="V243" i="1833"/>
  <c r="U179" i="1832"/>
  <c r="U181" i="1832" s="1"/>
  <c r="O7" i="1832" s="1"/>
  <c r="V154" i="1832"/>
  <c r="V153" i="1832"/>
  <c r="U90" i="1832"/>
  <c r="U92" i="1832" s="1"/>
  <c r="O5" i="1832" s="1"/>
  <c r="V65" i="1832"/>
  <c r="V64" i="1832"/>
  <c r="U268" i="1832"/>
  <c r="U270" i="1832" s="1"/>
  <c r="O9" i="1832" s="1"/>
  <c r="V242" i="1832"/>
  <c r="V243" i="1832"/>
  <c r="U268" i="1831"/>
  <c r="U270" i="1831" s="1"/>
  <c r="O9" i="1831" s="1"/>
  <c r="V243" i="1831"/>
  <c r="V242" i="1831"/>
  <c r="U179" i="1831"/>
  <c r="U181" i="1831" s="1"/>
  <c r="O7" i="1831" s="1"/>
  <c r="V154" i="1831"/>
  <c r="V153" i="1831"/>
  <c r="U90" i="1831"/>
  <c r="U92" i="1831" s="1"/>
  <c r="O5" i="1831" s="1"/>
  <c r="V65" i="1831"/>
  <c r="V64" i="1831"/>
  <c r="U90" i="1830"/>
  <c r="U92" i="1830" s="1"/>
  <c r="O5" i="1830" s="1"/>
  <c r="V65" i="1830"/>
  <c r="V64" i="1830"/>
  <c r="U179" i="1830"/>
  <c r="U181" i="1830" s="1"/>
  <c r="O7" i="1830" s="1"/>
  <c r="V154" i="1830"/>
  <c r="V153" i="1830"/>
  <c r="U268" i="1830"/>
  <c r="U270" i="1830" s="1"/>
  <c r="O9" i="1830" s="1"/>
  <c r="V243" i="1830"/>
  <c r="V242" i="1830"/>
  <c r="U268" i="1829"/>
  <c r="U270" i="1829" s="1"/>
  <c r="O9" i="1829" s="1"/>
  <c r="V242" i="1829"/>
  <c r="V243" i="1829"/>
  <c r="U179" i="1829"/>
  <c r="U181" i="1829" s="1"/>
  <c r="O7" i="1829" s="1"/>
  <c r="V154" i="1829"/>
  <c r="V153" i="1829"/>
  <c r="U90" i="1829"/>
  <c r="U92" i="1829" s="1"/>
  <c r="O5" i="1829" s="1"/>
  <c r="V65" i="1829"/>
  <c r="V64" i="1829"/>
  <c r="U179" i="1828"/>
  <c r="U181" i="1828" s="1"/>
  <c r="O7" i="1828" s="1"/>
  <c r="V153" i="1828"/>
  <c r="V154" i="1828"/>
  <c r="U90" i="1828"/>
  <c r="U92" i="1828" s="1"/>
  <c r="O5" i="1828" s="1"/>
  <c r="V65" i="1828"/>
  <c r="V64" i="1828"/>
  <c r="U268" i="1828"/>
  <c r="U270" i="1828" s="1"/>
  <c r="O9" i="1828" s="1"/>
  <c r="V243" i="1828"/>
  <c r="V242" i="1828"/>
  <c r="U268" i="1827"/>
  <c r="U270" i="1827" s="1"/>
  <c r="O9" i="1827" s="1"/>
  <c r="V242" i="1827"/>
  <c r="V243" i="1827"/>
  <c r="U90" i="1827"/>
  <c r="U92" i="1827" s="1"/>
  <c r="O5" i="1827" s="1"/>
  <c r="V65" i="1827"/>
  <c r="V64" i="1827"/>
  <c r="U179" i="1827"/>
  <c r="U181" i="1827" s="1"/>
  <c r="O7" i="1827" s="1"/>
  <c r="V153" i="1827"/>
  <c r="V154" i="1827"/>
  <c r="U179" i="1826"/>
  <c r="U181" i="1826" s="1"/>
  <c r="O7" i="1826" s="1"/>
  <c r="V153" i="1826"/>
  <c r="V154" i="1826"/>
  <c r="U268" i="1826"/>
  <c r="U270" i="1826" s="1"/>
  <c r="O9" i="1826" s="1"/>
  <c r="V242" i="1826"/>
  <c r="V243" i="1826"/>
  <c r="U90" i="1826"/>
  <c r="U92" i="1826" s="1"/>
  <c r="O5" i="1826" s="1"/>
  <c r="V64" i="1826"/>
  <c r="V65" i="1826"/>
  <c r="U179" i="1825"/>
  <c r="U181" i="1825" s="1"/>
  <c r="O7" i="1825" s="1"/>
  <c r="V154" i="1825"/>
  <c r="V153" i="1825"/>
  <c r="U90" i="1825"/>
  <c r="U92" i="1825" s="1"/>
  <c r="O5" i="1825" s="1"/>
  <c r="V65" i="1825"/>
  <c r="V64" i="1825"/>
  <c r="U268" i="1825"/>
  <c r="U270" i="1825" s="1"/>
  <c r="O9" i="1825" s="1"/>
  <c r="V243" i="1825"/>
  <c r="V242" i="1825"/>
  <c r="U268" i="1824"/>
  <c r="U270" i="1824" s="1"/>
  <c r="O9" i="1824" s="1"/>
  <c r="V242" i="1824"/>
  <c r="V243" i="1824"/>
  <c r="U90" i="1824"/>
  <c r="U92" i="1824" s="1"/>
  <c r="O5" i="1824" s="1"/>
  <c r="V65" i="1824"/>
  <c r="V64" i="1824"/>
  <c r="U179" i="1824"/>
  <c r="U181" i="1824" s="1"/>
  <c r="O7" i="1824" s="1"/>
  <c r="V154" i="1824"/>
  <c r="V153" i="1824"/>
  <c r="U268" i="1823"/>
  <c r="U270" i="1823" s="1"/>
  <c r="O9" i="1823" s="1"/>
  <c r="V242" i="1823"/>
  <c r="V243" i="1823"/>
  <c r="U179" i="1823"/>
  <c r="U181" i="1823" s="1"/>
  <c r="O7" i="1823" s="1"/>
  <c r="V153" i="1823"/>
  <c r="V154" i="1823"/>
  <c r="U90" i="1823"/>
  <c r="U92" i="1823" s="1"/>
  <c r="O5" i="1823" s="1"/>
  <c r="V64" i="1823"/>
  <c r="V65" i="1823"/>
  <c r="U179" i="1822"/>
  <c r="U181" i="1822" s="1"/>
  <c r="O7" i="1822" s="1"/>
  <c r="V153" i="1822"/>
  <c r="V154" i="1822"/>
  <c r="U268" i="1822"/>
  <c r="U270" i="1822" s="1"/>
  <c r="O9" i="1822" s="1"/>
  <c r="V242" i="1822"/>
  <c r="V243" i="1822"/>
  <c r="U90" i="1822"/>
  <c r="U92" i="1822" s="1"/>
  <c r="O5" i="1822" s="1"/>
  <c r="V65" i="1822"/>
  <c r="V64" i="1822"/>
  <c r="U90" i="1821"/>
  <c r="U92" i="1821" s="1"/>
  <c r="O5" i="1821" s="1"/>
  <c r="V65" i="1821"/>
  <c r="V64" i="1821"/>
  <c r="U268" i="1821"/>
  <c r="U270" i="1821" s="1"/>
  <c r="O9" i="1821" s="1"/>
  <c r="V243" i="1821"/>
  <c r="V242" i="1821"/>
  <c r="U179" i="1821"/>
  <c r="U181" i="1821" s="1"/>
  <c r="O7" i="1821" s="1"/>
  <c r="V154" i="1821"/>
  <c r="V153" i="1821"/>
  <c r="U90" i="1820"/>
  <c r="U92" i="1820" s="1"/>
  <c r="O5" i="1820" s="1"/>
  <c r="V65" i="1820"/>
  <c r="V64" i="1820"/>
  <c r="U179" i="1820"/>
  <c r="U181" i="1820" s="1"/>
  <c r="O7" i="1820" s="1"/>
  <c r="V154" i="1820"/>
  <c r="V153" i="1820"/>
  <c r="U268" i="1820"/>
  <c r="U270" i="1820" s="1"/>
  <c r="O9" i="1820" s="1"/>
  <c r="V243" i="1820"/>
  <c r="V242" i="1820"/>
  <c r="U268" i="1819"/>
  <c r="U270" i="1819" s="1"/>
  <c r="O9" i="1819" s="1"/>
  <c r="V242" i="1819"/>
  <c r="V243" i="1819"/>
  <c r="U90" i="1819"/>
  <c r="U92" i="1819" s="1"/>
  <c r="O5" i="1819" s="1"/>
  <c r="V64" i="1819"/>
  <c r="V65" i="1819"/>
  <c r="U179" i="1819"/>
  <c r="U181" i="1819" s="1"/>
  <c r="O7" i="1819" s="1"/>
  <c r="V153" i="1819"/>
  <c r="V154" i="1819"/>
  <c r="U90" i="1818"/>
  <c r="U92" i="1818" s="1"/>
  <c r="O5" i="1818" s="1"/>
  <c r="V64" i="1818"/>
  <c r="V65" i="1818"/>
  <c r="U179" i="1818"/>
  <c r="U181" i="1818" s="1"/>
  <c r="O7" i="1818" s="1"/>
  <c r="V153" i="1818"/>
  <c r="V154" i="1818"/>
  <c r="U268" i="1818"/>
  <c r="U270" i="1818" s="1"/>
  <c r="O9" i="1818" s="1"/>
  <c r="V242" i="1818"/>
  <c r="V243" i="1818"/>
  <c r="U179" i="1817"/>
  <c r="V153" i="1817"/>
  <c r="V154" i="1817"/>
  <c r="U268" i="1817"/>
  <c r="V243" i="1817"/>
  <c r="V242" i="1817"/>
  <c r="U90" i="1817"/>
  <c r="V64" i="1817"/>
  <c r="V65" i="1817"/>
  <c r="U90" i="1816"/>
  <c r="V64" i="1816"/>
  <c r="V65" i="1816"/>
  <c r="U268" i="1816"/>
  <c r="V243" i="1816"/>
  <c r="V242" i="1816"/>
  <c r="U179" i="1816"/>
  <c r="V154" i="1816"/>
  <c r="V153" i="1816"/>
  <c r="U179" i="1815"/>
  <c r="V153" i="1815"/>
  <c r="V154" i="1815"/>
  <c r="U90" i="1815"/>
  <c r="V64" i="1815"/>
  <c r="V65" i="1815"/>
  <c r="U268" i="1815"/>
  <c r="V242" i="1815"/>
  <c r="V243" i="1815"/>
  <c r="U270" i="1814"/>
  <c r="O9" i="1814" s="1"/>
  <c r="V243" i="1814"/>
  <c r="V242" i="1814"/>
  <c r="O7" i="1814"/>
  <c r="U179" i="1813"/>
  <c r="U181" i="1813" s="1"/>
  <c r="O7" i="1813" s="1"/>
  <c r="V154" i="1813"/>
  <c r="V153" i="1813"/>
  <c r="U268" i="1813"/>
  <c r="U270" i="1813" s="1"/>
  <c r="O9" i="1813" s="1"/>
  <c r="V243" i="1813"/>
  <c r="V242" i="1813"/>
  <c r="U90" i="1813"/>
  <c r="U92" i="1813" s="1"/>
  <c r="O5" i="1813" s="1"/>
  <c r="V65" i="1813"/>
  <c r="V64" i="1813"/>
  <c r="O13" i="1833" l="1"/>
  <c r="O13" i="1832"/>
  <c r="O13" i="1831"/>
  <c r="O13" i="1830"/>
  <c r="O13" i="1829"/>
  <c r="O13" i="1828"/>
  <c r="O13" i="1827"/>
  <c r="O13" i="1826"/>
  <c r="O13" i="1825"/>
  <c r="O13" i="1824"/>
  <c r="O13" i="1823"/>
  <c r="O13" i="1822"/>
  <c r="O13" i="1821"/>
  <c r="O13" i="1820"/>
  <c r="O13" i="1819"/>
  <c r="O13" i="1818"/>
  <c r="O13" i="1814"/>
  <c r="O13" i="1813"/>
  <c r="K216" i="1840"/>
  <c r="M216" i="1840" s="1"/>
  <c r="K216" i="1841" s="1"/>
  <c r="M216" i="1841" s="1"/>
  <c r="K189" i="1840"/>
  <c r="M189" i="1840" s="1"/>
  <c r="K189" i="1841" s="1"/>
  <c r="M189" i="1841" s="1"/>
  <c r="K217" i="1840"/>
  <c r="M217" i="1840" s="1"/>
  <c r="K217" i="1841" s="1"/>
  <c r="M217" i="1841" s="1"/>
  <c r="K190" i="1840"/>
  <c r="M190" i="1840" s="1"/>
  <c r="K190" i="1841" s="1"/>
  <c r="M190" i="1841" s="1"/>
  <c r="G95" i="1834"/>
  <c r="G362" i="1834"/>
  <c r="G273" i="1834"/>
  <c r="G184" i="1834"/>
  <c r="G96" i="1833"/>
  <c r="H96" i="1833"/>
  <c r="H95" i="1833"/>
  <c r="G331" i="1834"/>
  <c r="G298" i="1834"/>
  <c r="G313" i="1834"/>
  <c r="H332" i="1833"/>
  <c r="H299" i="1833"/>
  <c r="H314" i="1833"/>
  <c r="G299" i="1833"/>
  <c r="G332" i="1833"/>
  <c r="G314" i="1833"/>
  <c r="H331" i="1833"/>
  <c r="H298" i="1833"/>
  <c r="H313" i="1833"/>
  <c r="H31" i="1834"/>
  <c r="H153" i="1833"/>
  <c r="H209" i="1833"/>
  <c r="H135" i="1833"/>
  <c r="H64" i="1833"/>
  <c r="H120" i="1833"/>
  <c r="H242" i="1833"/>
  <c r="H46" i="1833"/>
  <c r="H224" i="1833"/>
  <c r="G31" i="1835"/>
  <c r="G46" i="1834"/>
  <c r="G135" i="1834"/>
  <c r="G224" i="1834"/>
  <c r="G64" i="1834"/>
  <c r="G153" i="1834"/>
  <c r="G242" i="1834"/>
  <c r="G120" i="1834"/>
  <c r="G209" i="1834"/>
  <c r="G32" i="1834"/>
  <c r="G47" i="1833"/>
  <c r="G136" i="1833"/>
  <c r="G225" i="1833"/>
  <c r="G65" i="1833"/>
  <c r="G154" i="1833"/>
  <c r="G243" i="1833"/>
  <c r="G121" i="1833"/>
  <c r="G210" i="1833"/>
  <c r="H32" i="1834"/>
  <c r="H136" i="1833"/>
  <c r="H65" i="1833"/>
  <c r="H121" i="1833"/>
  <c r="H243" i="1833"/>
  <c r="H47" i="1833"/>
  <c r="H225" i="1833"/>
  <c r="H154" i="1833"/>
  <c r="H210" i="1833"/>
  <c r="M38" i="1813"/>
  <c r="K38" i="1814" s="1"/>
  <c r="M38" i="1814" s="1"/>
  <c r="K38" i="1815" s="1"/>
  <c r="M38" i="1815" s="1"/>
  <c r="K38" i="1816" s="1"/>
  <c r="M38" i="1816" s="1"/>
  <c r="K38" i="1817" s="1"/>
  <c r="M38" i="1817" s="1"/>
  <c r="K38" i="1818" s="1"/>
  <c r="M38" i="1818" s="1"/>
  <c r="K38" i="1819" s="1"/>
  <c r="M38" i="1819" s="1"/>
  <c r="K38" i="1820" s="1"/>
  <c r="M38" i="1820" s="1"/>
  <c r="K38" i="1821" s="1"/>
  <c r="M38" i="1821" s="1"/>
  <c r="K38" i="1822" s="1"/>
  <c r="M38" i="1822" s="1"/>
  <c r="K38" i="1823" s="1"/>
  <c r="M38" i="1823" s="1"/>
  <c r="K38" i="1824" s="1"/>
  <c r="M38" i="1824" s="1"/>
  <c r="K38" i="1825" s="1"/>
  <c r="M38" i="1825" s="1"/>
  <c r="K38" i="1826" s="1"/>
  <c r="M38" i="1826" s="1"/>
  <c r="K38" i="1827" s="1"/>
  <c r="M38" i="1827" s="1"/>
  <c r="K38" i="1828" s="1"/>
  <c r="M38" i="1828" s="1"/>
  <c r="K38" i="1829" s="1"/>
  <c r="M38" i="1829" s="1"/>
  <c r="K38" i="1830" s="1"/>
  <c r="M38" i="1830" s="1"/>
  <c r="K38" i="1831" s="1"/>
  <c r="M38" i="1831" s="1"/>
  <c r="K38" i="1832" s="1"/>
  <c r="M38" i="1832" s="1"/>
  <c r="K38" i="1833" s="1"/>
  <c r="M38" i="1833" s="1"/>
  <c r="K38" i="1834" s="1"/>
  <c r="M38" i="1834" s="1"/>
  <c r="K38" i="1835" s="1"/>
  <c r="M38" i="1835" s="1"/>
  <c r="K38" i="1836" s="1"/>
  <c r="M38" i="1836" s="1"/>
  <c r="K38" i="1837" s="1"/>
  <c r="M38" i="1837" s="1"/>
  <c r="K38" i="1838" s="1"/>
  <c r="M38" i="1838" s="1"/>
  <c r="K38" i="1839" s="1"/>
  <c r="M38" i="1839" s="1"/>
  <c r="K38" i="1840" s="1"/>
  <c r="M38" i="1840" s="1"/>
  <c r="K38" i="1841" s="1"/>
  <c r="M38" i="1841" s="1"/>
  <c r="K38" i="1842" s="1"/>
  <c r="M38" i="1842" s="1"/>
  <c r="K41" i="1814"/>
  <c r="M41" i="1814" s="1"/>
  <c r="K41" i="1815" s="1"/>
  <c r="M41" i="1815" s="1"/>
  <c r="K41" i="1816" s="1"/>
  <c r="M41" i="1816" s="1"/>
  <c r="K41" i="1817" s="1"/>
  <c r="M41" i="1817" s="1"/>
  <c r="K41" i="1834" s="1"/>
  <c r="M41" i="1834" s="1"/>
  <c r="K41" i="1835" s="1"/>
  <c r="M41" i="1835" s="1"/>
  <c r="K41" i="1836" s="1"/>
  <c r="M41" i="1836" s="1"/>
  <c r="K41" i="1837" s="1"/>
  <c r="M41" i="1837" s="1"/>
  <c r="K41" i="1838" s="1"/>
  <c r="M41" i="1838" s="1"/>
  <c r="K41" i="1839" s="1"/>
  <c r="M41" i="1839" s="1"/>
  <c r="K41" i="1840" s="1"/>
  <c r="M41" i="1840" s="1"/>
  <c r="K41" i="1841" s="1"/>
  <c r="M41" i="1841" s="1"/>
  <c r="K41" i="1842" s="1"/>
  <c r="M41" i="1842" s="1"/>
  <c r="M39" i="1813"/>
  <c r="K39" i="1814" s="1"/>
  <c r="M39" i="1814" s="1"/>
  <c r="K39" i="1815" s="1"/>
  <c r="M39" i="1815" s="1"/>
  <c r="K39" i="1816" s="1"/>
  <c r="M39" i="1816" s="1"/>
  <c r="K39" i="1817" s="1"/>
  <c r="M39" i="1817" s="1"/>
  <c r="K39" i="1818" s="1"/>
  <c r="M39" i="1818" s="1"/>
  <c r="K39" i="1819" s="1"/>
  <c r="M39" i="1819" s="1"/>
  <c r="K39" i="1820" s="1"/>
  <c r="M39" i="1820" s="1"/>
  <c r="K39" i="1821" s="1"/>
  <c r="M39" i="1821" s="1"/>
  <c r="K39" i="1822" s="1"/>
  <c r="M39" i="1822" s="1"/>
  <c r="K39" i="1823" s="1"/>
  <c r="M39" i="1823" s="1"/>
  <c r="K39" i="1824" s="1"/>
  <c r="M39" i="1824" s="1"/>
  <c r="K39" i="1825" s="1"/>
  <c r="M39" i="1825" s="1"/>
  <c r="K39" i="1826" s="1"/>
  <c r="M39" i="1826" s="1"/>
  <c r="K39" i="1827" s="1"/>
  <c r="M39" i="1827" s="1"/>
  <c r="K39" i="1828" s="1"/>
  <c r="M39" i="1828" s="1"/>
  <c r="K39" i="1829" s="1"/>
  <c r="M39" i="1829" s="1"/>
  <c r="K39" i="1830" s="1"/>
  <c r="M39" i="1830" s="1"/>
  <c r="K39" i="1831" s="1"/>
  <c r="M39" i="1831" s="1"/>
  <c r="K39" i="1832" s="1"/>
  <c r="M39" i="1832" s="1"/>
  <c r="K39" i="1833" s="1"/>
  <c r="M39" i="1833" s="1"/>
  <c r="K39" i="1834" s="1"/>
  <c r="M39" i="1834" s="1"/>
  <c r="K39" i="1835" s="1"/>
  <c r="M39" i="1835" s="1"/>
  <c r="K39" i="1836" s="1"/>
  <c r="M39" i="1836" s="1"/>
  <c r="K39" i="1837" s="1"/>
  <c r="M39" i="1837" s="1"/>
  <c r="K39" i="1838" s="1"/>
  <c r="M39" i="1838" s="1"/>
  <c r="K39" i="1839" s="1"/>
  <c r="M39" i="1839" s="1"/>
  <c r="K39" i="1840" s="1"/>
  <c r="M39" i="1840" s="1"/>
  <c r="K39" i="1841" s="1"/>
  <c r="M39" i="1841" s="1"/>
  <c r="K39" i="1842" s="1"/>
  <c r="M39" i="1842" s="1"/>
  <c r="M40" i="1813"/>
  <c r="K40" i="1814" s="1"/>
  <c r="M40" i="1814" s="1"/>
  <c r="K40" i="1815" s="1"/>
  <c r="M40" i="1815" s="1"/>
  <c r="K40" i="1816" s="1"/>
  <c r="M40" i="1816" s="1"/>
  <c r="K40" i="1817" s="1"/>
  <c r="M40" i="1817" s="1"/>
  <c r="K40" i="1818" s="1"/>
  <c r="M40" i="1818" s="1"/>
  <c r="K40" i="1819" s="1"/>
  <c r="M40" i="1819" s="1"/>
  <c r="K40" i="1820" s="1"/>
  <c r="M40" i="1820" s="1"/>
  <c r="K40" i="1821" s="1"/>
  <c r="M40" i="1821" s="1"/>
  <c r="K40" i="1822" s="1"/>
  <c r="M40" i="1822" s="1"/>
  <c r="K40" i="1823" s="1"/>
  <c r="M40" i="1823" s="1"/>
  <c r="K40" i="1824" s="1"/>
  <c r="M40" i="1824" s="1"/>
  <c r="K40" i="1825" s="1"/>
  <c r="M40" i="1825" s="1"/>
  <c r="K40" i="1826" s="1"/>
  <c r="M40" i="1826" s="1"/>
  <c r="K40" i="1827" s="1"/>
  <c r="M40" i="1827" s="1"/>
  <c r="K40" i="1828" s="1"/>
  <c r="M40" i="1828" s="1"/>
  <c r="K40" i="1829" s="1"/>
  <c r="M40" i="1829" s="1"/>
  <c r="K40" i="1830" s="1"/>
  <c r="M40" i="1830" s="1"/>
  <c r="K40" i="1831" s="1"/>
  <c r="M40" i="1831" s="1"/>
  <c r="K40" i="1832" s="1"/>
  <c r="M40" i="1832" s="1"/>
  <c r="K40" i="1833" s="1"/>
  <c r="M40" i="1833" s="1"/>
  <c r="K40" i="1834" s="1"/>
  <c r="M40" i="1834" s="1"/>
  <c r="K40" i="1835" s="1"/>
  <c r="M40" i="1835" s="1"/>
  <c r="K40" i="1836" s="1"/>
  <c r="M40" i="1836" s="1"/>
  <c r="K40" i="1837" s="1"/>
  <c r="M40" i="1837" s="1"/>
  <c r="K40" i="1838" s="1"/>
  <c r="M40" i="1838" s="1"/>
  <c r="K40" i="1839" s="1"/>
  <c r="M40" i="1839" s="1"/>
  <c r="K40" i="1840" s="1"/>
  <c r="M40" i="1840" s="1"/>
  <c r="K40" i="1841" s="1"/>
  <c r="M40" i="1841" s="1"/>
  <c r="K40" i="1842" s="1"/>
  <c r="M40" i="1842" s="1"/>
  <c r="M51" i="1813"/>
  <c r="K51" i="1814" s="1"/>
  <c r="M51" i="1814" s="1"/>
  <c r="K51" i="1815" s="1"/>
  <c r="M51" i="1815" s="1"/>
  <c r="K51" i="1816" s="1"/>
  <c r="M51" i="1816" s="1"/>
  <c r="K51" i="1817" s="1"/>
  <c r="M51" i="1817" s="1"/>
  <c r="K51" i="1818" s="1"/>
  <c r="M51" i="1818" s="1"/>
  <c r="K51" i="1819" s="1"/>
  <c r="M51" i="1819" s="1"/>
  <c r="K51" i="1820" s="1"/>
  <c r="M51" i="1820" s="1"/>
  <c r="K51" i="1821" s="1"/>
  <c r="M51" i="1821" s="1"/>
  <c r="K51" i="1822" s="1"/>
  <c r="M51" i="1822" s="1"/>
  <c r="K51" i="1823" s="1"/>
  <c r="M51" i="1823" s="1"/>
  <c r="K51" i="1824" s="1"/>
  <c r="M51" i="1824" s="1"/>
  <c r="K51" i="1825" s="1"/>
  <c r="M51" i="1825" s="1"/>
  <c r="K51" i="1826" s="1"/>
  <c r="M51" i="1826" s="1"/>
  <c r="K51" i="1827" s="1"/>
  <c r="M51" i="1827" s="1"/>
  <c r="K51" i="1828" s="1"/>
  <c r="M51" i="1828" s="1"/>
  <c r="K51" i="1829" s="1"/>
  <c r="M51" i="1829" s="1"/>
  <c r="K51" i="1830" s="1"/>
  <c r="M51" i="1830" s="1"/>
  <c r="K51" i="1831" s="1"/>
  <c r="M51" i="1831" s="1"/>
  <c r="K51" i="1832" s="1"/>
  <c r="M51" i="1832" s="1"/>
  <c r="K51" i="1833" s="1"/>
  <c r="M51" i="1833" s="1"/>
  <c r="K51" i="1834" s="1"/>
  <c r="M51" i="1834" s="1"/>
  <c r="K51" i="1835" s="1"/>
  <c r="M51" i="1835" s="1"/>
  <c r="K51" i="1836" s="1"/>
  <c r="M51" i="1836" s="1"/>
  <c r="K51" i="1837" s="1"/>
  <c r="M51" i="1837" s="1"/>
  <c r="K51" i="1838" s="1"/>
  <c r="M51" i="1838" s="1"/>
  <c r="K51" i="1839" s="1"/>
  <c r="M51" i="1839" s="1"/>
  <c r="K51" i="1840" s="1"/>
  <c r="M51" i="1840" s="1"/>
  <c r="K51" i="1841" s="1"/>
  <c r="M51" i="1841" s="1"/>
  <c r="K51" i="1842" s="1"/>
  <c r="M51" i="1842" s="1"/>
  <c r="K217" i="1842" l="1"/>
  <c r="M217" i="1842" s="1"/>
  <c r="K190" i="1842"/>
  <c r="M190" i="1842" s="1"/>
  <c r="K216" i="1842"/>
  <c r="M216" i="1842" s="1"/>
  <c r="K189" i="1842"/>
  <c r="M189" i="1842" s="1"/>
  <c r="G362" i="1835"/>
  <c r="G184" i="1835"/>
  <c r="G273" i="1835"/>
  <c r="G95" i="1835"/>
  <c r="H185" i="1834"/>
  <c r="H274" i="1834"/>
  <c r="H96" i="1834"/>
  <c r="H363" i="1834"/>
  <c r="G185" i="1834"/>
  <c r="G274" i="1834"/>
  <c r="G96" i="1834"/>
  <c r="G363" i="1834"/>
  <c r="H95" i="1834"/>
  <c r="H362" i="1834"/>
  <c r="H273" i="1834"/>
  <c r="H184" i="1834"/>
  <c r="G331" i="1835"/>
  <c r="G298" i="1835"/>
  <c r="G313" i="1835"/>
  <c r="H332" i="1834"/>
  <c r="H299" i="1834"/>
  <c r="H314" i="1834"/>
  <c r="G299" i="1834"/>
  <c r="G332" i="1834"/>
  <c r="G314" i="1834"/>
  <c r="H331" i="1834"/>
  <c r="H298" i="1834"/>
  <c r="H313" i="1834"/>
  <c r="G32" i="1835"/>
  <c r="G47" i="1834"/>
  <c r="G136" i="1834"/>
  <c r="G225" i="1834"/>
  <c r="G65" i="1834"/>
  <c r="G154" i="1834"/>
  <c r="G243" i="1834"/>
  <c r="G121" i="1834"/>
  <c r="G210" i="1834"/>
  <c r="H32" i="1835"/>
  <c r="H136" i="1834"/>
  <c r="H65" i="1834"/>
  <c r="H121" i="1834"/>
  <c r="H243" i="1834"/>
  <c r="H225" i="1834"/>
  <c r="H154" i="1834"/>
  <c r="H210" i="1834"/>
  <c r="H47" i="1834"/>
  <c r="G31" i="1836"/>
  <c r="G120" i="1835"/>
  <c r="G209" i="1835"/>
  <c r="G46" i="1835"/>
  <c r="G135" i="1835"/>
  <c r="G224" i="1835"/>
  <c r="G64" i="1835"/>
  <c r="G153" i="1835"/>
  <c r="G242" i="1835"/>
  <c r="H31" i="1835"/>
  <c r="H46" i="1834"/>
  <c r="H135" i="1834"/>
  <c r="H64" i="1834"/>
  <c r="H120" i="1834"/>
  <c r="H242" i="1834"/>
  <c r="H224" i="1834"/>
  <c r="H153" i="1834"/>
  <c r="H209" i="1834"/>
  <c r="G184" i="1836" l="1"/>
  <c r="G362" i="1836"/>
  <c r="G95" i="1836"/>
  <c r="G273" i="1836"/>
  <c r="G185" i="1835"/>
  <c r="G274" i="1835"/>
  <c r="G96" i="1835"/>
  <c r="G363" i="1835"/>
  <c r="H362" i="1835"/>
  <c r="H184" i="1835"/>
  <c r="H273" i="1835"/>
  <c r="H95" i="1835"/>
  <c r="H185" i="1835"/>
  <c r="H274" i="1835"/>
  <c r="H96" i="1835"/>
  <c r="H363" i="1835"/>
  <c r="H332" i="1835"/>
  <c r="H299" i="1835"/>
  <c r="H314" i="1835"/>
  <c r="H331" i="1835"/>
  <c r="H298" i="1835"/>
  <c r="H313" i="1835"/>
  <c r="G331" i="1836"/>
  <c r="G298" i="1836"/>
  <c r="G313" i="1836"/>
  <c r="G299" i="1835"/>
  <c r="G332" i="1835"/>
  <c r="G314" i="1835"/>
  <c r="H31" i="1836"/>
  <c r="H46" i="1835"/>
  <c r="H64" i="1835"/>
  <c r="H120" i="1835"/>
  <c r="H135" i="1835"/>
  <c r="H224" i="1835"/>
  <c r="H153" i="1835"/>
  <c r="H209" i="1835"/>
  <c r="H242" i="1835"/>
  <c r="G135" i="1836"/>
  <c r="G31" i="1837"/>
  <c r="G46" i="1836"/>
  <c r="G224" i="1836"/>
  <c r="G64" i="1836"/>
  <c r="G153" i="1836"/>
  <c r="G242" i="1836"/>
  <c r="G120" i="1836"/>
  <c r="G209" i="1836"/>
  <c r="G32" i="1836"/>
  <c r="G47" i="1835"/>
  <c r="G136" i="1835"/>
  <c r="G225" i="1835"/>
  <c r="G65" i="1835"/>
  <c r="G154" i="1835"/>
  <c r="G243" i="1835"/>
  <c r="G121" i="1835"/>
  <c r="G210" i="1835"/>
  <c r="H32" i="1836"/>
  <c r="H65" i="1835"/>
  <c r="H121" i="1835"/>
  <c r="H136" i="1835"/>
  <c r="H225" i="1835"/>
  <c r="H154" i="1835"/>
  <c r="H210" i="1835"/>
  <c r="H243" i="1835"/>
  <c r="H47" i="1835"/>
  <c r="G184" i="1837" l="1"/>
  <c r="G362" i="1837"/>
  <c r="G95" i="1837"/>
  <c r="G273" i="1837"/>
  <c r="H96" i="1836"/>
  <c r="H274" i="1836"/>
  <c r="H185" i="1836"/>
  <c r="H363" i="1836"/>
  <c r="G96" i="1836"/>
  <c r="G274" i="1836"/>
  <c r="G185" i="1836"/>
  <c r="G363" i="1836"/>
  <c r="H184" i="1836"/>
  <c r="H362" i="1836"/>
  <c r="H95" i="1836"/>
  <c r="H273" i="1836"/>
  <c r="G331" i="1837"/>
  <c r="G298" i="1837"/>
  <c r="G313" i="1837"/>
  <c r="H332" i="1836"/>
  <c r="H299" i="1836"/>
  <c r="H314" i="1836"/>
  <c r="G299" i="1836"/>
  <c r="G314" i="1836"/>
  <c r="G332" i="1836"/>
  <c r="H331" i="1836"/>
  <c r="H298" i="1836"/>
  <c r="H313" i="1836"/>
  <c r="H32" i="1837"/>
  <c r="H136" i="1836"/>
  <c r="H47" i="1836"/>
  <c r="H225" i="1836"/>
  <c r="H154" i="1836"/>
  <c r="H210" i="1836"/>
  <c r="H243" i="1836"/>
  <c r="H65" i="1836"/>
  <c r="H121" i="1836"/>
  <c r="G47" i="1836"/>
  <c r="G225" i="1836"/>
  <c r="G32" i="1837"/>
  <c r="G136" i="1836"/>
  <c r="G65" i="1836"/>
  <c r="G154" i="1836"/>
  <c r="G243" i="1836"/>
  <c r="G121" i="1836"/>
  <c r="G210" i="1836"/>
  <c r="H224" i="1836"/>
  <c r="H135" i="1836"/>
  <c r="H31" i="1837"/>
  <c r="H46" i="1836"/>
  <c r="H64" i="1836"/>
  <c r="H120" i="1836"/>
  <c r="H153" i="1836"/>
  <c r="H209" i="1836"/>
  <c r="H242" i="1836"/>
  <c r="G31" i="1838"/>
  <c r="G46" i="1837"/>
  <c r="G135" i="1837"/>
  <c r="G224" i="1837"/>
  <c r="G64" i="1837"/>
  <c r="G153" i="1837"/>
  <c r="G242" i="1837"/>
  <c r="G120" i="1837"/>
  <c r="G209" i="1837"/>
  <c r="G362" i="1838" l="1"/>
  <c r="G273" i="1838"/>
  <c r="G184" i="1838"/>
  <c r="G95" i="1838"/>
  <c r="H184" i="1837"/>
  <c r="H362" i="1837"/>
  <c r="H95" i="1837"/>
  <c r="H273" i="1837"/>
  <c r="G96" i="1837"/>
  <c r="G274" i="1837"/>
  <c r="G185" i="1837"/>
  <c r="G363" i="1837"/>
  <c r="H96" i="1837"/>
  <c r="H274" i="1837"/>
  <c r="H185" i="1837"/>
  <c r="H363" i="1837"/>
  <c r="H331" i="1837"/>
  <c r="H298" i="1837"/>
  <c r="H313" i="1837"/>
  <c r="G331" i="1838"/>
  <c r="G298" i="1838"/>
  <c r="G313" i="1838"/>
  <c r="G299" i="1837"/>
  <c r="G332" i="1837"/>
  <c r="G314" i="1837"/>
  <c r="H332" i="1837"/>
  <c r="H299" i="1837"/>
  <c r="H314" i="1837"/>
  <c r="G31" i="1839"/>
  <c r="G46" i="1838"/>
  <c r="G135" i="1838"/>
  <c r="G224" i="1838"/>
  <c r="G64" i="1838"/>
  <c r="G153" i="1838"/>
  <c r="G242" i="1838"/>
  <c r="G120" i="1838"/>
  <c r="G209" i="1838"/>
  <c r="H32" i="1838"/>
  <c r="H136" i="1837"/>
  <c r="H154" i="1837"/>
  <c r="H210" i="1837"/>
  <c r="H47" i="1837"/>
  <c r="H225" i="1837"/>
  <c r="H65" i="1837"/>
  <c r="H121" i="1837"/>
  <c r="H243" i="1837"/>
  <c r="H31" i="1838"/>
  <c r="H46" i="1837"/>
  <c r="H224" i="1837"/>
  <c r="H64" i="1837"/>
  <c r="H120" i="1837"/>
  <c r="H242" i="1837"/>
  <c r="H135" i="1837"/>
  <c r="H153" i="1837"/>
  <c r="H209" i="1837"/>
  <c r="G32" i="1838"/>
  <c r="G121" i="1837"/>
  <c r="G210" i="1837"/>
  <c r="G47" i="1837"/>
  <c r="G136" i="1837"/>
  <c r="G225" i="1837"/>
  <c r="G65" i="1837"/>
  <c r="G154" i="1837"/>
  <c r="G243" i="1837"/>
  <c r="G184" i="1839" l="1"/>
  <c r="G362" i="1839"/>
  <c r="G95" i="1839"/>
  <c r="G273" i="1839"/>
  <c r="G274" i="1838"/>
  <c r="G96" i="1838"/>
  <c r="G185" i="1838"/>
  <c r="G363" i="1838"/>
  <c r="H274" i="1838"/>
  <c r="H96" i="1838"/>
  <c r="H185" i="1838"/>
  <c r="H363" i="1838"/>
  <c r="H362" i="1838"/>
  <c r="H273" i="1838"/>
  <c r="H184" i="1838"/>
  <c r="H95" i="1838"/>
  <c r="G299" i="1838"/>
  <c r="G332" i="1838"/>
  <c r="G314" i="1838"/>
  <c r="H332" i="1838"/>
  <c r="H299" i="1838"/>
  <c r="H314" i="1838"/>
  <c r="H331" i="1838"/>
  <c r="H298" i="1838"/>
  <c r="H313" i="1838"/>
  <c r="G331" i="1839"/>
  <c r="G298" i="1839"/>
  <c r="G313" i="1839"/>
  <c r="H31" i="1839"/>
  <c r="H64" i="1838"/>
  <c r="H120" i="1838"/>
  <c r="H46" i="1838"/>
  <c r="H224" i="1838"/>
  <c r="H153" i="1838"/>
  <c r="H209" i="1838"/>
  <c r="H242" i="1838"/>
  <c r="H135" i="1838"/>
  <c r="H32" i="1839"/>
  <c r="H47" i="1838"/>
  <c r="H225" i="1838"/>
  <c r="H154" i="1838"/>
  <c r="H210" i="1838"/>
  <c r="H243" i="1838"/>
  <c r="H136" i="1838"/>
  <c r="H65" i="1838"/>
  <c r="H121" i="1838"/>
  <c r="G31" i="1840"/>
  <c r="G120" i="1839"/>
  <c r="G209" i="1839"/>
  <c r="G46" i="1839"/>
  <c r="G135" i="1839"/>
  <c r="G224" i="1839"/>
  <c r="G64" i="1839"/>
  <c r="G153" i="1839"/>
  <c r="G242" i="1839"/>
  <c r="G32" i="1839"/>
  <c r="G47" i="1838"/>
  <c r="G136" i="1838"/>
  <c r="G225" i="1838"/>
  <c r="G65" i="1838"/>
  <c r="G154" i="1838"/>
  <c r="G243" i="1838"/>
  <c r="G121" i="1838"/>
  <c r="G210" i="1838"/>
  <c r="G273" i="1840" l="1"/>
  <c r="G362" i="1840"/>
  <c r="G95" i="1840"/>
  <c r="G184" i="1840"/>
  <c r="G331" i="1840"/>
  <c r="H362" i="1839"/>
  <c r="H95" i="1839"/>
  <c r="H184" i="1839"/>
  <c r="H273" i="1839"/>
  <c r="G274" i="1839"/>
  <c r="G363" i="1839"/>
  <c r="G185" i="1839"/>
  <c r="G96" i="1839"/>
  <c r="H274" i="1839"/>
  <c r="H185" i="1839"/>
  <c r="H96" i="1839"/>
  <c r="H363" i="1839"/>
  <c r="H332" i="1839"/>
  <c r="H299" i="1839"/>
  <c r="H314" i="1839"/>
  <c r="G299" i="1839"/>
  <c r="G314" i="1839"/>
  <c r="G332" i="1839"/>
  <c r="G298" i="1840"/>
  <c r="G313" i="1840"/>
  <c r="H331" i="1839"/>
  <c r="H298" i="1839"/>
  <c r="H313" i="1839"/>
  <c r="G31" i="1841"/>
  <c r="G120" i="1840"/>
  <c r="G209" i="1840"/>
  <c r="G64" i="1840"/>
  <c r="G153" i="1840"/>
  <c r="G242" i="1840"/>
  <c r="G46" i="1840"/>
  <c r="G135" i="1840"/>
  <c r="G224" i="1840"/>
  <c r="H32" i="1840"/>
  <c r="H47" i="1839"/>
  <c r="H65" i="1839"/>
  <c r="H121" i="1839"/>
  <c r="H136" i="1839"/>
  <c r="H154" i="1839"/>
  <c r="H210" i="1839"/>
  <c r="H225" i="1839"/>
  <c r="H243" i="1839"/>
  <c r="H31" i="1840"/>
  <c r="H46" i="1839"/>
  <c r="H64" i="1839"/>
  <c r="H120" i="1839"/>
  <c r="H135" i="1839"/>
  <c r="H153" i="1839"/>
  <c r="H209" i="1839"/>
  <c r="H224" i="1839"/>
  <c r="H242" i="1839"/>
  <c r="G32" i="1840"/>
  <c r="G47" i="1839"/>
  <c r="G136" i="1839"/>
  <c r="G225" i="1839"/>
  <c r="G65" i="1839"/>
  <c r="G154" i="1839"/>
  <c r="G243" i="1839"/>
  <c r="G121" i="1839"/>
  <c r="G210" i="1839"/>
  <c r="G184" i="1841" l="1"/>
  <c r="G95" i="1841"/>
  <c r="G362" i="1841"/>
  <c r="G273" i="1841"/>
  <c r="G363" i="1840"/>
  <c r="G185" i="1840"/>
  <c r="G332" i="1840"/>
  <c r="G274" i="1840"/>
  <c r="G96" i="1840"/>
  <c r="H273" i="1840"/>
  <c r="H95" i="1840"/>
  <c r="H362" i="1840"/>
  <c r="H184" i="1840"/>
  <c r="H331" i="1840"/>
  <c r="H185" i="1840"/>
  <c r="H332" i="1840"/>
  <c r="H274" i="1840"/>
  <c r="H96" i="1840"/>
  <c r="H363" i="1840"/>
  <c r="G299" i="1840"/>
  <c r="G314" i="1840"/>
  <c r="H298" i="1840"/>
  <c r="H313" i="1840"/>
  <c r="H299" i="1840"/>
  <c r="H314" i="1840"/>
  <c r="G331" i="1841"/>
  <c r="G298" i="1841"/>
  <c r="G313" i="1841"/>
  <c r="H32" i="1841"/>
  <c r="H136" i="1840"/>
  <c r="H65" i="1840"/>
  <c r="H121" i="1840"/>
  <c r="H243" i="1840"/>
  <c r="H47" i="1840"/>
  <c r="H225" i="1840"/>
  <c r="H154" i="1840"/>
  <c r="H210" i="1840"/>
  <c r="G31" i="1842"/>
  <c r="G120" i="1841"/>
  <c r="G209" i="1841"/>
  <c r="G64" i="1841"/>
  <c r="G153" i="1841"/>
  <c r="G242" i="1841"/>
  <c r="G46" i="1841"/>
  <c r="G135" i="1841"/>
  <c r="G224" i="1841"/>
  <c r="G32" i="1841"/>
  <c r="G65" i="1840"/>
  <c r="G154" i="1840"/>
  <c r="G243" i="1840"/>
  <c r="G47" i="1840"/>
  <c r="G136" i="1840"/>
  <c r="G225" i="1840"/>
  <c r="G121" i="1840"/>
  <c r="G210" i="1840"/>
  <c r="H31" i="1841"/>
  <c r="H153" i="1840"/>
  <c r="H209" i="1840"/>
  <c r="H135" i="1840"/>
  <c r="H64" i="1840"/>
  <c r="H120" i="1840"/>
  <c r="H242" i="1840"/>
  <c r="H46" i="1840"/>
  <c r="H224" i="1840"/>
  <c r="G95" i="1842" l="1"/>
  <c r="G362" i="1842"/>
  <c r="G273" i="1842"/>
  <c r="G184" i="1842"/>
  <c r="H362" i="1841"/>
  <c r="H273" i="1841"/>
  <c r="H95" i="1841"/>
  <c r="H184" i="1841"/>
  <c r="G363" i="1841"/>
  <c r="G96" i="1841"/>
  <c r="G185" i="1841"/>
  <c r="G274" i="1841"/>
  <c r="H96" i="1841"/>
  <c r="H274" i="1841"/>
  <c r="H185" i="1841"/>
  <c r="H363" i="1841"/>
  <c r="G331" i="1842"/>
  <c r="G298" i="1842"/>
  <c r="G313" i="1842"/>
  <c r="H331" i="1841"/>
  <c r="H298" i="1841"/>
  <c r="H313" i="1841"/>
  <c r="G299" i="1841"/>
  <c r="G332" i="1841"/>
  <c r="G314" i="1841"/>
  <c r="H332" i="1841"/>
  <c r="H299" i="1841"/>
  <c r="H314" i="1841"/>
  <c r="H31" i="1842"/>
  <c r="H46" i="1841"/>
  <c r="H153" i="1841"/>
  <c r="H209" i="1841"/>
  <c r="H135" i="1841"/>
  <c r="H242" i="1841"/>
  <c r="H224" i="1841"/>
  <c r="H64" i="1841"/>
  <c r="H120" i="1841"/>
  <c r="G32" i="1842"/>
  <c r="G65" i="1841"/>
  <c r="G154" i="1841"/>
  <c r="G243" i="1841"/>
  <c r="G47" i="1841"/>
  <c r="G136" i="1841"/>
  <c r="G225" i="1841"/>
  <c r="G121" i="1841"/>
  <c r="G210" i="1841"/>
  <c r="G120" i="1842"/>
  <c r="G209" i="1842"/>
  <c r="G46" i="1842"/>
  <c r="G135" i="1842"/>
  <c r="G224" i="1842"/>
  <c r="G64" i="1842"/>
  <c r="G153" i="1842"/>
  <c r="G242" i="1842"/>
  <c r="H32" i="1842"/>
  <c r="H136" i="1841"/>
  <c r="H243" i="1841"/>
  <c r="H225" i="1841"/>
  <c r="H65" i="1841"/>
  <c r="H121" i="1841"/>
  <c r="H47" i="1841"/>
  <c r="H154" i="1841"/>
  <c r="H210" i="1841"/>
  <c r="H185" i="1842" l="1"/>
  <c r="H96" i="1842"/>
  <c r="H274" i="1842"/>
  <c r="H363" i="1842"/>
  <c r="H362" i="1842"/>
  <c r="H273" i="1842"/>
  <c r="H184" i="1842"/>
  <c r="H95" i="1842"/>
  <c r="G185" i="1842"/>
  <c r="G274" i="1842"/>
  <c r="G96" i="1842"/>
  <c r="G363" i="1842"/>
  <c r="H332" i="1842"/>
  <c r="H299" i="1842"/>
  <c r="H314" i="1842"/>
  <c r="G299" i="1842"/>
  <c r="G332" i="1842"/>
  <c r="G314" i="1842"/>
  <c r="H331" i="1842"/>
  <c r="H298" i="1842"/>
  <c r="H313" i="1842"/>
  <c r="H135" i="1842"/>
  <c r="H153" i="1842"/>
  <c r="H209" i="1842"/>
  <c r="H46" i="1842"/>
  <c r="H224" i="1842"/>
  <c r="H64" i="1842"/>
  <c r="H120" i="1842"/>
  <c r="H242" i="1842"/>
  <c r="H136" i="1842"/>
  <c r="H154" i="1842"/>
  <c r="H210" i="1842"/>
  <c r="H47" i="1842"/>
  <c r="H225" i="1842"/>
  <c r="H65" i="1842"/>
  <c r="H121" i="1842"/>
  <c r="H243" i="1842"/>
  <c r="G121" i="1842"/>
  <c r="G210" i="1842"/>
  <c r="G47" i="1842"/>
  <c r="G136" i="1842"/>
  <c r="G225" i="1842"/>
  <c r="G65" i="1842"/>
  <c r="G154" i="1842"/>
  <c r="G243" i="1842"/>
</calcChain>
</file>

<file path=xl/sharedStrings.xml><?xml version="1.0" encoding="utf-8"?>
<sst xmlns="http://schemas.openxmlformats.org/spreadsheetml/2006/main" count="12055" uniqueCount="266">
  <si>
    <t xml:space="preserve">TERCER TURNO                        TERCER TURNO                             TERCER TURNO                          </t>
  </si>
  <si>
    <t>2 TURNO</t>
  </si>
  <si>
    <t>3 TURNO</t>
  </si>
  <si>
    <t>4 TURNO</t>
  </si>
  <si>
    <t>F=FALTA,     P=PERMISO,    R=RETARDO,    C=CASTIGO,    I=INCAPACIDAD,    V=VACACIONES,     FL=FESTIVO LABORADO,    FD=FESTIVO DESCANSADO,     CL=CAMBIO DE LUGAR,    B=BAJA,    CT=CAMBIO DE TURNO</t>
  </si>
  <si>
    <t>SMIT</t>
  </si>
  <si>
    <t>Jaq</t>
  </si>
  <si>
    <t>Smit</t>
  </si>
  <si>
    <t>2do.</t>
  </si>
  <si>
    <t>Observaciones:</t>
  </si>
  <si>
    <t>tiempo</t>
  </si>
  <si>
    <t xml:space="preserve">SEGUNDO TURNO                        SEGUNDO TURNO                             SEGUNDO TURNO                          </t>
  </si>
  <si>
    <t>FECHA:</t>
  </si>
  <si>
    <t>HORARIO:</t>
  </si>
  <si>
    <t>SUPERVISOR:</t>
  </si>
  <si>
    <t>Observaciones</t>
  </si>
  <si>
    <t>HUMEDAD</t>
  </si>
  <si>
    <t>MAQUINAS TRABAJANDO</t>
  </si>
  <si>
    <t>R</t>
  </si>
  <si>
    <t>P</t>
  </si>
  <si>
    <t>L</t>
  </si>
  <si>
    <t>JACQUARD</t>
  </si>
  <si>
    <t>SULZER</t>
  </si>
  <si>
    <t>3er</t>
  </si>
  <si>
    <t>vel</t>
  </si>
  <si>
    <t>telar</t>
  </si>
  <si>
    <t>DIA:</t>
  </si>
  <si>
    <t xml:space="preserve">PRIMER TURNO                        PRIMER TURNO                             PRIMER TURNO                          </t>
  </si>
  <si>
    <t>1 TURNO</t>
  </si>
  <si>
    <t>TEMPERATURA</t>
  </si>
  <si>
    <t xml:space="preserve">CUARTO TURNO                        CUARTO TURNO                             CUARTO TURNO                          </t>
  </si>
  <si>
    <t>1ro.</t>
  </si>
  <si>
    <t>4to.</t>
  </si>
  <si>
    <t>Turno</t>
  </si>
  <si>
    <t>Promedio</t>
  </si>
  <si>
    <t>RESUMEN DE EFICIENCIAS</t>
  </si>
  <si>
    <t>Marcas</t>
  </si>
  <si>
    <t>Horas</t>
  </si>
  <si>
    <t>Marcador</t>
  </si>
  <si>
    <t>Inicial</t>
  </si>
  <si>
    <t>Final</t>
  </si>
  <si>
    <t>Eficiencia</t>
  </si>
  <si>
    <t>SMIT LISO</t>
  </si>
  <si>
    <t>Temp.</t>
  </si>
  <si>
    <t>COMENTARIO  DE  PERSONAL</t>
  </si>
  <si>
    <t>Mínimo</t>
  </si>
  <si>
    <t>Máximo</t>
  </si>
  <si>
    <t>KARL</t>
  </si>
  <si>
    <t>MAYER</t>
  </si>
  <si>
    <t>Karl M</t>
  </si>
  <si>
    <t>}</t>
  </si>
  <si>
    <t>6:30-14:30</t>
  </si>
  <si>
    <t>DANIEL VALTIERRA</t>
  </si>
  <si>
    <t>MARTES</t>
  </si>
  <si>
    <t>ATADO RIZO / CAMBIO MODELO / FM MÒDULOS</t>
  </si>
  <si>
    <t>FM CINTAS PINZAS</t>
  </si>
  <si>
    <t>ATADO PIE</t>
  </si>
  <si>
    <t>ATADO RIZO</t>
  </si>
  <si>
    <t>FE / MARCO ROTO / ENDEREZADO</t>
  </si>
  <si>
    <t>FALLA ELÈCTRICA</t>
  </si>
  <si>
    <t>FM INSERCIÓN DE TRAMA</t>
  </si>
  <si>
    <t>14:30-22:30</t>
  </si>
  <si>
    <t xml:space="preserve">FELIX REYES </t>
  </si>
  <si>
    <t>MIERCOLES</t>
  </si>
  <si>
    <t>22:30-06:30</t>
  </si>
  <si>
    <t xml:space="preserve">JOSUE CHAPA </t>
  </si>
  <si>
    <t xml:space="preserve">MIERCOLES </t>
  </si>
  <si>
    <t xml:space="preserve">2 HRS T-214 AJUSTE MAYOR DE CALIDAD </t>
  </si>
  <si>
    <t xml:space="preserve">2 HRS T-201 ATADO RIZO / CAMBIO MODELO ,  2 HRS T-207 FM CINTAS PINZAS,
8 HRS T-315 MANTENIMIENTO PREVENTIVO, 6.5 HRS T-310 FALLA MAYOR EN MARCOS DE TELAR </t>
  </si>
  <si>
    <t xml:space="preserve">5 HRS T-214 CAMBIO DE RIZO PARA CAMBIO DE MODELO Y AJUTE MAYOR DE CALIDAD 
6 HRS T-310 FALLA MAYOR EN MARCOS DE TELAR  , 5 HRS T-314 AJUSTE MAYOR DE CALIDAD 
4 HRS T-318 AJUSTE MAYOR EN MAQUINILLA DE TELAR . </t>
  </si>
  <si>
    <t>22:30-6:30</t>
  </si>
  <si>
    <t xml:space="preserve">JOSUE </t>
  </si>
  <si>
    <t>JUEVES</t>
  </si>
  <si>
    <t>FIN DE PIE</t>
  </si>
  <si>
    <t>AJUSTE DE CALIDAD</t>
  </si>
  <si>
    <t>SE TRABAJA SOLO TELARES SMIT DEL 305 AL 315 
DESCONTAR: .5 HRS A POR APAGON ELECTRICO, 3 HRS A T-309, HRS A T-314 AJUSTE MAYOR DE CALIDAD</t>
  </si>
  <si>
    <t>FALLA MECANICA</t>
  </si>
  <si>
    <t>.0.</t>
  </si>
  <si>
    <t>LUNES</t>
  </si>
  <si>
    <t>06/04/206</t>
  </si>
  <si>
    <t>FM MÓDULOS</t>
  </si>
  <si>
    <t xml:space="preserve">FE BLOQUEOS CONSTANTES </t>
  </si>
  <si>
    <t xml:space="preserve">ATADO RIZO ESPECIAL / FE </t>
  </si>
  <si>
    <t>REFACCIÓN TARJETA 210</t>
  </si>
  <si>
    <t>ATADO DE RIZO ESPECIAL</t>
  </si>
  <si>
    <t>FM ORILLEROS</t>
  </si>
  <si>
    <t>AJUSTE MAYOR CALIDAD</t>
  </si>
  <si>
    <t>3 H T-202 FE BLOQUEOS CONSTANTES, 5 h t-215 ATADO RIZO ESPECIAL / FE, 3.5 H T305 REFACCIÓN TARJETA 210, 4 H T-312 ATADO DE RIZO ESPECIAL, 3 H T-317 AJUSTE MAYOR CALIDAD</t>
  </si>
  <si>
    <t>DANIEL // FELIX</t>
  </si>
  <si>
    <t xml:space="preserve">FALLA SISTEMA DE MARCOS </t>
  </si>
  <si>
    <t>REFACCIÒN TARJETA 210</t>
  </si>
  <si>
    <t>AJUSTE MAYOR DE CALIDAD</t>
  </si>
  <si>
    <t xml:space="preserve">ATADO DE RIZO </t>
  </si>
  <si>
    <t xml:space="preserve">4.5 HRS T-312 FALLA SISTEMA DE MARCOS , 4 HRS T-202 REFACCIÒN TARJETA 210 , 
4 HRS T-215, 3 HRS T-315  AJUSTE MAYOR DE CALIDAD ,  </t>
  </si>
  <si>
    <t>FELIX REYES</t>
  </si>
  <si>
    <t xml:space="preserve">LUNES </t>
  </si>
  <si>
    <t xml:space="preserve">ATADO DE PIE ESPECIAL ESSENTIAL </t>
  </si>
  <si>
    <t xml:space="preserve">F.M.M. INSERCIÒN TRAMA </t>
  </si>
  <si>
    <t xml:space="preserve">AJUSTE MAYOR DE CALIDAD </t>
  </si>
  <si>
    <t xml:space="preserve">1 HRS T-205 ATADO DE PIE ESPECIAL ESSENTIAL , 5 HRS T-209 FALLA MECANICA MAYOR INSERCIÒN DE TRAMA , 
3 HRS T-215 , 3 HRS T-312 AJUSTE MAYOR DE CALIDAD . </t>
  </si>
  <si>
    <t xml:space="preserve">MARTES </t>
  </si>
  <si>
    <t xml:space="preserve">ATADO DE PIE </t>
  </si>
  <si>
    <t xml:space="preserve">3 HRS T-202  FALLA MAYOR SINCRONIZACIÒN DATOS , </t>
  </si>
  <si>
    <t>JOSUE CHAPA</t>
  </si>
  <si>
    <t>MACHUCON</t>
  </si>
  <si>
    <t>FALLA ELECTRICA</t>
  </si>
  <si>
    <t>ATADO DE RIZO</t>
  </si>
  <si>
    <t xml:space="preserve">DESCONTAR:  2 HRS A T-211 MACHUCON POR FALLA ELECTRICA, </t>
  </si>
  <si>
    <t xml:space="preserve">FM BALROS / FE MICRON </t>
  </si>
  <si>
    <t>FE  BLOQUEOS CONSTANTES</t>
  </si>
  <si>
    <t>FE SENSOR DE ACEITE</t>
  </si>
  <si>
    <t xml:space="preserve">5 H T-209 FM BALROS / FE MICRON, 3 H T-305 FE  BLOQUEOS CONSTANTES, 2 H T-310 FE SENSOR DE ACEITE, </t>
  </si>
  <si>
    <t>PREVENTIVO</t>
  </si>
  <si>
    <t>ATADO DE RIZO / FE EN ESPERA DE SER ATENDIDO</t>
  </si>
  <si>
    <t>FE MOTOR SRC</t>
  </si>
  <si>
    <t xml:space="preserve">ATADO RIZO </t>
  </si>
  <si>
    <t xml:space="preserve">FM SISTEMA INSERCIÒN DE TRAMA </t>
  </si>
  <si>
    <t>FM CINTAS / ATADO PIE</t>
  </si>
  <si>
    <t>FE  En espera de ser atendido</t>
  </si>
  <si>
    <t xml:space="preserve">FE ERROR DE COMUNICACIÓN TARJETAS </t>
  </si>
  <si>
    <t>ATADO PIE / AJUSTE CALIDAD</t>
  </si>
  <si>
    <t>3.5 HRS T-202, 3 HRS T312, 4 HRS T305 FE En espera de ser atendido prioridad Hidroneumatico, 
8 HRS T-314 MANTENIMIENTO PREVENTIVO, 3 HRS T-316 AJUSTE CALIDAD</t>
  </si>
  <si>
    <t xml:space="preserve">5 HRS T-314 MANTENIMIENTO PREVENTIVO ELECTRICO  Y CAMBIO DE RIZO PARA MUESTRAS DE DIRECCIÒN 
4.5 HRS T-317 AJUSTE MAYOR DE CALIDAD </t>
  </si>
  <si>
    <t>MUESTRAS</t>
  </si>
  <si>
    <t>TARJETA 210</t>
  </si>
  <si>
    <t>CALIDAD</t>
  </si>
  <si>
    <t>MARRAS</t>
  </si>
  <si>
    <t>ATADO DE PIE</t>
  </si>
  <si>
    <t>CAMBIO DE MODELO</t>
  </si>
  <si>
    <t xml:space="preserve">DESCONTAR: 2 HRS T-314  MUESTRAS DE DIRECCIÒN 2 HRS T-317 AJUSTE MAYOR DE CALIDAD, 6 HRS A T-312 REFACC TARJETA 210
1 HRS A T-306 FALLA MAYOR TIRANTERIA, 4 HRS A T-307 FALLA MAYOR MOTOR DE ASPIRACION, </t>
  </si>
  <si>
    <t xml:space="preserve">MANTENIMIENTO ELECTRICO </t>
  </si>
  <si>
    <t xml:space="preserve">AJUSTE DE CALIDAD MAYOR </t>
  </si>
  <si>
    <t xml:space="preserve">AJUSTE DE CALIDAD </t>
  </si>
  <si>
    <t xml:space="preserve">7 HRS T-201 MANTENIMIENTO ELECTRICO , 5.5 HRS T-208 , 3 HRS T-312 , 5.5 HRS T-317 AJUSTE MAYOR DE CALIDAD , 
1 HRS TODOS LOS TELARES PARPADEO ELECTRICO TORMENTA EN PLANTA . </t>
  </si>
  <si>
    <t>ATADO DE RIZO/CAMBIO DE MODELO</t>
  </si>
  <si>
    <t>DANIEL VALTIERA</t>
  </si>
  <si>
    <t>VIERNES</t>
  </si>
  <si>
    <t>DANIEL / JOSUE</t>
  </si>
  <si>
    <t>FM TRAMA</t>
  </si>
  <si>
    <t>ATADO ESSENTIAL / AJUSTE MAYOR CALIDAD</t>
  </si>
  <si>
    <t>FE BLOQUEOS CONSTANTES</t>
  </si>
  <si>
    <t>FE ELECTROIMÀN</t>
  </si>
  <si>
    <t>FE TARJETA 210</t>
  </si>
  <si>
    <t>MUESTRAS / ATADO RIZO</t>
  </si>
  <si>
    <t>8 H T-201 PREVENTIVO, 4 H T-204 ATADO ESSENTIAL / AJUSTE MAYOR CALIDAD, 2 H T-305 FE BLOQUEOS CONSTANTES,  2 H T-311 FE ELECTROIMÀN, 4 H T-312 FE TARJETA 210, 5 H T-314MUESTRAS / ATADO RIZO</t>
  </si>
  <si>
    <t>CALIDAD PIE</t>
  </si>
  <si>
    <t xml:space="preserve">DESCONTAR: 8 HRS A T-201 ATADO DE RIZO PARA CAMBIO DE MODELO, </t>
  </si>
  <si>
    <t xml:space="preserve">DESCONTAR: 5 HRS A T-203 ATADO DE RIZO PARA DESARROLLO  DE MODEL, 2 HRS A T-214, 2 HRS A T-312 AJUSTE DE CALIDAD, 
                          2 HRS A T-306 PRUEBAS ELECTRICAS TARJETA </t>
  </si>
  <si>
    <t>CAMBIO ACEITE</t>
  </si>
  <si>
    <t>MARRAS CALIDAD RIZO</t>
  </si>
  <si>
    <t>FE MAYOS SISTEMA ELÉCTRICO</t>
  </si>
  <si>
    <t>5 H T-299 CAMBIO DE ACEIT, 2.5 H T-305 FALLA MAYOR SISTEMA ELÈCTRICO</t>
  </si>
  <si>
    <t>PRUEBAS INVERSOR</t>
  </si>
  <si>
    <t>TELA EMPALMADA</t>
  </si>
  <si>
    <t xml:space="preserve">PRUEBAS DRIVE </t>
  </si>
  <si>
    <t xml:space="preserve">DESCONTAR: 2 H T-202 PRUEBAS INVERSOR, 2 H T-211 PRUEBAS DRIVE </t>
  </si>
  <si>
    <t>SABADO</t>
  </si>
  <si>
    <t>AJUSTE CALIDAD</t>
  </si>
  <si>
    <t>ATADO RIZO / ATADO PIE / CAMBIO DEM ODELO</t>
  </si>
  <si>
    <t>ATADO RIZO CAMBIO DE MODELO</t>
  </si>
  <si>
    <t>LIMPIEZA MANGUERAS MAQUINILLA</t>
  </si>
  <si>
    <t>CALIDAD RIZO</t>
  </si>
  <si>
    <t>4H T-213 ATADO RIZO / ATADO PIE / CAMBIO DE MODELO, 2 H T-308, 3 H T-317 AJUSTE CALIDAD</t>
  </si>
  <si>
    <t>DANIEL/JOSUE</t>
  </si>
  <si>
    <t>ROTURA DE PIE</t>
  </si>
  <si>
    <t>ROTURA DE RIZO/CALIDAD</t>
  </si>
  <si>
    <t>TRAMA</t>
  </si>
  <si>
    <t>CORONA DE BRONCE</t>
  </si>
  <si>
    <t>TIRANTERIA</t>
  </si>
  <si>
    <t>ATADO DE RIZO/REPASO</t>
  </si>
  <si>
    <t>HILOS TORCIDOS</t>
  </si>
  <si>
    <t xml:space="preserve">5.5  HRS A T-213, 6  HRS A T-213 4.5 HRS A T-317 AJUSTE DE CALIDAD , 5 HRS A T-315 REFACC CORONA DE BRONCE DE REDUCTOR TIRAPIEZA, 3 HRS A T-316 FALLA MAYOR TIRANTERIA, </t>
  </si>
  <si>
    <t>TELA LACIA DE PIE</t>
  </si>
  <si>
    <t xml:space="preserve">REFACCIÒN CORONA DE BRONCE </t>
  </si>
  <si>
    <t>2 HRS A T-205,  3 HRS A T-214,  4  HRS A T-312 AJUSTE MAYOR DE CALIDAD,,   6.5 HRS A T-315 REFACC CORONA DE BRONCE DE REDUCTOR TIRAPIEZA,  4.5 HRS A T-317 REPASO, ATADO RIZO PARA CAMBIO MODELO</t>
  </si>
  <si>
    <t>06:30-14:30</t>
  </si>
  <si>
    <t xml:space="preserve">DOMINGO </t>
  </si>
  <si>
    <t>DOMINGO</t>
  </si>
  <si>
    <t xml:space="preserve">2 HRS T-213 , 2 HRS -213, 2 HRS T-312  AJUSTE MAYOR DE CALIDAD ,  3 HRS T-308 FALLA MAYOR EN MARCOS DE TELAR .  
</t>
  </si>
  <si>
    <t>MALLAS ROTAS</t>
  </si>
  <si>
    <t>FE / CALIDAD RIZO</t>
  </si>
  <si>
    <t xml:space="preserve">FE / FM COMUNICACIÓN </t>
  </si>
  <si>
    <t>JOSUE</t>
  </si>
  <si>
    <t>CALIDAD TELA PIE  / ATADO PIE / AJUSTE CALIDAD</t>
  </si>
  <si>
    <t>4 H T-317 CALIDAD TELA PIE  / ATADO PIE / AJUSTE CALIDAD</t>
  </si>
  <si>
    <t xml:space="preserve">DESCONTAR: 3 HRS A T-310, 3 HRS A T-312 MAYOR AJUSTE DE CALIDAD, 3 HRS A T-314 ATADO DE RIZO PARA CAMBIO DE MODELO,    1.5 HRS A T-305 FALLA ELECTRICAS PROLONGADA </t>
  </si>
  <si>
    <t>FE / FM TARJTEAS</t>
  </si>
  <si>
    <t xml:space="preserve">FM BALANCINES </t>
  </si>
  <si>
    <t xml:space="preserve">CALIDAD RIZO </t>
  </si>
  <si>
    <t>4.5 HRS T 211 FE / FM TARJTEAS, 1 HRS t-210, 2 HRS t-308, 2 HRS T-310 AJUSTE MAYOR CALIDAD</t>
  </si>
  <si>
    <t xml:space="preserve">1 HRS T-208 ERROR DE CONTROLADOR , 1.5 HRS T-211 , 4.5 HRS T-214 , 4.5 HRS T-312 AJUSTE MAYOR DE CALIDAD 
4.5 HRS T-315 FALLA MAYOR EN SISTEMA RIZADOR . </t>
  </si>
  <si>
    <t>ATADO RIZO/CAMBIO MODELO</t>
  </si>
  <si>
    <t>TARJETA CPU</t>
  </si>
  <si>
    <t xml:space="preserve">DESCONTAR:  4 HRS T-208 TARJETA CPU ,2 HRS T-213 ,2  HRS T-214  ATADO DE RIZO PARA CAMBIO DE MODELO 
2 HRS A T-308, 4 HRS A T-312, 3 HRS A T-318  AJUSTE MAYOR DE CALIDAD 
</t>
  </si>
  <si>
    <t xml:space="preserve">5.5 HRS T-215 Y # HRS T-310 MANTENIMIENTO A MAQUINILLAS DE TELAR , 
2 HRS T-303 , 4 HRS T-312 , 2 HRS T-318  AJUSTE MAYOR DE CALIDAD 
</t>
  </si>
  <si>
    <t>FM MAYOR BALANCINES</t>
  </si>
  <si>
    <t>FM POSTES</t>
  </si>
  <si>
    <t>ajuste calidad</t>
  </si>
  <si>
    <t>7 H T-301 FM MAYOR BALANCINES, 3H T-314 FM POSTES H T-316 FM SISTEMA INSERCIÓN DE TRAMA, 4 H T-315, 4 H T-318 AJUSTE MAYOR CALIDAD</t>
  </si>
  <si>
    <t>ATADO RIZO/PIE</t>
  </si>
  <si>
    <t>DESCONTAR: 2 HRS A T-201 FALLA MAYOR INSERCION DE TRAMA, 4.5 HRS A T-301 FALLA MAYOR TIRANTERIA, 
8 HRS A T-316 REFACC RESOLVER, 2 HRS A T-318 AJUSTE MAYOR DE CALIDAD</t>
  </si>
  <si>
    <t>MIECOLES</t>
  </si>
  <si>
    <t>CAMBIO DE ACEITE</t>
  </si>
  <si>
    <t>FM REVERSA</t>
  </si>
  <si>
    <t>4 HRS T-300 CAMBIO DE ACEITE, 2 H T-309 FM REVERSA, 1.5 HRS T312, 2 HRS T-314,  2 HRS T-315 AJUSTE MAYOR CALIDAD</t>
  </si>
  <si>
    <t xml:space="preserve">2.5 HRS T-202 FALLA MAYOR SISTEMA RIZADOR ,   2 HRS T-208 CAMBIO DE RIZO PARA CAMBIO DE MODELO
 , 3 HRS T-214 PRUEBAS REF ELECTRICAS ,   </t>
  </si>
  <si>
    <t>CAMBIO MODELO</t>
  </si>
  <si>
    <t>REFACC MOTOR REVERSA</t>
  </si>
  <si>
    <t>DESCONTAR:  3 HRS A T-202 ATADO DE RIZO PARA CAMBIO DE MODELO, 4 HRS A T-208 ATADO DE RIZO PARA CAMBIO DE MODELO,5.5 HRS A T-309 REFACC MOTOR DE REVERSA</t>
  </si>
  <si>
    <t>FUEGO INCIPIENTE</t>
  </si>
  <si>
    <t xml:space="preserve">FM INSERCIÓN TAMA </t>
  </si>
  <si>
    <t>FE TARJETA MICRON</t>
  </si>
  <si>
    <t xml:space="preserve">8 HRS T-202 FUEGO INCIPIENTE,3 HRS T-204 FM INSERCIÓN TRAMA, 4 HRS T-211 FE TARJETA MICRON, 
</t>
  </si>
  <si>
    <t>22:30-14:30</t>
  </si>
  <si>
    <t xml:space="preserve">                                                                                                                                        </t>
  </si>
  <si>
    <t>FALLA TIRANTERIA</t>
  </si>
  <si>
    <t>DESCONTAR: 8 HRS A T-202 ENDEREZADO HILOS DE TELAR POR CONATO, 2 HRS A T-207 AJUSTE MAYOR DE TRAMA,  
2 HRS A T-301 FALLA MAYOR TIRANTERIA, 1 HRS A T-317 AJUSTE DE CALIDAD,</t>
  </si>
  <si>
    <t xml:space="preserve">DESCONTAR: 8 HRS A T-202 ENDEREZADO HILOS DE TELAR POR CONATO, 
2 HRS T-201, 4 HRS T-312, 4 HRS T-313  AJUSTE MAYOR DE CALIDAD ,
 4 HRS T-301 FALLA MAYOR EN BALANCINES DE MAQUINILLA . 
</t>
  </si>
  <si>
    <t>ENDEREZADO DE HILOS POR CONATO</t>
  </si>
  <si>
    <t xml:space="preserve">MANTENIMIENTO A BALANCINES </t>
  </si>
  <si>
    <t xml:space="preserve">DESCONTAR: 8 HRS A T-202 ENDEREZADO HILOS DE TELAR POR CONATO, 
4.5 HRS T-205 , 4 HRS T-207  , 2 HRS T-317 AJUSTE MAYOR DE CALIDAD  , 
2 HRS T-301 MANTENIMIENTO BALANCINES DE TELAR  . 
</t>
  </si>
  <si>
    <t>FELIX/JOSUE</t>
  </si>
  <si>
    <t>REFACC SELECTORA</t>
  </si>
  <si>
    <t>MOTOR PRINCIPAL</t>
  </si>
  <si>
    <t>REFACC MOTOR TIRAPIEZA</t>
  </si>
  <si>
    <t>AJUSTE MODELO</t>
  </si>
  <si>
    <t xml:space="preserve">DESCONTAR: 8 HRS A T-202 ENDEREZADO HILOS DE TELAR POR CONATO,   3 HRS A T-313, 2  HRS T-317 AJUSTE MAYOR DE CALIDAD  
8 HRS T-301 MANTENIMIENTO BALANCINES DE TELAR, 3 HRS A T-313 FALLA MAYOR TIRANTERIA
</t>
  </si>
  <si>
    <t>DANIEL / / JOSUE</t>
  </si>
  <si>
    <t xml:space="preserve">PRUEBAS ARRANQUE / ENDEREZADO </t>
  </si>
  <si>
    <t xml:space="preserve">ENDEREZADO </t>
  </si>
  <si>
    <t>8 H T-202 REPASO TOTAL, 8 H T-301 MANTENIMIENTO A BALANCINES, 2.5 T-314, 2.5 T-320 AJUSTE CALIDAD</t>
  </si>
  <si>
    <t>REPASO TOTAL</t>
  </si>
  <si>
    <t>DESARROLLO DIBUJO</t>
  </si>
  <si>
    <t>8 H T-202 ENDEREZADO,8 H T-301PRUEBAS ARRANQUE / ENDEREZADO, 2 H T-315 DESARROLLO DIBUJO, 1.5 H T-317 AJUSTE CALIDAD</t>
  </si>
  <si>
    <t>ATADO PIE/FALLA MECANICA</t>
  </si>
  <si>
    <t xml:space="preserve">DESCONTAR:            8 HRS A T-202 ENDEREZADO HILOS DE TELAR POR CONATO,               2    HRS A T-300 FE MOTOR RIZADOR,  
            1.5  HRS A T-308 AJUSTE MAYOR DE CALIDAD            8 HRS T-301 MANTENIMIENTO BALANCINES DE TELAR, 
                    4    HRS A T-213 ATADO DE RIZO PARA CAMBIO MODELO,
</t>
  </si>
  <si>
    <t>FM MÒDULOS</t>
  </si>
  <si>
    <t>FM CINTAS</t>
  </si>
  <si>
    <t>ENDEREZADO</t>
  </si>
  <si>
    <t>FM MALLAS</t>
  </si>
  <si>
    <t xml:space="preserve">ATADO RIZO / FM TUBO ARRASTRE </t>
  </si>
  <si>
    <t>2.5 HRS T-201 CINTAS, 8 H T-202 ENDEREZADO / REPASO PEINE, 2.5 HRS T-209 FM PINZAS, 2.5 HRS T-301 FM MALLAS, 
1.5 H T-303 FM TUBO ARRASTRE, 4 HRS T-314 4 HRS T-315 AJUSTE MAYOR DE CALIDAD</t>
  </si>
  <si>
    <t xml:space="preserve">DESCONTAR: 8 HRS A T-202 ENDEREZADO HILOS DE TELAR POR CONATO,  3 HRS A T-208 ATADO RIZO PARA CAMBIO DE MODELO, 
4 HRS A T-214 REFACC MOTOR PRINCIPAL MAS VELOCIDAD,  8 HRS T-301 MANTENIMIENTO BALANCINES DE TELAR,  
5 HRS A T-315 REFACC MOTOR TIRAPIEZA,  3 HRS T-317 AJUSTE MAYOR DE CALIDAD  ,  
</t>
  </si>
  <si>
    <t xml:space="preserve">DESCONTAR: 8 HRS A T-202 ENDEREZADO HILOS DE TELAR POR CONATO, 
# HRS T-208 FALLA DE POLIPASTO Y ATADO DE RIZO  
# HRS T-203 , # HRS T-209 , #  HRS T-314 AJUSTE MAYOR DE CALIDAD , 
</t>
  </si>
  <si>
    <t>ATADO PIE/ FALLA MECANICA</t>
  </si>
  <si>
    <t>ATADO RIZO/FALLA ELECTRICA</t>
  </si>
  <si>
    <t>DESCONTAR: 3.5 HRS A T-202 BLOQUEOS ELECTRICOS CONSTANTES, 3 HRS A T-314 AJUSTE DE CALIDAD, 5 HRS A T-307, 
3 HRS A T-312 FALLA MECANICA ELECTRICA GRUA GENKINGER PARA ATADO DE RIZOS.</t>
  </si>
  <si>
    <t>FE MOTOR</t>
  </si>
  <si>
    <t xml:space="preserve">CORRECTIVO TIRANTERÍA </t>
  </si>
  <si>
    <t xml:space="preserve">3 HRS T-312,  5 H T-318  AJUSTE CALIDAD, 8 H T316 CORRECTIVO TIRANTERÍA, </t>
  </si>
  <si>
    <t xml:space="preserve">FALLA MAYOR EN BATAN </t>
  </si>
  <si>
    <t xml:space="preserve">FALLA MAYOR EN EMBRAGUE DE TELAR </t>
  </si>
  <si>
    <t xml:space="preserve">AJUSTE DE MAYOR DE CALIDAD </t>
  </si>
  <si>
    <t xml:space="preserve">7 HRS T-201 FALLA MAYOR EN BATAN DE TELAR ,  1.5 HRS T-204 FALLA MAYOR EN EMBRAGUE DE TELAR 
2.5 HRS T-202 , 4 HRS T-206 , 3.5 HRS T-301 , 5 HRS T-308 AJUSTE MAYOR DE CALIDAD ,  
8 HRS T-316 MANTENIMIENTO MAYOR A TIRANTERIA  , </t>
  </si>
  <si>
    <t>DESCONTAR: 6 HRS A T-204 FALLA MAYOR SISTEMA DE TRAMA, 8 HRS A T-316 TIRANTERIA, HRS A T-320 AJUSTE DE CALIDAD, 3 HRS A T-315 AJUSTE DE CALIDAD.</t>
  </si>
  <si>
    <t xml:space="preserve">14:30-22:30 </t>
  </si>
  <si>
    <t xml:space="preserve">SISTEMA RIZADOR </t>
  </si>
  <si>
    <t xml:space="preserve">MACHUCON EN TELAR </t>
  </si>
  <si>
    <t>2.5 HRS T-203 FALLA MAYOR EN SISTEMA RIZADOR , 4 HRS T-204 MACHUCON EN TELAR , 
8 HRS T-208 REFACCIÒN  RODAJAS 87263</t>
  </si>
  <si>
    <t xml:space="preserve">6 H T-208 REFACIÓN, 4 hrs  t-316 tiranteria  </t>
  </si>
  <si>
    <t xml:space="preserve">  3.5  HRS T-203 REFACC MOTOR RIZADOR , 7 HRS T-204 FALLA MAYOR EN SISTEMA DE TRAMA
8 HRS T-208 REFACCIÒN  RODAJAS 87263, 3 HRS A T-304 ATADO DE RIZO PARA CAMBIO DE MODELO.</t>
  </si>
  <si>
    <t>ATADO RIZO ESPECIAL</t>
  </si>
  <si>
    <t xml:space="preserve">MUESTRAS </t>
  </si>
  <si>
    <t>EN ESPERA DE REFACCIÓN</t>
  </si>
  <si>
    <t xml:space="preserve">8 H T-208 EN ESPERA DE REFACCIÓN, H T-209 ATADO ESPECIAL, </t>
  </si>
  <si>
    <t>FM TUBO DE ARRASTE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</si>
</sst>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_-* #,##0_-;\-* #,##0_-;_-* &quot;-&quot;??_-;_-@_-"/>
    <numFmt numFmtId="166" formatCode="0.0%"/>
    <numFmt numFmtId="167" formatCode="dd/mm/yyyy;@"/>
    <numFmt numFmtId="168" formatCode="[$-F800]dddd\,\ mmmm\ dd\,\ yyyy"/>
    <numFmt numFmtId="169" formatCode="0_ ;\-0\ "/>
  </numFmts>
  <fonts count="25" x14ac:knownFonts="1">
    <font>
      <sz val="10"/>
      <name val="Arial"/>
    </font>
    <font>
      <sz val="10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color indexed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6"/>
      <color indexed="9"/>
      <name val="Arial"/>
      <family val="2"/>
    </font>
    <font>
      <b/>
      <sz val="9"/>
      <color indexed="10"/>
      <name val="Arial"/>
      <family val="2"/>
    </font>
    <font>
      <sz val="10"/>
      <color indexed="9"/>
      <name val="Times New Roman"/>
      <family val="1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7"/>
      <color indexed="12"/>
      <name val="Arial"/>
      <family val="2"/>
    </font>
    <font>
      <b/>
      <sz val="7.5"/>
      <color indexed="12"/>
      <name val="Arial"/>
      <family val="2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CFFCC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202">
    <xf numFmtId="0" fontId="0" fillId="0" borderId="0" xfId="0"/>
    <xf numFmtId="0" fontId="4" fillId="0" borderId="2" xfId="0" applyFont="1" applyBorder="1" applyAlignment="1" applyProtection="1">
      <alignment horizontal="center"/>
      <protection locked="0"/>
    </xf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0" xfId="0" applyFont="1" applyAlignment="1">
      <alignment horizontal="center"/>
    </xf>
    <xf numFmtId="0" fontId="5" fillId="0" borderId="0" xfId="0" applyFont="1"/>
    <xf numFmtId="0" fontId="0" fillId="0" borderId="3" xfId="0" applyBorder="1"/>
    <xf numFmtId="0" fontId="3" fillId="0" borderId="3" xfId="0" applyFont="1" applyBorder="1"/>
    <xf numFmtId="0" fontId="4" fillId="0" borderId="2" xfId="0" applyFont="1" applyBorder="1" applyAlignment="1">
      <alignment horizontal="center"/>
    </xf>
    <xf numFmtId="0" fontId="0" fillId="0" borderId="2" xfId="0" applyBorder="1"/>
    <xf numFmtId="0" fontId="3" fillId="0" borderId="0" xfId="0" applyFont="1"/>
    <xf numFmtId="164" fontId="7" fillId="0" borderId="4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4" fillId="0" borderId="5" xfId="0" applyFont="1" applyBorder="1" applyAlignment="1" applyProtection="1">
      <alignment horizontal="center"/>
      <protection locked="0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3" fillId="0" borderId="6" xfId="0" applyFont="1" applyBorder="1"/>
    <xf numFmtId="0" fontId="0" fillId="0" borderId="7" xfId="0" applyBorder="1"/>
    <xf numFmtId="0" fontId="3" fillId="0" borderId="9" xfId="0" applyFont="1" applyBorder="1"/>
    <xf numFmtId="0" fontId="0" fillId="0" borderId="10" xfId="0" applyBorder="1"/>
    <xf numFmtId="20" fontId="3" fillId="0" borderId="2" xfId="0" applyNumberFormat="1" applyFont="1" applyBorder="1" applyAlignment="1" applyProtection="1">
      <alignment horizontal="left"/>
      <protection locked="0"/>
    </xf>
    <xf numFmtId="0" fontId="11" fillId="0" borderId="0" xfId="0" applyFon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 vertical="center"/>
      <protection locked="0"/>
    </xf>
    <xf numFmtId="164" fontId="5" fillId="0" borderId="0" xfId="0" applyNumberFormat="1" applyFont="1" applyAlignment="1">
      <alignment horizontal="center"/>
    </xf>
    <xf numFmtId="0" fontId="10" fillId="0" borderId="1" xfId="0" applyFont="1" applyBorder="1" applyProtection="1">
      <protection locked="0"/>
    </xf>
    <xf numFmtId="164" fontId="0" fillId="0" borderId="0" xfId="0" applyNumberFormat="1"/>
    <xf numFmtId="164" fontId="5" fillId="0" borderId="0" xfId="0" applyNumberFormat="1" applyFont="1"/>
    <xf numFmtId="0" fontId="5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left"/>
      <protection locked="0"/>
    </xf>
    <xf numFmtId="0" fontId="12" fillId="0" borderId="9" xfId="0" applyFont="1" applyBorder="1" applyProtection="1">
      <protection locked="0"/>
    </xf>
    <xf numFmtId="20" fontId="0" fillId="0" borderId="0" xfId="0" applyNumberFormat="1" applyProtection="1">
      <protection locked="0"/>
    </xf>
    <xf numFmtId="0" fontId="12" fillId="0" borderId="12" xfId="0" applyFont="1" applyBorder="1" applyProtection="1">
      <protection locked="0"/>
    </xf>
    <xf numFmtId="0" fontId="12" fillId="0" borderId="6" xfId="0" applyFont="1" applyBorder="1" applyProtection="1">
      <protection locked="0"/>
    </xf>
    <xf numFmtId="0" fontId="2" fillId="0" borderId="0" xfId="0" applyFont="1" applyProtection="1">
      <protection locked="0"/>
    </xf>
    <xf numFmtId="0" fontId="5" fillId="0" borderId="3" xfId="0" applyFont="1" applyBorder="1" applyProtection="1">
      <protection locked="0"/>
    </xf>
    <xf numFmtId="0" fontId="4" fillId="0" borderId="3" xfId="0" applyFont="1" applyBorder="1" applyAlignment="1" applyProtection="1">
      <alignment horizontal="center"/>
      <protection locked="0"/>
    </xf>
    <xf numFmtId="0" fontId="3" fillId="0" borderId="3" xfId="0" applyFont="1" applyBorder="1" applyProtection="1">
      <protection locked="0"/>
    </xf>
    <xf numFmtId="0" fontId="13" fillId="0" borderId="0" xfId="0" applyFont="1"/>
    <xf numFmtId="0" fontId="13" fillId="0" borderId="0" xfId="0" applyFont="1" applyAlignment="1">
      <alignment horizontal="center"/>
    </xf>
    <xf numFmtId="0" fontId="1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17" fillId="0" borderId="0" xfId="0" applyFont="1"/>
    <xf numFmtId="0" fontId="18" fillId="0" borderId="0" xfId="0" applyFont="1" applyAlignment="1" applyProtection="1">
      <alignment horizontal="left"/>
      <protection locked="0"/>
    </xf>
    <xf numFmtId="0" fontId="19" fillId="0" borderId="0" xfId="0" applyFont="1" applyAlignment="1" applyProtection="1">
      <alignment horizontal="left"/>
      <protection locked="0"/>
    </xf>
    <xf numFmtId="0" fontId="20" fillId="0" borderId="0" xfId="0" applyFont="1" applyAlignment="1" applyProtection="1">
      <alignment horizontal="left" vertical="top" wrapText="1"/>
      <protection locked="0"/>
    </xf>
    <xf numFmtId="0" fontId="20" fillId="0" borderId="7" xfId="0" applyFont="1" applyBorder="1" applyAlignment="1" applyProtection="1">
      <alignment horizontal="left" vertical="top" wrapText="1"/>
      <protection locked="0"/>
    </xf>
    <xf numFmtId="0" fontId="21" fillId="0" borderId="4" xfId="0" applyFont="1" applyBorder="1" applyAlignment="1" applyProtection="1">
      <alignment horizontal="center"/>
      <protection locked="0"/>
    </xf>
    <xf numFmtId="0" fontId="21" fillId="0" borderId="15" xfId="0" applyFont="1" applyBorder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1" fontId="17" fillId="0" borderId="1" xfId="0" applyNumberFormat="1" applyFont="1" applyBorder="1" applyAlignment="1">
      <alignment horizontal="center"/>
    </xf>
    <xf numFmtId="0" fontId="1" fillId="0" borderId="0" xfId="0" applyFont="1"/>
    <xf numFmtId="0" fontId="7" fillId="0" borderId="0" xfId="0" applyFont="1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0" fillId="0" borderId="16" xfId="0" applyBorder="1"/>
    <xf numFmtId="0" fontId="7" fillId="0" borderId="0" xfId="0" applyFont="1" applyAlignment="1">
      <alignment horizontal="center"/>
    </xf>
    <xf numFmtId="1" fontId="4" fillId="0" borderId="2" xfId="0" applyNumberFormat="1" applyFont="1" applyBorder="1" applyAlignment="1">
      <alignment horizontal="center"/>
    </xf>
    <xf numFmtId="0" fontId="4" fillId="0" borderId="17" xfId="0" applyFont="1" applyBorder="1" applyAlignment="1" applyProtection="1">
      <alignment horizontal="center"/>
      <protection locked="0"/>
    </xf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2" fillId="0" borderId="0" xfId="0" applyFont="1"/>
    <xf numFmtId="0" fontId="0" fillId="0" borderId="1" xfId="0" applyBorder="1"/>
    <xf numFmtId="0" fontId="20" fillId="0" borderId="0" xfId="0" applyFont="1" applyAlignment="1">
      <alignment horizontal="left" vertical="top" wrapText="1"/>
    </xf>
    <xf numFmtId="0" fontId="0" fillId="0" borderId="0" xfId="0" applyAlignment="1" applyProtection="1">
      <alignment vertical="center"/>
      <protection locked="0"/>
    </xf>
    <xf numFmtId="0" fontId="12" fillId="0" borderId="10" xfId="0" applyFont="1" applyBorder="1" applyProtection="1">
      <protection locked="0"/>
    </xf>
    <xf numFmtId="0" fontId="4" fillId="0" borderId="2" xfId="0" applyFont="1" applyBorder="1" applyProtection="1">
      <protection locked="0"/>
    </xf>
    <xf numFmtId="0" fontId="22" fillId="0" borderId="0" xfId="0" applyFont="1" applyAlignment="1" applyProtection="1">
      <alignment horizontal="left"/>
      <protection locked="0"/>
    </xf>
    <xf numFmtId="0" fontId="4" fillId="0" borderId="2" xfId="0" applyFont="1" applyBorder="1" applyAlignment="1">
      <alignment horizontal="right"/>
    </xf>
    <xf numFmtId="2" fontId="21" fillId="0" borderId="4" xfId="0" applyNumberFormat="1" applyFont="1" applyBorder="1" applyAlignment="1">
      <alignment horizontal="center"/>
    </xf>
    <xf numFmtId="0" fontId="14" fillId="2" borderId="0" xfId="0" applyFont="1" applyFill="1"/>
    <xf numFmtId="0" fontId="23" fillId="0" borderId="10" xfId="0" applyFont="1" applyBorder="1" applyAlignment="1" applyProtection="1">
      <alignment horizontal="left"/>
      <protection locked="0"/>
    </xf>
    <xf numFmtId="0" fontId="5" fillId="0" borderId="7" xfId="0" applyFont="1" applyBorder="1" applyProtection="1">
      <protection locked="0"/>
    </xf>
    <xf numFmtId="0" fontId="24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0" borderId="0" xfId="0" applyFont="1"/>
    <xf numFmtId="164" fontId="15" fillId="0" borderId="13" xfId="0" applyNumberFormat="1" applyFont="1" applyBorder="1"/>
    <xf numFmtId="0" fontId="15" fillId="0" borderId="14" xfId="0" applyFont="1" applyBorder="1"/>
    <xf numFmtId="164" fontId="15" fillId="0" borderId="14" xfId="0" applyNumberFormat="1" applyFont="1" applyBorder="1"/>
    <xf numFmtId="164" fontId="16" fillId="0" borderId="4" xfId="0" applyNumberFormat="1" applyFont="1" applyBorder="1"/>
    <xf numFmtId="0" fontId="2" fillId="0" borderId="0" xfId="0" applyFont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7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3" fillId="0" borderId="0" xfId="0" applyNumberFormat="1" applyFont="1"/>
    <xf numFmtId="164" fontId="0" fillId="0" borderId="0" xfId="0" applyNumberFormat="1" applyProtection="1">
      <protection locked="0"/>
    </xf>
    <xf numFmtId="164" fontId="3" fillId="0" borderId="0" xfId="0" applyNumberFormat="1" applyFont="1" applyAlignment="1" applyProtection="1">
      <alignment horizontal="center" vertical="center"/>
      <protection locked="0"/>
    </xf>
    <xf numFmtId="164" fontId="4" fillId="0" borderId="17" xfId="0" applyNumberFormat="1" applyFont="1" applyBorder="1" applyAlignment="1" applyProtection="1">
      <alignment horizontal="center"/>
      <protection locked="0"/>
    </xf>
    <xf numFmtId="166" fontId="7" fillId="0" borderId="0" xfId="1" applyNumberFormat="1" applyFont="1" applyFill="1" applyBorder="1" applyAlignment="1" applyProtection="1"/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 wrapText="1"/>
      <protection locked="0"/>
    </xf>
    <xf numFmtId="0" fontId="7" fillId="0" borderId="4" xfId="0" applyFont="1" applyBorder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165" fontId="4" fillId="0" borderId="2" xfId="0" applyNumberFormat="1" applyFont="1" applyBorder="1" applyAlignment="1" applyProtection="1">
      <alignment horizontal="right"/>
      <protection locked="0"/>
    </xf>
    <xf numFmtId="169" fontId="4" fillId="0" borderId="2" xfId="0" applyNumberFormat="1" applyFont="1" applyBorder="1" applyAlignment="1">
      <alignment horizontal="right"/>
    </xf>
    <xf numFmtId="0" fontId="4" fillId="0" borderId="4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4" fillId="0" borderId="15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5" fillId="0" borderId="3" xfId="0" applyFont="1" applyBorder="1"/>
    <xf numFmtId="0" fontId="4" fillId="0" borderId="3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20" fontId="3" fillId="0" borderId="2" xfId="0" applyNumberFormat="1" applyFont="1" applyBorder="1" applyAlignment="1">
      <alignment horizontal="left"/>
    </xf>
    <xf numFmtId="0" fontId="4" fillId="0" borderId="2" xfId="0" applyFont="1" applyBorder="1"/>
    <xf numFmtId="165" fontId="4" fillId="0" borderId="2" xfId="0" applyNumberFormat="1" applyFont="1" applyBorder="1" applyAlignment="1">
      <alignment horizontal="right"/>
    </xf>
    <xf numFmtId="0" fontId="8" fillId="0" borderId="2" xfId="0" applyFont="1" applyBorder="1" applyAlignment="1">
      <alignment horizontal="center"/>
    </xf>
    <xf numFmtId="164" fontId="7" fillId="0" borderId="13" xfId="0" applyNumberFormat="1" applyFont="1" applyBorder="1"/>
    <xf numFmtId="0" fontId="7" fillId="0" borderId="14" xfId="0" applyFont="1" applyBorder="1"/>
    <xf numFmtId="164" fontId="7" fillId="0" borderId="14" xfId="0" applyNumberFormat="1" applyFont="1" applyBorder="1"/>
    <xf numFmtId="0" fontId="2" fillId="0" borderId="0" xfId="0" applyFont="1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applyAlignment="1">
      <alignment vertical="center"/>
    </xf>
    <xf numFmtId="0" fontId="23" fillId="0" borderId="10" xfId="0" applyFont="1" applyBorder="1" applyAlignment="1">
      <alignment horizontal="left"/>
    </xf>
    <xf numFmtId="0" fontId="22" fillId="0" borderId="0" xfId="0" applyFont="1" applyAlignment="1">
      <alignment horizontal="left"/>
    </xf>
    <xf numFmtId="0" fontId="5" fillId="0" borderId="7" xfId="0" applyFont="1" applyBorder="1"/>
    <xf numFmtId="0" fontId="3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2" fillId="0" borderId="9" xfId="0" applyFont="1" applyBorder="1"/>
    <xf numFmtId="0" fontId="12" fillId="0" borderId="12" xfId="0" applyFont="1" applyBorder="1"/>
    <xf numFmtId="0" fontId="12" fillId="0" borderId="6" xfId="0" applyFont="1" applyBorder="1"/>
    <xf numFmtId="0" fontId="12" fillId="0" borderId="10" xfId="0" applyFont="1" applyBorder="1"/>
    <xf numFmtId="0" fontId="20" fillId="0" borderId="7" xfId="0" applyFont="1" applyBorder="1" applyAlignment="1">
      <alignment horizontal="left" vertical="top" wrapText="1"/>
    </xf>
    <xf numFmtId="0" fontId="21" fillId="0" borderId="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20" fontId="0" fillId="0" borderId="0" xfId="0" applyNumberFormat="1"/>
    <xf numFmtId="164" fontId="3" fillId="0" borderId="0" xfId="0" applyNumberFormat="1" applyFont="1" applyAlignment="1">
      <alignment horizontal="center" vertical="center"/>
    </xf>
    <xf numFmtId="164" fontId="4" fillId="0" borderId="17" xfId="0" applyNumberFormat="1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10" fillId="0" borderId="1" xfId="0" applyFont="1" applyBorder="1"/>
    <xf numFmtId="0" fontId="4" fillId="0" borderId="2" xfId="2" applyFont="1" applyBorder="1"/>
    <xf numFmtId="0" fontId="7" fillId="0" borderId="0" xfId="0" applyFont="1" applyAlignment="1">
      <alignment horizontal="left"/>
    </xf>
    <xf numFmtId="165" fontId="4" fillId="0" borderId="25" xfId="0" applyNumberFormat="1" applyFont="1" applyBorder="1" applyAlignment="1">
      <alignment horizontal="right"/>
    </xf>
    <xf numFmtId="164" fontId="4" fillId="4" borderId="2" xfId="0" applyNumberFormat="1" applyFont="1" applyFill="1" applyBorder="1" applyAlignment="1">
      <alignment horizontal="center"/>
    </xf>
    <xf numFmtId="166" fontId="7" fillId="0" borderId="0" xfId="1" applyNumberFormat="1" applyFont="1" applyFill="1" applyBorder="1" applyAlignment="1" applyProtection="1"/>
    <xf numFmtId="0" fontId="3" fillId="0" borderId="5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5" fillId="0" borderId="19" xfId="0" applyFont="1" applyBorder="1" applyAlignment="1" applyProtection="1">
      <alignment horizontal="justify" vertical="justify"/>
      <protection locked="0"/>
    </xf>
    <xf numFmtId="0" fontId="5" fillId="0" borderId="20" xfId="0" applyFont="1" applyBorder="1" applyAlignment="1" applyProtection="1">
      <alignment horizontal="justify" vertical="justify"/>
      <protection locked="0"/>
    </xf>
    <xf numFmtId="0" fontId="5" fillId="0" borderId="21" xfId="0" applyFont="1" applyBorder="1" applyAlignment="1" applyProtection="1">
      <alignment horizontal="justify" vertical="justify"/>
      <protection locked="0"/>
    </xf>
    <xf numFmtId="0" fontId="5" fillId="0" borderId="12" xfId="0" applyFont="1" applyBorder="1" applyAlignment="1" applyProtection="1">
      <alignment horizontal="justify" vertical="justify"/>
      <protection locked="0"/>
    </xf>
    <xf numFmtId="0" fontId="5" fillId="0" borderId="0" xfId="0" applyFont="1" applyAlignment="1" applyProtection="1">
      <alignment horizontal="justify" vertical="justify"/>
      <protection locked="0"/>
    </xf>
    <xf numFmtId="0" fontId="5" fillId="0" borderId="16" xfId="0" applyFont="1" applyBorder="1" applyAlignment="1" applyProtection="1">
      <alignment horizontal="justify" vertical="justify"/>
      <protection locked="0"/>
    </xf>
    <xf numFmtId="0" fontId="5" fillId="0" borderId="6" xfId="0" applyFont="1" applyBorder="1" applyAlignment="1" applyProtection="1">
      <alignment horizontal="justify" vertical="justify"/>
      <protection locked="0"/>
    </xf>
    <xf numFmtId="0" fontId="5" fillId="0" borderId="7" xfId="0" applyFont="1" applyBorder="1" applyAlignment="1" applyProtection="1">
      <alignment horizontal="justify" vertical="justify"/>
      <protection locked="0"/>
    </xf>
    <xf numFmtId="0" fontId="5" fillId="0" borderId="8" xfId="0" applyFont="1" applyBorder="1" applyAlignment="1" applyProtection="1">
      <alignment horizontal="justify" vertical="justify"/>
      <protection locked="0"/>
    </xf>
    <xf numFmtId="0" fontId="9" fillId="0" borderId="10" xfId="0" applyFont="1" applyBorder="1" applyAlignment="1" applyProtection="1">
      <alignment horizontal="left" vertical="top" wrapText="1"/>
      <protection locked="0"/>
    </xf>
    <xf numFmtId="0" fontId="9" fillId="0" borderId="11" xfId="0" applyFont="1" applyBorder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7" xfId="0" applyFont="1" applyBorder="1" applyAlignment="1" applyProtection="1">
      <alignment horizontal="left" vertical="top" wrapText="1"/>
      <protection locked="0"/>
    </xf>
    <xf numFmtId="0" fontId="9" fillId="0" borderId="8" xfId="0" applyFont="1" applyBorder="1" applyAlignment="1" applyProtection="1">
      <alignment horizontal="left" vertical="top" wrapText="1"/>
      <protection locked="0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6" fillId="3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/>
      <protection locked="0"/>
    </xf>
    <xf numFmtId="14" fontId="5" fillId="0" borderId="0" xfId="0" applyNumberFormat="1" applyFont="1" applyAlignment="1" applyProtection="1">
      <alignment horizont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168" fontId="1" fillId="0" borderId="0" xfId="0" applyNumberFormat="1" applyFont="1" applyAlignment="1" applyProtection="1">
      <alignment horizontal="center"/>
      <protection locked="0"/>
    </xf>
    <xf numFmtId="0" fontId="1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3" borderId="0" xfId="0" applyFont="1" applyFill="1" applyAlignment="1">
      <alignment horizontal="center" vertical="center"/>
    </xf>
    <xf numFmtId="0" fontId="5" fillId="0" borderId="19" xfId="0" applyFont="1" applyBorder="1" applyAlignment="1">
      <alignment horizontal="justify" vertical="justify"/>
    </xf>
    <xf numFmtId="0" fontId="5" fillId="0" borderId="20" xfId="0" applyFont="1" applyBorder="1" applyAlignment="1">
      <alignment horizontal="justify" vertical="justify"/>
    </xf>
    <xf numFmtId="0" fontId="5" fillId="0" borderId="21" xfId="0" applyFont="1" applyBorder="1" applyAlignment="1">
      <alignment horizontal="justify" vertical="justify"/>
    </xf>
    <xf numFmtId="0" fontId="5" fillId="0" borderId="12" xfId="0" applyFont="1" applyBorder="1" applyAlignment="1">
      <alignment horizontal="justify" vertical="justify"/>
    </xf>
    <xf numFmtId="0" fontId="5" fillId="0" borderId="0" xfId="0" applyFont="1" applyAlignment="1">
      <alignment horizontal="justify" vertical="justify"/>
    </xf>
    <xf numFmtId="0" fontId="5" fillId="0" borderId="16" xfId="0" applyFont="1" applyBorder="1" applyAlignment="1">
      <alignment horizontal="justify" vertical="justify"/>
    </xf>
    <xf numFmtId="0" fontId="5" fillId="0" borderId="6" xfId="0" applyFont="1" applyBorder="1" applyAlignment="1">
      <alignment horizontal="justify" vertical="justify"/>
    </xf>
    <xf numFmtId="0" fontId="5" fillId="0" borderId="7" xfId="0" applyFont="1" applyBorder="1" applyAlignment="1">
      <alignment horizontal="justify" vertical="justify"/>
    </xf>
    <xf numFmtId="0" fontId="5" fillId="0" borderId="8" xfId="0" applyFont="1" applyBorder="1" applyAlignment="1">
      <alignment horizontal="justify" vertical="justify"/>
    </xf>
    <xf numFmtId="0" fontId="9" fillId="0" borderId="10" xfId="0" applyFont="1" applyBorder="1" applyAlignment="1">
      <alignment horizontal="left" vertical="top" wrapText="1"/>
    </xf>
    <xf numFmtId="0" fontId="9" fillId="0" borderId="11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9" fillId="0" borderId="16" xfId="0" applyFont="1" applyBorder="1" applyAlignment="1">
      <alignment horizontal="left" vertical="top" wrapText="1"/>
    </xf>
    <xf numFmtId="0" fontId="9" fillId="0" borderId="7" xfId="0" applyFont="1" applyBorder="1" applyAlignment="1">
      <alignment horizontal="left" vertical="top" wrapText="1"/>
    </xf>
    <xf numFmtId="0" fontId="9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167" fontId="5" fillId="0" borderId="0" xfId="0" applyNumberFormat="1" applyFont="1" applyAlignment="1">
      <alignment horizontal="center"/>
    </xf>
    <xf numFmtId="168" fontId="1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</cellXfs>
  <cellStyles count="3">
    <cellStyle name="Normal" xfId="0" builtinId="0"/>
    <cellStyle name="Normal 2" xfId="2" xr:uid="{67FC028D-31EE-4D5F-B408-C07D698A896C}"/>
    <cellStyle name="Porcentaje" xfId="1" builtinId="5"/>
  </cellStyles>
  <dxfs count="3092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border>
        <vertical/>
        <horizontal/>
      </border>
    </dxf>
    <dxf>
      <font>
        <color rgb="FFFF0000"/>
      </font>
    </dxf>
    <dxf>
      <font>
        <color auto="1"/>
      </font>
      <fill>
        <patternFill>
          <bgColor rgb="FFFF0000"/>
        </patternFill>
      </fill>
    </dxf>
    <dxf>
      <font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border>
        <vertical/>
        <horizontal/>
      </border>
    </dxf>
    <dxf>
      <font>
        <color auto="1"/>
      </font>
      <fill>
        <patternFill>
          <bgColor rgb="FFFF0000"/>
        </patternFill>
      </fill>
    </dxf>
    <dxf>
      <border>
        <vertical/>
        <horizontal/>
      </border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ill>
        <patternFill>
          <bgColor rgb="FFCCFFCC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  <dxf>
      <font>
        <condense val="0"/>
        <extend val="0"/>
        <color indexed="8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CC"/>
      <color rgb="FF00CC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  <pageSetUpPr fitToPage="1"/>
  </sheetPr>
  <dimension ref="A1:Z373"/>
  <sheetViews>
    <sheetView topLeftCell="Q13" zoomScaleNormal="100" workbookViewId="0">
      <selection activeCell="Q4" sqref="Q4:Q14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'29 ABRIL (MIERCOLES)'!G31</f>
        <v>20</v>
      </c>
      <c r="H31" s="91">
        <f>'29 ABRIL (MIERCOLES)'!H31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'29 ABRIL (MIERCOLES)'!G32</f>
        <v>60</v>
      </c>
      <c r="H32" s="94">
        <f>'29 ABRIL (MIERCOLES)'!H32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'29 ABRIL (MIERCOLES)'!M36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'29 ABRIL (MIERCOLES)'!M37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'29 ABRIL (MIERCOLES)'!M38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'29 ABRIL (MIERCOLES)'!M39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'29 ABRIL (MIERCOLES)'!M40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'29 ABRIL (MIERCOLES)'!M41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'29 ABRIL (MIERCOLES)'!M51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'29 ABRIL (MIERCOLES)'!M52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'29 ABRIL (MIERCOLES)'!M53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'29 ABRIL (MIERCOLES)'!M54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'29 ABRIL (MIERCOLES)'!M55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'29 ABRIL (MIERCOLES)'!M56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'29 ABRIL (MIERCOLES)'!M57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'29 ABRIL (MIERCOLES)'!M58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'29 ABRIL (MIERCOLES)'!M59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'29 ABRIL (MIERCOLES)'!M69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'29 ABRIL (MIERCOLES)'!M70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'29 ABRIL (MIERCOLES)'!M71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'29 ABRIL (MIERCOLES)'!M72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'29 ABRIL (MIERCOLES)'!M73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'29 ABRIL (MIERCOLES)'!M74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'29 ABRIL (MIERCOLES)'!M75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'29 ABRIL (MIERCOLES)'!M76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'29 ABRIL (MIERCOLES)'!M77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'29 ABRIL (MIERCOLES)'!M78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'29 ABRIL (MIERCOLES)'!M79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'29 ABRIL (MIERCOLES)'!M80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'29 ABRIL (MIERCOLES)'!M81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'29 ABRIL (MIERCOLES)'!M82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'29 ABRIL (MIERCOLES)'!M83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'29 ABRIL (MIERCOLES)'!M84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'29 ABRIL (MIERCOLES)'!M85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'29 ABRIL (MIERCOLES)'!M86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'29 ABRIL (MIERCOLES)'!M87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'29 ABRIL (MIERCOLES)'!M88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'29 ABRIL (MIERCOLES)'!M89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'29 ABRIL (MIERCOLES)'!M90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'29 ABRIL (MIERCOLES)'!M100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'29 ABRIL (MIERCOLES)'!M101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'29 ABRIL (MIERCOLES)'!M125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'29 ABRIL (MIERCOLES)'!M126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'29 ABRIL (MIERCOLES)'!M127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'29 ABRIL (MIERCOLES)'!M128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'29 ABRIL (MIERCOLES)'!M129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'29 ABRIL (MIERCOLES)'!M130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'29 ABRIL (MIERCOLES)'!M140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'29 ABRIL (MIERCOLES)'!M141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'29 ABRIL (MIERCOLES)'!M142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'29 ABRIL (MIERCOLES)'!M143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'29 ABRIL (MIERCOLES)'!M144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'29 ABRIL (MIERCOLES)'!M145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'29 ABRIL (MIERCOLES)'!M146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'29 ABRIL (MIERCOLES)'!M147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'29 ABRIL (MIERCOLES)'!M148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'29 ABRIL (MIERCOLES)'!M158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'29 ABRIL (MIERCOLES)'!M159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'29 ABRIL (MIERCOLES)'!M160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'29 ABRIL (MIERCOLES)'!M161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'29 ABRIL (MIERCOLES)'!M162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'29 ABRIL (MIERCOLES)'!M163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'29 ABRIL (MIERCOLES)'!M164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'29 ABRIL (MIERCOLES)'!M165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'29 ABRIL (MIERCOLES)'!M166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'29 ABRIL (MIERCOLES)'!M167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'29 ABRIL (MIERCOLES)'!M168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'29 ABRIL (MIERCOLES)'!M169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'29 ABRIL (MIERCOLES)'!M170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'29 ABRIL (MIERCOLES)'!M171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'29 ABRIL (MIERCOLES)'!M172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'29 ABRIL (MIERCOLES)'!M173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'29 ABRIL (MIERCOLES)'!M174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'29 ABRIL (MIERCOLES)'!M175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'29 ABRIL (MIERCOLES)'!M176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'29 ABRIL (MIERCOLES)'!M177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'29 ABRIL (MIERCOLES)'!M178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'29 ABRIL (MIERCOLES)'!M179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'29 ABRIL (MIERCOLES)'!M216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'29 ABRIL (MIERCOLES)'!M217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'29 ABRIL (MIERCOLES)'!M214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'29 ABRIL (MIERCOLES)'!M215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'29 ABRIL (MIERCOLES)'!M216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'29 ABRIL (MIERCOLES)'!M217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'29 ABRIL (MIERCOLES)'!M218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'29 ABRIL (MIERCOLES)'!M219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'29 ABRIL (MIERCOLES)'!M229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'29 ABRIL (MIERCOLES)'!M230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'29 ABRIL (MIERCOLES)'!M231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'29 ABRIL (MIERCOLES)'!M232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'29 ABRIL (MIERCOLES)'!M233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'29 ABRIL (MIERCOLES)'!M234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'29 ABRIL (MIERCOLES)'!M235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'29 ABRIL (MIERCOLES)'!M236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'29 ABRIL (MIERCOLES)'!M237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'29 ABRIL (MIERCOLES)'!M247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'29 ABRIL (MIERCOLES)'!M248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'29 ABRIL (MIERCOLES)'!M249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'29 ABRIL (MIERCOLES)'!M250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'29 ABRIL (MIERCOLES)'!M251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'29 ABRIL (MIERCOLES)'!M252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'29 ABRIL (MIERCOLES)'!M253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'29 ABRIL (MIERCOLES)'!M254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'29 ABRIL (MIERCOLES)'!M255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'29 ABRIL (MIERCOLES)'!M256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'29 ABRIL (MIERCOLES)'!M257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'29 ABRIL (MIERCOLES)'!M258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'29 ABRIL (MIERCOLES)'!M259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'29 ABRIL (MIERCOLES)'!M260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'29 ABRIL (MIERCOLES)'!M261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'29 ABRIL (MIERCOLES)'!M262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'29 ABRIL (MIERCOLES)'!M263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'29 ABRIL (MIERCOLES)'!M264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'29 ABRIL (MIERCOLES)'!M265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'29 ABRIL (MIERCOLES)'!M266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'29 ABRIL (MIERCOLES)'!M267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'29 ABRIL (MIERCOLES)'!M268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'29 ABRIL (MIERCOLES)'!M305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'29 ABRIL (MIERCOLES)'!M306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'29 ABRIL (MIERCOLES)'!M421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'29 ABRIL (MIERCOLES)'!M422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3091" priority="180" stopIfTrue="1" operator="equal">
      <formula>1</formula>
    </cfRule>
  </conditionalFormatting>
  <conditionalFormatting sqref="B100:D101">
    <cfRule type="cellIs" dxfId="3090" priority="84" stopIfTrue="1" operator="equal">
      <formula>1</formula>
    </cfRule>
  </conditionalFormatting>
  <conditionalFormatting sqref="B189:D190">
    <cfRule type="cellIs" dxfId="3089" priority="60" stopIfTrue="1" operator="equal">
      <formula>1</formula>
    </cfRule>
  </conditionalFormatting>
  <conditionalFormatting sqref="B278:D279">
    <cfRule type="cellIs" dxfId="3088" priority="40" stopIfTrue="1" operator="equal">
      <formula>1</formula>
    </cfRule>
  </conditionalFormatting>
  <conditionalFormatting sqref="B303:D308 B318:D326 B336:D357">
    <cfRule type="cellIs" dxfId="3087" priority="159" stopIfTrue="1" operator="equal">
      <formula>1</formula>
    </cfRule>
  </conditionalFormatting>
  <conditionalFormatting sqref="B367:D368">
    <cfRule type="cellIs" dxfId="3086" priority="20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3085" priority="179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3084" priority="178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3083" priority="158" stopIfTrue="1" operator="notEqual">
      <formula>0</formula>
    </cfRule>
    <cfRule type="cellIs" dxfId="3082" priority="157" stopIfTrue="1" operator="equal">
      <formula>0</formula>
    </cfRule>
  </conditionalFormatting>
  <conditionalFormatting sqref="H36:H41 H125:H130 H214:H219">
    <cfRule type="cellIs" dxfId="3081" priority="173" operator="lessThan">
      <formula>330</formula>
    </cfRule>
  </conditionalFormatting>
  <conditionalFormatting sqref="H51:H59 H75:H86 H140:H148 H164:H175 H228:H237 H253:H264">
    <cfRule type="cellIs" dxfId="3080" priority="172" operator="lessThan">
      <formula>360</formula>
    </cfRule>
  </conditionalFormatting>
  <conditionalFormatting sqref="H69:H74 H87:H90 H158:H163 H176:H179 H247:H252 H265:H268">
    <cfRule type="cellIs" dxfId="3079" priority="170" operator="lessThan">
      <formula>400</formula>
    </cfRule>
  </conditionalFormatting>
  <conditionalFormatting sqref="H303:H308">
    <cfRule type="cellIs" dxfId="3078" priority="152" operator="lessThan">
      <formula>330</formula>
    </cfRule>
  </conditionalFormatting>
  <conditionalFormatting sqref="H318:H326 H342:H353">
    <cfRule type="cellIs" dxfId="3077" priority="151" operator="lessThan">
      <formula>360</formula>
    </cfRule>
  </conditionalFormatting>
  <conditionalFormatting sqref="H336:H341 H354:H357">
    <cfRule type="cellIs" dxfId="3076" priority="149" operator="lessThan">
      <formula>400</formula>
    </cfRule>
  </conditionalFormatting>
  <conditionalFormatting sqref="K95:K96 M95:M96 O95:O96 A100:A101">
    <cfRule type="cellIs" dxfId="3075" priority="83" stopIfTrue="1" operator="notEqual">
      <formula>0</formula>
    </cfRule>
    <cfRule type="cellIs" dxfId="3074" priority="82" stopIfTrue="1" operator="equal">
      <formula>0</formula>
    </cfRule>
  </conditionalFormatting>
  <conditionalFormatting sqref="K95:K96 M95:M96 O95:O96">
    <cfRule type="cellIs" dxfId="3073" priority="80" stopIfTrue="1" operator="equal">
      <formula>0</formula>
    </cfRule>
    <cfRule type="cellIs" dxfId="3072" priority="81" stopIfTrue="1" operator="notEqual">
      <formula>0</formula>
    </cfRule>
    <cfRule type="cellIs" dxfId="3071" priority="79" stopIfTrue="1" operator="notEqual">
      <formula>0</formula>
    </cfRule>
    <cfRule type="cellIs" dxfId="3070" priority="78" stopIfTrue="1" operator="equal">
      <formula>0</formula>
    </cfRule>
  </conditionalFormatting>
  <conditionalFormatting sqref="K100:K101">
    <cfRule type="cellIs" dxfId="3069" priority="61" stopIfTrue="1" operator="equal">
      <formula>0</formula>
    </cfRule>
    <cfRule type="cellIs" dxfId="3068" priority="62" stopIfTrue="1" operator="notEqual">
      <formula>0</formula>
    </cfRule>
  </conditionalFormatting>
  <conditionalFormatting sqref="K184:K185 M184:M185 O184:O185 A189:A190">
    <cfRule type="cellIs" dxfId="3067" priority="59" stopIfTrue="1" operator="notEqual">
      <formula>0</formula>
    </cfRule>
    <cfRule type="cellIs" dxfId="3066" priority="58" stopIfTrue="1" operator="equal">
      <formula>0</formula>
    </cfRule>
  </conditionalFormatting>
  <conditionalFormatting sqref="K184:K185 M184:M185 O184:O185">
    <cfRule type="cellIs" dxfId="3065" priority="57" stopIfTrue="1" operator="notEqual">
      <formula>0</formula>
    </cfRule>
    <cfRule type="cellIs" dxfId="3064" priority="56" stopIfTrue="1" operator="equal">
      <formula>0</formula>
    </cfRule>
    <cfRule type="cellIs" dxfId="3063" priority="54" stopIfTrue="1" operator="equal">
      <formula>0</formula>
    </cfRule>
    <cfRule type="cellIs" dxfId="3062" priority="55" stopIfTrue="1" operator="notEqual">
      <formula>0</formula>
    </cfRule>
  </conditionalFormatting>
  <conditionalFormatting sqref="K189:K190">
    <cfRule type="cellIs" dxfId="3061" priority="41" stopIfTrue="1" operator="equal">
      <formula>0</formula>
    </cfRule>
    <cfRule type="cellIs" dxfId="3060" priority="42" stopIfTrue="1" operator="notEqual">
      <formula>0</formula>
    </cfRule>
  </conditionalFormatting>
  <conditionalFormatting sqref="K273:K274 M273:M274 O273:O274 A278:A279">
    <cfRule type="cellIs" dxfId="3059" priority="39" stopIfTrue="1" operator="notEqual">
      <formula>0</formula>
    </cfRule>
    <cfRule type="cellIs" dxfId="3058" priority="38" stopIfTrue="1" operator="equal">
      <formula>0</formula>
    </cfRule>
  </conditionalFormatting>
  <conditionalFormatting sqref="K273:K274 M273:M274 O273:O274">
    <cfRule type="cellIs" dxfId="3057" priority="34" stopIfTrue="1" operator="equal">
      <formula>0</formula>
    </cfRule>
    <cfRule type="cellIs" dxfId="3056" priority="35" stopIfTrue="1" operator="notEqual">
      <formula>0</formula>
    </cfRule>
    <cfRule type="cellIs" dxfId="3055" priority="37" stopIfTrue="1" operator="notEqual">
      <formula>0</formula>
    </cfRule>
    <cfRule type="cellIs" dxfId="3054" priority="36" stopIfTrue="1" operator="equal">
      <formula>0</formula>
    </cfRule>
  </conditionalFormatting>
  <conditionalFormatting sqref="K278:K279">
    <cfRule type="cellIs" dxfId="3053" priority="21" stopIfTrue="1" operator="equal">
      <formula>0</formula>
    </cfRule>
    <cfRule type="cellIs" dxfId="3052" priority="22" stopIfTrue="1" operator="notEqual">
      <formula>0</formula>
    </cfRule>
  </conditionalFormatting>
  <conditionalFormatting sqref="K362:K363 M362:M363 O362:O363 A367:A368">
    <cfRule type="cellIs" dxfId="3051" priority="19" stopIfTrue="1" operator="notEqual">
      <formula>0</formula>
    </cfRule>
    <cfRule type="cellIs" dxfId="3050" priority="18" stopIfTrue="1" operator="equal">
      <formula>0</formula>
    </cfRule>
  </conditionalFormatting>
  <conditionalFormatting sqref="K362:K363 M362:M363 O362:O363">
    <cfRule type="cellIs" dxfId="3049" priority="15" stopIfTrue="1" operator="notEqual">
      <formula>0</formula>
    </cfRule>
    <cfRule type="cellIs" dxfId="3048" priority="17" stopIfTrue="1" operator="notEqual">
      <formula>0</formula>
    </cfRule>
    <cfRule type="cellIs" dxfId="3047" priority="16" stopIfTrue="1" operator="equal">
      <formula>0</formula>
    </cfRule>
    <cfRule type="cellIs" dxfId="3046" priority="14" stopIfTrue="1" operator="equal">
      <formula>0</formula>
    </cfRule>
  </conditionalFormatting>
  <conditionalFormatting sqref="K367:K368">
    <cfRule type="cellIs" dxfId="3045" priority="1" stopIfTrue="1" operator="equal">
      <formula>0</formula>
    </cfRule>
    <cfRule type="cellIs" dxfId="3044" priority="2" stopIfTrue="1" operator="notEqual">
      <formula>0</formula>
    </cfRule>
  </conditionalFormatting>
  <conditionalFormatting sqref="M100:M101">
    <cfRule type="cellIs" dxfId="3043" priority="70" stopIfTrue="1" operator="notEqual">
      <formula>0</formula>
    </cfRule>
    <cfRule type="cellIs" dxfId="3042" priority="69" stopIfTrue="1" operator="equal">
      <formula>0</formula>
    </cfRule>
  </conditionalFormatting>
  <conditionalFormatting sqref="M189:M190">
    <cfRule type="cellIs" dxfId="3041" priority="45" stopIfTrue="1" operator="equal">
      <formula>0</formula>
    </cfRule>
    <cfRule type="cellIs" dxfId="3040" priority="46" stopIfTrue="1" operator="notEqual">
      <formula>0</formula>
    </cfRule>
  </conditionalFormatting>
  <conditionalFormatting sqref="M278:M279">
    <cfRule type="cellIs" dxfId="3039" priority="26" stopIfTrue="1" operator="notEqual">
      <formula>0</formula>
    </cfRule>
    <cfRule type="cellIs" dxfId="3038" priority="25" stopIfTrue="1" operator="equal">
      <formula>0</formula>
    </cfRule>
  </conditionalFormatting>
  <conditionalFormatting sqref="M367:M368">
    <cfRule type="cellIs" dxfId="3037" priority="5" stopIfTrue="1" operator="equal">
      <formula>0</formula>
    </cfRule>
    <cfRule type="cellIs" dxfId="3036" priority="6" stopIfTrue="1" operator="notEqual">
      <formula>0</formula>
    </cfRule>
  </conditionalFormatting>
  <conditionalFormatting sqref="S36:S41 S51:S59 S69:S90 S125:S130 S140:S148 S158:S179 S214:S219 S229:S237 S247:S268">
    <cfRule type="cellIs" dxfId="3035" priority="175" operator="lessThan">
      <formula>8</formula>
    </cfRule>
  </conditionalFormatting>
  <conditionalFormatting sqref="S99">
    <cfRule type="cellIs" dxfId="3034" priority="77" stopIfTrue="1" operator="notEqual">
      <formula>0</formula>
    </cfRule>
    <cfRule type="cellIs" dxfId="3033" priority="76" stopIfTrue="1" operator="equal">
      <formula>0</formula>
    </cfRule>
  </conditionalFormatting>
  <conditionalFormatting sqref="S100">
    <cfRule type="cellIs" dxfId="3032" priority="75" operator="lessThan">
      <formula>8</formula>
    </cfRule>
  </conditionalFormatting>
  <conditionalFormatting sqref="S188">
    <cfRule type="cellIs" dxfId="3031" priority="52" stopIfTrue="1" operator="equal">
      <formula>0</formula>
    </cfRule>
    <cfRule type="cellIs" dxfId="3030" priority="53" stopIfTrue="1" operator="notEqual">
      <formula>0</formula>
    </cfRule>
  </conditionalFormatting>
  <conditionalFormatting sqref="S189">
    <cfRule type="cellIs" dxfId="3029" priority="51" operator="lessThan">
      <formula>8</formula>
    </cfRule>
  </conditionalFormatting>
  <conditionalFormatting sqref="S277">
    <cfRule type="cellIs" dxfId="3028" priority="33" stopIfTrue="1" operator="notEqual">
      <formula>0</formula>
    </cfRule>
    <cfRule type="cellIs" dxfId="3027" priority="32" stopIfTrue="1" operator="equal">
      <formula>0</formula>
    </cfRule>
  </conditionalFormatting>
  <conditionalFormatting sqref="S278">
    <cfRule type="cellIs" dxfId="3026" priority="31" operator="lessThan">
      <formula>8</formula>
    </cfRule>
  </conditionalFormatting>
  <conditionalFormatting sqref="S303:S308 S318:S326 S336:S357">
    <cfRule type="cellIs" dxfId="3025" priority="154" operator="lessThan">
      <formula>8</formula>
    </cfRule>
  </conditionalFormatting>
  <conditionalFormatting sqref="S366">
    <cfRule type="cellIs" dxfId="3024" priority="12" stopIfTrue="1" operator="equal">
      <formula>0</formula>
    </cfRule>
    <cfRule type="cellIs" dxfId="3023" priority="13" stopIfTrue="1" operator="notEqual">
      <formula>0</formula>
    </cfRule>
  </conditionalFormatting>
  <conditionalFormatting sqref="S367">
    <cfRule type="cellIs" dxfId="3022" priority="11" operator="lessThan">
      <formula>8</formula>
    </cfRule>
  </conditionalFormatting>
  <conditionalFormatting sqref="U36:U41 U51:U59 U125:U130 U140:U148 U214:U219 U229:U237">
    <cfRule type="cellIs" dxfId="3021" priority="174" operator="lessThan">
      <formula>70</formula>
    </cfRule>
  </conditionalFormatting>
  <conditionalFormatting sqref="U69:U90 U158:U179 U247:U268 U336:U357">
    <cfRule type="cellIs" dxfId="3020" priority="164" operator="lessThan">
      <formula>70</formula>
    </cfRule>
  </conditionalFormatting>
  <conditionalFormatting sqref="U69:U90 U158:U179 U247:U268">
    <cfRule type="cellIs" dxfId="3019" priority="163" operator="lessThan">
      <formula>70</formula>
    </cfRule>
    <cfRule type="cellIs" dxfId="3018" priority="167" operator="lessThan">
      <formula>70</formula>
    </cfRule>
  </conditionalFormatting>
  <conditionalFormatting sqref="U100:U101">
    <cfRule type="cellIs" dxfId="3017" priority="71" operator="lessThan">
      <formula>70</formula>
    </cfRule>
    <cfRule type="cellIs" dxfId="3016" priority="74" operator="lessThan">
      <formula>70</formula>
    </cfRule>
    <cfRule type="cellIs" dxfId="3015" priority="73" operator="lessThan">
      <formula>70</formula>
    </cfRule>
    <cfRule type="cellIs" dxfId="3014" priority="72" operator="lessThan">
      <formula>70</formula>
    </cfRule>
  </conditionalFormatting>
  <conditionalFormatting sqref="U189:U190">
    <cfRule type="cellIs" dxfId="3013" priority="50" operator="lessThan">
      <formula>70</formula>
    </cfRule>
    <cfRule type="cellIs" dxfId="3012" priority="49" operator="lessThan">
      <formula>70</formula>
    </cfRule>
    <cfRule type="cellIs" dxfId="3011" priority="48" operator="lessThan">
      <formula>70</formula>
    </cfRule>
    <cfRule type="cellIs" dxfId="3010" priority="47" operator="lessThan">
      <formula>70</formula>
    </cfRule>
  </conditionalFormatting>
  <conditionalFormatting sqref="U278:U279">
    <cfRule type="cellIs" dxfId="3009" priority="27" operator="lessThan">
      <formula>70</formula>
    </cfRule>
    <cfRule type="cellIs" dxfId="3008" priority="29" operator="lessThan">
      <formula>70</formula>
    </cfRule>
    <cfRule type="cellIs" dxfId="3007" priority="30" operator="lessThan">
      <formula>70</formula>
    </cfRule>
    <cfRule type="cellIs" dxfId="3006" priority="28" operator="lessThan">
      <formula>70</formula>
    </cfRule>
  </conditionalFormatting>
  <conditionalFormatting sqref="U303:U308 U318:U326">
    <cfRule type="cellIs" dxfId="3005" priority="153" operator="lessThan">
      <formula>70</formula>
    </cfRule>
  </conditionalFormatting>
  <conditionalFormatting sqref="U336:U357 U69:U90 U158:U179 U247:U268">
    <cfRule type="cellIs" dxfId="3004" priority="162" operator="lessThan">
      <formula>70</formula>
    </cfRule>
  </conditionalFormatting>
  <conditionalFormatting sqref="U336:U357">
    <cfRule type="cellIs" dxfId="3003" priority="142" operator="lessThan">
      <formula>70</formula>
    </cfRule>
    <cfRule type="cellIs" dxfId="3002" priority="141" operator="lessThan">
      <formula>70</formula>
    </cfRule>
    <cfRule type="cellIs" dxfId="3001" priority="143" operator="lessThan">
      <formula>70</formula>
    </cfRule>
    <cfRule type="cellIs" dxfId="3000" priority="146" operator="lessThan">
      <formula>70</formula>
    </cfRule>
  </conditionalFormatting>
  <conditionalFormatting sqref="U367:U368">
    <cfRule type="cellIs" dxfId="2999" priority="10" operator="lessThan">
      <formula>70</formula>
    </cfRule>
    <cfRule type="cellIs" dxfId="2998" priority="9" operator="lessThan">
      <formula>70</formula>
    </cfRule>
    <cfRule type="cellIs" dxfId="2997" priority="8" operator="lessThan">
      <formula>70</formula>
    </cfRule>
    <cfRule type="cellIs" dxfId="2996" priority="7" operator="lessThan">
      <formula>70</formula>
    </cfRule>
  </conditionalFormatting>
  <conditionalFormatting sqref="W36:W41 W51:W58 W125:W130 W140:W147 W214:W219 W229:W236 W303:W308 W318:W325">
    <cfRule type="cellIs" dxfId="2995" priority="177" stopIfTrue="1" operator="greaterThan">
      <formula>64</formula>
    </cfRule>
  </conditionalFormatting>
  <conditionalFormatting sqref="W303:W308 W318:W325 W36:W41 W51:W58 W125:W130 W140:W147 W214:W219 W229:W236">
    <cfRule type="cellIs" dxfId="2994" priority="176" stopIfTrue="1" operator="equal">
      <formula>0</formula>
    </cfRule>
  </conditionalFormatting>
  <conditionalFormatting sqref="W303:W308 W318:W325">
    <cfRule type="cellIs" dxfId="2993" priority="155" stopIfTrue="1" operator="equal">
      <formula>0</formula>
    </cfRule>
    <cfRule type="cellIs" dxfId="2992" priority="156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  <pageSetUpPr fitToPage="1"/>
  </sheetPr>
  <dimension ref="A1:Z373"/>
  <sheetViews>
    <sheetView topLeftCell="Q12" zoomScaleNormal="100" workbookViewId="0">
      <selection activeCell="Q4" sqref="Q4:Q14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'28 ABRIL (MARTES)'!G31</f>
        <v>20</v>
      </c>
      <c r="H31" s="91">
        <f>'28 ABRIL (MARTES)'!H31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'28 ABRIL (MARTES)'!G32</f>
        <v>60</v>
      </c>
      <c r="H32" s="94">
        <f>'28 ABRIL (MARTES)'!H32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'28 ABRIL (MARTES)'!M36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'28 ABRIL (MARTES)'!M37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'28 ABRIL (MARTES)'!M38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'28 ABRIL (MARTES)'!M39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'28 ABRIL (MARTES)'!M40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'28 ABRIL (MARTES)'!M41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'28 ABRIL (MARTES)'!M51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'28 ABRIL (MARTES)'!M52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'28 ABRIL (MARTES)'!M53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'28 ABRIL (MARTES)'!M54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'28 ABRIL (MARTES)'!M55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'28 ABRIL (MARTES)'!M56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'28 ABRIL (MARTES)'!M57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'28 ABRIL (MARTES)'!M58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'28 ABRIL (MARTES)'!M59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'28 ABRIL (MARTES)'!M69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'28 ABRIL (MARTES)'!M70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'28 ABRIL (MARTES)'!M71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'28 ABRIL (MARTES)'!M72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'28 ABRIL (MARTES)'!M73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'28 ABRIL (MARTES)'!M74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'28 ABRIL (MARTES)'!M75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'28 ABRIL (MARTES)'!M76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'28 ABRIL (MARTES)'!M77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'28 ABRIL (MARTES)'!M78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'28 ABRIL (MARTES)'!M79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'28 ABRIL (MARTES)'!M80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'28 ABRIL (MARTES)'!M81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'28 ABRIL (MARTES)'!M82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'28 ABRIL (MARTES)'!M83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'28 ABRIL (MARTES)'!M84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'28 ABRIL (MARTES)'!M85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'28 ABRIL (MARTES)'!M86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'28 ABRIL (MARTES)'!M87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'28 ABRIL (MARTES)'!M88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'28 ABRIL (MARTES)'!M89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'28 ABRIL (MARTES)'!M90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'28 ABRIL (MARTES)'!M100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'28 ABRIL (MARTES)'!M101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'28 ABRIL (MARTES)'!M125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'28 ABRIL (MARTES)'!M126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'28 ABRIL (MARTES)'!M127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'28 ABRIL (MARTES)'!M128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'28 ABRIL (MARTES)'!M129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'28 ABRIL (MARTES)'!M130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'28 ABRIL (MARTES)'!M140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'28 ABRIL (MARTES)'!M141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'28 ABRIL (MARTES)'!M142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'28 ABRIL (MARTES)'!M143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'28 ABRIL (MARTES)'!M144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'28 ABRIL (MARTES)'!M145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'28 ABRIL (MARTES)'!M146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'28 ABRIL (MARTES)'!M147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'28 ABRIL (MARTES)'!M148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'28 ABRIL (MARTES)'!M158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'28 ABRIL (MARTES)'!M159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'28 ABRIL (MARTES)'!M160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'28 ABRIL (MARTES)'!M161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'28 ABRIL (MARTES)'!M162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'28 ABRIL (MARTES)'!M163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'28 ABRIL (MARTES)'!M164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'28 ABRIL (MARTES)'!M165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'28 ABRIL (MARTES)'!M166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'28 ABRIL (MARTES)'!M167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'28 ABRIL (MARTES)'!M168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'28 ABRIL (MARTES)'!M169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'28 ABRIL (MARTES)'!M170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'28 ABRIL (MARTES)'!M171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'28 ABRIL (MARTES)'!M172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'28 ABRIL (MARTES)'!M173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'28 ABRIL (MARTES)'!M174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'28 ABRIL (MARTES)'!M175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'28 ABRIL (MARTES)'!M176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'28 ABRIL (MARTES)'!M177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'28 ABRIL (MARTES)'!M178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'28 ABRIL (MARTES)'!M179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'28 ABRIL (MARTES)'!M189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'28 ABRIL (MARTES)'!M190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'28 ABRIL (MARTES)'!M214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'28 ABRIL (MARTES)'!M215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'28 ABRIL (MARTES)'!M216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'28 ABRIL (MARTES)'!M217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'28 ABRIL (MARTES)'!M218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'28 ABRIL (MARTES)'!M219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'28 ABRIL (MARTES)'!M229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'28 ABRIL (MARTES)'!M230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'28 ABRIL (MARTES)'!M231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'28 ABRIL (MARTES)'!M232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'28 ABRIL (MARTES)'!M233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'28 ABRIL (MARTES)'!M234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'28 ABRIL (MARTES)'!M235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'28 ABRIL (MARTES)'!M236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'28 ABRIL (MARTES)'!M237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'28 ABRIL (MARTES)'!M247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'28 ABRIL (MARTES)'!M248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'28 ABRIL (MARTES)'!M249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'28 ABRIL (MARTES)'!M250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'28 ABRIL (MARTES)'!M251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'28 ABRIL (MARTES)'!M252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'28 ABRIL (MARTES)'!M253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'28 ABRIL (MARTES)'!M254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'28 ABRIL (MARTES)'!M255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'28 ABRIL (MARTES)'!M256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'28 ABRIL (MARTES)'!M257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'28 ABRIL (MARTES)'!M258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'28 ABRIL (MARTES)'!M259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'28 ABRIL (MARTES)'!M260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'28 ABRIL (MARTES)'!M261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'28 ABRIL (MARTES)'!M262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'28 ABRIL (MARTES)'!M263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'28 ABRIL (MARTES)'!M264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'28 ABRIL (MARTES)'!M265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'28 ABRIL (MARTES)'!M266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'28 ABRIL (MARTES)'!M267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'28 ABRIL (MARTES)'!M268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'28 ABRIL (MARTES)'!M278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'28 ABRIL (MARTES)'!M279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'28 ABRIL (MARTES)'!M448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'28 ABRIL (MARTES)'!M449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2991" priority="172" stopIfTrue="1" operator="equal">
      <formula>1</formula>
    </cfRule>
  </conditionalFormatting>
  <conditionalFormatting sqref="B100:D101">
    <cfRule type="cellIs" dxfId="2990" priority="96" stopIfTrue="1" operator="equal">
      <formula>1</formula>
    </cfRule>
  </conditionalFormatting>
  <conditionalFormatting sqref="B189:D190">
    <cfRule type="cellIs" dxfId="2989" priority="72" stopIfTrue="1" operator="equal">
      <formula>1</formula>
    </cfRule>
  </conditionalFormatting>
  <conditionalFormatting sqref="B278:D279">
    <cfRule type="cellIs" dxfId="2988" priority="52" stopIfTrue="1" operator="equal">
      <formula>1</formula>
    </cfRule>
  </conditionalFormatting>
  <conditionalFormatting sqref="B303:D308 B318:D326 B336:D357">
    <cfRule type="cellIs" dxfId="2987" priority="151" stopIfTrue="1" operator="equal">
      <formula>1</formula>
    </cfRule>
  </conditionalFormatting>
  <conditionalFormatting sqref="B367:D368">
    <cfRule type="cellIs" dxfId="2986" priority="32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985" priority="171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984" priority="170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983" priority="150" stopIfTrue="1" operator="notEqual">
      <formula>0</formula>
    </cfRule>
    <cfRule type="cellIs" dxfId="2982" priority="149" stopIfTrue="1" operator="equal">
      <formula>0</formula>
    </cfRule>
  </conditionalFormatting>
  <conditionalFormatting sqref="H36:H41 H125:H130 H214:H219">
    <cfRule type="cellIs" dxfId="2981" priority="165" operator="lessThan">
      <formula>330</formula>
    </cfRule>
  </conditionalFormatting>
  <conditionalFormatting sqref="H51:H59 H75:H86 H140:H148 H164:H175 H228:H237 H253:H264">
    <cfRule type="cellIs" dxfId="2980" priority="164" operator="lessThan">
      <formula>360</formula>
    </cfRule>
  </conditionalFormatting>
  <conditionalFormatting sqref="H69:H74 H87:H90 H158:H163 H176:H179 H247:H252 H265:H268">
    <cfRule type="cellIs" dxfId="2979" priority="162" operator="lessThan">
      <formula>400</formula>
    </cfRule>
  </conditionalFormatting>
  <conditionalFormatting sqref="H303:H308">
    <cfRule type="cellIs" dxfId="2978" priority="144" operator="lessThan">
      <formula>330</formula>
    </cfRule>
  </conditionalFormatting>
  <conditionalFormatting sqref="H318:H326 H342:H353">
    <cfRule type="cellIs" dxfId="2977" priority="143" operator="lessThan">
      <formula>360</formula>
    </cfRule>
  </conditionalFormatting>
  <conditionalFormatting sqref="H336:H341 H354:H357">
    <cfRule type="cellIs" dxfId="2976" priority="141" operator="lessThan">
      <formula>400</formula>
    </cfRule>
  </conditionalFormatting>
  <conditionalFormatting sqref="K95:K96 M95:M96 O95:O96 A100:A101">
    <cfRule type="cellIs" dxfId="2975" priority="94" stopIfTrue="1" operator="equal">
      <formula>0</formula>
    </cfRule>
    <cfRule type="cellIs" dxfId="2974" priority="95" stopIfTrue="1" operator="notEqual">
      <formula>0</formula>
    </cfRule>
  </conditionalFormatting>
  <conditionalFormatting sqref="K95:K96 M95:M96 O95:O96">
    <cfRule type="cellIs" dxfId="2973" priority="90" stopIfTrue="1" operator="equal">
      <formula>0</formula>
    </cfRule>
    <cfRule type="cellIs" dxfId="2972" priority="93" stopIfTrue="1" operator="notEqual">
      <formula>0</formula>
    </cfRule>
    <cfRule type="cellIs" dxfId="2971" priority="91" stopIfTrue="1" operator="notEqual">
      <formula>0</formula>
    </cfRule>
    <cfRule type="cellIs" dxfId="2970" priority="92" stopIfTrue="1" operator="equal">
      <formula>0</formula>
    </cfRule>
  </conditionalFormatting>
  <conditionalFormatting sqref="K100:K101">
    <cfRule type="cellIs" dxfId="2969" priority="73" stopIfTrue="1" operator="equal">
      <formula>0</formula>
    </cfRule>
    <cfRule type="cellIs" dxfId="2968" priority="74" stopIfTrue="1" operator="notEqual">
      <formula>0</formula>
    </cfRule>
  </conditionalFormatting>
  <conditionalFormatting sqref="K184:K185 M184:M185 O184:O185 A189:A190">
    <cfRule type="cellIs" dxfId="2967" priority="70" stopIfTrue="1" operator="equal">
      <formula>0</formula>
    </cfRule>
    <cfRule type="cellIs" dxfId="2966" priority="71" stopIfTrue="1" operator="notEqual">
      <formula>0</formula>
    </cfRule>
  </conditionalFormatting>
  <conditionalFormatting sqref="K184:K185 M184:M185 O184:O185">
    <cfRule type="cellIs" dxfId="2965" priority="69" stopIfTrue="1" operator="notEqual">
      <formula>0</formula>
    </cfRule>
    <cfRule type="cellIs" dxfId="2964" priority="68" stopIfTrue="1" operator="equal">
      <formula>0</formula>
    </cfRule>
    <cfRule type="cellIs" dxfId="2963" priority="67" stopIfTrue="1" operator="notEqual">
      <formula>0</formula>
    </cfRule>
    <cfRule type="cellIs" dxfId="2962" priority="66" stopIfTrue="1" operator="equal">
      <formula>0</formula>
    </cfRule>
  </conditionalFormatting>
  <conditionalFormatting sqref="K189:K190">
    <cfRule type="cellIs" dxfId="2961" priority="5" stopIfTrue="1" operator="equal">
      <formula>0</formula>
    </cfRule>
    <cfRule type="cellIs" dxfId="2960" priority="6" stopIfTrue="1" operator="notEqual">
      <formula>0</formula>
    </cfRule>
  </conditionalFormatting>
  <conditionalFormatting sqref="K273:K274 M273:M274 O273:O274 A278:A279">
    <cfRule type="cellIs" dxfId="2959" priority="51" stopIfTrue="1" operator="notEqual">
      <formula>0</formula>
    </cfRule>
    <cfRule type="cellIs" dxfId="2958" priority="50" stopIfTrue="1" operator="equal">
      <formula>0</formula>
    </cfRule>
  </conditionalFormatting>
  <conditionalFormatting sqref="K273:K274 M273:M274 O273:O274">
    <cfRule type="cellIs" dxfId="2957" priority="49" stopIfTrue="1" operator="notEqual">
      <formula>0</formula>
    </cfRule>
    <cfRule type="cellIs" dxfId="2956" priority="46" stopIfTrue="1" operator="equal">
      <formula>0</formula>
    </cfRule>
    <cfRule type="cellIs" dxfId="2955" priority="47" stopIfTrue="1" operator="notEqual">
      <formula>0</formula>
    </cfRule>
    <cfRule type="cellIs" dxfId="2954" priority="48" stopIfTrue="1" operator="equal">
      <formula>0</formula>
    </cfRule>
  </conditionalFormatting>
  <conditionalFormatting sqref="K278:K279">
    <cfRule type="cellIs" dxfId="2953" priority="1" stopIfTrue="1" operator="equal">
      <formula>0</formula>
    </cfRule>
    <cfRule type="cellIs" dxfId="2952" priority="2" stopIfTrue="1" operator="notEqual">
      <formula>0</formula>
    </cfRule>
  </conditionalFormatting>
  <conditionalFormatting sqref="K362:K363 M362:M363 O362:O363 A367:A368">
    <cfRule type="cellIs" dxfId="2951" priority="31" stopIfTrue="1" operator="notEqual">
      <formula>0</formula>
    </cfRule>
    <cfRule type="cellIs" dxfId="2950" priority="30" stopIfTrue="1" operator="equal">
      <formula>0</formula>
    </cfRule>
  </conditionalFormatting>
  <conditionalFormatting sqref="K362:K363 M362:M363 O362:O363">
    <cfRule type="cellIs" dxfId="2949" priority="29" stopIfTrue="1" operator="notEqual">
      <formula>0</formula>
    </cfRule>
    <cfRule type="cellIs" dxfId="2948" priority="28" stopIfTrue="1" operator="equal">
      <formula>0</formula>
    </cfRule>
    <cfRule type="cellIs" dxfId="2947" priority="27" stopIfTrue="1" operator="notEqual">
      <formula>0</formula>
    </cfRule>
    <cfRule type="cellIs" dxfId="2946" priority="26" stopIfTrue="1" operator="equal">
      <formula>0</formula>
    </cfRule>
  </conditionalFormatting>
  <conditionalFormatting sqref="K367:K368">
    <cfRule type="cellIs" dxfId="2945" priority="14" stopIfTrue="1" operator="notEqual">
      <formula>0</formula>
    </cfRule>
    <cfRule type="cellIs" dxfId="2944" priority="13" stopIfTrue="1" operator="equal">
      <formula>0</formula>
    </cfRule>
  </conditionalFormatting>
  <conditionalFormatting sqref="M100:M101">
    <cfRule type="cellIs" dxfId="2943" priority="82" stopIfTrue="1" operator="notEqual">
      <formula>0</formula>
    </cfRule>
    <cfRule type="cellIs" dxfId="2942" priority="81" stopIfTrue="1" operator="equal">
      <formula>0</formula>
    </cfRule>
  </conditionalFormatting>
  <conditionalFormatting sqref="M189:M190">
    <cfRule type="cellIs" dxfId="2941" priority="58" stopIfTrue="1" operator="notEqual">
      <formula>0</formula>
    </cfRule>
    <cfRule type="cellIs" dxfId="2940" priority="57" stopIfTrue="1" operator="equal">
      <formula>0</formula>
    </cfRule>
  </conditionalFormatting>
  <conditionalFormatting sqref="M278:M279">
    <cfRule type="cellIs" dxfId="2939" priority="38" stopIfTrue="1" operator="notEqual">
      <formula>0</formula>
    </cfRule>
    <cfRule type="cellIs" dxfId="2938" priority="37" stopIfTrue="1" operator="equal">
      <formula>0</formula>
    </cfRule>
  </conditionalFormatting>
  <conditionalFormatting sqref="M367:M368">
    <cfRule type="cellIs" dxfId="2937" priority="18" stopIfTrue="1" operator="notEqual">
      <formula>0</formula>
    </cfRule>
    <cfRule type="cellIs" dxfId="2936" priority="17" stopIfTrue="1" operator="equal">
      <formula>0</formula>
    </cfRule>
  </conditionalFormatting>
  <conditionalFormatting sqref="S36:S41 S51:S59 S69:S90 S125:S130 S140:S148 S158:S179 S214:S219 S229:S237 S247:S268">
    <cfRule type="cellIs" dxfId="2935" priority="167" operator="lessThan">
      <formula>8</formula>
    </cfRule>
  </conditionalFormatting>
  <conditionalFormatting sqref="S99">
    <cfRule type="cellIs" dxfId="2934" priority="88" stopIfTrue="1" operator="equal">
      <formula>0</formula>
    </cfRule>
    <cfRule type="cellIs" dxfId="2933" priority="89" stopIfTrue="1" operator="notEqual">
      <formula>0</formula>
    </cfRule>
  </conditionalFormatting>
  <conditionalFormatting sqref="S100">
    <cfRule type="cellIs" dxfId="2932" priority="87" operator="lessThan">
      <formula>8</formula>
    </cfRule>
  </conditionalFormatting>
  <conditionalFormatting sqref="S188">
    <cfRule type="cellIs" dxfId="2931" priority="64" stopIfTrue="1" operator="equal">
      <formula>0</formula>
    </cfRule>
    <cfRule type="cellIs" dxfId="2930" priority="65" stopIfTrue="1" operator="notEqual">
      <formula>0</formula>
    </cfRule>
  </conditionalFormatting>
  <conditionalFormatting sqref="S189">
    <cfRule type="cellIs" dxfId="2929" priority="63" operator="lessThan">
      <formula>8</formula>
    </cfRule>
  </conditionalFormatting>
  <conditionalFormatting sqref="S277">
    <cfRule type="cellIs" dxfId="2928" priority="45" stopIfTrue="1" operator="notEqual">
      <formula>0</formula>
    </cfRule>
    <cfRule type="cellIs" dxfId="2927" priority="44" stopIfTrue="1" operator="equal">
      <formula>0</formula>
    </cfRule>
  </conditionalFormatting>
  <conditionalFormatting sqref="S278">
    <cfRule type="cellIs" dxfId="2926" priority="43" operator="lessThan">
      <formula>8</formula>
    </cfRule>
  </conditionalFormatting>
  <conditionalFormatting sqref="S303:S308 S318:S326 S336:S357">
    <cfRule type="cellIs" dxfId="2925" priority="146" operator="lessThan">
      <formula>8</formula>
    </cfRule>
  </conditionalFormatting>
  <conditionalFormatting sqref="S366">
    <cfRule type="cellIs" dxfId="2924" priority="25" stopIfTrue="1" operator="notEqual">
      <formula>0</formula>
    </cfRule>
    <cfRule type="cellIs" dxfId="2923" priority="24" stopIfTrue="1" operator="equal">
      <formula>0</formula>
    </cfRule>
  </conditionalFormatting>
  <conditionalFormatting sqref="S367">
    <cfRule type="cellIs" dxfId="2922" priority="23" operator="lessThan">
      <formula>8</formula>
    </cfRule>
  </conditionalFormatting>
  <conditionalFormatting sqref="U36:U41 U51:U59 U125:U130 U140:U148 U214:U219 U229:U237">
    <cfRule type="cellIs" dxfId="2921" priority="166" operator="lessThan">
      <formula>70</formula>
    </cfRule>
  </conditionalFormatting>
  <conditionalFormatting sqref="U69:U90 U158:U179 U247:U268 U336:U357">
    <cfRule type="cellIs" dxfId="2920" priority="156" operator="lessThan">
      <formula>70</formula>
    </cfRule>
  </conditionalFormatting>
  <conditionalFormatting sqref="U69:U90 U158:U179 U247:U268">
    <cfRule type="cellIs" dxfId="2919" priority="155" operator="lessThan">
      <formula>70</formula>
    </cfRule>
    <cfRule type="cellIs" dxfId="2918" priority="159" operator="lessThan">
      <formula>70</formula>
    </cfRule>
  </conditionalFormatting>
  <conditionalFormatting sqref="U100:U101">
    <cfRule type="cellIs" dxfId="2917" priority="83" operator="lessThan">
      <formula>70</formula>
    </cfRule>
    <cfRule type="cellIs" dxfId="2916" priority="84" operator="lessThan">
      <formula>70</formula>
    </cfRule>
    <cfRule type="cellIs" dxfId="2915" priority="85" operator="lessThan">
      <formula>70</formula>
    </cfRule>
    <cfRule type="cellIs" dxfId="2914" priority="86" operator="lessThan">
      <formula>70</formula>
    </cfRule>
  </conditionalFormatting>
  <conditionalFormatting sqref="U189:U190">
    <cfRule type="cellIs" dxfId="2913" priority="59" operator="lessThan">
      <formula>70</formula>
    </cfRule>
    <cfRule type="cellIs" dxfId="2912" priority="62" operator="lessThan">
      <formula>70</formula>
    </cfRule>
    <cfRule type="cellIs" dxfId="2911" priority="61" operator="lessThan">
      <formula>70</formula>
    </cfRule>
    <cfRule type="cellIs" dxfId="2910" priority="60" operator="lessThan">
      <formula>70</formula>
    </cfRule>
  </conditionalFormatting>
  <conditionalFormatting sqref="U278:U279">
    <cfRule type="cellIs" dxfId="2909" priority="42" operator="lessThan">
      <formula>70</formula>
    </cfRule>
    <cfRule type="cellIs" dxfId="2908" priority="41" operator="lessThan">
      <formula>70</formula>
    </cfRule>
    <cfRule type="cellIs" dxfId="2907" priority="40" operator="lessThan">
      <formula>70</formula>
    </cfRule>
    <cfRule type="cellIs" dxfId="2906" priority="39" operator="lessThan">
      <formula>70</formula>
    </cfRule>
  </conditionalFormatting>
  <conditionalFormatting sqref="U303:U308 U318:U326">
    <cfRule type="cellIs" dxfId="2905" priority="145" operator="lessThan">
      <formula>70</formula>
    </cfRule>
  </conditionalFormatting>
  <conditionalFormatting sqref="U336:U357 U69:U90 U158:U179 U247:U268">
    <cfRule type="cellIs" dxfId="2904" priority="154" operator="lessThan">
      <formula>70</formula>
    </cfRule>
  </conditionalFormatting>
  <conditionalFormatting sqref="U336:U357">
    <cfRule type="cellIs" dxfId="2903" priority="133" operator="lessThan">
      <formula>70</formula>
    </cfRule>
    <cfRule type="cellIs" dxfId="2902" priority="134" operator="lessThan">
      <formula>70</formula>
    </cfRule>
    <cfRule type="cellIs" dxfId="2901" priority="135" operator="lessThan">
      <formula>70</formula>
    </cfRule>
    <cfRule type="cellIs" dxfId="2900" priority="138" operator="lessThan">
      <formula>70</formula>
    </cfRule>
  </conditionalFormatting>
  <conditionalFormatting sqref="U367:U368">
    <cfRule type="cellIs" dxfId="2899" priority="22" operator="lessThan">
      <formula>70</formula>
    </cfRule>
    <cfRule type="cellIs" dxfId="2898" priority="21" operator="lessThan">
      <formula>70</formula>
    </cfRule>
    <cfRule type="cellIs" dxfId="2897" priority="20" operator="lessThan">
      <formula>70</formula>
    </cfRule>
    <cfRule type="cellIs" dxfId="2896" priority="19" operator="lessThan">
      <formula>70</formula>
    </cfRule>
  </conditionalFormatting>
  <conditionalFormatting sqref="W36:W41 W51:W58 W125:W130 W140:W147 W214:W219 W229:W236 W303:W308 W318:W325">
    <cfRule type="cellIs" dxfId="2895" priority="169" stopIfTrue="1" operator="greaterThan">
      <formula>64</formula>
    </cfRule>
  </conditionalFormatting>
  <conditionalFormatting sqref="W303:W308 W318:W325 W36:W41 W51:W58 W125:W130 W140:W147 W214:W219 W229:W236">
    <cfRule type="cellIs" dxfId="2894" priority="168" stopIfTrue="1" operator="equal">
      <formula>0</formula>
    </cfRule>
  </conditionalFormatting>
  <conditionalFormatting sqref="W303:W308 W318:W325">
    <cfRule type="cellIs" dxfId="2893" priority="147" stopIfTrue="1" operator="equal">
      <formula>0</formula>
    </cfRule>
    <cfRule type="cellIs" dxfId="2892" priority="148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  <pageSetUpPr fitToPage="1"/>
  </sheetPr>
  <dimension ref="A1:Z373"/>
  <sheetViews>
    <sheetView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'27 ABRIL (LUNES)'!G31</f>
        <v>20</v>
      </c>
      <c r="H31" s="91">
        <f>'27 ABRIL (LUNES)'!H31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'27 ABRIL (LUNES)'!G32</f>
        <v>60</v>
      </c>
      <c r="H32" s="94">
        <f>'27 ABRIL (LUNES)'!H32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'27 ABRIL (LUNES)'!M36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'27 ABRIL (LUNES)'!M37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'27 ABRIL (LUNES)'!M38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'27 ABRIL (LUNES)'!M39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'27 ABRIL (LUNES)'!M40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'27 ABRIL (LUNES)'!M41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'27 ABRIL (LUNES)'!M51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'27 ABRIL (LUNES)'!M52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'27 ABRIL (LUNES)'!M53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'27 ABRIL (LUNES)'!M54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'27 ABRIL (LUNES)'!M55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'27 ABRIL (LUNES)'!M56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'27 ABRIL (LUNES)'!M57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'27 ABRIL (LUNES)'!M58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'27 ABRIL (LUNES)'!M59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'27 ABRIL (LUNES)'!M69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'27 ABRIL (LUNES)'!M70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'27 ABRIL (LUNES)'!M71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'27 ABRIL (LUNES)'!M72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'27 ABRIL (LUNES)'!M73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'27 ABRIL (LUNES)'!M74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'27 ABRIL (LUNES)'!M75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'27 ABRIL (LUNES)'!M76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'27 ABRIL (LUNES)'!M77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'27 ABRIL (LUNES)'!M78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'27 ABRIL (LUNES)'!M79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'27 ABRIL (LUNES)'!M80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'27 ABRIL (LUNES)'!M81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'27 ABRIL (LUNES)'!M82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'27 ABRIL (LUNES)'!M83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'27 ABRIL (LUNES)'!M84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'27 ABRIL (LUNES)'!M85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'27 ABRIL (LUNES)'!M86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'27 ABRIL (LUNES)'!M87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'27 ABRIL (LUNES)'!M88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'27 ABRIL (LUNES)'!M89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'27 ABRIL (LUNES)'!M90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'27 ABRIL (LUNES)'!M100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'27 ABRIL (LUNES)'!M101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'27 ABRIL (LUNES)'!M125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'27 ABRIL (LUNES)'!M126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'27 ABRIL (LUNES)'!M127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'27 ABRIL (LUNES)'!M128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'27 ABRIL (LUNES)'!M129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'27 ABRIL (LUNES)'!M130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'27 ABRIL (LUNES)'!M140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'27 ABRIL (LUNES)'!M141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'27 ABRIL (LUNES)'!M142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'27 ABRIL (LUNES)'!M143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'27 ABRIL (LUNES)'!M144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'27 ABRIL (LUNES)'!M145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'27 ABRIL (LUNES)'!M146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'27 ABRIL (LUNES)'!M147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'27 ABRIL (LUNES)'!M148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'27 ABRIL (LUNES)'!M158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'27 ABRIL (LUNES)'!M159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'27 ABRIL (LUNES)'!M160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'27 ABRIL (LUNES)'!M161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'27 ABRIL (LUNES)'!M162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'27 ABRIL (LUNES)'!M163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'27 ABRIL (LUNES)'!M164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'27 ABRIL (LUNES)'!M165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'27 ABRIL (LUNES)'!M166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'27 ABRIL (LUNES)'!M167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'27 ABRIL (LUNES)'!M168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'27 ABRIL (LUNES)'!M169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'27 ABRIL (LUNES)'!M170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'27 ABRIL (LUNES)'!M171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'27 ABRIL (LUNES)'!M172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'27 ABRIL (LUNES)'!M173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'27 ABRIL (LUNES)'!M174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'27 ABRIL (LUNES)'!M175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'27 ABRIL (LUNES)'!M176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'27 ABRIL (LUNES)'!M177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'27 ABRIL (LUNES)'!M178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'27 ABRIL (LUNES)'!M179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'27 ABRIL (LUNES)'!M216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'27 ABRIL (LUNES)'!M217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'27 ABRIL (LUNES)'!M214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'27 ABRIL (LUNES)'!M215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'27 ABRIL (LUNES)'!M216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'27 ABRIL (LUNES)'!M217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'27 ABRIL (LUNES)'!M218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'27 ABRIL (LUNES)'!M219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'27 ABRIL (LUNES)'!M229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'27 ABRIL (LUNES)'!M230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'27 ABRIL (LUNES)'!M231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'27 ABRIL (LUNES)'!M232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'27 ABRIL (LUNES)'!M233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'27 ABRIL (LUNES)'!M234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'27 ABRIL (LUNES)'!M235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'27 ABRIL (LUNES)'!M236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'27 ABRIL (LUNES)'!M237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'27 ABRIL (LUNES)'!M247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'27 ABRIL (LUNES)'!M248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'27 ABRIL (LUNES)'!M249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'27 ABRIL (LUNES)'!M250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'27 ABRIL (LUNES)'!M251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'27 ABRIL (LUNES)'!M252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'27 ABRIL (LUNES)'!M253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'27 ABRIL (LUNES)'!M254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'27 ABRIL (LUNES)'!M255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'27 ABRIL (LUNES)'!M256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'27 ABRIL (LUNES)'!M257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'27 ABRIL (LUNES)'!M258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'27 ABRIL (LUNES)'!M259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'27 ABRIL (LUNES)'!M260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'27 ABRIL (LUNES)'!M261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'27 ABRIL (LUNES)'!M262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'27 ABRIL (LUNES)'!M263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'27 ABRIL (LUNES)'!M264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'27 ABRIL (LUNES)'!M265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'27 ABRIL (LUNES)'!M266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'27 ABRIL (LUNES)'!M267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'27 ABRIL (LUNES)'!M268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'27 ABRIL (LUNES)'!M332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'27 ABRIL (LUNES)'!M333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W330"/>
      <c r="X330"/>
      <c r="Y330" s="109"/>
      <c r="Z330" s="109"/>
    </row>
    <row r="331" spans="1:26" ht="13.5" thickBot="1" x14ac:dyDescent="0.25">
      <c r="A331" s="84" t="s">
        <v>47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J331"/>
      <c r="K331" s="108"/>
      <c r="L331"/>
      <c r="M331" s="108"/>
      <c r="N331"/>
      <c r="O331" s="108"/>
      <c r="P331"/>
      <c r="Q331" s="77" t="e">
        <f>AVERAGE(K331,M331,O331)</f>
        <v>#DIV/0!</v>
      </c>
      <c r="R331" s="13"/>
      <c r="S331"/>
      <c r="T331"/>
      <c r="U331"/>
      <c r="V331" s="14">
        <f>AVERAGE(S336:S337)</f>
        <v>8.5</v>
      </c>
      <c r="W331"/>
      <c r="X331"/>
      <c r="Y331" s="110"/>
      <c r="Z331" s="110"/>
    </row>
    <row r="332" spans="1:26" ht="13.5" thickBot="1" x14ac:dyDescent="0.25">
      <c r="A332" s="84" t="s">
        <v>48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11"/>
      <c r="L332"/>
      <c r="M332" s="111"/>
      <c r="N332"/>
      <c r="O332" s="111"/>
      <c r="P332"/>
      <c r="Q332" s="77" t="e">
        <f>AVERAGE(K332,M332,O332)</f>
        <v>#DIV/0!</v>
      </c>
      <c r="R332" s="13"/>
      <c r="S332" s="13" t="s">
        <v>17</v>
      </c>
      <c r="T332"/>
      <c r="U332" s="62"/>
      <c r="V332" s="103">
        <f>COUNT(S336:S337)</f>
        <v>2</v>
      </c>
      <c r="W332"/>
      <c r="X332"/>
      <c r="Y332" s="109"/>
      <c r="Z332" s="109"/>
    </row>
    <row r="333" spans="1:26" x14ac:dyDescent="0.2">
      <c r="A333"/>
      <c r="B333"/>
      <c r="C333"/>
      <c r="D333"/>
      <c r="E333" s="69"/>
      <c r="F333" s="69"/>
      <c r="G333" s="69"/>
      <c r="H333" s="13"/>
      <c r="I333"/>
      <c r="J333"/>
      <c r="K333" s="13"/>
      <c r="L333"/>
      <c r="M333"/>
      <c r="N333"/>
      <c r="O333"/>
      <c r="P333"/>
      <c r="Q333"/>
      <c r="R333" s="13"/>
      <c r="S333"/>
      <c r="T333"/>
      <c r="U333"/>
      <c r="V333" s="63"/>
      <c r="W333"/>
      <c r="X333"/>
      <c r="Y333" s="110"/>
      <c r="Z333" s="110"/>
    </row>
    <row r="334" spans="1:26" x14ac:dyDescent="0.2">
      <c r="A334" s="84"/>
      <c r="B334" s="89"/>
      <c r="C334" s="89"/>
      <c r="D334" s="89"/>
      <c r="E334"/>
      <c r="F334"/>
      <c r="G334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8"/>
      <c r="Q334" s="58"/>
      <c r="R334"/>
      <c r="S334" s="112" t="s">
        <v>37</v>
      </c>
      <c r="T334"/>
      <c r="U334" s="152" t="s">
        <v>41</v>
      </c>
      <c r="V334"/>
      <c r="W334"/>
      <c r="X334"/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9"/>
      <c r="G335" s="9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P335"/>
      <c r="Q335" s="58"/>
      <c r="R335" s="58"/>
      <c r="S335" s="65">
        <v>8.5</v>
      </c>
      <c r="T335" s="58"/>
      <c r="U335" s="153"/>
      <c r="V335" s="58"/>
      <c r="W335"/>
      <c r="X335"/>
      <c r="Y335" s="110"/>
      <c r="Z335" s="110"/>
    </row>
    <row r="336" spans="1:26" ht="13.5" thickTop="1" x14ac:dyDescent="0.2">
      <c r="A336" s="115"/>
      <c r="B336" s="11"/>
      <c r="C336" s="20"/>
      <c r="D336" s="20"/>
      <c r="E336" s="116"/>
      <c r="F336" s="20"/>
      <c r="G336" s="20"/>
      <c r="H336" s="117"/>
      <c r="I336" s="20">
        <v>401</v>
      </c>
      <c r="J336" s="16"/>
      <c r="K336" s="76">
        <f>'27 ABRIL (LUNES)'!M417</f>
        <v>0</v>
      </c>
      <c r="L336" s="16"/>
      <c r="M336" s="107">
        <f t="shared" ref="M336:M337" si="36">K336+O336</f>
        <v>0</v>
      </c>
      <c r="N336" s="16"/>
      <c r="O336" s="106"/>
      <c r="P336" s="16"/>
      <c r="Q336"/>
      <c r="R336"/>
      <c r="S336" s="95">
        <f t="shared" ref="S336" si="37">+S335</f>
        <v>8.5</v>
      </c>
      <c r="T336" s="58"/>
      <c r="U336" s="57" t="e">
        <f t="shared" ref="U336:U337" si="38">O336/(H336*60*S336)*100000</f>
        <v>#DIV/0!</v>
      </c>
      <c r="V336" s="58"/>
      <c r="W336"/>
      <c r="X336"/>
      <c r="Y336" s="109"/>
      <c r="Z336" s="109"/>
    </row>
    <row r="337" spans="1:26" x14ac:dyDescent="0.2">
      <c r="A337" s="115"/>
      <c r="B337" s="119"/>
      <c r="C337" s="11"/>
      <c r="D337" s="11"/>
      <c r="E337" s="116"/>
      <c r="F337" s="11"/>
      <c r="G337" s="11"/>
      <c r="H337" s="117"/>
      <c r="I337" s="20">
        <v>402</v>
      </c>
      <c r="J337" s="16"/>
      <c r="K337" s="76">
        <f>'27 ABRIL (LUNES)'!M418</f>
        <v>0</v>
      </c>
      <c r="L337" s="16"/>
      <c r="M337" s="107">
        <f t="shared" si="36"/>
        <v>0</v>
      </c>
      <c r="N337" s="16"/>
      <c r="O337" s="106"/>
      <c r="P337" s="16"/>
      <c r="Q337"/>
      <c r="R337"/>
      <c r="S337" s="95">
        <f>+S335</f>
        <v>8.5</v>
      </c>
      <c r="T337" s="58"/>
      <c r="U337" s="57" t="e">
        <f t="shared" si="38"/>
        <v>#DIV/0!</v>
      </c>
      <c r="V337" s="58"/>
      <c r="W337"/>
      <c r="X337"/>
      <c r="Y337" s="110"/>
      <c r="Z337" s="110"/>
    </row>
    <row r="338" spans="1:26" ht="13.5" thickBot="1" x14ac:dyDescent="0.25">
      <c r="A338"/>
      <c r="B338"/>
      <c r="C338"/>
      <c r="D338"/>
      <c r="E338"/>
      <c r="F338"/>
      <c r="G338"/>
      <c r="H338" s="58"/>
      <c r="I338"/>
      <c r="J338"/>
      <c r="K338" s="58"/>
      <c r="L338"/>
      <c r="M338" s="58"/>
      <c r="N338"/>
      <c r="O338" s="58"/>
      <c r="P338"/>
      <c r="Q338" s="58"/>
      <c r="R338"/>
      <c r="S338" s="32"/>
      <c r="T338" s="32"/>
      <c r="U338" s="32"/>
      <c r="V338" s="32"/>
      <c r="W338"/>
      <c r="X338"/>
      <c r="Y338" s="109"/>
      <c r="Z338" s="109"/>
    </row>
    <row r="339" spans="1:26" ht="13.5" thickBot="1" x14ac:dyDescent="0.25">
      <c r="A339"/>
      <c r="B339"/>
      <c r="C339"/>
      <c r="D339"/>
      <c r="E339"/>
      <c r="F339"/>
      <c r="G339"/>
      <c r="H339" s="58"/>
      <c r="I339"/>
      <c r="J339"/>
      <c r="K339" s="58"/>
      <c r="L339"/>
      <c r="M339" s="58"/>
      <c r="N339"/>
      <c r="O339" s="58"/>
      <c r="P339"/>
      <c r="Q339" s="58"/>
      <c r="R339"/>
      <c r="S339" s="58"/>
      <c r="T339" s="58"/>
      <c r="U339" s="15" t="e">
        <f>AVERAGE(U336:U337)</f>
        <v>#DIV/0!</v>
      </c>
      <c r="V339" s="58"/>
      <c r="W339"/>
      <c r="X339"/>
      <c r="Y339" s="110"/>
      <c r="Z339" s="110"/>
    </row>
    <row r="340" spans="1:26" x14ac:dyDescent="0.2">
      <c r="A340"/>
      <c r="B340"/>
      <c r="C340"/>
      <c r="D340"/>
      <c r="E340"/>
      <c r="F340"/>
      <c r="G340"/>
      <c r="H340" s="58"/>
      <c r="I340"/>
      <c r="J340"/>
      <c r="K340" s="58"/>
      <c r="L340"/>
      <c r="M340" s="58"/>
      <c r="N340"/>
      <c r="O340" s="58"/>
      <c r="P340"/>
      <c r="Q340" s="58"/>
      <c r="R340"/>
      <c r="S340"/>
      <c r="T340"/>
      <c r="U340"/>
      <c r="V340"/>
      <c r="W340"/>
      <c r="X340"/>
      <c r="Y340" s="109"/>
      <c r="Z340" s="109"/>
    </row>
    <row r="341" spans="1:26" x14ac:dyDescent="0.2">
      <c r="A341"/>
      <c r="B341"/>
      <c r="C341"/>
      <c r="D341"/>
      <c r="E341"/>
      <c r="F341"/>
      <c r="G341"/>
      <c r="H341" s="58"/>
      <c r="I341"/>
      <c r="J341"/>
      <c r="K341" s="58"/>
      <c r="L341"/>
      <c r="M341" s="58"/>
      <c r="N341"/>
      <c r="O341" s="58"/>
      <c r="P341"/>
      <c r="Q341" s="58"/>
      <c r="R341"/>
      <c r="S341"/>
      <c r="T341"/>
      <c r="U341"/>
      <c r="V341"/>
      <c r="W341"/>
      <c r="X341"/>
      <c r="Y341" s="109"/>
      <c r="Z341" s="109"/>
    </row>
    <row r="342" spans="1:26" x14ac:dyDescent="0.2">
      <c r="A342"/>
      <c r="B342"/>
      <c r="C342"/>
      <c r="D342"/>
      <c r="E342"/>
      <c r="F342"/>
      <c r="G342"/>
      <c r="H342" s="58"/>
      <c r="I342"/>
      <c r="J342"/>
      <c r="K342" s="58"/>
      <c r="L342"/>
      <c r="M342" s="58"/>
      <c r="N342"/>
      <c r="O342" s="58"/>
      <c r="P342"/>
      <c r="Q342" s="58"/>
      <c r="R342"/>
      <c r="S342"/>
      <c r="T342"/>
      <c r="U342"/>
      <c r="V342"/>
      <c r="W342"/>
      <c r="X342"/>
      <c r="Y342"/>
      <c r="Z342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'27 ABRIL (LUNES)'!M448</f>
        <v>0</v>
      </c>
      <c r="L367" s="16"/>
      <c r="M367" s="107">
        <f t="shared" ref="M367:M368" si="39">K367+O367</f>
        <v>0</v>
      </c>
      <c r="N367" s="16"/>
      <c r="O367" s="106"/>
      <c r="P367" s="16"/>
      <c r="Q367"/>
      <c r="R367"/>
      <c r="S367" s="95">
        <f t="shared" ref="S367" si="40">+S366</f>
        <v>8.5</v>
      </c>
      <c r="T367" s="58"/>
      <c r="U367" s="57" t="e">
        <f t="shared" ref="U367:U368" si="41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'27 ABRIL (LUNES)'!M449</f>
        <v>0</v>
      </c>
      <c r="L368" s="16"/>
      <c r="M368" s="107">
        <f t="shared" si="39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41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2891" priority="178" stopIfTrue="1" operator="equal">
      <formula>1</formula>
    </cfRule>
  </conditionalFormatting>
  <conditionalFormatting sqref="B100:D101">
    <cfRule type="cellIs" dxfId="2890" priority="102" stopIfTrue="1" operator="equal">
      <formula>1</formula>
    </cfRule>
  </conditionalFormatting>
  <conditionalFormatting sqref="B189:D190">
    <cfRule type="cellIs" dxfId="2889" priority="80" stopIfTrue="1" operator="equal">
      <formula>1</formula>
    </cfRule>
  </conditionalFormatting>
  <conditionalFormatting sqref="B278:D279">
    <cfRule type="cellIs" dxfId="2888" priority="60" stopIfTrue="1" operator="equal">
      <formula>1</formula>
    </cfRule>
  </conditionalFormatting>
  <conditionalFormatting sqref="B303:D308 B318:D326 B343:D357">
    <cfRule type="cellIs" dxfId="2887" priority="157" stopIfTrue="1" operator="equal">
      <formula>1</formula>
    </cfRule>
  </conditionalFormatting>
  <conditionalFormatting sqref="B336:D337">
    <cfRule type="cellIs" dxfId="2886" priority="40" stopIfTrue="1" operator="equal">
      <formula>1</formula>
    </cfRule>
  </conditionalFormatting>
  <conditionalFormatting sqref="B367:D368">
    <cfRule type="cellIs" dxfId="2885" priority="20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A343:A357 K343:K357 M343:M357">
    <cfRule type="cellIs" dxfId="2884" priority="177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A343:A357 K343:K357 M343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883" priority="176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A343:A357 K343:K357 M343:M357">
    <cfRule type="cellIs" dxfId="2882" priority="156" stopIfTrue="1" operator="notEqual">
      <formula>0</formula>
    </cfRule>
    <cfRule type="cellIs" dxfId="2881" priority="155" stopIfTrue="1" operator="equal">
      <formula>0</formula>
    </cfRule>
  </conditionalFormatting>
  <conditionalFormatting sqref="H36:H41 H125:H130 H214:H219">
    <cfRule type="cellIs" dxfId="2880" priority="171" operator="lessThan">
      <formula>330</formula>
    </cfRule>
  </conditionalFormatting>
  <conditionalFormatting sqref="H51:H59 H75:H86 H140:H148 H164:H175 H228:H237 H253:H264">
    <cfRule type="cellIs" dxfId="2879" priority="170" operator="lessThan">
      <formula>360</formula>
    </cfRule>
  </conditionalFormatting>
  <conditionalFormatting sqref="H69:H74 H87:H90 H158:H163 H176:H179 H247:H252 H265:H268">
    <cfRule type="cellIs" dxfId="2878" priority="168" operator="lessThan">
      <formula>400</formula>
    </cfRule>
  </conditionalFormatting>
  <conditionalFormatting sqref="H303:H308">
    <cfRule type="cellIs" dxfId="2877" priority="150" operator="lessThan">
      <formula>330</formula>
    </cfRule>
  </conditionalFormatting>
  <conditionalFormatting sqref="H318:H326 H343:H353">
    <cfRule type="cellIs" dxfId="2876" priority="149" operator="lessThan">
      <formula>360</formula>
    </cfRule>
  </conditionalFormatting>
  <conditionalFormatting sqref="H354:H357">
    <cfRule type="cellIs" dxfId="2875" priority="147" operator="lessThan">
      <formula>400</formula>
    </cfRule>
  </conditionalFormatting>
  <conditionalFormatting sqref="K95:K96 M95:M96 O95:O96 A100:A101">
    <cfRule type="cellIs" dxfId="2874" priority="101" stopIfTrue="1" operator="notEqual">
      <formula>0</formula>
    </cfRule>
    <cfRule type="cellIs" dxfId="2873" priority="100" stopIfTrue="1" operator="equal">
      <formula>0</formula>
    </cfRule>
  </conditionalFormatting>
  <conditionalFormatting sqref="K95:K96 M95:M96 O95:O96">
    <cfRule type="cellIs" dxfId="2872" priority="96" stopIfTrue="1" operator="equal">
      <formula>0</formula>
    </cfRule>
    <cfRule type="cellIs" dxfId="2871" priority="97" stopIfTrue="1" operator="notEqual">
      <formula>0</formula>
    </cfRule>
    <cfRule type="cellIs" dxfId="2870" priority="98" stopIfTrue="1" operator="equal">
      <formula>0</formula>
    </cfRule>
    <cfRule type="cellIs" dxfId="2869" priority="99" stopIfTrue="1" operator="notEqual">
      <formula>0</formula>
    </cfRule>
  </conditionalFormatting>
  <conditionalFormatting sqref="K100:K101">
    <cfRule type="cellIs" dxfId="2868" priority="81" stopIfTrue="1" operator="equal">
      <formula>0</formula>
    </cfRule>
    <cfRule type="cellIs" dxfId="2867" priority="82" stopIfTrue="1" operator="notEqual">
      <formula>0</formula>
    </cfRule>
  </conditionalFormatting>
  <conditionalFormatting sqref="K184:K185 M184:M185 O184:O185 A189:A190">
    <cfRule type="cellIs" dxfId="2866" priority="79" stopIfTrue="1" operator="notEqual">
      <formula>0</formula>
    </cfRule>
    <cfRule type="cellIs" dxfId="2865" priority="78" stopIfTrue="1" operator="equal">
      <formula>0</formula>
    </cfRule>
  </conditionalFormatting>
  <conditionalFormatting sqref="K184:K185 M184:M185 O184:O185">
    <cfRule type="cellIs" dxfId="2864" priority="76" stopIfTrue="1" operator="equal">
      <formula>0</formula>
    </cfRule>
    <cfRule type="cellIs" dxfId="2863" priority="75" stopIfTrue="1" operator="notEqual">
      <formula>0</formula>
    </cfRule>
    <cfRule type="cellIs" dxfId="2862" priority="74" stopIfTrue="1" operator="equal">
      <formula>0</formula>
    </cfRule>
    <cfRule type="cellIs" dxfId="2861" priority="77" stopIfTrue="1" operator="notEqual">
      <formula>0</formula>
    </cfRule>
  </conditionalFormatting>
  <conditionalFormatting sqref="K189:K190">
    <cfRule type="cellIs" dxfId="2860" priority="61" stopIfTrue="1" operator="equal">
      <formula>0</formula>
    </cfRule>
    <cfRule type="cellIs" dxfId="2859" priority="62" stopIfTrue="1" operator="notEqual">
      <formula>0</formula>
    </cfRule>
  </conditionalFormatting>
  <conditionalFormatting sqref="K273:K274 M273:M274 O273:O274 A278:A279">
    <cfRule type="cellIs" dxfId="2858" priority="58" stopIfTrue="1" operator="equal">
      <formula>0</formula>
    </cfRule>
    <cfRule type="cellIs" dxfId="2857" priority="59" stopIfTrue="1" operator="notEqual">
      <formula>0</formula>
    </cfRule>
  </conditionalFormatting>
  <conditionalFormatting sqref="K273:K274 M273:M274 O273:O274">
    <cfRule type="cellIs" dxfId="2856" priority="54" stopIfTrue="1" operator="equal">
      <formula>0</formula>
    </cfRule>
    <cfRule type="cellIs" dxfId="2855" priority="56" stopIfTrue="1" operator="equal">
      <formula>0</formula>
    </cfRule>
    <cfRule type="cellIs" dxfId="2854" priority="57" stopIfTrue="1" operator="notEqual">
      <formula>0</formula>
    </cfRule>
    <cfRule type="cellIs" dxfId="2853" priority="55" stopIfTrue="1" operator="notEqual">
      <formula>0</formula>
    </cfRule>
  </conditionalFormatting>
  <conditionalFormatting sqref="K278:K279">
    <cfRule type="cellIs" dxfId="2852" priority="41" stopIfTrue="1" operator="equal">
      <formula>0</formula>
    </cfRule>
    <cfRule type="cellIs" dxfId="2851" priority="42" stopIfTrue="1" operator="notEqual">
      <formula>0</formula>
    </cfRule>
  </conditionalFormatting>
  <conditionalFormatting sqref="K331:K332 M331:M332 O331:O332 A336:A337">
    <cfRule type="cellIs" dxfId="2850" priority="38" stopIfTrue="1" operator="equal">
      <formula>0</formula>
    </cfRule>
    <cfRule type="cellIs" dxfId="2849" priority="39" stopIfTrue="1" operator="notEqual">
      <formula>0</formula>
    </cfRule>
  </conditionalFormatting>
  <conditionalFormatting sqref="K331:K332 M331:M332 O331:O332">
    <cfRule type="cellIs" dxfId="2848" priority="34" stopIfTrue="1" operator="equal">
      <formula>0</formula>
    </cfRule>
    <cfRule type="cellIs" dxfId="2847" priority="35" stopIfTrue="1" operator="notEqual">
      <formula>0</formula>
    </cfRule>
    <cfRule type="cellIs" dxfId="2846" priority="36" stopIfTrue="1" operator="equal">
      <formula>0</formula>
    </cfRule>
    <cfRule type="cellIs" dxfId="2845" priority="37" stopIfTrue="1" operator="notEqual">
      <formula>0</formula>
    </cfRule>
  </conditionalFormatting>
  <conditionalFormatting sqref="K336:K337">
    <cfRule type="cellIs" dxfId="2844" priority="21" stopIfTrue="1" operator="equal">
      <formula>0</formula>
    </cfRule>
    <cfRule type="cellIs" dxfId="2843" priority="22" stopIfTrue="1" operator="notEqual">
      <formula>0</formula>
    </cfRule>
  </conditionalFormatting>
  <conditionalFormatting sqref="K362:K363 M362:M363 O362:O363 A367:A368">
    <cfRule type="cellIs" dxfId="2842" priority="19" stopIfTrue="1" operator="notEqual">
      <formula>0</formula>
    </cfRule>
    <cfRule type="cellIs" dxfId="2841" priority="18" stopIfTrue="1" operator="equal">
      <formula>0</formula>
    </cfRule>
  </conditionalFormatting>
  <conditionalFormatting sqref="K362:K363 M362:M363 O362:O363">
    <cfRule type="cellIs" dxfId="2840" priority="16" stopIfTrue="1" operator="equal">
      <formula>0</formula>
    </cfRule>
    <cfRule type="cellIs" dxfId="2839" priority="15" stopIfTrue="1" operator="notEqual">
      <formula>0</formula>
    </cfRule>
    <cfRule type="cellIs" dxfId="2838" priority="14" stopIfTrue="1" operator="equal">
      <formula>0</formula>
    </cfRule>
    <cfRule type="cellIs" dxfId="2837" priority="17" stopIfTrue="1" operator="notEqual">
      <formula>0</formula>
    </cfRule>
  </conditionalFormatting>
  <conditionalFormatting sqref="K367:K368">
    <cfRule type="cellIs" dxfId="2836" priority="2" stopIfTrue="1" operator="notEqual">
      <formula>0</formula>
    </cfRule>
    <cfRule type="cellIs" dxfId="2835" priority="1" stopIfTrue="1" operator="equal">
      <formula>0</formula>
    </cfRule>
  </conditionalFormatting>
  <conditionalFormatting sqref="M100:M101">
    <cfRule type="cellIs" dxfId="2834" priority="87" stopIfTrue="1" operator="equal">
      <formula>0</formula>
    </cfRule>
    <cfRule type="cellIs" dxfId="2833" priority="88" stopIfTrue="1" operator="notEqual">
      <formula>0</formula>
    </cfRule>
  </conditionalFormatting>
  <conditionalFormatting sqref="M189:M190">
    <cfRule type="cellIs" dxfId="2832" priority="66" stopIfTrue="1" operator="notEqual">
      <formula>0</formula>
    </cfRule>
    <cfRule type="cellIs" dxfId="2831" priority="65" stopIfTrue="1" operator="equal">
      <formula>0</formula>
    </cfRule>
  </conditionalFormatting>
  <conditionalFormatting sqref="M278:M279">
    <cfRule type="cellIs" dxfId="2830" priority="46" stopIfTrue="1" operator="notEqual">
      <formula>0</formula>
    </cfRule>
    <cfRule type="cellIs" dxfId="2829" priority="45" stopIfTrue="1" operator="equal">
      <formula>0</formula>
    </cfRule>
  </conditionalFormatting>
  <conditionalFormatting sqref="M336:M337">
    <cfRule type="cellIs" dxfId="2828" priority="25" stopIfTrue="1" operator="equal">
      <formula>0</formula>
    </cfRule>
    <cfRule type="cellIs" dxfId="2827" priority="26" stopIfTrue="1" operator="notEqual">
      <formula>0</formula>
    </cfRule>
  </conditionalFormatting>
  <conditionalFormatting sqref="M367:M368">
    <cfRule type="cellIs" dxfId="2826" priority="5" stopIfTrue="1" operator="equal">
      <formula>0</formula>
    </cfRule>
    <cfRule type="cellIs" dxfId="2825" priority="6" stopIfTrue="1" operator="notEqual">
      <formula>0</formula>
    </cfRule>
  </conditionalFormatting>
  <conditionalFormatting sqref="S36:S41 S51:S59 S69:S90 S125:S130 S140:S148 S158:S179 S214:S219 S229:S237 S247:S268">
    <cfRule type="cellIs" dxfId="2824" priority="173" operator="lessThan">
      <formula>8</formula>
    </cfRule>
  </conditionalFormatting>
  <conditionalFormatting sqref="S99">
    <cfRule type="cellIs" dxfId="2823" priority="94" stopIfTrue="1" operator="equal">
      <formula>0</formula>
    </cfRule>
    <cfRule type="cellIs" dxfId="2822" priority="95" stopIfTrue="1" operator="notEqual">
      <formula>0</formula>
    </cfRule>
  </conditionalFormatting>
  <conditionalFormatting sqref="S100">
    <cfRule type="cellIs" dxfId="2821" priority="93" operator="lessThan">
      <formula>8</formula>
    </cfRule>
  </conditionalFormatting>
  <conditionalFormatting sqref="S188">
    <cfRule type="cellIs" dxfId="2820" priority="72" stopIfTrue="1" operator="equal">
      <formula>0</formula>
    </cfRule>
    <cfRule type="cellIs" dxfId="2819" priority="73" stopIfTrue="1" operator="notEqual">
      <formula>0</formula>
    </cfRule>
  </conditionalFormatting>
  <conditionalFormatting sqref="S189">
    <cfRule type="cellIs" dxfId="2818" priority="71" operator="lessThan">
      <formula>8</formula>
    </cfRule>
  </conditionalFormatting>
  <conditionalFormatting sqref="S277">
    <cfRule type="cellIs" dxfId="2817" priority="53" stopIfTrue="1" operator="notEqual">
      <formula>0</formula>
    </cfRule>
    <cfRule type="cellIs" dxfId="2816" priority="52" stopIfTrue="1" operator="equal">
      <formula>0</formula>
    </cfRule>
  </conditionalFormatting>
  <conditionalFormatting sqref="S278">
    <cfRule type="cellIs" dxfId="2815" priority="51" operator="lessThan">
      <formula>8</formula>
    </cfRule>
  </conditionalFormatting>
  <conditionalFormatting sqref="S303:S308 S318:S326 S343:S357">
    <cfRule type="cellIs" dxfId="2814" priority="152" operator="lessThan">
      <formula>8</formula>
    </cfRule>
  </conditionalFormatting>
  <conditionalFormatting sqref="S335">
    <cfRule type="cellIs" dxfId="2813" priority="33" stopIfTrue="1" operator="notEqual">
      <formula>0</formula>
    </cfRule>
    <cfRule type="cellIs" dxfId="2812" priority="32" stopIfTrue="1" operator="equal">
      <formula>0</formula>
    </cfRule>
  </conditionalFormatting>
  <conditionalFormatting sqref="S336">
    <cfRule type="cellIs" dxfId="2811" priority="31" operator="lessThan">
      <formula>8</formula>
    </cfRule>
  </conditionalFormatting>
  <conditionalFormatting sqref="S366">
    <cfRule type="cellIs" dxfId="2810" priority="13" stopIfTrue="1" operator="notEqual">
      <formula>0</formula>
    </cfRule>
    <cfRule type="cellIs" dxfId="2809" priority="12" stopIfTrue="1" operator="equal">
      <formula>0</formula>
    </cfRule>
  </conditionalFormatting>
  <conditionalFormatting sqref="S367">
    <cfRule type="cellIs" dxfId="2808" priority="11" operator="lessThan">
      <formula>8</formula>
    </cfRule>
  </conditionalFormatting>
  <conditionalFormatting sqref="U36:U41 U51:U59 U125:U130 U140:U148 U214:U219 U229:U237">
    <cfRule type="cellIs" dxfId="2807" priority="172" operator="lessThan">
      <formula>70</formula>
    </cfRule>
  </conditionalFormatting>
  <conditionalFormatting sqref="U69:U90 U158:U179 U247:U268 U343:U357">
    <cfRule type="cellIs" dxfId="2806" priority="162" operator="lessThan">
      <formula>70</formula>
    </cfRule>
  </conditionalFormatting>
  <conditionalFormatting sqref="U69:U90 U158:U179 U247:U268">
    <cfRule type="cellIs" dxfId="2805" priority="161" operator="lessThan">
      <formula>70</formula>
    </cfRule>
    <cfRule type="cellIs" dxfId="2804" priority="165" operator="lessThan">
      <formula>70</formula>
    </cfRule>
  </conditionalFormatting>
  <conditionalFormatting sqref="U100:U101">
    <cfRule type="cellIs" dxfId="2803" priority="92" operator="lessThan">
      <formula>70</formula>
    </cfRule>
    <cfRule type="cellIs" dxfId="2802" priority="91" operator="lessThan">
      <formula>70</formula>
    </cfRule>
    <cfRule type="cellIs" dxfId="2801" priority="90" operator="lessThan">
      <formula>70</formula>
    </cfRule>
    <cfRule type="cellIs" dxfId="2800" priority="89" operator="lessThan">
      <formula>70</formula>
    </cfRule>
  </conditionalFormatting>
  <conditionalFormatting sqref="U189:U190">
    <cfRule type="cellIs" dxfId="2799" priority="69" operator="lessThan">
      <formula>70</formula>
    </cfRule>
    <cfRule type="cellIs" dxfId="2798" priority="70" operator="lessThan">
      <formula>70</formula>
    </cfRule>
    <cfRule type="cellIs" dxfId="2797" priority="67" operator="lessThan">
      <formula>70</formula>
    </cfRule>
    <cfRule type="cellIs" dxfId="2796" priority="68" operator="lessThan">
      <formula>70</formula>
    </cfRule>
  </conditionalFormatting>
  <conditionalFormatting sqref="U278:U279">
    <cfRule type="cellIs" dxfId="2795" priority="47" operator="lessThan">
      <formula>70</formula>
    </cfRule>
    <cfRule type="cellIs" dxfId="2794" priority="50" operator="lessThan">
      <formula>70</formula>
    </cfRule>
    <cfRule type="cellIs" dxfId="2793" priority="49" operator="lessThan">
      <formula>70</formula>
    </cfRule>
    <cfRule type="cellIs" dxfId="2792" priority="48" operator="lessThan">
      <formula>70</formula>
    </cfRule>
  </conditionalFormatting>
  <conditionalFormatting sqref="U303:U308 U318:U326">
    <cfRule type="cellIs" dxfId="2791" priority="151" operator="lessThan">
      <formula>70</formula>
    </cfRule>
  </conditionalFormatting>
  <conditionalFormatting sqref="U336:U337">
    <cfRule type="cellIs" dxfId="2790" priority="30" operator="lessThan">
      <formula>70</formula>
    </cfRule>
    <cfRule type="cellIs" dxfId="2789" priority="29" operator="lessThan">
      <formula>70</formula>
    </cfRule>
    <cfRule type="cellIs" dxfId="2788" priority="28" operator="lessThan">
      <formula>70</formula>
    </cfRule>
    <cfRule type="cellIs" dxfId="2787" priority="27" operator="lessThan">
      <formula>70</formula>
    </cfRule>
  </conditionalFormatting>
  <conditionalFormatting sqref="U343:U357 U69:U90 U158:U179 U247:U268">
    <cfRule type="cellIs" dxfId="2786" priority="160" operator="lessThan">
      <formula>70</formula>
    </cfRule>
  </conditionalFormatting>
  <conditionalFormatting sqref="U343:U357">
    <cfRule type="cellIs" dxfId="2785" priority="139" operator="lessThan">
      <formula>70</formula>
    </cfRule>
    <cfRule type="cellIs" dxfId="2784" priority="140" operator="lessThan">
      <formula>70</formula>
    </cfRule>
    <cfRule type="cellIs" dxfId="2783" priority="141" operator="lessThan">
      <formula>70</formula>
    </cfRule>
    <cfRule type="cellIs" dxfId="2782" priority="144" operator="lessThan">
      <formula>70</formula>
    </cfRule>
  </conditionalFormatting>
  <conditionalFormatting sqref="U367:U368">
    <cfRule type="cellIs" dxfId="2781" priority="7" operator="lessThan">
      <formula>70</formula>
    </cfRule>
    <cfRule type="cellIs" dxfId="2780" priority="8" operator="lessThan">
      <formula>70</formula>
    </cfRule>
    <cfRule type="cellIs" dxfId="2779" priority="10" operator="lessThan">
      <formula>70</formula>
    </cfRule>
    <cfRule type="cellIs" dxfId="2778" priority="9" operator="lessThan">
      <formula>70</formula>
    </cfRule>
  </conditionalFormatting>
  <conditionalFormatting sqref="W36:W41 W51:W58 W125:W130 W140:W147 W214:W219 W229:W236 W303:W308 W318:W325">
    <cfRule type="cellIs" dxfId="2777" priority="175" stopIfTrue="1" operator="greaterThan">
      <formula>64</formula>
    </cfRule>
  </conditionalFormatting>
  <conditionalFormatting sqref="W303:W308 W318:W325 W36:W41 W51:W58 W125:W130 W140:W147 W214:W219 W229:W236">
    <cfRule type="cellIs" dxfId="2776" priority="174" stopIfTrue="1" operator="equal">
      <formula>0</formula>
    </cfRule>
  </conditionalFormatting>
  <conditionalFormatting sqref="W303:W308 W318:W325">
    <cfRule type="cellIs" dxfId="2775" priority="154" stopIfTrue="1" operator="greaterThan">
      <formula>64</formula>
    </cfRule>
    <cfRule type="cellIs" dxfId="2774" priority="153" stopIfTrue="1" operator="equal">
      <formula>0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  <pageSetUpPr fitToPage="1"/>
  </sheetPr>
  <dimension ref="A1:Z373"/>
  <sheetViews>
    <sheetView zoomScaleNormal="100" workbookViewId="0"/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'26 ABRIL (DOMINGO)'!G31</f>
        <v>20</v>
      </c>
      <c r="H31" s="91">
        <f>'26 ABRIL (DOMINGO)'!H31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'26 ABRIL (DOMINGO)'!G32</f>
        <v>60</v>
      </c>
      <c r="H32" s="94">
        <f>'26 ABRIL (DOMINGO)'!H32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'26 ABRIL (DOMINGO)'!M36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'26 ABRIL (DOMINGO)'!M37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'26 ABRIL (DOMINGO)'!M38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'26 ABRIL (DOMINGO)'!M39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'26 ABRIL (DOMINGO)'!M40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'26 ABRIL (DOMINGO)'!M41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'26 ABRIL (DOMINGO)'!M51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'26 ABRIL (DOMINGO)'!M52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'26 ABRIL (DOMINGO)'!M53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'26 ABRIL (DOMINGO)'!M54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'26 ABRIL (DOMINGO)'!M55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'26 ABRIL (DOMINGO)'!M56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'26 ABRIL (DOMINGO)'!M57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'26 ABRIL (DOMINGO)'!M58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'26 ABRIL (DOMINGO)'!M59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'26 ABRIL (DOMINGO)'!M69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'26 ABRIL (DOMINGO)'!M70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'26 ABRIL (DOMINGO)'!M71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'26 ABRIL (DOMINGO)'!M72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'26 ABRIL (DOMINGO)'!M73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'26 ABRIL (DOMINGO)'!M74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'26 ABRIL (DOMINGO)'!M75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'26 ABRIL (DOMINGO)'!M76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'26 ABRIL (DOMINGO)'!M77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'26 ABRIL (DOMINGO)'!M78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'26 ABRIL (DOMINGO)'!M79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'26 ABRIL (DOMINGO)'!M80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'26 ABRIL (DOMINGO)'!M81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'26 ABRIL (DOMINGO)'!M82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'26 ABRIL (DOMINGO)'!M83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'26 ABRIL (DOMINGO)'!M84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'26 ABRIL (DOMINGO)'!M85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'26 ABRIL (DOMINGO)'!M86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'26 ABRIL (DOMINGO)'!M87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'26 ABRIL (DOMINGO)'!M88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'26 ABRIL (DOMINGO)'!M89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'26 ABRIL (DOMINGO)'!M90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'26 ABRIL (DOMINGO)'!M100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'26 ABRIL (DOMINGO)'!M101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'26 ABRIL (DOMINGO)'!M125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'26 ABRIL (DOMINGO)'!M126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'26 ABRIL (DOMINGO)'!M127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'26 ABRIL (DOMINGO)'!M128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'26 ABRIL (DOMINGO)'!M129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'26 ABRIL (DOMINGO)'!M130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'26 ABRIL (DOMINGO)'!M140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'26 ABRIL (DOMINGO)'!M141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'26 ABRIL (DOMINGO)'!M142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'26 ABRIL (DOMINGO)'!M143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'26 ABRIL (DOMINGO)'!M144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'26 ABRIL (DOMINGO)'!M145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'26 ABRIL (DOMINGO)'!M146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'26 ABRIL (DOMINGO)'!M147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'26 ABRIL (DOMINGO)'!M148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'26 ABRIL (DOMINGO)'!M158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'26 ABRIL (DOMINGO)'!M159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'26 ABRIL (DOMINGO)'!M160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'26 ABRIL (DOMINGO)'!M161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'26 ABRIL (DOMINGO)'!M162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'26 ABRIL (DOMINGO)'!M163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'26 ABRIL (DOMINGO)'!M164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'26 ABRIL (DOMINGO)'!M165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'26 ABRIL (DOMINGO)'!M166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'26 ABRIL (DOMINGO)'!M167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'26 ABRIL (DOMINGO)'!M168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'26 ABRIL (DOMINGO)'!M169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'26 ABRIL (DOMINGO)'!M170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'26 ABRIL (DOMINGO)'!M171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'26 ABRIL (DOMINGO)'!M172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'26 ABRIL (DOMINGO)'!M173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'26 ABRIL (DOMINGO)'!M174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'26 ABRIL (DOMINGO)'!M175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'26 ABRIL (DOMINGO)'!M176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'26 ABRIL (DOMINGO)'!M177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'26 ABRIL (DOMINGO)'!M178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'26 ABRIL (DOMINGO)'!M179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'26 ABRIL (DOMINGO)'!M216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'26 ABRIL (DOMINGO)'!M217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'26 ABRIL (DOMINGO)'!M214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'26 ABRIL (DOMINGO)'!M215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'26 ABRIL (DOMINGO)'!M216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'26 ABRIL (DOMINGO)'!M217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'26 ABRIL (DOMINGO)'!M218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'26 ABRIL (DOMINGO)'!M219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'26 ABRIL (DOMINGO)'!M229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'26 ABRIL (DOMINGO)'!M230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'26 ABRIL (DOMINGO)'!M231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'26 ABRIL (DOMINGO)'!M232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'26 ABRIL (DOMINGO)'!M233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'26 ABRIL (DOMINGO)'!M234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'26 ABRIL (DOMINGO)'!M235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'26 ABRIL (DOMINGO)'!M236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'26 ABRIL (DOMINGO)'!M237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'26 ABRIL (DOMINGO)'!M247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'26 ABRIL (DOMINGO)'!M248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'26 ABRIL (DOMINGO)'!M249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'26 ABRIL (DOMINGO)'!M250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'26 ABRIL (DOMINGO)'!M251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'26 ABRIL (DOMINGO)'!M252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'26 ABRIL (DOMINGO)'!M253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'26 ABRIL (DOMINGO)'!M254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'26 ABRIL (DOMINGO)'!M255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'26 ABRIL (DOMINGO)'!M256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'26 ABRIL (DOMINGO)'!M257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'26 ABRIL (DOMINGO)'!M258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'26 ABRIL (DOMINGO)'!M259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'26 ABRIL (DOMINGO)'!M260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'26 ABRIL (DOMINGO)'!M261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'26 ABRIL (DOMINGO)'!M262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'26 ABRIL (DOMINGO)'!M263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'26 ABRIL (DOMINGO)'!M264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'26 ABRIL (DOMINGO)'!M265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'26 ABRIL (DOMINGO)'!M266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'26 ABRIL (DOMINGO)'!M267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'26 ABRIL (DOMINGO)'!M268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'26 ABRIL (DOMINGO)'!M332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'26 ABRIL (DOMINGO)'!M333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'26 ABRIL (DOMINGO)'!M448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'26 ABRIL (DOMINGO)'!M449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A110:Z110"/>
    <mergeCell ref="I92:J92"/>
    <mergeCell ref="O98:O99"/>
    <mergeCell ref="U98:U99"/>
    <mergeCell ref="O138:O139"/>
    <mergeCell ref="U138:U139"/>
    <mergeCell ref="W138:W139"/>
    <mergeCell ref="A107:Z107"/>
    <mergeCell ref="G108:I108"/>
    <mergeCell ref="N108:Q108"/>
    <mergeCell ref="S108:U108"/>
    <mergeCell ref="Y108:Z108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A199:Z199"/>
    <mergeCell ref="I181:J181"/>
    <mergeCell ref="O187:O188"/>
    <mergeCell ref="U187:U188"/>
    <mergeCell ref="O227:O228"/>
    <mergeCell ref="U227:U228"/>
    <mergeCell ref="W227:W228"/>
    <mergeCell ref="A196:Z196"/>
    <mergeCell ref="G197:I197"/>
    <mergeCell ref="N197:Q197"/>
    <mergeCell ref="S197:U197"/>
    <mergeCell ref="Y197:Z197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O316:O317"/>
    <mergeCell ref="U316:U317"/>
    <mergeCell ref="W316:W317"/>
    <mergeCell ref="A285:Z285"/>
    <mergeCell ref="G286:I286"/>
    <mergeCell ref="N286:Q286"/>
    <mergeCell ref="S286:U286"/>
    <mergeCell ref="Y286:Z286"/>
    <mergeCell ref="I310:J310"/>
    <mergeCell ref="A288:Z288"/>
    <mergeCell ref="O301:O302"/>
    <mergeCell ref="U301:U302"/>
    <mergeCell ref="W301:W302"/>
    <mergeCell ref="I270:J270"/>
    <mergeCell ref="O276:O277"/>
    <mergeCell ref="U276:U277"/>
    <mergeCell ref="A289:Z291"/>
    <mergeCell ref="B294:W296"/>
    <mergeCell ref="I359:J359"/>
    <mergeCell ref="O365:O366"/>
    <mergeCell ref="U365:U366"/>
    <mergeCell ref="I328:J328"/>
    <mergeCell ref="O334:O335"/>
    <mergeCell ref="U334:U335"/>
  </mergeCells>
  <conditionalFormatting sqref="B36:D41 B51:D59 B69:D90 B125:D130 B140:D148 B158:D179 B214:D219 B229:D237 B247:D268">
    <cfRule type="cellIs" dxfId="2773" priority="164" stopIfTrue="1" operator="equal">
      <formula>1</formula>
    </cfRule>
  </conditionalFormatting>
  <conditionalFormatting sqref="B100:D101">
    <cfRule type="cellIs" dxfId="2772" priority="88" stopIfTrue="1" operator="equal">
      <formula>1</formula>
    </cfRule>
  </conditionalFormatting>
  <conditionalFormatting sqref="B189:D190">
    <cfRule type="cellIs" dxfId="2771" priority="60" stopIfTrue="1" operator="equal">
      <formula>1</formula>
    </cfRule>
  </conditionalFormatting>
  <conditionalFormatting sqref="B278:D279">
    <cfRule type="cellIs" dxfId="2770" priority="40" stopIfTrue="1" operator="equal">
      <formula>1</formula>
    </cfRule>
  </conditionalFormatting>
  <conditionalFormatting sqref="B303:D308 B318:D326 B336:D357">
    <cfRule type="cellIs" dxfId="2769" priority="143" stopIfTrue="1" operator="equal">
      <formula>1</formula>
    </cfRule>
  </conditionalFormatting>
  <conditionalFormatting sqref="B367:D368">
    <cfRule type="cellIs" dxfId="2768" priority="20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767" priority="163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766" priority="162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765" priority="142" stopIfTrue="1" operator="notEqual">
      <formula>0</formula>
    </cfRule>
    <cfRule type="cellIs" dxfId="2764" priority="141" stopIfTrue="1" operator="equal">
      <formula>0</formula>
    </cfRule>
  </conditionalFormatting>
  <conditionalFormatting sqref="H36:H41 H125:H130 H214:H219">
    <cfRule type="cellIs" dxfId="2763" priority="157" operator="lessThan">
      <formula>330</formula>
    </cfRule>
  </conditionalFormatting>
  <conditionalFormatting sqref="H51:H59 H75:H86 H140:H148 H164:H175 H228:H237 H253:H264">
    <cfRule type="cellIs" dxfId="2762" priority="156" operator="lessThan">
      <formula>360</formula>
    </cfRule>
  </conditionalFormatting>
  <conditionalFormatting sqref="H69:H74 H87:H90 H158:H163 H176:H179 H247:H252 H265:H268">
    <cfRule type="cellIs" dxfId="2761" priority="154" operator="lessThan">
      <formula>400</formula>
    </cfRule>
  </conditionalFormatting>
  <conditionalFormatting sqref="H303:H308">
    <cfRule type="cellIs" dxfId="2760" priority="136" operator="lessThan">
      <formula>330</formula>
    </cfRule>
  </conditionalFormatting>
  <conditionalFormatting sqref="H318:H326 H342:H353">
    <cfRule type="cellIs" dxfId="2759" priority="135" operator="lessThan">
      <formula>360</formula>
    </cfRule>
  </conditionalFormatting>
  <conditionalFormatting sqref="H336:H341 H354:H357">
    <cfRule type="cellIs" dxfId="2758" priority="133" operator="lessThan">
      <formula>400</formula>
    </cfRule>
  </conditionalFormatting>
  <conditionalFormatting sqref="K95:K96 M95:M96 O95:O96 A100:A101">
    <cfRule type="cellIs" dxfId="2757" priority="87" stopIfTrue="1" operator="notEqual">
      <formula>0</formula>
    </cfRule>
    <cfRule type="cellIs" dxfId="2756" priority="86" stopIfTrue="1" operator="equal">
      <formula>0</formula>
    </cfRule>
  </conditionalFormatting>
  <conditionalFormatting sqref="K95:K96 M95:M96 O95:O96">
    <cfRule type="cellIs" dxfId="2755" priority="84" stopIfTrue="1" operator="equal">
      <formula>0</formula>
    </cfRule>
    <cfRule type="cellIs" dxfId="2754" priority="85" stopIfTrue="1" operator="notEqual">
      <formula>0</formula>
    </cfRule>
    <cfRule type="cellIs" dxfId="2753" priority="83" stopIfTrue="1" operator="notEqual">
      <formula>0</formula>
    </cfRule>
    <cfRule type="cellIs" dxfId="2752" priority="82" stopIfTrue="1" operator="equal">
      <formula>0</formula>
    </cfRule>
  </conditionalFormatting>
  <conditionalFormatting sqref="K100:K101">
    <cfRule type="cellIs" dxfId="2751" priority="61" stopIfTrue="1" operator="equal">
      <formula>0</formula>
    </cfRule>
    <cfRule type="cellIs" dxfId="2750" priority="62" stopIfTrue="1" operator="notEqual">
      <formula>0</formula>
    </cfRule>
  </conditionalFormatting>
  <conditionalFormatting sqref="K184:K185 M184:M185 O184:O185 A189:A190">
    <cfRule type="cellIs" dxfId="2749" priority="59" stopIfTrue="1" operator="notEqual">
      <formula>0</formula>
    </cfRule>
    <cfRule type="cellIs" dxfId="2748" priority="58" stopIfTrue="1" operator="equal">
      <formula>0</formula>
    </cfRule>
  </conditionalFormatting>
  <conditionalFormatting sqref="K184:K185 M184:M185 O184:O185">
    <cfRule type="cellIs" dxfId="2747" priority="57" stopIfTrue="1" operator="notEqual">
      <formula>0</formula>
    </cfRule>
    <cfRule type="cellIs" dxfId="2746" priority="56" stopIfTrue="1" operator="equal">
      <formula>0</formula>
    </cfRule>
    <cfRule type="cellIs" dxfId="2745" priority="54" stopIfTrue="1" operator="equal">
      <formula>0</formula>
    </cfRule>
    <cfRule type="cellIs" dxfId="2744" priority="55" stopIfTrue="1" operator="notEqual">
      <formula>0</formula>
    </cfRule>
  </conditionalFormatting>
  <conditionalFormatting sqref="K189:K190">
    <cfRule type="cellIs" dxfId="2743" priority="41" stopIfTrue="1" operator="equal">
      <formula>0</formula>
    </cfRule>
    <cfRule type="cellIs" dxfId="2742" priority="42" stopIfTrue="1" operator="notEqual">
      <formula>0</formula>
    </cfRule>
  </conditionalFormatting>
  <conditionalFormatting sqref="K273:K274 M273:M274 O273:O274 A278:A279">
    <cfRule type="cellIs" dxfId="2741" priority="39" stopIfTrue="1" operator="notEqual">
      <formula>0</formula>
    </cfRule>
    <cfRule type="cellIs" dxfId="2740" priority="38" stopIfTrue="1" operator="equal">
      <formula>0</formula>
    </cfRule>
  </conditionalFormatting>
  <conditionalFormatting sqref="K273:K274 M273:M274 O273:O274">
    <cfRule type="cellIs" dxfId="2739" priority="34" stopIfTrue="1" operator="equal">
      <formula>0</formula>
    </cfRule>
    <cfRule type="cellIs" dxfId="2738" priority="35" stopIfTrue="1" operator="notEqual">
      <formula>0</formula>
    </cfRule>
    <cfRule type="cellIs" dxfId="2737" priority="37" stopIfTrue="1" operator="notEqual">
      <formula>0</formula>
    </cfRule>
    <cfRule type="cellIs" dxfId="2736" priority="36" stopIfTrue="1" operator="equal">
      <formula>0</formula>
    </cfRule>
  </conditionalFormatting>
  <conditionalFormatting sqref="K278:K279">
    <cfRule type="cellIs" dxfId="2735" priority="21" stopIfTrue="1" operator="equal">
      <formula>0</formula>
    </cfRule>
    <cfRule type="cellIs" dxfId="2734" priority="22" stopIfTrue="1" operator="notEqual">
      <formula>0</formula>
    </cfRule>
  </conditionalFormatting>
  <conditionalFormatting sqref="K362:K363 M362:M363 O362:O363 A367:A368">
    <cfRule type="cellIs" dxfId="2733" priority="19" stopIfTrue="1" operator="notEqual">
      <formula>0</formula>
    </cfRule>
    <cfRule type="cellIs" dxfId="2732" priority="18" stopIfTrue="1" operator="equal">
      <formula>0</formula>
    </cfRule>
  </conditionalFormatting>
  <conditionalFormatting sqref="K362:K363 M362:M363 O362:O363">
    <cfRule type="cellIs" dxfId="2731" priority="15" stopIfTrue="1" operator="notEqual">
      <formula>0</formula>
    </cfRule>
    <cfRule type="cellIs" dxfId="2730" priority="17" stopIfTrue="1" operator="notEqual">
      <formula>0</formula>
    </cfRule>
    <cfRule type="cellIs" dxfId="2729" priority="16" stopIfTrue="1" operator="equal">
      <formula>0</formula>
    </cfRule>
    <cfRule type="cellIs" dxfId="2728" priority="14" stopIfTrue="1" operator="equal">
      <formula>0</formula>
    </cfRule>
  </conditionalFormatting>
  <conditionalFormatting sqref="K367:K368">
    <cfRule type="cellIs" dxfId="2727" priority="1" stopIfTrue="1" operator="equal">
      <formula>0</formula>
    </cfRule>
    <cfRule type="cellIs" dxfId="2726" priority="2" stopIfTrue="1" operator="notEqual">
      <formula>0</formula>
    </cfRule>
  </conditionalFormatting>
  <conditionalFormatting sqref="M100:M101">
    <cfRule type="cellIs" dxfId="2725" priority="74" stopIfTrue="1" operator="notEqual">
      <formula>0</formula>
    </cfRule>
    <cfRule type="cellIs" dxfId="2724" priority="73" stopIfTrue="1" operator="equal">
      <formula>0</formula>
    </cfRule>
  </conditionalFormatting>
  <conditionalFormatting sqref="M189:M190">
    <cfRule type="cellIs" dxfId="2723" priority="45" stopIfTrue="1" operator="equal">
      <formula>0</formula>
    </cfRule>
    <cfRule type="cellIs" dxfId="2722" priority="46" stopIfTrue="1" operator="notEqual">
      <formula>0</formula>
    </cfRule>
  </conditionalFormatting>
  <conditionalFormatting sqref="M278:M279">
    <cfRule type="cellIs" dxfId="2721" priority="26" stopIfTrue="1" operator="notEqual">
      <formula>0</formula>
    </cfRule>
    <cfRule type="cellIs" dxfId="2720" priority="25" stopIfTrue="1" operator="equal">
      <formula>0</formula>
    </cfRule>
  </conditionalFormatting>
  <conditionalFormatting sqref="M367:M368">
    <cfRule type="cellIs" dxfId="2719" priority="5" stopIfTrue="1" operator="equal">
      <formula>0</formula>
    </cfRule>
    <cfRule type="cellIs" dxfId="2718" priority="6" stopIfTrue="1" operator="notEqual">
      <formula>0</formula>
    </cfRule>
  </conditionalFormatting>
  <conditionalFormatting sqref="S36:S41 S51:S59 S69:S90 S125:S130 S140:S148 S158:S179 S214:S219 S229:S237 S247:S268">
    <cfRule type="cellIs" dxfId="2717" priority="159" operator="lessThan">
      <formula>8</formula>
    </cfRule>
  </conditionalFormatting>
  <conditionalFormatting sqref="S99">
    <cfRule type="cellIs" dxfId="2716" priority="81" stopIfTrue="1" operator="notEqual">
      <formula>0</formula>
    </cfRule>
    <cfRule type="cellIs" dxfId="2715" priority="80" stopIfTrue="1" operator="equal">
      <formula>0</formula>
    </cfRule>
  </conditionalFormatting>
  <conditionalFormatting sqref="S100">
    <cfRule type="cellIs" dxfId="2714" priority="79" operator="lessThan">
      <formula>8</formula>
    </cfRule>
  </conditionalFormatting>
  <conditionalFormatting sqref="S188">
    <cfRule type="cellIs" dxfId="2713" priority="52" stopIfTrue="1" operator="equal">
      <formula>0</formula>
    </cfRule>
    <cfRule type="cellIs" dxfId="2712" priority="53" stopIfTrue="1" operator="notEqual">
      <formula>0</formula>
    </cfRule>
  </conditionalFormatting>
  <conditionalFormatting sqref="S189">
    <cfRule type="cellIs" dxfId="2711" priority="51" operator="lessThan">
      <formula>8</formula>
    </cfRule>
  </conditionalFormatting>
  <conditionalFormatting sqref="S277">
    <cfRule type="cellIs" dxfId="2710" priority="33" stopIfTrue="1" operator="notEqual">
      <formula>0</formula>
    </cfRule>
    <cfRule type="cellIs" dxfId="2709" priority="32" stopIfTrue="1" operator="equal">
      <formula>0</formula>
    </cfRule>
  </conditionalFormatting>
  <conditionalFormatting sqref="S278">
    <cfRule type="cellIs" dxfId="2708" priority="31" operator="lessThan">
      <formula>8</formula>
    </cfRule>
  </conditionalFormatting>
  <conditionalFormatting sqref="S303:S308 S318:S326 S336:S357">
    <cfRule type="cellIs" dxfId="2707" priority="138" operator="lessThan">
      <formula>8</formula>
    </cfRule>
  </conditionalFormatting>
  <conditionalFormatting sqref="S366">
    <cfRule type="cellIs" dxfId="2706" priority="12" stopIfTrue="1" operator="equal">
      <formula>0</formula>
    </cfRule>
    <cfRule type="cellIs" dxfId="2705" priority="13" stopIfTrue="1" operator="notEqual">
      <formula>0</formula>
    </cfRule>
  </conditionalFormatting>
  <conditionalFormatting sqref="S367">
    <cfRule type="cellIs" dxfId="2704" priority="11" operator="lessThan">
      <formula>8</formula>
    </cfRule>
  </conditionalFormatting>
  <conditionalFormatting sqref="U36:U41 U51:U59 U125:U130 U140:U148 U214:U219 U229:U237">
    <cfRule type="cellIs" dxfId="2703" priority="158" operator="lessThan">
      <formula>70</formula>
    </cfRule>
  </conditionalFormatting>
  <conditionalFormatting sqref="U69:U90 U158:U179 U247:U268 U336:U357">
    <cfRule type="cellIs" dxfId="2702" priority="148" operator="lessThan">
      <formula>70</formula>
    </cfRule>
  </conditionalFormatting>
  <conditionalFormatting sqref="U69:U90 U158:U179 U247:U268">
    <cfRule type="cellIs" dxfId="2701" priority="147" operator="lessThan">
      <formula>70</formula>
    </cfRule>
    <cfRule type="cellIs" dxfId="2700" priority="151" operator="lessThan">
      <formula>70</formula>
    </cfRule>
  </conditionalFormatting>
  <conditionalFormatting sqref="U100:U101">
    <cfRule type="cellIs" dxfId="2699" priority="75" operator="lessThan">
      <formula>70</formula>
    </cfRule>
    <cfRule type="cellIs" dxfId="2698" priority="78" operator="lessThan">
      <formula>70</formula>
    </cfRule>
    <cfRule type="cellIs" dxfId="2697" priority="77" operator="lessThan">
      <formula>70</formula>
    </cfRule>
    <cfRule type="cellIs" dxfId="2696" priority="76" operator="lessThan">
      <formula>70</formula>
    </cfRule>
  </conditionalFormatting>
  <conditionalFormatting sqref="U189:U190">
    <cfRule type="cellIs" dxfId="2695" priority="50" operator="lessThan">
      <formula>70</formula>
    </cfRule>
    <cfRule type="cellIs" dxfId="2694" priority="49" operator="lessThan">
      <formula>70</formula>
    </cfRule>
    <cfRule type="cellIs" dxfId="2693" priority="48" operator="lessThan">
      <formula>70</formula>
    </cfRule>
    <cfRule type="cellIs" dxfId="2692" priority="47" operator="lessThan">
      <formula>70</formula>
    </cfRule>
  </conditionalFormatting>
  <conditionalFormatting sqref="U278:U279">
    <cfRule type="cellIs" dxfId="2691" priority="27" operator="lessThan">
      <formula>70</formula>
    </cfRule>
    <cfRule type="cellIs" dxfId="2690" priority="29" operator="lessThan">
      <formula>70</formula>
    </cfRule>
    <cfRule type="cellIs" dxfId="2689" priority="30" operator="lessThan">
      <formula>70</formula>
    </cfRule>
    <cfRule type="cellIs" dxfId="2688" priority="28" operator="lessThan">
      <formula>70</formula>
    </cfRule>
  </conditionalFormatting>
  <conditionalFormatting sqref="U303:U308 U318:U326">
    <cfRule type="cellIs" dxfId="2687" priority="137" operator="lessThan">
      <formula>70</formula>
    </cfRule>
  </conditionalFormatting>
  <conditionalFormatting sqref="U336:U357 U69:U90 U158:U179 U247:U268">
    <cfRule type="cellIs" dxfId="2686" priority="146" operator="lessThan">
      <formula>70</formula>
    </cfRule>
  </conditionalFormatting>
  <conditionalFormatting sqref="U336:U357">
    <cfRule type="cellIs" dxfId="2685" priority="126" operator="lessThan">
      <formula>70</formula>
    </cfRule>
    <cfRule type="cellIs" dxfId="2684" priority="125" operator="lessThan">
      <formula>70</formula>
    </cfRule>
    <cfRule type="cellIs" dxfId="2683" priority="127" operator="lessThan">
      <formula>70</formula>
    </cfRule>
    <cfRule type="cellIs" dxfId="2682" priority="130" operator="lessThan">
      <formula>70</formula>
    </cfRule>
  </conditionalFormatting>
  <conditionalFormatting sqref="U367:U368">
    <cfRule type="cellIs" dxfId="2681" priority="10" operator="lessThan">
      <formula>70</formula>
    </cfRule>
    <cfRule type="cellIs" dxfId="2680" priority="9" operator="lessThan">
      <formula>70</formula>
    </cfRule>
    <cfRule type="cellIs" dxfId="2679" priority="8" operator="lessThan">
      <formula>70</formula>
    </cfRule>
    <cfRule type="cellIs" dxfId="2678" priority="7" operator="lessThan">
      <formula>70</formula>
    </cfRule>
  </conditionalFormatting>
  <conditionalFormatting sqref="W36:W41 W51:W58 W125:W130 W140:W147 W214:W219 W229:W236 W303:W308 W318:W325">
    <cfRule type="cellIs" dxfId="2677" priority="161" stopIfTrue="1" operator="greaterThan">
      <formula>64</formula>
    </cfRule>
  </conditionalFormatting>
  <conditionalFormatting sqref="W303:W308 W318:W325 W36:W41 W51:W58 W125:W130 W140:W147 W214:W219 W229:W236">
    <cfRule type="cellIs" dxfId="2676" priority="160" stopIfTrue="1" operator="equal">
      <formula>0</formula>
    </cfRule>
  </conditionalFormatting>
  <conditionalFormatting sqref="W303:W308 W318:W325">
    <cfRule type="cellIs" dxfId="2675" priority="139" stopIfTrue="1" operator="equal">
      <formula>0</formula>
    </cfRule>
    <cfRule type="cellIs" dxfId="2674" priority="140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  <pageSetUpPr fitToPage="1"/>
  </sheetPr>
  <dimension ref="A1:Z373"/>
  <sheetViews>
    <sheetView topLeftCell="P13" zoomScaleNormal="100" workbookViewId="0">
      <selection activeCell="Q4" sqref="Q4:Q15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'25 ABRIL (SABADO)'!G31</f>
        <v>20</v>
      </c>
      <c r="H31" s="91">
        <f>'25 ABRIL (SABADO)'!H31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'25 ABRIL (SABADO)'!G32</f>
        <v>60</v>
      </c>
      <c r="H32" s="94">
        <f>'25 ABRIL (SABADO)'!H32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'25 ABRIL (SABADO)'!M36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'25 ABRIL (SABADO)'!M37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'25 ABRIL (SABADO)'!M38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'25 ABRIL (SABADO)'!M39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'25 ABRIL (SABADO)'!M40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'25 ABRIL (SABADO)'!M41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'25 ABRIL (SABADO)'!M51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'25 ABRIL (SABADO)'!M52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'25 ABRIL (SABADO)'!M53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'25 ABRIL (SABADO)'!M54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'25 ABRIL (SABADO)'!M55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'25 ABRIL (SABADO)'!M56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'25 ABRIL (SABADO)'!M57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'25 ABRIL (SABADO)'!M58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'25 ABRIL (SABADO)'!M59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'25 ABRIL (SABADO)'!M69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'25 ABRIL (SABADO)'!M70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'25 ABRIL (SABADO)'!M71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'25 ABRIL (SABADO)'!M72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'25 ABRIL (SABADO)'!M73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'25 ABRIL (SABADO)'!M74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'25 ABRIL (SABADO)'!M75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'25 ABRIL (SABADO)'!M76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'25 ABRIL (SABADO)'!M77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'25 ABRIL (SABADO)'!M78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'25 ABRIL (SABADO)'!M79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'25 ABRIL (SABADO)'!M80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'25 ABRIL (SABADO)'!M81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'25 ABRIL (SABADO)'!M82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'25 ABRIL (SABADO)'!M83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'25 ABRIL (SABADO)'!M84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'25 ABRIL (SABADO)'!M85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'25 ABRIL (SABADO)'!M86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'25 ABRIL (SABADO)'!M87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'25 ABRIL (SABADO)'!M88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'25 ABRIL (SABADO)'!M89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'25 ABRIL (SABADO)'!M90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'25 ABRIL (SABADO)'!M100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'25 ABRIL (SABADO)'!M101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'25 ABRIL (SABADO)'!M125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'25 ABRIL (SABADO)'!M126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'25 ABRIL (SABADO)'!M127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'25 ABRIL (SABADO)'!M128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'25 ABRIL (SABADO)'!M129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'25 ABRIL (SABADO)'!M130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'25 ABRIL (SABADO)'!M140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'25 ABRIL (SABADO)'!M141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'25 ABRIL (SABADO)'!M142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'25 ABRIL (SABADO)'!M143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'25 ABRIL (SABADO)'!M144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'25 ABRIL (SABADO)'!M145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'25 ABRIL (SABADO)'!M146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'25 ABRIL (SABADO)'!M147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'25 ABRIL (SABADO)'!M148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'25 ABRIL (SABADO)'!M158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'25 ABRIL (SABADO)'!M159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'25 ABRIL (SABADO)'!M160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'25 ABRIL (SABADO)'!M161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'25 ABRIL (SABADO)'!M162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'25 ABRIL (SABADO)'!M163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'25 ABRIL (SABADO)'!M164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'25 ABRIL (SABADO)'!M165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'25 ABRIL (SABADO)'!M166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'25 ABRIL (SABADO)'!M167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'25 ABRIL (SABADO)'!M168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'25 ABRIL (SABADO)'!M169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'25 ABRIL (SABADO)'!M170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'25 ABRIL (SABADO)'!M171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'25 ABRIL (SABADO)'!M172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'25 ABRIL (SABADO)'!M173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'25 ABRIL (SABADO)'!M174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'25 ABRIL (SABADO)'!M175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'25 ABRIL (SABADO)'!M176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'25 ABRIL (SABADO)'!M177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'25 ABRIL (SABADO)'!M178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'25 ABRIL (SABADO)'!M179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'25 ABRIL (SABADO)'!M216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'25 ABRIL (SABADO)'!M217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'25 ABRIL (SABADO)'!M214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'25 ABRIL (SABADO)'!M215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'25 ABRIL (SABADO)'!M216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'25 ABRIL (SABADO)'!M217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'25 ABRIL (SABADO)'!M218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'25 ABRIL (SABADO)'!M219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'25 ABRIL (SABADO)'!M229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'25 ABRIL (SABADO)'!M230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'25 ABRIL (SABADO)'!M231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'25 ABRIL (SABADO)'!M232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'25 ABRIL (SABADO)'!M233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'25 ABRIL (SABADO)'!M234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'25 ABRIL (SABADO)'!M235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'25 ABRIL (SABADO)'!M236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'25 ABRIL (SABADO)'!M237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'25 ABRIL (SABADO)'!M247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'25 ABRIL (SABADO)'!M248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'25 ABRIL (SABADO)'!M249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'25 ABRIL (SABADO)'!M250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'25 ABRIL (SABADO)'!M251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'25 ABRIL (SABADO)'!M252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'25 ABRIL (SABADO)'!M253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'25 ABRIL (SABADO)'!M254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'25 ABRIL (SABADO)'!M255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'25 ABRIL (SABADO)'!M256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'25 ABRIL (SABADO)'!M257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'25 ABRIL (SABADO)'!M258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'25 ABRIL (SABADO)'!M259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'25 ABRIL (SABADO)'!M260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'25 ABRIL (SABADO)'!M261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'25 ABRIL (SABADO)'!M262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'25 ABRIL (SABADO)'!M263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'25 ABRIL (SABADO)'!M264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'25 ABRIL (SABADO)'!M265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'25 ABRIL (SABADO)'!M266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'25 ABRIL (SABADO)'!M267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'25 ABRIL (SABADO)'!M268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'25 ABRIL (SABADO)'!M332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'25 ABRIL (SABADO)'!M333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'25 ABRIL (SABADO)'!M448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'25 ABRIL (SABADO)'!M449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2673" priority="160" stopIfTrue="1" operator="equal">
      <formula>1</formula>
    </cfRule>
  </conditionalFormatting>
  <conditionalFormatting sqref="B100:D101">
    <cfRule type="cellIs" dxfId="2672" priority="84" stopIfTrue="1" operator="equal">
      <formula>1</formula>
    </cfRule>
  </conditionalFormatting>
  <conditionalFormatting sqref="B189:D190">
    <cfRule type="cellIs" dxfId="2671" priority="60" stopIfTrue="1" operator="equal">
      <formula>1</formula>
    </cfRule>
  </conditionalFormatting>
  <conditionalFormatting sqref="B278:D279">
    <cfRule type="cellIs" dxfId="2670" priority="40" stopIfTrue="1" operator="equal">
      <formula>1</formula>
    </cfRule>
  </conditionalFormatting>
  <conditionalFormatting sqref="B303:D308 B318:D326 B336:D357">
    <cfRule type="cellIs" dxfId="2669" priority="139" stopIfTrue="1" operator="equal">
      <formula>1</formula>
    </cfRule>
  </conditionalFormatting>
  <conditionalFormatting sqref="B367:D368">
    <cfRule type="cellIs" dxfId="2668" priority="20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667" priority="159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666" priority="158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665" priority="138" stopIfTrue="1" operator="notEqual">
      <formula>0</formula>
    </cfRule>
    <cfRule type="cellIs" dxfId="2664" priority="137" stopIfTrue="1" operator="equal">
      <formula>0</formula>
    </cfRule>
  </conditionalFormatting>
  <conditionalFormatting sqref="H36:H41 H125:H130 H214:H219">
    <cfRule type="cellIs" dxfId="2663" priority="153" operator="lessThan">
      <formula>330</formula>
    </cfRule>
  </conditionalFormatting>
  <conditionalFormatting sqref="H51:H59 H75:H86 H140:H148 H164:H175 H228:H237 H253:H264">
    <cfRule type="cellIs" dxfId="2662" priority="152" operator="lessThan">
      <formula>360</formula>
    </cfRule>
  </conditionalFormatting>
  <conditionalFormatting sqref="H69:H74 H87:H90 H158:H163 H176:H179 H247:H252 H265:H268">
    <cfRule type="cellIs" dxfId="2661" priority="150" operator="lessThan">
      <formula>400</formula>
    </cfRule>
  </conditionalFormatting>
  <conditionalFormatting sqref="H303:H308">
    <cfRule type="cellIs" dxfId="2660" priority="132" operator="lessThan">
      <formula>330</formula>
    </cfRule>
  </conditionalFormatting>
  <conditionalFormatting sqref="H318:H326 H342:H353">
    <cfRule type="cellIs" dxfId="2659" priority="131" operator="lessThan">
      <formula>360</formula>
    </cfRule>
  </conditionalFormatting>
  <conditionalFormatting sqref="H336:H341 H354:H357">
    <cfRule type="cellIs" dxfId="2658" priority="129" operator="lessThan">
      <formula>400</formula>
    </cfRule>
  </conditionalFormatting>
  <conditionalFormatting sqref="K95:K96 M95:M96 O95:O96 A100:A101">
    <cfRule type="cellIs" dxfId="2657" priority="83" stopIfTrue="1" operator="notEqual">
      <formula>0</formula>
    </cfRule>
    <cfRule type="cellIs" dxfId="2656" priority="82" stopIfTrue="1" operator="equal">
      <formula>0</formula>
    </cfRule>
  </conditionalFormatting>
  <conditionalFormatting sqref="K95:K96 M95:M96 O95:O96">
    <cfRule type="cellIs" dxfId="2655" priority="80" stopIfTrue="1" operator="equal">
      <formula>0</formula>
    </cfRule>
    <cfRule type="cellIs" dxfId="2654" priority="81" stopIfTrue="1" operator="notEqual">
      <formula>0</formula>
    </cfRule>
    <cfRule type="cellIs" dxfId="2653" priority="79" stopIfTrue="1" operator="notEqual">
      <formula>0</formula>
    </cfRule>
    <cfRule type="cellIs" dxfId="2652" priority="78" stopIfTrue="1" operator="equal">
      <formula>0</formula>
    </cfRule>
  </conditionalFormatting>
  <conditionalFormatting sqref="K100:K101">
    <cfRule type="cellIs" dxfId="2651" priority="61" stopIfTrue="1" operator="equal">
      <formula>0</formula>
    </cfRule>
    <cfRule type="cellIs" dxfId="2650" priority="62" stopIfTrue="1" operator="notEqual">
      <formula>0</formula>
    </cfRule>
  </conditionalFormatting>
  <conditionalFormatting sqref="K184:K185 M184:M185 O184:O185 A189:A190">
    <cfRule type="cellIs" dxfId="2649" priority="59" stopIfTrue="1" operator="notEqual">
      <formula>0</formula>
    </cfRule>
    <cfRule type="cellIs" dxfId="2648" priority="58" stopIfTrue="1" operator="equal">
      <formula>0</formula>
    </cfRule>
  </conditionalFormatting>
  <conditionalFormatting sqref="K184:K185 M184:M185 O184:O185">
    <cfRule type="cellIs" dxfId="2647" priority="57" stopIfTrue="1" operator="notEqual">
      <formula>0</formula>
    </cfRule>
    <cfRule type="cellIs" dxfId="2646" priority="56" stopIfTrue="1" operator="equal">
      <formula>0</formula>
    </cfRule>
    <cfRule type="cellIs" dxfId="2645" priority="54" stopIfTrue="1" operator="equal">
      <formula>0</formula>
    </cfRule>
    <cfRule type="cellIs" dxfId="2644" priority="55" stopIfTrue="1" operator="notEqual">
      <formula>0</formula>
    </cfRule>
  </conditionalFormatting>
  <conditionalFormatting sqref="K189:K190">
    <cfRule type="cellIs" dxfId="2643" priority="41" stopIfTrue="1" operator="equal">
      <formula>0</formula>
    </cfRule>
    <cfRule type="cellIs" dxfId="2642" priority="42" stopIfTrue="1" operator="notEqual">
      <formula>0</formula>
    </cfRule>
  </conditionalFormatting>
  <conditionalFormatting sqref="K273:K274 M273:M274 O273:O274 A278:A279">
    <cfRule type="cellIs" dxfId="2641" priority="39" stopIfTrue="1" operator="notEqual">
      <formula>0</formula>
    </cfRule>
    <cfRule type="cellIs" dxfId="2640" priority="38" stopIfTrue="1" operator="equal">
      <formula>0</formula>
    </cfRule>
  </conditionalFormatting>
  <conditionalFormatting sqref="K273:K274 M273:M274 O273:O274">
    <cfRule type="cellIs" dxfId="2639" priority="34" stopIfTrue="1" operator="equal">
      <formula>0</formula>
    </cfRule>
    <cfRule type="cellIs" dxfId="2638" priority="35" stopIfTrue="1" operator="notEqual">
      <formula>0</formula>
    </cfRule>
    <cfRule type="cellIs" dxfId="2637" priority="37" stopIfTrue="1" operator="notEqual">
      <formula>0</formula>
    </cfRule>
    <cfRule type="cellIs" dxfId="2636" priority="36" stopIfTrue="1" operator="equal">
      <formula>0</formula>
    </cfRule>
  </conditionalFormatting>
  <conditionalFormatting sqref="K278:K279">
    <cfRule type="cellIs" dxfId="2635" priority="21" stopIfTrue="1" operator="equal">
      <formula>0</formula>
    </cfRule>
    <cfRule type="cellIs" dxfId="2634" priority="22" stopIfTrue="1" operator="notEqual">
      <formula>0</formula>
    </cfRule>
  </conditionalFormatting>
  <conditionalFormatting sqref="K362:K363 M362:M363 O362:O363 A367:A368">
    <cfRule type="cellIs" dxfId="2633" priority="19" stopIfTrue="1" operator="notEqual">
      <formula>0</formula>
    </cfRule>
    <cfRule type="cellIs" dxfId="2632" priority="18" stopIfTrue="1" operator="equal">
      <formula>0</formula>
    </cfRule>
  </conditionalFormatting>
  <conditionalFormatting sqref="K362:K363 M362:M363 O362:O363">
    <cfRule type="cellIs" dxfId="2631" priority="15" stopIfTrue="1" operator="notEqual">
      <formula>0</formula>
    </cfRule>
    <cfRule type="cellIs" dxfId="2630" priority="17" stopIfTrue="1" operator="notEqual">
      <formula>0</formula>
    </cfRule>
    <cfRule type="cellIs" dxfId="2629" priority="16" stopIfTrue="1" operator="equal">
      <formula>0</formula>
    </cfRule>
    <cfRule type="cellIs" dxfId="2628" priority="14" stopIfTrue="1" operator="equal">
      <formula>0</formula>
    </cfRule>
  </conditionalFormatting>
  <conditionalFormatting sqref="K367:K368">
    <cfRule type="cellIs" dxfId="2627" priority="1" stopIfTrue="1" operator="equal">
      <formula>0</formula>
    </cfRule>
    <cfRule type="cellIs" dxfId="2626" priority="2" stopIfTrue="1" operator="notEqual">
      <formula>0</formula>
    </cfRule>
  </conditionalFormatting>
  <conditionalFormatting sqref="M100:M101">
    <cfRule type="cellIs" dxfId="2625" priority="70" stopIfTrue="1" operator="notEqual">
      <formula>0</formula>
    </cfRule>
    <cfRule type="cellIs" dxfId="2624" priority="69" stopIfTrue="1" operator="equal">
      <formula>0</formula>
    </cfRule>
  </conditionalFormatting>
  <conditionalFormatting sqref="M189:M190">
    <cfRule type="cellIs" dxfId="2623" priority="45" stopIfTrue="1" operator="equal">
      <formula>0</formula>
    </cfRule>
    <cfRule type="cellIs" dxfId="2622" priority="46" stopIfTrue="1" operator="notEqual">
      <formula>0</formula>
    </cfRule>
  </conditionalFormatting>
  <conditionalFormatting sqref="M278:M279">
    <cfRule type="cellIs" dxfId="2621" priority="26" stopIfTrue="1" operator="notEqual">
      <formula>0</formula>
    </cfRule>
    <cfRule type="cellIs" dxfId="2620" priority="25" stopIfTrue="1" operator="equal">
      <formula>0</formula>
    </cfRule>
  </conditionalFormatting>
  <conditionalFormatting sqref="M367:M368">
    <cfRule type="cellIs" dxfId="2619" priority="5" stopIfTrue="1" operator="equal">
      <formula>0</formula>
    </cfRule>
    <cfRule type="cellIs" dxfId="2618" priority="6" stopIfTrue="1" operator="notEqual">
      <formula>0</formula>
    </cfRule>
  </conditionalFormatting>
  <conditionalFormatting sqref="S36:S41 S51:S59 S69:S90 S125:S130 S140:S148 S158:S179 S214:S219 S229:S237 S247:S268">
    <cfRule type="cellIs" dxfId="2617" priority="155" operator="lessThan">
      <formula>8</formula>
    </cfRule>
  </conditionalFormatting>
  <conditionalFormatting sqref="S99">
    <cfRule type="cellIs" dxfId="2616" priority="77" stopIfTrue="1" operator="notEqual">
      <formula>0</formula>
    </cfRule>
    <cfRule type="cellIs" dxfId="2615" priority="76" stopIfTrue="1" operator="equal">
      <formula>0</formula>
    </cfRule>
  </conditionalFormatting>
  <conditionalFormatting sqref="S100">
    <cfRule type="cellIs" dxfId="2614" priority="75" operator="lessThan">
      <formula>8</formula>
    </cfRule>
  </conditionalFormatting>
  <conditionalFormatting sqref="S188">
    <cfRule type="cellIs" dxfId="2613" priority="52" stopIfTrue="1" operator="equal">
      <formula>0</formula>
    </cfRule>
    <cfRule type="cellIs" dxfId="2612" priority="53" stopIfTrue="1" operator="notEqual">
      <formula>0</formula>
    </cfRule>
  </conditionalFormatting>
  <conditionalFormatting sqref="S189">
    <cfRule type="cellIs" dxfId="2611" priority="51" operator="lessThan">
      <formula>8</formula>
    </cfRule>
  </conditionalFormatting>
  <conditionalFormatting sqref="S277">
    <cfRule type="cellIs" dxfId="2610" priority="33" stopIfTrue="1" operator="notEqual">
      <formula>0</formula>
    </cfRule>
    <cfRule type="cellIs" dxfId="2609" priority="32" stopIfTrue="1" operator="equal">
      <formula>0</formula>
    </cfRule>
  </conditionalFormatting>
  <conditionalFormatting sqref="S278">
    <cfRule type="cellIs" dxfId="2608" priority="31" operator="lessThan">
      <formula>8</formula>
    </cfRule>
  </conditionalFormatting>
  <conditionalFormatting sqref="S303:S308 S318:S326 S336:S357">
    <cfRule type="cellIs" dxfId="2607" priority="134" operator="lessThan">
      <formula>8</formula>
    </cfRule>
  </conditionalFormatting>
  <conditionalFormatting sqref="S366">
    <cfRule type="cellIs" dxfId="2606" priority="12" stopIfTrue="1" operator="equal">
      <formula>0</formula>
    </cfRule>
    <cfRule type="cellIs" dxfId="2605" priority="13" stopIfTrue="1" operator="notEqual">
      <formula>0</formula>
    </cfRule>
  </conditionalFormatting>
  <conditionalFormatting sqref="S367">
    <cfRule type="cellIs" dxfId="2604" priority="11" operator="lessThan">
      <formula>8</formula>
    </cfRule>
  </conditionalFormatting>
  <conditionalFormatting sqref="U36:U41 U51:U59 U125:U130 U140:U148 U214:U219 U229:U237">
    <cfRule type="cellIs" dxfId="2603" priority="154" operator="lessThan">
      <formula>70</formula>
    </cfRule>
  </conditionalFormatting>
  <conditionalFormatting sqref="U69:U90 U158:U179 U247:U268 U336:U357">
    <cfRule type="cellIs" dxfId="2602" priority="144" operator="lessThan">
      <formula>70</formula>
    </cfRule>
  </conditionalFormatting>
  <conditionalFormatting sqref="U69:U90 U158:U179 U247:U268">
    <cfRule type="cellIs" dxfId="2601" priority="143" operator="lessThan">
      <formula>70</formula>
    </cfRule>
    <cfRule type="cellIs" dxfId="2600" priority="147" operator="lessThan">
      <formula>70</formula>
    </cfRule>
  </conditionalFormatting>
  <conditionalFormatting sqref="U100:U101">
    <cfRule type="cellIs" dxfId="2599" priority="71" operator="lessThan">
      <formula>70</formula>
    </cfRule>
    <cfRule type="cellIs" dxfId="2598" priority="74" operator="lessThan">
      <formula>70</formula>
    </cfRule>
    <cfRule type="cellIs" dxfId="2597" priority="73" operator="lessThan">
      <formula>70</formula>
    </cfRule>
    <cfRule type="cellIs" dxfId="2596" priority="72" operator="lessThan">
      <formula>70</formula>
    </cfRule>
  </conditionalFormatting>
  <conditionalFormatting sqref="U189:U190">
    <cfRule type="cellIs" dxfId="2595" priority="50" operator="lessThan">
      <formula>70</formula>
    </cfRule>
    <cfRule type="cellIs" dxfId="2594" priority="49" operator="lessThan">
      <formula>70</formula>
    </cfRule>
    <cfRule type="cellIs" dxfId="2593" priority="48" operator="lessThan">
      <formula>70</formula>
    </cfRule>
    <cfRule type="cellIs" dxfId="2592" priority="47" operator="lessThan">
      <formula>70</formula>
    </cfRule>
  </conditionalFormatting>
  <conditionalFormatting sqref="U278:U279">
    <cfRule type="cellIs" dxfId="2591" priority="27" operator="lessThan">
      <formula>70</formula>
    </cfRule>
    <cfRule type="cellIs" dxfId="2590" priority="29" operator="lessThan">
      <formula>70</formula>
    </cfRule>
    <cfRule type="cellIs" dxfId="2589" priority="30" operator="lessThan">
      <formula>70</formula>
    </cfRule>
    <cfRule type="cellIs" dxfId="2588" priority="28" operator="lessThan">
      <formula>70</formula>
    </cfRule>
  </conditionalFormatting>
  <conditionalFormatting sqref="U303:U308 U318:U326">
    <cfRule type="cellIs" dxfId="2587" priority="133" operator="lessThan">
      <formula>70</formula>
    </cfRule>
  </conditionalFormatting>
  <conditionalFormatting sqref="U336:U357 U69:U90 U158:U179 U247:U268">
    <cfRule type="cellIs" dxfId="2586" priority="142" operator="lessThan">
      <formula>70</formula>
    </cfRule>
  </conditionalFormatting>
  <conditionalFormatting sqref="U336:U357">
    <cfRule type="cellIs" dxfId="2585" priority="122" operator="lessThan">
      <formula>70</formula>
    </cfRule>
    <cfRule type="cellIs" dxfId="2584" priority="121" operator="lessThan">
      <formula>70</formula>
    </cfRule>
    <cfRule type="cellIs" dxfId="2583" priority="123" operator="lessThan">
      <formula>70</formula>
    </cfRule>
    <cfRule type="cellIs" dxfId="2582" priority="126" operator="lessThan">
      <formula>70</formula>
    </cfRule>
  </conditionalFormatting>
  <conditionalFormatting sqref="U367:U368">
    <cfRule type="cellIs" dxfId="2581" priority="10" operator="lessThan">
      <formula>70</formula>
    </cfRule>
    <cfRule type="cellIs" dxfId="2580" priority="9" operator="lessThan">
      <formula>70</formula>
    </cfRule>
    <cfRule type="cellIs" dxfId="2579" priority="8" operator="lessThan">
      <formula>70</formula>
    </cfRule>
    <cfRule type="cellIs" dxfId="2578" priority="7" operator="lessThan">
      <formula>70</formula>
    </cfRule>
  </conditionalFormatting>
  <conditionalFormatting sqref="W36:W41 W51:W58 W125:W130 W140:W147 W214:W219 W229:W236 W303:W308 W318:W325">
    <cfRule type="cellIs" dxfId="2577" priority="157" stopIfTrue="1" operator="greaterThan">
      <formula>64</formula>
    </cfRule>
  </conditionalFormatting>
  <conditionalFormatting sqref="W303:W308 W318:W325 W36:W41 W51:W58 W125:W130 W140:W147 W214:W219 W229:W236">
    <cfRule type="cellIs" dxfId="2576" priority="156" stopIfTrue="1" operator="equal">
      <formula>0</formula>
    </cfRule>
  </conditionalFormatting>
  <conditionalFormatting sqref="W303:W308 W318:W325">
    <cfRule type="cellIs" dxfId="2575" priority="135" stopIfTrue="1" operator="equal">
      <formula>0</formula>
    </cfRule>
    <cfRule type="cellIs" dxfId="2574" priority="136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  <pageSetUpPr fitToPage="1"/>
  </sheetPr>
  <dimension ref="A1:Z373"/>
  <sheetViews>
    <sheetView topLeftCell="Q14" zoomScaleNormal="100" workbookViewId="0">
      <selection activeCell="Q4" sqref="Q4:Q14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'24 ABRIL (VIERNES)'!G31</f>
        <v>20</v>
      </c>
      <c r="H31" s="91">
        <f>'24 ABRIL (VIERNES)'!H31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'24 ABRIL (VIERNES)'!G32</f>
        <v>60</v>
      </c>
      <c r="H32" s="94">
        <f>'24 ABRIL (VIERNES)'!H32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'24 ABRIL (VIERNES)'!M36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'24 ABRIL (VIERNES)'!M37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'24 ABRIL (VIERNES)'!M38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'24 ABRIL (VIERNES)'!M39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'24 ABRIL (VIERNES)'!M40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'24 ABRIL (VIERNES)'!M41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'24 ABRIL (VIERNES)'!M51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'24 ABRIL (VIERNES)'!M52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'24 ABRIL (VIERNES)'!M53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'24 ABRIL (VIERNES)'!M54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'24 ABRIL (VIERNES)'!M55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'24 ABRIL (VIERNES)'!M56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'24 ABRIL (VIERNES)'!M57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'24 ABRIL (VIERNES)'!M58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'24 ABRIL (VIERNES)'!M59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'24 ABRIL (VIERNES)'!M69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'24 ABRIL (VIERNES)'!M70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'24 ABRIL (VIERNES)'!M71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'24 ABRIL (VIERNES)'!M72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'24 ABRIL (VIERNES)'!M73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'24 ABRIL (VIERNES)'!M74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'24 ABRIL (VIERNES)'!M75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'24 ABRIL (VIERNES)'!M76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'24 ABRIL (VIERNES)'!M77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'24 ABRIL (VIERNES)'!M78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'24 ABRIL (VIERNES)'!M79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'24 ABRIL (VIERNES)'!M80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'24 ABRIL (VIERNES)'!M81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'24 ABRIL (VIERNES)'!M82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'24 ABRIL (VIERNES)'!M83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'24 ABRIL (VIERNES)'!M84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'24 ABRIL (VIERNES)'!M85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'24 ABRIL (VIERNES)'!M86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'24 ABRIL (VIERNES)'!M87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'24 ABRIL (VIERNES)'!M88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'24 ABRIL (VIERNES)'!M89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'24 ABRIL (VIERNES)'!M90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'24 ABRIL (VIERNES)'!M100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'24 ABRIL (VIERNES)'!M101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'24 ABRIL (VIERNES)'!M125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'24 ABRIL (VIERNES)'!M126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'24 ABRIL (VIERNES)'!M127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'24 ABRIL (VIERNES)'!M128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'24 ABRIL (VIERNES)'!M129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'24 ABRIL (VIERNES)'!M130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'24 ABRIL (VIERNES)'!M140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'24 ABRIL (VIERNES)'!M141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'24 ABRIL (VIERNES)'!M142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'24 ABRIL (VIERNES)'!M143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'24 ABRIL (VIERNES)'!M144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'24 ABRIL (VIERNES)'!M145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'24 ABRIL (VIERNES)'!M146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'24 ABRIL (VIERNES)'!M147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'24 ABRIL (VIERNES)'!M148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'24 ABRIL (VIERNES)'!M158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'24 ABRIL (VIERNES)'!M159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'24 ABRIL (VIERNES)'!M160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'24 ABRIL (VIERNES)'!M161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'24 ABRIL (VIERNES)'!M162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'24 ABRIL (VIERNES)'!M163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'24 ABRIL (VIERNES)'!M164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'24 ABRIL (VIERNES)'!M165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'24 ABRIL (VIERNES)'!M166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'24 ABRIL (VIERNES)'!M167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'24 ABRIL (VIERNES)'!M168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'24 ABRIL (VIERNES)'!M169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'24 ABRIL (VIERNES)'!M170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'24 ABRIL (VIERNES)'!M171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'24 ABRIL (VIERNES)'!M172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'24 ABRIL (VIERNES)'!M173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'24 ABRIL (VIERNES)'!M174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'24 ABRIL (VIERNES)'!M175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'24 ABRIL (VIERNES)'!M176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'24 ABRIL (VIERNES)'!M177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'24 ABRIL (VIERNES)'!M178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'24 ABRIL (VIERNES)'!M179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'24 ABRIL (VIERNES)'!M216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'24 ABRIL (VIERNES)'!M217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'24 ABRIL (VIERNES)'!M214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'24 ABRIL (VIERNES)'!M215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'24 ABRIL (VIERNES)'!M216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'24 ABRIL (VIERNES)'!M217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'24 ABRIL (VIERNES)'!M218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'24 ABRIL (VIERNES)'!M219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'24 ABRIL (VIERNES)'!M229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'24 ABRIL (VIERNES)'!M230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'24 ABRIL (VIERNES)'!M231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'24 ABRIL (VIERNES)'!M232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'24 ABRIL (VIERNES)'!M233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'24 ABRIL (VIERNES)'!M234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'24 ABRIL (VIERNES)'!M235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'24 ABRIL (VIERNES)'!M236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'24 ABRIL (VIERNES)'!M237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'24 ABRIL (VIERNES)'!M247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'24 ABRIL (VIERNES)'!M248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'24 ABRIL (VIERNES)'!M249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'24 ABRIL (VIERNES)'!M250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'24 ABRIL (VIERNES)'!M251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'24 ABRIL (VIERNES)'!M252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'24 ABRIL (VIERNES)'!M253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'24 ABRIL (VIERNES)'!M254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'24 ABRIL (VIERNES)'!M255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'24 ABRIL (VIERNES)'!M256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'24 ABRIL (VIERNES)'!M257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'24 ABRIL (VIERNES)'!M258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'24 ABRIL (VIERNES)'!M259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'24 ABRIL (VIERNES)'!M260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'24 ABRIL (VIERNES)'!M261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'24 ABRIL (VIERNES)'!M262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'24 ABRIL (VIERNES)'!M263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'24 ABRIL (VIERNES)'!M264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'24 ABRIL (VIERNES)'!M265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'24 ABRIL (VIERNES)'!M266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'24 ABRIL (VIERNES)'!M267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'24 ABRIL (VIERNES)'!M268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'24 ABRIL (VIERNES)'!M332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'24 ABRIL (VIERNES)'!M333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'24 ABRIL (VIERNES)'!M448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'24 ABRIL (VIERNES)'!M449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2573" priority="160" stopIfTrue="1" operator="equal">
      <formula>1</formula>
    </cfRule>
  </conditionalFormatting>
  <conditionalFormatting sqref="B100:D101">
    <cfRule type="cellIs" dxfId="2572" priority="84" stopIfTrue="1" operator="equal">
      <formula>1</formula>
    </cfRule>
  </conditionalFormatting>
  <conditionalFormatting sqref="B189:D190">
    <cfRule type="cellIs" dxfId="2571" priority="60" stopIfTrue="1" operator="equal">
      <formula>1</formula>
    </cfRule>
  </conditionalFormatting>
  <conditionalFormatting sqref="B278:D279">
    <cfRule type="cellIs" dxfId="2570" priority="40" stopIfTrue="1" operator="equal">
      <formula>1</formula>
    </cfRule>
  </conditionalFormatting>
  <conditionalFormatting sqref="B303:D308 B318:D326 B336:D357">
    <cfRule type="cellIs" dxfId="2569" priority="139" stopIfTrue="1" operator="equal">
      <formula>1</formula>
    </cfRule>
  </conditionalFormatting>
  <conditionalFormatting sqref="B367:D368">
    <cfRule type="cellIs" dxfId="2568" priority="20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567" priority="159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566" priority="158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565" priority="138" stopIfTrue="1" operator="notEqual">
      <formula>0</formula>
    </cfRule>
    <cfRule type="cellIs" dxfId="2564" priority="137" stopIfTrue="1" operator="equal">
      <formula>0</formula>
    </cfRule>
  </conditionalFormatting>
  <conditionalFormatting sqref="H36:H41 H125:H130 H214:H219">
    <cfRule type="cellIs" dxfId="2563" priority="153" operator="lessThan">
      <formula>330</formula>
    </cfRule>
  </conditionalFormatting>
  <conditionalFormatting sqref="H51:H59 H75:H86 H140:H148 H164:H175 H228:H237 H253:H264">
    <cfRule type="cellIs" dxfId="2562" priority="152" operator="lessThan">
      <formula>360</formula>
    </cfRule>
  </conditionalFormatting>
  <conditionalFormatting sqref="H69:H74 H87:H90 H158:H163 H176:H179 H247:H252 H265:H268">
    <cfRule type="cellIs" dxfId="2561" priority="150" operator="lessThan">
      <formula>400</formula>
    </cfRule>
  </conditionalFormatting>
  <conditionalFormatting sqref="H303:H308">
    <cfRule type="cellIs" dxfId="2560" priority="132" operator="lessThan">
      <formula>330</formula>
    </cfRule>
  </conditionalFormatting>
  <conditionalFormatting sqref="H318:H326 H342:H353">
    <cfRule type="cellIs" dxfId="2559" priority="131" operator="lessThan">
      <formula>360</formula>
    </cfRule>
  </conditionalFormatting>
  <conditionalFormatting sqref="H336:H341 H354:H357">
    <cfRule type="cellIs" dxfId="2558" priority="129" operator="lessThan">
      <formula>400</formula>
    </cfRule>
  </conditionalFormatting>
  <conditionalFormatting sqref="K95:K96 M95:M96 O95:O96 A100:A101">
    <cfRule type="cellIs" dxfId="2557" priority="83" stopIfTrue="1" operator="notEqual">
      <formula>0</formula>
    </cfRule>
    <cfRule type="cellIs" dxfId="2556" priority="82" stopIfTrue="1" operator="equal">
      <formula>0</formula>
    </cfRule>
  </conditionalFormatting>
  <conditionalFormatting sqref="K95:K96 M95:M96 O95:O96">
    <cfRule type="cellIs" dxfId="2555" priority="80" stopIfTrue="1" operator="equal">
      <formula>0</formula>
    </cfRule>
    <cfRule type="cellIs" dxfId="2554" priority="81" stopIfTrue="1" operator="notEqual">
      <formula>0</formula>
    </cfRule>
    <cfRule type="cellIs" dxfId="2553" priority="79" stopIfTrue="1" operator="notEqual">
      <formula>0</formula>
    </cfRule>
    <cfRule type="cellIs" dxfId="2552" priority="78" stopIfTrue="1" operator="equal">
      <formula>0</formula>
    </cfRule>
  </conditionalFormatting>
  <conditionalFormatting sqref="K100:K101">
    <cfRule type="cellIs" dxfId="2551" priority="61" stopIfTrue="1" operator="equal">
      <formula>0</formula>
    </cfRule>
    <cfRule type="cellIs" dxfId="2550" priority="62" stopIfTrue="1" operator="notEqual">
      <formula>0</formula>
    </cfRule>
  </conditionalFormatting>
  <conditionalFormatting sqref="K184:K185 M184:M185 O184:O185 A189:A190">
    <cfRule type="cellIs" dxfId="2549" priority="59" stopIfTrue="1" operator="notEqual">
      <formula>0</formula>
    </cfRule>
    <cfRule type="cellIs" dxfId="2548" priority="58" stopIfTrue="1" operator="equal">
      <formula>0</formula>
    </cfRule>
  </conditionalFormatting>
  <conditionalFormatting sqref="K184:K185 M184:M185 O184:O185">
    <cfRule type="cellIs" dxfId="2547" priority="57" stopIfTrue="1" operator="notEqual">
      <formula>0</formula>
    </cfRule>
    <cfRule type="cellIs" dxfId="2546" priority="56" stopIfTrue="1" operator="equal">
      <formula>0</formula>
    </cfRule>
    <cfRule type="cellIs" dxfId="2545" priority="54" stopIfTrue="1" operator="equal">
      <formula>0</formula>
    </cfRule>
    <cfRule type="cellIs" dxfId="2544" priority="55" stopIfTrue="1" operator="notEqual">
      <formula>0</formula>
    </cfRule>
  </conditionalFormatting>
  <conditionalFormatting sqref="K189:K190">
    <cfRule type="cellIs" dxfId="2543" priority="41" stopIfTrue="1" operator="equal">
      <formula>0</formula>
    </cfRule>
    <cfRule type="cellIs" dxfId="2542" priority="42" stopIfTrue="1" operator="notEqual">
      <formula>0</formula>
    </cfRule>
  </conditionalFormatting>
  <conditionalFormatting sqref="K273:K274 M273:M274 O273:O274 A278:A279">
    <cfRule type="cellIs" dxfId="2541" priority="39" stopIfTrue="1" operator="notEqual">
      <formula>0</formula>
    </cfRule>
    <cfRule type="cellIs" dxfId="2540" priority="38" stopIfTrue="1" operator="equal">
      <formula>0</formula>
    </cfRule>
  </conditionalFormatting>
  <conditionalFormatting sqref="K273:K274 M273:M274 O273:O274">
    <cfRule type="cellIs" dxfId="2539" priority="34" stopIfTrue="1" operator="equal">
      <formula>0</formula>
    </cfRule>
    <cfRule type="cellIs" dxfId="2538" priority="35" stopIfTrue="1" operator="notEqual">
      <formula>0</formula>
    </cfRule>
    <cfRule type="cellIs" dxfId="2537" priority="37" stopIfTrue="1" operator="notEqual">
      <formula>0</formula>
    </cfRule>
    <cfRule type="cellIs" dxfId="2536" priority="36" stopIfTrue="1" operator="equal">
      <formula>0</formula>
    </cfRule>
  </conditionalFormatting>
  <conditionalFormatting sqref="K278:K279">
    <cfRule type="cellIs" dxfId="2535" priority="21" stopIfTrue="1" operator="equal">
      <formula>0</formula>
    </cfRule>
    <cfRule type="cellIs" dxfId="2534" priority="22" stopIfTrue="1" operator="notEqual">
      <formula>0</formula>
    </cfRule>
  </conditionalFormatting>
  <conditionalFormatting sqref="K362:K363 M362:M363 O362:O363 A367:A368">
    <cfRule type="cellIs" dxfId="2533" priority="19" stopIfTrue="1" operator="notEqual">
      <formula>0</formula>
    </cfRule>
    <cfRule type="cellIs" dxfId="2532" priority="18" stopIfTrue="1" operator="equal">
      <formula>0</formula>
    </cfRule>
  </conditionalFormatting>
  <conditionalFormatting sqref="K362:K363 M362:M363 O362:O363">
    <cfRule type="cellIs" dxfId="2531" priority="15" stopIfTrue="1" operator="notEqual">
      <formula>0</formula>
    </cfRule>
    <cfRule type="cellIs" dxfId="2530" priority="17" stopIfTrue="1" operator="notEqual">
      <formula>0</formula>
    </cfRule>
    <cfRule type="cellIs" dxfId="2529" priority="16" stopIfTrue="1" operator="equal">
      <formula>0</formula>
    </cfRule>
    <cfRule type="cellIs" dxfId="2528" priority="14" stopIfTrue="1" operator="equal">
      <formula>0</formula>
    </cfRule>
  </conditionalFormatting>
  <conditionalFormatting sqref="K367:K368">
    <cfRule type="cellIs" dxfId="2527" priority="1" stopIfTrue="1" operator="equal">
      <formula>0</formula>
    </cfRule>
    <cfRule type="cellIs" dxfId="2526" priority="2" stopIfTrue="1" operator="notEqual">
      <formula>0</formula>
    </cfRule>
  </conditionalFormatting>
  <conditionalFormatting sqref="M100:M101">
    <cfRule type="cellIs" dxfId="2525" priority="70" stopIfTrue="1" operator="notEqual">
      <formula>0</formula>
    </cfRule>
    <cfRule type="cellIs" dxfId="2524" priority="69" stopIfTrue="1" operator="equal">
      <formula>0</formula>
    </cfRule>
  </conditionalFormatting>
  <conditionalFormatting sqref="M189:M190">
    <cfRule type="cellIs" dxfId="2523" priority="45" stopIfTrue="1" operator="equal">
      <formula>0</formula>
    </cfRule>
    <cfRule type="cellIs" dxfId="2522" priority="46" stopIfTrue="1" operator="notEqual">
      <formula>0</formula>
    </cfRule>
  </conditionalFormatting>
  <conditionalFormatting sqref="M278:M279">
    <cfRule type="cellIs" dxfId="2521" priority="26" stopIfTrue="1" operator="notEqual">
      <formula>0</formula>
    </cfRule>
    <cfRule type="cellIs" dxfId="2520" priority="25" stopIfTrue="1" operator="equal">
      <formula>0</formula>
    </cfRule>
  </conditionalFormatting>
  <conditionalFormatting sqref="M367:M368">
    <cfRule type="cellIs" dxfId="2519" priority="5" stopIfTrue="1" operator="equal">
      <formula>0</formula>
    </cfRule>
    <cfRule type="cellIs" dxfId="2518" priority="6" stopIfTrue="1" operator="notEqual">
      <formula>0</formula>
    </cfRule>
  </conditionalFormatting>
  <conditionalFormatting sqref="S36:S41 S51:S59 S69:S90 S125:S130 S140:S148 S158:S179 S214:S219 S229:S237 S247:S268">
    <cfRule type="cellIs" dxfId="2517" priority="155" operator="lessThan">
      <formula>8</formula>
    </cfRule>
  </conditionalFormatting>
  <conditionalFormatting sqref="S99">
    <cfRule type="cellIs" dxfId="2516" priority="77" stopIfTrue="1" operator="notEqual">
      <formula>0</formula>
    </cfRule>
    <cfRule type="cellIs" dxfId="2515" priority="76" stopIfTrue="1" operator="equal">
      <formula>0</formula>
    </cfRule>
  </conditionalFormatting>
  <conditionalFormatting sqref="S100">
    <cfRule type="cellIs" dxfId="2514" priority="75" operator="lessThan">
      <formula>8</formula>
    </cfRule>
  </conditionalFormatting>
  <conditionalFormatting sqref="S188">
    <cfRule type="cellIs" dxfId="2513" priority="52" stopIfTrue="1" operator="equal">
      <formula>0</formula>
    </cfRule>
    <cfRule type="cellIs" dxfId="2512" priority="53" stopIfTrue="1" operator="notEqual">
      <formula>0</formula>
    </cfRule>
  </conditionalFormatting>
  <conditionalFormatting sqref="S189">
    <cfRule type="cellIs" dxfId="2511" priority="51" operator="lessThan">
      <formula>8</formula>
    </cfRule>
  </conditionalFormatting>
  <conditionalFormatting sqref="S277">
    <cfRule type="cellIs" dxfId="2510" priority="33" stopIfTrue="1" operator="notEqual">
      <formula>0</formula>
    </cfRule>
    <cfRule type="cellIs" dxfId="2509" priority="32" stopIfTrue="1" operator="equal">
      <formula>0</formula>
    </cfRule>
  </conditionalFormatting>
  <conditionalFormatting sqref="S278">
    <cfRule type="cellIs" dxfId="2508" priority="31" operator="lessThan">
      <formula>8</formula>
    </cfRule>
  </conditionalFormatting>
  <conditionalFormatting sqref="S303:S308 S318:S326 S336:S357">
    <cfRule type="cellIs" dxfId="2507" priority="134" operator="lessThan">
      <formula>8</formula>
    </cfRule>
  </conditionalFormatting>
  <conditionalFormatting sqref="S366">
    <cfRule type="cellIs" dxfId="2506" priority="12" stopIfTrue="1" operator="equal">
      <formula>0</formula>
    </cfRule>
    <cfRule type="cellIs" dxfId="2505" priority="13" stopIfTrue="1" operator="notEqual">
      <formula>0</formula>
    </cfRule>
  </conditionalFormatting>
  <conditionalFormatting sqref="S367">
    <cfRule type="cellIs" dxfId="2504" priority="11" operator="lessThan">
      <formula>8</formula>
    </cfRule>
  </conditionalFormatting>
  <conditionalFormatting sqref="U36:U41 U51:U59 U125:U130 U140:U148 U214:U219 U229:U237">
    <cfRule type="cellIs" dxfId="2503" priority="154" operator="lessThan">
      <formula>70</formula>
    </cfRule>
  </conditionalFormatting>
  <conditionalFormatting sqref="U69:U90 U158:U179 U247:U268 U336:U357">
    <cfRule type="cellIs" dxfId="2502" priority="144" operator="lessThan">
      <formula>70</formula>
    </cfRule>
  </conditionalFormatting>
  <conditionalFormatting sqref="U69:U90 U158:U179 U247:U268">
    <cfRule type="cellIs" dxfId="2501" priority="143" operator="lessThan">
      <formula>70</formula>
    </cfRule>
    <cfRule type="cellIs" dxfId="2500" priority="147" operator="lessThan">
      <formula>70</formula>
    </cfRule>
  </conditionalFormatting>
  <conditionalFormatting sqref="U100:U101">
    <cfRule type="cellIs" dxfId="2499" priority="71" operator="lessThan">
      <formula>70</formula>
    </cfRule>
    <cfRule type="cellIs" dxfId="2498" priority="74" operator="lessThan">
      <formula>70</formula>
    </cfRule>
    <cfRule type="cellIs" dxfId="2497" priority="73" operator="lessThan">
      <formula>70</formula>
    </cfRule>
    <cfRule type="cellIs" dxfId="2496" priority="72" operator="lessThan">
      <formula>70</formula>
    </cfRule>
  </conditionalFormatting>
  <conditionalFormatting sqref="U189:U190">
    <cfRule type="cellIs" dxfId="2495" priority="50" operator="lessThan">
      <formula>70</formula>
    </cfRule>
    <cfRule type="cellIs" dxfId="2494" priority="49" operator="lessThan">
      <formula>70</formula>
    </cfRule>
    <cfRule type="cellIs" dxfId="2493" priority="48" operator="lessThan">
      <formula>70</formula>
    </cfRule>
    <cfRule type="cellIs" dxfId="2492" priority="47" operator="lessThan">
      <formula>70</formula>
    </cfRule>
  </conditionalFormatting>
  <conditionalFormatting sqref="U278:U279">
    <cfRule type="cellIs" dxfId="2491" priority="27" operator="lessThan">
      <formula>70</formula>
    </cfRule>
    <cfRule type="cellIs" dxfId="2490" priority="29" operator="lessThan">
      <formula>70</formula>
    </cfRule>
    <cfRule type="cellIs" dxfId="2489" priority="30" operator="lessThan">
      <formula>70</formula>
    </cfRule>
    <cfRule type="cellIs" dxfId="2488" priority="28" operator="lessThan">
      <formula>70</formula>
    </cfRule>
  </conditionalFormatting>
  <conditionalFormatting sqref="U303:U308 U318:U326">
    <cfRule type="cellIs" dxfId="2487" priority="133" operator="lessThan">
      <formula>70</formula>
    </cfRule>
  </conditionalFormatting>
  <conditionalFormatting sqref="U336:U357 U69:U90 U158:U179 U247:U268">
    <cfRule type="cellIs" dxfId="2486" priority="142" operator="lessThan">
      <formula>70</formula>
    </cfRule>
  </conditionalFormatting>
  <conditionalFormatting sqref="U336:U357">
    <cfRule type="cellIs" dxfId="2485" priority="122" operator="lessThan">
      <formula>70</formula>
    </cfRule>
    <cfRule type="cellIs" dxfId="2484" priority="121" operator="lessThan">
      <formula>70</formula>
    </cfRule>
    <cfRule type="cellIs" dxfId="2483" priority="123" operator="lessThan">
      <formula>70</formula>
    </cfRule>
    <cfRule type="cellIs" dxfId="2482" priority="126" operator="lessThan">
      <formula>70</formula>
    </cfRule>
  </conditionalFormatting>
  <conditionalFormatting sqref="U367:U368">
    <cfRule type="cellIs" dxfId="2481" priority="10" operator="lessThan">
      <formula>70</formula>
    </cfRule>
    <cfRule type="cellIs" dxfId="2480" priority="9" operator="lessThan">
      <formula>70</formula>
    </cfRule>
    <cfRule type="cellIs" dxfId="2479" priority="8" operator="lessThan">
      <formula>70</formula>
    </cfRule>
    <cfRule type="cellIs" dxfId="2478" priority="7" operator="lessThan">
      <formula>70</formula>
    </cfRule>
  </conditionalFormatting>
  <conditionalFormatting sqref="W36:W41 W51:W58 W125:W130 W140:W147 W214:W219 W229:W236 W303:W308 W318:W325">
    <cfRule type="cellIs" dxfId="2477" priority="157" stopIfTrue="1" operator="greaterThan">
      <formula>64</formula>
    </cfRule>
  </conditionalFormatting>
  <conditionalFormatting sqref="W303:W308 W318:W325 W36:W41 W51:W58 W125:W130 W140:W147 W214:W219 W229:W236">
    <cfRule type="cellIs" dxfId="2476" priority="156" stopIfTrue="1" operator="equal">
      <formula>0</formula>
    </cfRule>
  </conditionalFormatting>
  <conditionalFormatting sqref="W303:W308 W318:W325">
    <cfRule type="cellIs" dxfId="2475" priority="135" stopIfTrue="1" operator="equal">
      <formula>0</formula>
    </cfRule>
    <cfRule type="cellIs" dxfId="2474" priority="136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  <pageSetUpPr fitToPage="1"/>
  </sheetPr>
  <dimension ref="A1:Z373"/>
  <sheetViews>
    <sheetView topLeftCell="P12" zoomScaleNormal="100" workbookViewId="0">
      <selection activeCell="Q4" sqref="Q4:Q15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'23 ABRIL (JUEVES)'!G31</f>
        <v>20</v>
      </c>
      <c r="H31" s="91">
        <f>'23 ABRIL (JUEVES)'!H31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'23 ABRIL (JUEVES)'!G32</f>
        <v>60</v>
      </c>
      <c r="H32" s="94">
        <f>'23 ABRIL (JUEVES)'!H32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'23 ABRIL (JUEVES)'!M36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'23 ABRIL (JUEVES)'!M37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'23 ABRIL (JUEVES)'!M38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'23 ABRIL (JUEVES)'!M39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'23 ABRIL (JUEVES)'!M40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'23 ABRIL (JUEVES)'!M41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'23 ABRIL (JUEVES)'!M51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'23 ABRIL (JUEVES)'!M52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'23 ABRIL (JUEVES)'!M53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'23 ABRIL (JUEVES)'!M54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'23 ABRIL (JUEVES)'!M55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'23 ABRIL (JUEVES)'!M56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'23 ABRIL (JUEVES)'!M57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'23 ABRIL (JUEVES)'!M58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'23 ABRIL (JUEVES)'!M59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'23 ABRIL (JUEVES)'!M69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'23 ABRIL (JUEVES)'!M70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'23 ABRIL (JUEVES)'!M71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'23 ABRIL (JUEVES)'!M72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'23 ABRIL (JUEVES)'!M73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'23 ABRIL (JUEVES)'!M74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'23 ABRIL (JUEVES)'!M75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'23 ABRIL (JUEVES)'!M76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'23 ABRIL (JUEVES)'!M77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'23 ABRIL (JUEVES)'!M78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'23 ABRIL (JUEVES)'!M79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'23 ABRIL (JUEVES)'!M80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'23 ABRIL (JUEVES)'!M81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'23 ABRIL (JUEVES)'!M82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'23 ABRIL (JUEVES)'!M83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'23 ABRIL (JUEVES)'!M84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'23 ABRIL (JUEVES)'!M85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'23 ABRIL (JUEVES)'!M86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'23 ABRIL (JUEVES)'!M87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'23 ABRIL (JUEVES)'!M88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'23 ABRIL (JUEVES)'!M89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'23 ABRIL (JUEVES)'!M90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'23 ABRIL (JUEVES)'!M100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'23 ABRIL (JUEVES)'!M101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'23 ABRIL (JUEVES)'!M125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'23 ABRIL (JUEVES)'!M126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'23 ABRIL (JUEVES)'!M127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'23 ABRIL (JUEVES)'!M128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'23 ABRIL (JUEVES)'!M129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'23 ABRIL (JUEVES)'!M130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'23 ABRIL (JUEVES)'!M140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'23 ABRIL (JUEVES)'!M141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'23 ABRIL (JUEVES)'!M142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'23 ABRIL (JUEVES)'!M143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'23 ABRIL (JUEVES)'!M144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'23 ABRIL (JUEVES)'!M145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'23 ABRIL (JUEVES)'!M146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'23 ABRIL (JUEVES)'!M147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'23 ABRIL (JUEVES)'!M148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'23 ABRIL (JUEVES)'!M158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'23 ABRIL (JUEVES)'!M159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'23 ABRIL (JUEVES)'!M160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'23 ABRIL (JUEVES)'!M161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'23 ABRIL (JUEVES)'!M162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'23 ABRIL (JUEVES)'!M163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'23 ABRIL (JUEVES)'!M164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'23 ABRIL (JUEVES)'!M165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'23 ABRIL (JUEVES)'!M166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'23 ABRIL (JUEVES)'!M167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'23 ABRIL (JUEVES)'!M168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'23 ABRIL (JUEVES)'!M169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'23 ABRIL (JUEVES)'!M170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'23 ABRIL (JUEVES)'!M171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'23 ABRIL (JUEVES)'!M172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'23 ABRIL (JUEVES)'!M173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'23 ABRIL (JUEVES)'!M174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'23 ABRIL (JUEVES)'!M175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'23 ABRIL (JUEVES)'!M176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'23 ABRIL (JUEVES)'!M177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'23 ABRIL (JUEVES)'!M178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'23 ABRIL (JUEVES)'!M179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'23 ABRIL (JUEVES)'!M216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'23 ABRIL (JUEVES)'!M217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'23 ABRIL (JUEVES)'!M214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'23 ABRIL (JUEVES)'!M215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'23 ABRIL (JUEVES)'!M216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'23 ABRIL (JUEVES)'!M217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'23 ABRIL (JUEVES)'!M218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'23 ABRIL (JUEVES)'!M219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'23 ABRIL (JUEVES)'!M229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'23 ABRIL (JUEVES)'!M230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'23 ABRIL (JUEVES)'!M231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'23 ABRIL (JUEVES)'!M232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'23 ABRIL (JUEVES)'!M233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'23 ABRIL (JUEVES)'!M234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'23 ABRIL (JUEVES)'!M235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'23 ABRIL (JUEVES)'!M236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'23 ABRIL (JUEVES)'!M237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'23 ABRIL (JUEVES)'!M247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'23 ABRIL (JUEVES)'!M248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'23 ABRIL (JUEVES)'!M249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'23 ABRIL (JUEVES)'!M250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'23 ABRIL (JUEVES)'!M251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'23 ABRIL (JUEVES)'!M252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'23 ABRIL (JUEVES)'!M253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'23 ABRIL (JUEVES)'!M254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'23 ABRIL (JUEVES)'!M255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'23 ABRIL (JUEVES)'!M256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'23 ABRIL (JUEVES)'!M257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'23 ABRIL (JUEVES)'!M258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'23 ABRIL (JUEVES)'!M259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'23 ABRIL (JUEVES)'!M260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'23 ABRIL (JUEVES)'!M261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'23 ABRIL (JUEVES)'!M262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'23 ABRIL (JUEVES)'!M263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'23 ABRIL (JUEVES)'!M264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'23 ABRIL (JUEVES)'!M265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'23 ABRIL (JUEVES)'!M266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'23 ABRIL (JUEVES)'!M267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'23 ABRIL (JUEVES)'!M268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'23 ABRIL (JUEVES)'!M332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'23 ABRIL (JUEVES)'!M333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'23 ABRIL (JUEVES)'!M448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'23 ABRIL (JUEVES)'!M449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2473" priority="158" stopIfTrue="1" operator="equal">
      <formula>1</formula>
    </cfRule>
  </conditionalFormatting>
  <conditionalFormatting sqref="B100:D101">
    <cfRule type="cellIs" dxfId="2472" priority="82" stopIfTrue="1" operator="equal">
      <formula>1</formula>
    </cfRule>
  </conditionalFormatting>
  <conditionalFormatting sqref="B189:D190">
    <cfRule type="cellIs" dxfId="2471" priority="60" stopIfTrue="1" operator="equal">
      <formula>1</formula>
    </cfRule>
  </conditionalFormatting>
  <conditionalFormatting sqref="B278:D279">
    <cfRule type="cellIs" dxfId="2470" priority="40" stopIfTrue="1" operator="equal">
      <formula>1</formula>
    </cfRule>
  </conditionalFormatting>
  <conditionalFormatting sqref="B303:D308 B318:D326 B336:D357">
    <cfRule type="cellIs" dxfId="2469" priority="137" stopIfTrue="1" operator="equal">
      <formula>1</formula>
    </cfRule>
  </conditionalFormatting>
  <conditionalFormatting sqref="B367:D368">
    <cfRule type="cellIs" dxfId="2468" priority="20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467" priority="157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466" priority="156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465" priority="136" stopIfTrue="1" operator="notEqual">
      <formula>0</formula>
    </cfRule>
    <cfRule type="cellIs" dxfId="2464" priority="135" stopIfTrue="1" operator="equal">
      <formula>0</formula>
    </cfRule>
  </conditionalFormatting>
  <conditionalFormatting sqref="H36:H41 H125:H130 H214:H219">
    <cfRule type="cellIs" dxfId="2463" priority="151" operator="lessThan">
      <formula>330</formula>
    </cfRule>
  </conditionalFormatting>
  <conditionalFormatting sqref="H51:H59 H75:H86 H140:H148 H164:H175 H228:H237 H253:H264">
    <cfRule type="cellIs" dxfId="2462" priority="150" operator="lessThan">
      <formula>360</formula>
    </cfRule>
  </conditionalFormatting>
  <conditionalFormatting sqref="H69:H74 H87:H90 H158:H163 H176:H179 H247:H252 H265:H268">
    <cfRule type="cellIs" dxfId="2461" priority="148" operator="lessThan">
      <formula>400</formula>
    </cfRule>
  </conditionalFormatting>
  <conditionalFormatting sqref="H303:H308">
    <cfRule type="cellIs" dxfId="2460" priority="130" operator="lessThan">
      <formula>330</formula>
    </cfRule>
  </conditionalFormatting>
  <conditionalFormatting sqref="H318:H326 H342:H353">
    <cfRule type="cellIs" dxfId="2459" priority="129" operator="lessThan">
      <formula>360</formula>
    </cfRule>
  </conditionalFormatting>
  <conditionalFormatting sqref="H336:H341 H354:H357">
    <cfRule type="cellIs" dxfId="2458" priority="127" operator="lessThan">
      <formula>400</formula>
    </cfRule>
  </conditionalFormatting>
  <conditionalFormatting sqref="K95:K96 M95:M96 O95:O96 A100:A101">
    <cfRule type="cellIs" dxfId="2457" priority="81" stopIfTrue="1" operator="notEqual">
      <formula>0</formula>
    </cfRule>
    <cfRule type="cellIs" dxfId="2456" priority="80" stopIfTrue="1" operator="equal">
      <formula>0</formula>
    </cfRule>
  </conditionalFormatting>
  <conditionalFormatting sqref="K95:K96 M95:M96 O95:O96">
    <cfRule type="cellIs" dxfId="2455" priority="78" stopIfTrue="1" operator="equal">
      <formula>0</formula>
    </cfRule>
    <cfRule type="cellIs" dxfId="2454" priority="79" stopIfTrue="1" operator="notEqual">
      <formula>0</formula>
    </cfRule>
    <cfRule type="cellIs" dxfId="2453" priority="77" stopIfTrue="1" operator="notEqual">
      <formula>0</formula>
    </cfRule>
    <cfRule type="cellIs" dxfId="2452" priority="76" stopIfTrue="1" operator="equal">
      <formula>0</formula>
    </cfRule>
  </conditionalFormatting>
  <conditionalFormatting sqref="K100:K101">
    <cfRule type="cellIs" dxfId="2451" priority="61" stopIfTrue="1" operator="equal">
      <formula>0</formula>
    </cfRule>
    <cfRule type="cellIs" dxfId="2450" priority="62" stopIfTrue="1" operator="notEqual">
      <formula>0</formula>
    </cfRule>
  </conditionalFormatting>
  <conditionalFormatting sqref="K184:K185 M184:M185 O184:O185 A189:A190">
    <cfRule type="cellIs" dxfId="2449" priority="59" stopIfTrue="1" operator="notEqual">
      <formula>0</formula>
    </cfRule>
    <cfRule type="cellIs" dxfId="2448" priority="58" stopIfTrue="1" operator="equal">
      <formula>0</formula>
    </cfRule>
  </conditionalFormatting>
  <conditionalFormatting sqref="K184:K185 M184:M185 O184:O185">
    <cfRule type="cellIs" dxfId="2447" priority="57" stopIfTrue="1" operator="notEqual">
      <formula>0</formula>
    </cfRule>
    <cfRule type="cellIs" dxfId="2446" priority="56" stopIfTrue="1" operator="equal">
      <formula>0</formula>
    </cfRule>
    <cfRule type="cellIs" dxfId="2445" priority="54" stopIfTrue="1" operator="equal">
      <formula>0</formula>
    </cfRule>
    <cfRule type="cellIs" dxfId="2444" priority="55" stopIfTrue="1" operator="notEqual">
      <formula>0</formula>
    </cfRule>
  </conditionalFormatting>
  <conditionalFormatting sqref="K189:K190">
    <cfRule type="cellIs" dxfId="2443" priority="41" stopIfTrue="1" operator="equal">
      <formula>0</formula>
    </cfRule>
    <cfRule type="cellIs" dxfId="2442" priority="42" stopIfTrue="1" operator="notEqual">
      <formula>0</formula>
    </cfRule>
  </conditionalFormatting>
  <conditionalFormatting sqref="K273:K274 M273:M274 O273:O274 A278:A279">
    <cfRule type="cellIs" dxfId="2441" priority="39" stopIfTrue="1" operator="notEqual">
      <formula>0</formula>
    </cfRule>
    <cfRule type="cellIs" dxfId="2440" priority="38" stopIfTrue="1" operator="equal">
      <formula>0</formula>
    </cfRule>
  </conditionalFormatting>
  <conditionalFormatting sqref="K273:K274 M273:M274 O273:O274">
    <cfRule type="cellIs" dxfId="2439" priority="34" stopIfTrue="1" operator="equal">
      <formula>0</formula>
    </cfRule>
    <cfRule type="cellIs" dxfId="2438" priority="35" stopIfTrue="1" operator="notEqual">
      <formula>0</formula>
    </cfRule>
    <cfRule type="cellIs" dxfId="2437" priority="37" stopIfTrue="1" operator="notEqual">
      <formula>0</formula>
    </cfRule>
    <cfRule type="cellIs" dxfId="2436" priority="36" stopIfTrue="1" operator="equal">
      <formula>0</formula>
    </cfRule>
  </conditionalFormatting>
  <conditionalFormatting sqref="K278:K279">
    <cfRule type="cellIs" dxfId="2435" priority="21" stopIfTrue="1" operator="equal">
      <formula>0</formula>
    </cfRule>
    <cfRule type="cellIs" dxfId="2434" priority="22" stopIfTrue="1" operator="notEqual">
      <formula>0</formula>
    </cfRule>
  </conditionalFormatting>
  <conditionalFormatting sqref="K362:K363 M362:M363 O362:O363 A367:A368">
    <cfRule type="cellIs" dxfId="2433" priority="19" stopIfTrue="1" operator="notEqual">
      <formula>0</formula>
    </cfRule>
    <cfRule type="cellIs" dxfId="2432" priority="18" stopIfTrue="1" operator="equal">
      <formula>0</formula>
    </cfRule>
  </conditionalFormatting>
  <conditionalFormatting sqref="K362:K363 M362:M363 O362:O363">
    <cfRule type="cellIs" dxfId="2431" priority="15" stopIfTrue="1" operator="notEqual">
      <formula>0</formula>
    </cfRule>
    <cfRule type="cellIs" dxfId="2430" priority="17" stopIfTrue="1" operator="notEqual">
      <formula>0</formula>
    </cfRule>
    <cfRule type="cellIs" dxfId="2429" priority="16" stopIfTrue="1" operator="equal">
      <formula>0</formula>
    </cfRule>
    <cfRule type="cellIs" dxfId="2428" priority="14" stopIfTrue="1" operator="equal">
      <formula>0</formula>
    </cfRule>
  </conditionalFormatting>
  <conditionalFormatting sqref="K367:K368">
    <cfRule type="cellIs" dxfId="2427" priority="1" stopIfTrue="1" operator="equal">
      <formula>0</formula>
    </cfRule>
    <cfRule type="cellIs" dxfId="2426" priority="2" stopIfTrue="1" operator="notEqual">
      <formula>0</formula>
    </cfRule>
  </conditionalFormatting>
  <conditionalFormatting sqref="M100:M101">
    <cfRule type="cellIs" dxfId="2425" priority="68" stopIfTrue="1" operator="notEqual">
      <formula>0</formula>
    </cfRule>
    <cfRule type="cellIs" dxfId="2424" priority="67" stopIfTrue="1" operator="equal">
      <formula>0</formula>
    </cfRule>
  </conditionalFormatting>
  <conditionalFormatting sqref="M189:M190">
    <cfRule type="cellIs" dxfId="2423" priority="45" stopIfTrue="1" operator="equal">
      <formula>0</formula>
    </cfRule>
    <cfRule type="cellIs" dxfId="2422" priority="46" stopIfTrue="1" operator="notEqual">
      <formula>0</formula>
    </cfRule>
  </conditionalFormatting>
  <conditionalFormatting sqref="M278:M279">
    <cfRule type="cellIs" dxfId="2421" priority="26" stopIfTrue="1" operator="notEqual">
      <formula>0</formula>
    </cfRule>
    <cfRule type="cellIs" dxfId="2420" priority="25" stopIfTrue="1" operator="equal">
      <formula>0</formula>
    </cfRule>
  </conditionalFormatting>
  <conditionalFormatting sqref="M367:M368">
    <cfRule type="cellIs" dxfId="2419" priority="5" stopIfTrue="1" operator="equal">
      <formula>0</formula>
    </cfRule>
    <cfRule type="cellIs" dxfId="2418" priority="6" stopIfTrue="1" operator="notEqual">
      <formula>0</formula>
    </cfRule>
  </conditionalFormatting>
  <conditionalFormatting sqref="S36:S41 S51:S59 S69:S90 S125:S130 S140:S148 S158:S179 S214:S219 S229:S237 S247:S268">
    <cfRule type="cellIs" dxfId="2417" priority="153" operator="lessThan">
      <formula>8</formula>
    </cfRule>
  </conditionalFormatting>
  <conditionalFormatting sqref="S99">
    <cfRule type="cellIs" dxfId="2416" priority="75" stopIfTrue="1" operator="notEqual">
      <formula>0</formula>
    </cfRule>
    <cfRule type="cellIs" dxfId="2415" priority="74" stopIfTrue="1" operator="equal">
      <formula>0</formula>
    </cfRule>
  </conditionalFormatting>
  <conditionalFormatting sqref="S100">
    <cfRule type="cellIs" dxfId="2414" priority="73" operator="lessThan">
      <formula>8</formula>
    </cfRule>
  </conditionalFormatting>
  <conditionalFormatting sqref="S188">
    <cfRule type="cellIs" dxfId="2413" priority="52" stopIfTrue="1" operator="equal">
      <formula>0</formula>
    </cfRule>
    <cfRule type="cellIs" dxfId="2412" priority="53" stopIfTrue="1" operator="notEqual">
      <formula>0</formula>
    </cfRule>
  </conditionalFormatting>
  <conditionalFormatting sqref="S189">
    <cfRule type="cellIs" dxfId="2411" priority="51" operator="lessThan">
      <formula>8</formula>
    </cfRule>
  </conditionalFormatting>
  <conditionalFormatting sqref="S277">
    <cfRule type="cellIs" dxfId="2410" priority="33" stopIfTrue="1" operator="notEqual">
      <formula>0</formula>
    </cfRule>
    <cfRule type="cellIs" dxfId="2409" priority="32" stopIfTrue="1" operator="equal">
      <formula>0</formula>
    </cfRule>
  </conditionalFormatting>
  <conditionalFormatting sqref="S278">
    <cfRule type="cellIs" dxfId="2408" priority="31" operator="lessThan">
      <formula>8</formula>
    </cfRule>
  </conditionalFormatting>
  <conditionalFormatting sqref="S303:S308 S318:S326 S336:S357">
    <cfRule type="cellIs" dxfId="2407" priority="132" operator="lessThan">
      <formula>8</formula>
    </cfRule>
  </conditionalFormatting>
  <conditionalFormatting sqref="S366">
    <cfRule type="cellIs" dxfId="2406" priority="12" stopIfTrue="1" operator="equal">
      <formula>0</formula>
    </cfRule>
    <cfRule type="cellIs" dxfId="2405" priority="13" stopIfTrue="1" operator="notEqual">
      <formula>0</formula>
    </cfRule>
  </conditionalFormatting>
  <conditionalFormatting sqref="S367">
    <cfRule type="cellIs" dxfId="2404" priority="11" operator="lessThan">
      <formula>8</formula>
    </cfRule>
  </conditionalFormatting>
  <conditionalFormatting sqref="U36:U41 U51:U59 U125:U130 U140:U148 U214:U219 U229:U237">
    <cfRule type="cellIs" dxfId="2403" priority="152" operator="lessThan">
      <formula>70</formula>
    </cfRule>
  </conditionalFormatting>
  <conditionalFormatting sqref="U69:U90 U158:U179 U247:U268 U336:U357">
    <cfRule type="cellIs" dxfId="2402" priority="142" operator="lessThan">
      <formula>70</formula>
    </cfRule>
  </conditionalFormatting>
  <conditionalFormatting sqref="U69:U90 U158:U179 U247:U268">
    <cfRule type="cellIs" dxfId="2401" priority="141" operator="lessThan">
      <formula>70</formula>
    </cfRule>
    <cfRule type="cellIs" dxfId="2400" priority="145" operator="lessThan">
      <formula>70</formula>
    </cfRule>
  </conditionalFormatting>
  <conditionalFormatting sqref="U100:U101">
    <cfRule type="cellIs" dxfId="2399" priority="69" operator="lessThan">
      <formula>70</formula>
    </cfRule>
    <cfRule type="cellIs" dxfId="2398" priority="72" operator="lessThan">
      <formula>70</formula>
    </cfRule>
    <cfRule type="cellIs" dxfId="2397" priority="71" operator="lessThan">
      <formula>70</formula>
    </cfRule>
    <cfRule type="cellIs" dxfId="2396" priority="70" operator="lessThan">
      <formula>70</formula>
    </cfRule>
  </conditionalFormatting>
  <conditionalFormatting sqref="U189:U190">
    <cfRule type="cellIs" dxfId="2395" priority="50" operator="lessThan">
      <formula>70</formula>
    </cfRule>
    <cfRule type="cellIs" dxfId="2394" priority="49" operator="lessThan">
      <formula>70</formula>
    </cfRule>
    <cfRule type="cellIs" dxfId="2393" priority="48" operator="lessThan">
      <formula>70</formula>
    </cfRule>
    <cfRule type="cellIs" dxfId="2392" priority="47" operator="lessThan">
      <formula>70</formula>
    </cfRule>
  </conditionalFormatting>
  <conditionalFormatting sqref="U278:U279">
    <cfRule type="cellIs" dxfId="2391" priority="27" operator="lessThan">
      <formula>70</formula>
    </cfRule>
    <cfRule type="cellIs" dxfId="2390" priority="29" operator="lessThan">
      <formula>70</formula>
    </cfRule>
    <cfRule type="cellIs" dxfId="2389" priority="30" operator="lessThan">
      <formula>70</formula>
    </cfRule>
    <cfRule type="cellIs" dxfId="2388" priority="28" operator="lessThan">
      <formula>70</formula>
    </cfRule>
  </conditionalFormatting>
  <conditionalFormatting sqref="U303:U308 U318:U326">
    <cfRule type="cellIs" dxfId="2387" priority="131" operator="lessThan">
      <formula>70</formula>
    </cfRule>
  </conditionalFormatting>
  <conditionalFormatting sqref="U336:U357 U69:U90 U158:U179 U247:U268">
    <cfRule type="cellIs" dxfId="2386" priority="140" operator="lessThan">
      <formula>70</formula>
    </cfRule>
  </conditionalFormatting>
  <conditionalFormatting sqref="U336:U357">
    <cfRule type="cellIs" dxfId="2385" priority="120" operator="lessThan">
      <formula>70</formula>
    </cfRule>
    <cfRule type="cellIs" dxfId="2384" priority="119" operator="lessThan">
      <formula>70</formula>
    </cfRule>
    <cfRule type="cellIs" dxfId="2383" priority="121" operator="lessThan">
      <formula>70</formula>
    </cfRule>
    <cfRule type="cellIs" dxfId="2382" priority="124" operator="lessThan">
      <formula>70</formula>
    </cfRule>
  </conditionalFormatting>
  <conditionalFormatting sqref="U367:U368">
    <cfRule type="cellIs" dxfId="2381" priority="10" operator="lessThan">
      <formula>70</formula>
    </cfRule>
    <cfRule type="cellIs" dxfId="2380" priority="9" operator="lessThan">
      <formula>70</formula>
    </cfRule>
    <cfRule type="cellIs" dxfId="2379" priority="8" operator="lessThan">
      <formula>70</formula>
    </cfRule>
    <cfRule type="cellIs" dxfId="2378" priority="7" operator="lessThan">
      <formula>70</formula>
    </cfRule>
  </conditionalFormatting>
  <conditionalFormatting sqref="W36:W41 W51:W58 W125:W130 W140:W147 W214:W219 W229:W236 W303:W308 W318:W325">
    <cfRule type="cellIs" dxfId="2377" priority="155" stopIfTrue="1" operator="greaterThan">
      <formula>64</formula>
    </cfRule>
  </conditionalFormatting>
  <conditionalFormatting sqref="W303:W308 W318:W325 W36:W41 W51:W58 W125:W130 W140:W147 W214:W219 W229:W236">
    <cfRule type="cellIs" dxfId="2376" priority="154" stopIfTrue="1" operator="equal">
      <formula>0</formula>
    </cfRule>
  </conditionalFormatting>
  <conditionalFormatting sqref="W303:W308 W318:W325">
    <cfRule type="cellIs" dxfId="2375" priority="133" stopIfTrue="1" operator="equal">
      <formula>0</formula>
    </cfRule>
    <cfRule type="cellIs" dxfId="2374" priority="134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  <pageSetUpPr fitToPage="1"/>
  </sheetPr>
  <dimension ref="A1:Z373"/>
  <sheetViews>
    <sheetView topLeftCell="P12" zoomScaleNormal="100" workbookViewId="0">
      <selection activeCell="Q4" sqref="Q4:Q14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'22 ABRIL (MIERCOLES)'!G31</f>
        <v>20</v>
      </c>
      <c r="H31" s="91">
        <f>'22 ABRIL (MIERCOLES)'!H31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'22 ABRIL (MIERCOLES)'!G32</f>
        <v>60</v>
      </c>
      <c r="H32" s="94">
        <f>'22 ABRIL (MIERCOLES)'!H32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'22 ABRIL (MIERCOLES)'!M36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'22 ABRIL (MIERCOLES)'!M37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'22 ABRIL (MIERCOLES)'!M38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'22 ABRIL (MIERCOLES)'!M39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'22 ABRIL (MIERCOLES)'!M40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'22 ABRIL (MIERCOLES)'!M41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'22 ABRIL (MIERCOLES)'!M51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'22 ABRIL (MIERCOLES)'!M52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'22 ABRIL (MIERCOLES)'!M53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'22 ABRIL (MIERCOLES)'!M54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'22 ABRIL (MIERCOLES)'!M55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'22 ABRIL (MIERCOLES)'!M56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'22 ABRIL (MIERCOLES)'!M57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'22 ABRIL (MIERCOLES)'!M58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'22 ABRIL (MIERCOLES)'!M59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'22 ABRIL (MIERCOLES)'!M69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'22 ABRIL (MIERCOLES)'!M70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'22 ABRIL (MIERCOLES)'!M71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'22 ABRIL (MIERCOLES)'!M72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'22 ABRIL (MIERCOLES)'!M73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'22 ABRIL (MIERCOLES)'!M74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'22 ABRIL (MIERCOLES)'!M75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'22 ABRIL (MIERCOLES)'!M76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'22 ABRIL (MIERCOLES)'!M77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'22 ABRIL (MIERCOLES)'!M78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'22 ABRIL (MIERCOLES)'!M79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'22 ABRIL (MIERCOLES)'!M80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'22 ABRIL (MIERCOLES)'!M81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'22 ABRIL (MIERCOLES)'!M82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'22 ABRIL (MIERCOLES)'!M83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'22 ABRIL (MIERCOLES)'!M84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'22 ABRIL (MIERCOLES)'!M85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'22 ABRIL (MIERCOLES)'!M86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'22 ABRIL (MIERCOLES)'!M87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'22 ABRIL (MIERCOLES)'!M88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'22 ABRIL (MIERCOLES)'!M89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'22 ABRIL (MIERCOLES)'!M90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'22 ABRIL (MIERCOLES)'!M100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'22 ABRIL (MIERCOLES)'!M101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'22 ABRIL (MIERCOLES)'!M125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'22 ABRIL (MIERCOLES)'!M126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'22 ABRIL (MIERCOLES)'!M127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'22 ABRIL (MIERCOLES)'!M128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'22 ABRIL (MIERCOLES)'!M129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'22 ABRIL (MIERCOLES)'!M130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'22 ABRIL (MIERCOLES)'!M140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'22 ABRIL (MIERCOLES)'!M141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'22 ABRIL (MIERCOLES)'!M142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'22 ABRIL (MIERCOLES)'!M143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'22 ABRIL (MIERCOLES)'!M144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'22 ABRIL (MIERCOLES)'!M145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'22 ABRIL (MIERCOLES)'!M146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'22 ABRIL (MIERCOLES)'!M147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'22 ABRIL (MIERCOLES)'!M148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'22 ABRIL (MIERCOLES)'!M158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'22 ABRIL (MIERCOLES)'!M159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'22 ABRIL (MIERCOLES)'!M160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'22 ABRIL (MIERCOLES)'!M161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'22 ABRIL (MIERCOLES)'!M162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'22 ABRIL (MIERCOLES)'!M163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'22 ABRIL (MIERCOLES)'!M164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'22 ABRIL (MIERCOLES)'!M165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'22 ABRIL (MIERCOLES)'!M166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'22 ABRIL (MIERCOLES)'!M167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'22 ABRIL (MIERCOLES)'!M168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'22 ABRIL (MIERCOLES)'!M169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'22 ABRIL (MIERCOLES)'!M170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'22 ABRIL (MIERCOLES)'!M171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'22 ABRIL (MIERCOLES)'!M172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'22 ABRIL (MIERCOLES)'!M173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'22 ABRIL (MIERCOLES)'!M174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'22 ABRIL (MIERCOLES)'!M175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'22 ABRIL (MIERCOLES)'!M176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'22 ABRIL (MIERCOLES)'!M177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'22 ABRIL (MIERCOLES)'!M178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'22 ABRIL (MIERCOLES)'!M179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'22 ABRIL (MIERCOLES)'!M216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'22 ABRIL (MIERCOLES)'!M217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'22 ABRIL (MIERCOLES)'!M214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'22 ABRIL (MIERCOLES)'!M215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'22 ABRIL (MIERCOLES)'!M216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'22 ABRIL (MIERCOLES)'!M217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'22 ABRIL (MIERCOLES)'!M218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'22 ABRIL (MIERCOLES)'!M219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'22 ABRIL (MIERCOLES)'!M229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'22 ABRIL (MIERCOLES)'!M230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'22 ABRIL (MIERCOLES)'!M231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'22 ABRIL (MIERCOLES)'!M232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'22 ABRIL (MIERCOLES)'!M233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'22 ABRIL (MIERCOLES)'!M234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'22 ABRIL (MIERCOLES)'!M235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'22 ABRIL (MIERCOLES)'!M236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'22 ABRIL (MIERCOLES)'!M237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'22 ABRIL (MIERCOLES)'!M247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'22 ABRIL (MIERCOLES)'!M248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'22 ABRIL (MIERCOLES)'!M249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'22 ABRIL (MIERCOLES)'!M250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'22 ABRIL (MIERCOLES)'!M251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'22 ABRIL (MIERCOLES)'!M252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'22 ABRIL (MIERCOLES)'!M253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'22 ABRIL (MIERCOLES)'!M254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'22 ABRIL (MIERCOLES)'!M255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'22 ABRIL (MIERCOLES)'!M256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'22 ABRIL (MIERCOLES)'!M257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'22 ABRIL (MIERCOLES)'!M258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'22 ABRIL (MIERCOLES)'!M259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'22 ABRIL (MIERCOLES)'!M260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'22 ABRIL (MIERCOLES)'!M261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'22 ABRIL (MIERCOLES)'!M262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'22 ABRIL (MIERCOLES)'!M263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'22 ABRIL (MIERCOLES)'!M264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'22 ABRIL (MIERCOLES)'!M265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'22 ABRIL (MIERCOLES)'!M266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'22 ABRIL (MIERCOLES)'!M267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'22 ABRIL (MIERCOLES)'!M268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'22 ABRIL (MIERCOLES)'!M332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'22 ABRIL (MIERCOLES)'!M333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'22 ABRIL (MIERCOLES)'!M448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'22 ABRIL (MIERCOLES)'!M449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2373" priority="152" stopIfTrue="1" operator="equal">
      <formula>1</formula>
    </cfRule>
  </conditionalFormatting>
  <conditionalFormatting sqref="B100:D101">
    <cfRule type="cellIs" dxfId="2372" priority="76" stopIfTrue="1" operator="equal">
      <formula>1</formula>
    </cfRule>
  </conditionalFormatting>
  <conditionalFormatting sqref="B189:D190">
    <cfRule type="cellIs" dxfId="2371" priority="54" stopIfTrue="1" operator="equal">
      <formula>1</formula>
    </cfRule>
  </conditionalFormatting>
  <conditionalFormatting sqref="B278:D279">
    <cfRule type="cellIs" dxfId="2370" priority="36" stopIfTrue="1" operator="equal">
      <formula>1</formula>
    </cfRule>
  </conditionalFormatting>
  <conditionalFormatting sqref="B303:D308 B318:D326 B336:D357">
    <cfRule type="cellIs" dxfId="2369" priority="131" stopIfTrue="1" operator="equal">
      <formula>1</formula>
    </cfRule>
  </conditionalFormatting>
  <conditionalFormatting sqref="B367:D368">
    <cfRule type="cellIs" dxfId="2368" priority="18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367" priority="151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366" priority="150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365" priority="130" stopIfTrue="1" operator="notEqual">
      <formula>0</formula>
    </cfRule>
    <cfRule type="cellIs" dxfId="2364" priority="129" stopIfTrue="1" operator="equal">
      <formula>0</formula>
    </cfRule>
  </conditionalFormatting>
  <conditionalFormatting sqref="H36:H41 H125:H130 H214:H219">
    <cfRule type="cellIs" dxfId="2363" priority="145" operator="lessThan">
      <formula>330</formula>
    </cfRule>
  </conditionalFormatting>
  <conditionalFormatting sqref="H51:H59 H75:H86 H140:H148 H164:H175 H228:H237 H253:H264">
    <cfRule type="cellIs" dxfId="2362" priority="144" operator="lessThan">
      <formula>360</formula>
    </cfRule>
  </conditionalFormatting>
  <conditionalFormatting sqref="H69:H74 H87:H90 H158:H163 H176:H179 H247:H252 H265:H268">
    <cfRule type="cellIs" dxfId="2361" priority="142" operator="lessThan">
      <formula>400</formula>
    </cfRule>
  </conditionalFormatting>
  <conditionalFormatting sqref="H303:H308">
    <cfRule type="cellIs" dxfId="2360" priority="124" operator="lessThan">
      <formula>330</formula>
    </cfRule>
  </conditionalFormatting>
  <conditionalFormatting sqref="H318:H326 H342:H353">
    <cfRule type="cellIs" dxfId="2359" priority="123" operator="lessThan">
      <formula>360</formula>
    </cfRule>
  </conditionalFormatting>
  <conditionalFormatting sqref="H336:H341 H354:H357">
    <cfRule type="cellIs" dxfId="2358" priority="121" operator="lessThan">
      <formula>400</formula>
    </cfRule>
  </conditionalFormatting>
  <conditionalFormatting sqref="K95:K96 M95:M96 O95:O96 A100:A101">
    <cfRule type="cellIs" dxfId="2357" priority="75" stopIfTrue="1" operator="notEqual">
      <formula>0</formula>
    </cfRule>
    <cfRule type="cellIs" dxfId="2356" priority="74" stopIfTrue="1" operator="equal">
      <formula>0</formula>
    </cfRule>
  </conditionalFormatting>
  <conditionalFormatting sqref="K95:K96 M95:M96 O95:O96">
    <cfRule type="cellIs" dxfId="2355" priority="72" stopIfTrue="1" operator="equal">
      <formula>0</formula>
    </cfRule>
    <cfRule type="cellIs" dxfId="2354" priority="73" stopIfTrue="1" operator="notEqual">
      <formula>0</formula>
    </cfRule>
    <cfRule type="cellIs" dxfId="2353" priority="71" stopIfTrue="1" operator="notEqual">
      <formula>0</formula>
    </cfRule>
    <cfRule type="cellIs" dxfId="2352" priority="70" stopIfTrue="1" operator="equal">
      <formula>0</formula>
    </cfRule>
  </conditionalFormatting>
  <conditionalFormatting sqref="K100:K101">
    <cfRule type="cellIs" dxfId="2351" priority="55" stopIfTrue="1" operator="equal">
      <formula>0</formula>
    </cfRule>
    <cfRule type="cellIs" dxfId="2350" priority="56" stopIfTrue="1" operator="notEqual">
      <formula>0</formula>
    </cfRule>
  </conditionalFormatting>
  <conditionalFormatting sqref="K184:K185 M184:M185 O184:O185 A189:A190">
    <cfRule type="cellIs" dxfId="2349" priority="53" stopIfTrue="1" operator="notEqual">
      <formula>0</formula>
    </cfRule>
    <cfRule type="cellIs" dxfId="2348" priority="52" stopIfTrue="1" operator="equal">
      <formula>0</formula>
    </cfRule>
  </conditionalFormatting>
  <conditionalFormatting sqref="K184:K185 M184:M185 O184:O185">
    <cfRule type="cellIs" dxfId="2347" priority="51" stopIfTrue="1" operator="notEqual">
      <formula>0</formula>
    </cfRule>
    <cfRule type="cellIs" dxfId="2346" priority="50" stopIfTrue="1" operator="equal">
      <formula>0</formula>
    </cfRule>
    <cfRule type="cellIs" dxfId="2345" priority="48" stopIfTrue="1" operator="equal">
      <formula>0</formula>
    </cfRule>
    <cfRule type="cellIs" dxfId="2344" priority="49" stopIfTrue="1" operator="notEqual">
      <formula>0</formula>
    </cfRule>
  </conditionalFormatting>
  <conditionalFormatting sqref="K189:K190">
    <cfRule type="cellIs" dxfId="2343" priority="37" stopIfTrue="1" operator="equal">
      <formula>0</formula>
    </cfRule>
    <cfRule type="cellIs" dxfId="2342" priority="38" stopIfTrue="1" operator="notEqual">
      <formula>0</formula>
    </cfRule>
  </conditionalFormatting>
  <conditionalFormatting sqref="K273:K274 M273:M274 O273:O274 A278:A279">
    <cfRule type="cellIs" dxfId="2341" priority="35" stopIfTrue="1" operator="notEqual">
      <formula>0</formula>
    </cfRule>
    <cfRule type="cellIs" dxfId="2340" priority="34" stopIfTrue="1" operator="equal">
      <formula>0</formula>
    </cfRule>
  </conditionalFormatting>
  <conditionalFormatting sqref="K273:K274 M273:M274 O273:O274">
    <cfRule type="cellIs" dxfId="2339" priority="30" stopIfTrue="1" operator="equal">
      <formula>0</formula>
    </cfRule>
    <cfRule type="cellIs" dxfId="2338" priority="31" stopIfTrue="1" operator="notEqual">
      <formula>0</formula>
    </cfRule>
    <cfRule type="cellIs" dxfId="2337" priority="33" stopIfTrue="1" operator="notEqual">
      <formula>0</formula>
    </cfRule>
    <cfRule type="cellIs" dxfId="2336" priority="32" stopIfTrue="1" operator="equal">
      <formula>0</formula>
    </cfRule>
  </conditionalFormatting>
  <conditionalFormatting sqref="K278:K279">
    <cfRule type="cellIs" dxfId="2335" priority="19" stopIfTrue="1" operator="equal">
      <formula>0</formula>
    </cfRule>
    <cfRule type="cellIs" dxfId="2334" priority="20" stopIfTrue="1" operator="notEqual">
      <formula>0</formula>
    </cfRule>
  </conditionalFormatting>
  <conditionalFormatting sqref="K362:K363 M362:M363 O362:O363 A367:A368">
    <cfRule type="cellIs" dxfId="2333" priority="17" stopIfTrue="1" operator="notEqual">
      <formula>0</formula>
    </cfRule>
    <cfRule type="cellIs" dxfId="2332" priority="16" stopIfTrue="1" operator="equal">
      <formula>0</formula>
    </cfRule>
  </conditionalFormatting>
  <conditionalFormatting sqref="K362:K363 M362:M363 O362:O363">
    <cfRule type="cellIs" dxfId="2331" priority="13" stopIfTrue="1" operator="notEqual">
      <formula>0</formula>
    </cfRule>
    <cfRule type="cellIs" dxfId="2330" priority="15" stopIfTrue="1" operator="notEqual">
      <formula>0</formula>
    </cfRule>
    <cfRule type="cellIs" dxfId="2329" priority="14" stopIfTrue="1" operator="equal">
      <formula>0</formula>
    </cfRule>
    <cfRule type="cellIs" dxfId="2328" priority="12" stopIfTrue="1" operator="equal">
      <formula>0</formula>
    </cfRule>
  </conditionalFormatting>
  <conditionalFormatting sqref="K367:K368">
    <cfRule type="cellIs" dxfId="2327" priority="1" stopIfTrue="1" operator="equal">
      <formula>0</formula>
    </cfRule>
    <cfRule type="cellIs" dxfId="2326" priority="2" stopIfTrue="1" operator="notEqual">
      <formula>0</formula>
    </cfRule>
  </conditionalFormatting>
  <conditionalFormatting sqref="M100:M101">
    <cfRule type="cellIs" dxfId="2325" priority="62" stopIfTrue="1" operator="notEqual">
      <formula>0</formula>
    </cfRule>
    <cfRule type="cellIs" dxfId="2324" priority="61" stopIfTrue="1" operator="equal">
      <formula>0</formula>
    </cfRule>
  </conditionalFormatting>
  <conditionalFormatting sqref="M189:M190">
    <cfRule type="cellIs" dxfId="2323" priority="39" stopIfTrue="1" operator="equal">
      <formula>0</formula>
    </cfRule>
    <cfRule type="cellIs" dxfId="2322" priority="40" stopIfTrue="1" operator="notEqual">
      <formula>0</formula>
    </cfRule>
  </conditionalFormatting>
  <conditionalFormatting sqref="M278:M279">
    <cfRule type="cellIs" dxfId="2321" priority="22" stopIfTrue="1" operator="notEqual">
      <formula>0</formula>
    </cfRule>
    <cfRule type="cellIs" dxfId="2320" priority="21" stopIfTrue="1" operator="equal">
      <formula>0</formula>
    </cfRule>
  </conditionalFormatting>
  <conditionalFormatting sqref="M367:M368">
    <cfRule type="cellIs" dxfId="2319" priority="3" stopIfTrue="1" operator="equal">
      <formula>0</formula>
    </cfRule>
    <cfRule type="cellIs" dxfId="2318" priority="4" stopIfTrue="1" operator="notEqual">
      <formula>0</formula>
    </cfRule>
  </conditionalFormatting>
  <conditionalFormatting sqref="S36:S41 S51:S59 S69:S90 S125:S130 S140:S148 S158:S179 S214:S219 S229:S237 S247:S268">
    <cfRule type="cellIs" dxfId="2317" priority="147" operator="lessThan">
      <formula>8</formula>
    </cfRule>
  </conditionalFormatting>
  <conditionalFormatting sqref="S99">
    <cfRule type="cellIs" dxfId="2316" priority="69" stopIfTrue="1" operator="notEqual">
      <formula>0</formula>
    </cfRule>
    <cfRule type="cellIs" dxfId="2315" priority="68" stopIfTrue="1" operator="equal">
      <formula>0</formula>
    </cfRule>
  </conditionalFormatting>
  <conditionalFormatting sqref="S100">
    <cfRule type="cellIs" dxfId="2314" priority="67" operator="lessThan">
      <formula>8</formula>
    </cfRule>
  </conditionalFormatting>
  <conditionalFormatting sqref="S188">
    <cfRule type="cellIs" dxfId="2313" priority="46" stopIfTrue="1" operator="equal">
      <formula>0</formula>
    </cfRule>
    <cfRule type="cellIs" dxfId="2312" priority="47" stopIfTrue="1" operator="notEqual">
      <formula>0</formula>
    </cfRule>
  </conditionalFormatting>
  <conditionalFormatting sqref="S189">
    <cfRule type="cellIs" dxfId="2311" priority="45" operator="lessThan">
      <formula>8</formula>
    </cfRule>
  </conditionalFormatting>
  <conditionalFormatting sqref="S277">
    <cfRule type="cellIs" dxfId="2310" priority="29" stopIfTrue="1" operator="notEqual">
      <formula>0</formula>
    </cfRule>
    <cfRule type="cellIs" dxfId="2309" priority="28" stopIfTrue="1" operator="equal">
      <formula>0</formula>
    </cfRule>
  </conditionalFormatting>
  <conditionalFormatting sqref="S278">
    <cfRule type="cellIs" dxfId="2308" priority="27" operator="lessThan">
      <formula>8</formula>
    </cfRule>
  </conditionalFormatting>
  <conditionalFormatting sqref="S303:S308 S318:S326 S336:S357">
    <cfRule type="cellIs" dxfId="2307" priority="126" operator="lessThan">
      <formula>8</formula>
    </cfRule>
  </conditionalFormatting>
  <conditionalFormatting sqref="S366">
    <cfRule type="cellIs" dxfId="2306" priority="10" stopIfTrue="1" operator="equal">
      <formula>0</formula>
    </cfRule>
    <cfRule type="cellIs" dxfId="2305" priority="11" stopIfTrue="1" operator="notEqual">
      <formula>0</formula>
    </cfRule>
  </conditionalFormatting>
  <conditionalFormatting sqref="S367">
    <cfRule type="cellIs" dxfId="2304" priority="9" operator="lessThan">
      <formula>8</formula>
    </cfRule>
  </conditionalFormatting>
  <conditionalFormatting sqref="U36:U41 U51:U59 U125:U130 U140:U148 U214:U219 U229:U237">
    <cfRule type="cellIs" dxfId="2303" priority="146" operator="lessThan">
      <formula>70</formula>
    </cfRule>
  </conditionalFormatting>
  <conditionalFormatting sqref="U69:U90 U158:U179 U247:U268 U336:U357">
    <cfRule type="cellIs" dxfId="2302" priority="136" operator="lessThan">
      <formula>70</formula>
    </cfRule>
  </conditionalFormatting>
  <conditionalFormatting sqref="U69:U90 U158:U179 U247:U268">
    <cfRule type="cellIs" dxfId="2301" priority="135" operator="lessThan">
      <formula>70</formula>
    </cfRule>
    <cfRule type="cellIs" dxfId="2300" priority="139" operator="lessThan">
      <formula>70</formula>
    </cfRule>
  </conditionalFormatting>
  <conditionalFormatting sqref="U100:U101">
    <cfRule type="cellIs" dxfId="2299" priority="63" operator="lessThan">
      <formula>70</formula>
    </cfRule>
    <cfRule type="cellIs" dxfId="2298" priority="66" operator="lessThan">
      <formula>70</formula>
    </cfRule>
    <cfRule type="cellIs" dxfId="2297" priority="65" operator="lessThan">
      <formula>70</formula>
    </cfRule>
    <cfRule type="cellIs" dxfId="2296" priority="64" operator="lessThan">
      <formula>70</formula>
    </cfRule>
  </conditionalFormatting>
  <conditionalFormatting sqref="U189:U190">
    <cfRule type="cellIs" dxfId="2295" priority="44" operator="lessThan">
      <formula>70</formula>
    </cfRule>
    <cfRule type="cellIs" dxfId="2294" priority="43" operator="lessThan">
      <formula>70</formula>
    </cfRule>
    <cfRule type="cellIs" dxfId="2293" priority="42" operator="lessThan">
      <formula>70</formula>
    </cfRule>
    <cfRule type="cellIs" dxfId="2292" priority="41" operator="lessThan">
      <formula>70</formula>
    </cfRule>
  </conditionalFormatting>
  <conditionalFormatting sqref="U278:U279">
    <cfRule type="cellIs" dxfId="2291" priority="23" operator="lessThan">
      <formula>70</formula>
    </cfRule>
    <cfRule type="cellIs" dxfId="2290" priority="25" operator="lessThan">
      <formula>70</formula>
    </cfRule>
    <cfRule type="cellIs" dxfId="2289" priority="26" operator="lessThan">
      <formula>70</formula>
    </cfRule>
    <cfRule type="cellIs" dxfId="2288" priority="24" operator="lessThan">
      <formula>70</formula>
    </cfRule>
  </conditionalFormatting>
  <conditionalFormatting sqref="U303:U308 U318:U326">
    <cfRule type="cellIs" dxfId="2287" priority="125" operator="lessThan">
      <formula>70</formula>
    </cfRule>
  </conditionalFormatting>
  <conditionalFormatting sqref="U336:U357 U69:U90 U158:U179 U247:U268">
    <cfRule type="cellIs" dxfId="2286" priority="134" operator="lessThan">
      <formula>70</formula>
    </cfRule>
  </conditionalFormatting>
  <conditionalFormatting sqref="U336:U357">
    <cfRule type="cellIs" dxfId="2285" priority="114" operator="lessThan">
      <formula>70</formula>
    </cfRule>
    <cfRule type="cellIs" dxfId="2284" priority="113" operator="lessThan">
      <formula>70</formula>
    </cfRule>
    <cfRule type="cellIs" dxfId="2283" priority="115" operator="lessThan">
      <formula>70</formula>
    </cfRule>
    <cfRule type="cellIs" dxfId="2282" priority="118" operator="lessThan">
      <formula>70</formula>
    </cfRule>
  </conditionalFormatting>
  <conditionalFormatting sqref="U367:U368">
    <cfRule type="cellIs" dxfId="2281" priority="8" operator="lessThan">
      <formula>70</formula>
    </cfRule>
    <cfRule type="cellIs" dxfId="2280" priority="7" operator="lessThan">
      <formula>70</formula>
    </cfRule>
    <cfRule type="cellIs" dxfId="2279" priority="6" operator="lessThan">
      <formula>70</formula>
    </cfRule>
    <cfRule type="cellIs" dxfId="2278" priority="5" operator="lessThan">
      <formula>70</formula>
    </cfRule>
  </conditionalFormatting>
  <conditionalFormatting sqref="W36:W41 W51:W58 W125:W130 W140:W147 W214:W219 W229:W236 W303:W308 W318:W325">
    <cfRule type="cellIs" dxfId="2277" priority="149" stopIfTrue="1" operator="greaterThan">
      <formula>64</formula>
    </cfRule>
  </conditionalFormatting>
  <conditionalFormatting sqref="W303:W308 W318:W325 W36:W41 W51:W58 W125:W130 W140:W147 W214:W219 W229:W236">
    <cfRule type="cellIs" dxfId="2276" priority="148" stopIfTrue="1" operator="equal">
      <formula>0</formula>
    </cfRule>
  </conditionalFormatting>
  <conditionalFormatting sqref="W303:W308 W318:W325">
    <cfRule type="cellIs" dxfId="2275" priority="127" stopIfTrue="1" operator="equal">
      <formula>0</formula>
    </cfRule>
    <cfRule type="cellIs" dxfId="2274" priority="128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  <pageSetUpPr fitToPage="1"/>
  </sheetPr>
  <dimension ref="A1:Z373"/>
  <sheetViews>
    <sheetView tabSelected="1" topLeftCell="A9" zoomScaleNormal="100" workbookViewId="0">
      <selection activeCell="A83" sqref="A83"/>
    </sheetView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>
        <f>U61</f>
        <v>0</v>
      </c>
      <c r="N5" s="84"/>
      <c r="O5" s="85">
        <f>U92</f>
        <v>0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 t="s">
        <v>51</v>
      </c>
      <c r="H19" s="175"/>
      <c r="I19" s="175"/>
      <c r="J19" s="34"/>
      <c r="K19" s="49" t="s">
        <v>14</v>
      </c>
      <c r="L19" s="8"/>
      <c r="M19" s="49"/>
      <c r="N19" s="175" t="s">
        <v>52</v>
      </c>
      <c r="O19" s="175"/>
      <c r="P19" s="175"/>
      <c r="Q19" s="175"/>
      <c r="R19" s="8" t="s">
        <v>26</v>
      </c>
      <c r="S19" s="176" t="s">
        <v>63</v>
      </c>
      <c r="T19" s="175"/>
      <c r="U19" s="175"/>
      <c r="V19"/>
      <c r="W19" s="8" t="s">
        <v>12</v>
      </c>
      <c r="X19" s="8"/>
      <c r="Y19" s="177">
        <v>46134</v>
      </c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 t="s">
        <v>264</v>
      </c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'21 ABRIL (MARTES)'!G31</f>
        <v>20</v>
      </c>
      <c r="H31" s="91">
        <f>'21 ABRIL (MARTES)'!H31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'21 ABRIL (MARTES)'!G32</f>
        <v>60</v>
      </c>
      <c r="H32" s="94">
        <f>'21 ABRIL (MARTES)'!H32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117">
        <v>280</v>
      </c>
      <c r="I36" s="19">
        <v>207</v>
      </c>
      <c r="J36" s="16"/>
      <c r="K36" s="76">
        <f>'21 ABRIL (MARTES)'!M36</f>
        <v>553941</v>
      </c>
      <c r="L36" s="16"/>
      <c r="M36" s="107">
        <f>K36+O36</f>
        <v>553941</v>
      </c>
      <c r="N36" s="16"/>
      <c r="O36" s="106"/>
      <c r="P36" s="16"/>
      <c r="R36" s="16"/>
      <c r="S36" s="95">
        <f t="shared" ref="S36:S41" si="0">+S35</f>
        <v>8</v>
      </c>
      <c r="T36" s="16"/>
      <c r="U36" s="57">
        <f t="shared" ref="U36:U41" si="1">O36/(H36*60*S36)*100000</f>
        <v>0</v>
      </c>
      <c r="V36" s="16"/>
      <c r="W36" s="18"/>
      <c r="X36" s="28"/>
      <c r="Y36" s="28"/>
      <c r="Z36" s="28"/>
    </row>
    <row r="37" spans="1:26" ht="12" customHeight="1" x14ac:dyDescent="0.2">
      <c r="A37" s="5" t="s">
        <v>263</v>
      </c>
      <c r="B37" s="2"/>
      <c r="C37" s="2"/>
      <c r="D37" s="2"/>
      <c r="E37" s="25"/>
      <c r="F37" s="2"/>
      <c r="G37" s="2"/>
      <c r="H37" s="117">
        <v>300</v>
      </c>
      <c r="I37" s="19">
        <v>208</v>
      </c>
      <c r="J37" s="16"/>
      <c r="K37" s="76">
        <f>'21 ABRIL (MARTES)'!M37</f>
        <v>617577</v>
      </c>
      <c r="L37" s="16"/>
      <c r="M37" s="107">
        <f t="shared" ref="M37:M41" si="2">K37+O37</f>
        <v>617577</v>
      </c>
      <c r="N37" s="16"/>
      <c r="O37" s="106"/>
      <c r="P37" s="16"/>
      <c r="R37" s="16"/>
      <c r="S37" s="95">
        <f t="shared" si="0"/>
        <v>8</v>
      </c>
      <c r="T37" s="16"/>
      <c r="U37" s="57">
        <f t="shared" si="1"/>
        <v>0</v>
      </c>
      <c r="V37" s="16"/>
      <c r="W37" s="18"/>
      <c r="X37" s="28"/>
      <c r="Y37" s="28"/>
      <c r="Z37" s="28"/>
    </row>
    <row r="38" spans="1:26" ht="12" customHeight="1" x14ac:dyDescent="0.2">
      <c r="A38" s="5" t="s">
        <v>261</v>
      </c>
      <c r="B38" s="2">
        <v>1</v>
      </c>
      <c r="C38" s="2"/>
      <c r="D38" s="2"/>
      <c r="E38" s="25"/>
      <c r="F38" s="2"/>
      <c r="G38" s="2"/>
      <c r="H38" s="117">
        <v>300</v>
      </c>
      <c r="I38" s="19">
        <v>209</v>
      </c>
      <c r="J38" s="16"/>
      <c r="K38" s="76">
        <f>'21 ABRIL (MARTES)'!M38</f>
        <v>595396</v>
      </c>
      <c r="L38" s="16"/>
      <c r="M38" s="107">
        <f t="shared" si="2"/>
        <v>595396</v>
      </c>
      <c r="N38" s="16"/>
      <c r="O38" s="106"/>
      <c r="P38" s="16"/>
      <c r="R38" s="16"/>
      <c r="S38" s="95">
        <f t="shared" si="0"/>
        <v>8</v>
      </c>
      <c r="T38" s="16"/>
      <c r="U38" s="57">
        <f t="shared" si="1"/>
        <v>0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117">
        <v>290</v>
      </c>
      <c r="I39" s="19">
        <v>210</v>
      </c>
      <c r="J39" s="16"/>
      <c r="K39" s="76">
        <f>'21 ABRIL (MARTES)'!M39</f>
        <v>682073.4</v>
      </c>
      <c r="L39" s="16"/>
      <c r="M39" s="107">
        <f t="shared" si="2"/>
        <v>682073.4</v>
      </c>
      <c r="N39" s="16"/>
      <c r="O39" s="106"/>
      <c r="P39" s="16"/>
      <c r="R39" s="16"/>
      <c r="S39" s="95">
        <f t="shared" si="0"/>
        <v>8</v>
      </c>
      <c r="T39" s="16"/>
      <c r="U39" s="57">
        <f t="shared" si="1"/>
        <v>0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117">
        <v>290</v>
      </c>
      <c r="I40" s="19">
        <v>211</v>
      </c>
      <c r="J40" s="16"/>
      <c r="K40" s="76">
        <f>'21 ABRIL (MARTES)'!M40</f>
        <v>739209.5</v>
      </c>
      <c r="L40" s="16"/>
      <c r="M40" s="107">
        <f t="shared" si="2"/>
        <v>739209.5</v>
      </c>
      <c r="N40" s="16"/>
      <c r="O40" s="106"/>
      <c r="P40" s="16"/>
      <c r="R40" s="16"/>
      <c r="S40" s="95">
        <f t="shared" si="0"/>
        <v>8</v>
      </c>
      <c r="T40" s="16"/>
      <c r="U40" s="57">
        <f t="shared" si="1"/>
        <v>0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'21 ABRIL (MARTES)'!M41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 t="s">
        <v>56</v>
      </c>
      <c r="B51" s="31"/>
      <c r="C51" s="31">
        <v>1</v>
      </c>
      <c r="D51" s="31"/>
      <c r="E51" s="25"/>
      <c r="F51" s="3"/>
      <c r="G51" s="3"/>
      <c r="H51" s="147">
        <v>286</v>
      </c>
      <c r="I51" s="19">
        <v>201</v>
      </c>
      <c r="J51" s="16"/>
      <c r="K51" s="76">
        <f>'21 ABRIL (MARTES)'!M51</f>
        <v>647180.59999999974</v>
      </c>
      <c r="L51" s="16"/>
      <c r="M51" s="107">
        <f>K51+O51</f>
        <v>647180.59999999974</v>
      </c>
      <c r="N51" s="16"/>
      <c r="O51" s="106"/>
      <c r="P51" s="16"/>
      <c r="R51" s="47"/>
      <c r="S51" s="95">
        <f>+S50</f>
        <v>8</v>
      </c>
      <c r="T51" s="47"/>
      <c r="U51" s="57">
        <f t="shared" ref="U51:U59" si="3">O51/(H51*60*S51)*100000</f>
        <v>0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147">
        <v>271</v>
      </c>
      <c r="I52" s="19">
        <v>202</v>
      </c>
      <c r="J52" s="16"/>
      <c r="K52" s="76">
        <f>'21 ABRIL (MARTES)'!M52</f>
        <v>753490.69999999984</v>
      </c>
      <c r="L52" s="16"/>
      <c r="M52" s="107">
        <f t="shared" ref="M52:M59" si="4">K52+O52</f>
        <v>753490.69999999984</v>
      </c>
      <c r="N52" s="16"/>
      <c r="O52" s="106"/>
      <c r="P52" s="16"/>
      <c r="R52" s="47"/>
      <c r="S52" s="95">
        <f t="shared" ref="S52:S59" si="5">+S51</f>
        <v>8</v>
      </c>
      <c r="T52" s="47"/>
      <c r="U52" s="57">
        <f t="shared" si="3"/>
        <v>0</v>
      </c>
      <c r="V52" s="47"/>
      <c r="W52" s="18"/>
      <c r="Y52" s="28"/>
      <c r="Z52" s="28"/>
    </row>
    <row r="53" spans="1:26" ht="12" customHeight="1" x14ac:dyDescent="0.2">
      <c r="A53" s="5" t="s">
        <v>262</v>
      </c>
      <c r="B53" s="2"/>
      <c r="C53" s="2"/>
      <c r="D53" s="2"/>
      <c r="E53" s="25"/>
      <c r="F53" s="2"/>
      <c r="G53" s="2"/>
      <c r="H53" s="147">
        <v>287</v>
      </c>
      <c r="I53" s="19">
        <v>203</v>
      </c>
      <c r="J53" s="16"/>
      <c r="K53" s="76">
        <f>'21 ABRIL (MARTES)'!M53</f>
        <v>654637.79999999981</v>
      </c>
      <c r="L53" s="16"/>
      <c r="M53" s="107">
        <f t="shared" si="4"/>
        <v>654637.79999999981</v>
      </c>
      <c r="N53" s="16"/>
      <c r="O53" s="106"/>
      <c r="P53" s="16"/>
      <c r="R53" s="47"/>
      <c r="S53" s="95">
        <f t="shared" si="5"/>
        <v>8</v>
      </c>
      <c r="T53" s="47"/>
      <c r="U53" s="57">
        <f t="shared" si="3"/>
        <v>0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147">
        <v>302</v>
      </c>
      <c r="I54" s="19">
        <v>204</v>
      </c>
      <c r="J54" s="16"/>
      <c r="K54" s="76">
        <f>'21 ABRIL (MARTES)'!M54</f>
        <v>662768.69999999972</v>
      </c>
      <c r="L54" s="16"/>
      <c r="M54" s="107">
        <f t="shared" si="4"/>
        <v>662768.69999999972</v>
      </c>
      <c r="N54" s="16"/>
      <c r="O54" s="106"/>
      <c r="P54" s="16"/>
      <c r="R54" s="47"/>
      <c r="S54" s="95">
        <f t="shared" si="5"/>
        <v>8</v>
      </c>
      <c r="T54" s="47"/>
      <c r="U54" s="57">
        <f t="shared" si="3"/>
        <v>0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147">
        <v>294</v>
      </c>
      <c r="I55" s="19">
        <v>205</v>
      </c>
      <c r="J55" s="16"/>
      <c r="K55" s="76">
        <f>'21 ABRIL (MARTES)'!M55</f>
        <v>647848.69999999972</v>
      </c>
      <c r="L55" s="16"/>
      <c r="M55" s="107">
        <f t="shared" si="4"/>
        <v>647848.69999999972</v>
      </c>
      <c r="N55" s="16"/>
      <c r="O55" s="106"/>
      <c r="P55" s="16"/>
      <c r="R55" s="47"/>
      <c r="S55" s="95">
        <f t="shared" si="5"/>
        <v>8</v>
      </c>
      <c r="T55" s="47"/>
      <c r="U55" s="57">
        <f t="shared" si="3"/>
        <v>0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147">
        <v>303</v>
      </c>
      <c r="I56" s="19">
        <v>206</v>
      </c>
      <c r="J56" s="16"/>
      <c r="K56" s="76">
        <f>'21 ABRIL (MARTES)'!M56</f>
        <v>677636.29999999993</v>
      </c>
      <c r="L56" s="16"/>
      <c r="M56" s="107">
        <f t="shared" si="4"/>
        <v>677636.29999999993</v>
      </c>
      <c r="N56" s="16"/>
      <c r="O56" s="106"/>
      <c r="P56" s="16"/>
      <c r="R56" s="47"/>
      <c r="S56" s="95">
        <f t="shared" si="5"/>
        <v>8</v>
      </c>
      <c r="T56" s="47"/>
      <c r="U56" s="57">
        <f t="shared" si="3"/>
        <v>0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147">
        <v>300</v>
      </c>
      <c r="I57" s="19">
        <v>213</v>
      </c>
      <c r="J57" s="16"/>
      <c r="K57" s="76">
        <f>'21 ABRIL (MARTES)'!M57</f>
        <v>633388.9</v>
      </c>
      <c r="L57" s="16"/>
      <c r="M57" s="107">
        <f t="shared" si="4"/>
        <v>633388.9</v>
      </c>
      <c r="N57" s="16"/>
      <c r="O57" s="106"/>
      <c r="P57" s="16"/>
      <c r="R57" s="47"/>
      <c r="S57" s="95">
        <f t="shared" si="5"/>
        <v>8</v>
      </c>
      <c r="T57" s="47"/>
      <c r="U57" s="57">
        <f t="shared" si="3"/>
        <v>0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147">
        <v>305</v>
      </c>
      <c r="I58" s="19">
        <v>214</v>
      </c>
      <c r="J58" s="16"/>
      <c r="K58" s="76">
        <f>'21 ABRIL (MARTES)'!M58</f>
        <v>657550.89999999979</v>
      </c>
      <c r="L58" s="16"/>
      <c r="M58" s="107">
        <f t="shared" si="4"/>
        <v>657550.89999999979</v>
      </c>
      <c r="N58" s="16"/>
      <c r="O58" s="106"/>
      <c r="P58" s="16"/>
      <c r="R58" s="47"/>
      <c r="S58" s="95">
        <f t="shared" si="5"/>
        <v>8</v>
      </c>
      <c r="T58" s="47"/>
      <c r="U58" s="57">
        <f t="shared" si="3"/>
        <v>0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117">
        <v>310</v>
      </c>
      <c r="I59" s="19">
        <v>215</v>
      </c>
      <c r="J59" s="16"/>
      <c r="K59" s="76">
        <f>'21 ABRIL (MARTES)'!M59</f>
        <v>694890.19999999984</v>
      </c>
      <c r="L59" s="16"/>
      <c r="M59" s="107">
        <f t="shared" si="4"/>
        <v>694890.19999999984</v>
      </c>
      <c r="N59" s="16"/>
      <c r="O59" s="106"/>
      <c r="P59" s="16"/>
      <c r="R59" s="47"/>
      <c r="S59" s="95">
        <f t="shared" si="5"/>
        <v>8</v>
      </c>
      <c r="T59" s="47"/>
      <c r="U59" s="57">
        <f t="shared" si="3"/>
        <v>0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>
        <f>AVERAGE(U51:U59)</f>
        <v>0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117">
        <v>400</v>
      </c>
      <c r="I69" s="19">
        <v>299</v>
      </c>
      <c r="J69" s="16"/>
      <c r="K69" s="76">
        <f>'21 ABRIL (MARTES)'!M69</f>
        <v>388771.30000000005</v>
      </c>
      <c r="L69" s="16"/>
      <c r="M69" s="107">
        <f t="shared" ref="M69:M90" si="6">K69+O69</f>
        <v>388771.30000000005</v>
      </c>
      <c r="N69" s="16"/>
      <c r="O69" s="106"/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0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117">
        <v>280</v>
      </c>
      <c r="I70" s="19">
        <v>300</v>
      </c>
      <c r="J70" s="16"/>
      <c r="K70" s="76">
        <f>'21 ABRIL (MARTES)'!M70</f>
        <v>370420.90000000014</v>
      </c>
      <c r="L70" s="16"/>
      <c r="M70" s="107">
        <f t="shared" si="6"/>
        <v>370420.90000000014</v>
      </c>
      <c r="N70" s="16"/>
      <c r="O70" s="106"/>
      <c r="P70" s="16"/>
      <c r="Q70" s="16"/>
      <c r="R70" s="16"/>
      <c r="S70" s="95">
        <f t="shared" si="7"/>
        <v>8</v>
      </c>
      <c r="T70" s="16"/>
      <c r="U70" s="57">
        <f t="shared" si="8"/>
        <v>0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117">
        <v>380</v>
      </c>
      <c r="I71" s="19">
        <v>301</v>
      </c>
      <c r="J71" s="16"/>
      <c r="K71" s="76">
        <f>'21 ABRIL (MARTES)'!M71</f>
        <v>403845</v>
      </c>
      <c r="L71" s="16"/>
      <c r="M71" s="107">
        <f t="shared" si="6"/>
        <v>403845</v>
      </c>
      <c r="N71" s="16"/>
      <c r="O71" s="106"/>
      <c r="P71" s="16"/>
      <c r="Q71" s="16"/>
      <c r="R71" s="16"/>
      <c r="S71" s="95">
        <f t="shared" si="7"/>
        <v>8</v>
      </c>
      <c r="T71" s="16"/>
      <c r="U71" s="57">
        <f t="shared" si="8"/>
        <v>0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117">
        <v>350</v>
      </c>
      <c r="I72" s="19">
        <v>302</v>
      </c>
      <c r="J72" s="16"/>
      <c r="K72" s="76">
        <f>'21 ABRIL (MARTES)'!M72</f>
        <v>407494</v>
      </c>
      <c r="L72" s="16"/>
      <c r="M72" s="107">
        <f t="shared" si="6"/>
        <v>407494</v>
      </c>
      <c r="N72" s="16"/>
      <c r="O72" s="106"/>
      <c r="P72" s="16"/>
      <c r="Q72" s="16"/>
      <c r="R72" s="16"/>
      <c r="S72" s="95">
        <f t="shared" si="7"/>
        <v>8</v>
      </c>
      <c r="T72" s="16"/>
      <c r="U72" s="57">
        <f t="shared" si="8"/>
        <v>0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117">
        <v>320</v>
      </c>
      <c r="I73" s="19">
        <v>303</v>
      </c>
      <c r="J73" s="16"/>
      <c r="K73" s="76">
        <f>'21 ABRIL (MARTES)'!M73</f>
        <v>407526.5</v>
      </c>
      <c r="L73" s="16"/>
      <c r="M73" s="107">
        <f t="shared" si="6"/>
        <v>407526.5</v>
      </c>
      <c r="N73" s="16"/>
      <c r="O73" s="106"/>
      <c r="P73" s="16"/>
      <c r="Q73" s="16"/>
      <c r="R73" s="16"/>
      <c r="S73" s="95">
        <f t="shared" si="7"/>
        <v>8</v>
      </c>
      <c r="T73" s="16"/>
      <c r="U73" s="57">
        <f t="shared" si="8"/>
        <v>0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117">
        <v>335</v>
      </c>
      <c r="I74" s="19">
        <v>304</v>
      </c>
      <c r="J74" s="16"/>
      <c r="K74" s="76">
        <f>'21 ABRIL (MARTES)'!M74</f>
        <v>414575</v>
      </c>
      <c r="L74" s="16"/>
      <c r="M74" s="107">
        <f t="shared" si="6"/>
        <v>414575</v>
      </c>
      <c r="N74" s="16"/>
      <c r="O74" s="106"/>
      <c r="P74" s="16"/>
      <c r="Q74" s="16"/>
      <c r="R74" s="16"/>
      <c r="S74" s="95">
        <f t="shared" si="7"/>
        <v>8</v>
      </c>
      <c r="T74" s="16"/>
      <c r="U74" s="57">
        <f t="shared" si="8"/>
        <v>0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117">
        <v>302</v>
      </c>
      <c r="I75" s="19">
        <v>305</v>
      </c>
      <c r="J75" s="16"/>
      <c r="K75" s="76">
        <f>'21 ABRIL (MARTES)'!M75</f>
        <v>679975.39999999991</v>
      </c>
      <c r="L75" s="16"/>
      <c r="M75" s="107">
        <f t="shared" si="6"/>
        <v>679975.39999999991</v>
      </c>
      <c r="N75" s="16"/>
      <c r="O75" s="106"/>
      <c r="P75" s="16"/>
      <c r="Q75" s="16"/>
      <c r="R75" s="16"/>
      <c r="S75" s="95">
        <f t="shared" si="7"/>
        <v>8</v>
      </c>
      <c r="T75" s="16"/>
      <c r="U75" s="57">
        <f t="shared" si="8"/>
        <v>0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117">
        <v>302</v>
      </c>
      <c r="I76" s="19">
        <v>306</v>
      </c>
      <c r="J76" s="16"/>
      <c r="K76" s="76">
        <f>'21 ABRIL (MARTES)'!M76</f>
        <v>646926.79999999981</v>
      </c>
      <c r="L76" s="16"/>
      <c r="M76" s="107">
        <f t="shared" si="6"/>
        <v>646926.79999999981</v>
      </c>
      <c r="N76" s="16"/>
      <c r="O76" s="106"/>
      <c r="P76" s="16"/>
      <c r="Q76" s="16"/>
      <c r="R76" s="16"/>
      <c r="S76" s="95">
        <f t="shared" si="7"/>
        <v>8</v>
      </c>
      <c r="T76" s="16"/>
      <c r="U76" s="57">
        <f t="shared" si="8"/>
        <v>0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117">
        <v>304</v>
      </c>
      <c r="I77" s="19">
        <v>307</v>
      </c>
      <c r="J77" s="16"/>
      <c r="K77" s="76">
        <f>'21 ABRIL (MARTES)'!M77</f>
        <v>712585.09999999974</v>
      </c>
      <c r="L77" s="16"/>
      <c r="M77" s="107">
        <f t="shared" si="6"/>
        <v>712585.09999999974</v>
      </c>
      <c r="N77" s="16"/>
      <c r="O77" s="106"/>
      <c r="P77" s="16"/>
      <c r="Q77" s="16"/>
      <c r="R77" s="16"/>
      <c r="S77" s="95">
        <f t="shared" si="7"/>
        <v>8</v>
      </c>
      <c r="T77" s="16"/>
      <c r="U77" s="57">
        <f t="shared" si="8"/>
        <v>0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117">
        <v>285</v>
      </c>
      <c r="I78" s="19">
        <v>308</v>
      </c>
      <c r="J78" s="16"/>
      <c r="K78" s="76">
        <f>'21 ABRIL (MARTES)'!M78</f>
        <v>671547.49999999965</v>
      </c>
      <c r="L78" s="16"/>
      <c r="M78" s="107">
        <f t="shared" si="6"/>
        <v>671547.49999999965</v>
      </c>
      <c r="N78" s="16"/>
      <c r="O78" s="106"/>
      <c r="P78" s="16"/>
      <c r="Q78" s="16"/>
      <c r="R78" s="16"/>
      <c r="S78" s="95">
        <f t="shared" si="7"/>
        <v>8</v>
      </c>
      <c r="T78" s="16"/>
      <c r="U78" s="57">
        <f t="shared" si="8"/>
        <v>0</v>
      </c>
      <c r="V78" s="47"/>
      <c r="W78" s="29"/>
      <c r="Y78" s="29"/>
      <c r="Z78" s="29"/>
    </row>
    <row r="79" spans="1:26" ht="12" customHeight="1" x14ac:dyDescent="0.2">
      <c r="A79" s="5" t="s">
        <v>57</v>
      </c>
      <c r="B79" s="2">
        <v>1</v>
      </c>
      <c r="C79" s="2"/>
      <c r="D79" s="2"/>
      <c r="E79" s="25"/>
      <c r="F79" s="2"/>
      <c r="G79" s="2"/>
      <c r="H79" s="117">
        <v>300</v>
      </c>
      <c r="I79" s="19">
        <v>309</v>
      </c>
      <c r="J79" s="16"/>
      <c r="K79" s="76">
        <f>'21 ABRIL (MARTES)'!M79</f>
        <v>671095.39999999956</v>
      </c>
      <c r="L79" s="16"/>
      <c r="M79" s="107">
        <f t="shared" si="6"/>
        <v>671095.39999999956</v>
      </c>
      <c r="N79" s="16"/>
      <c r="O79" s="106"/>
      <c r="P79" s="16"/>
      <c r="Q79" s="16"/>
      <c r="R79" s="16"/>
      <c r="S79" s="95">
        <f t="shared" si="7"/>
        <v>8</v>
      </c>
      <c r="T79" s="16"/>
      <c r="U79" s="57">
        <f t="shared" si="8"/>
        <v>0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117">
        <v>308</v>
      </c>
      <c r="I80" s="19">
        <v>310</v>
      </c>
      <c r="J80" s="16"/>
      <c r="K80" s="76">
        <f>'21 ABRIL (MARTES)'!M80</f>
        <v>635836.7999999997</v>
      </c>
      <c r="L80" s="16"/>
      <c r="M80" s="107">
        <f t="shared" si="6"/>
        <v>635836.7999999997</v>
      </c>
      <c r="N80" s="16"/>
      <c r="O80" s="106"/>
      <c r="P80" s="16"/>
      <c r="Q80" s="16"/>
      <c r="R80" s="16"/>
      <c r="S80" s="95">
        <f t="shared" si="7"/>
        <v>8</v>
      </c>
      <c r="T80" s="16"/>
      <c r="U80" s="57">
        <f t="shared" si="8"/>
        <v>0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117">
        <v>330</v>
      </c>
      <c r="I81" s="19">
        <v>311</v>
      </c>
      <c r="J81" s="16"/>
      <c r="K81" s="76">
        <f>'21 ABRIL (MARTES)'!M81</f>
        <v>699915.17999999982</v>
      </c>
      <c r="L81" s="16"/>
      <c r="M81" s="107">
        <f t="shared" si="6"/>
        <v>699915.17999999982</v>
      </c>
      <c r="N81" s="16"/>
      <c r="O81" s="106"/>
      <c r="P81" s="16"/>
      <c r="Q81" s="16"/>
      <c r="R81" s="16"/>
      <c r="S81" s="95">
        <f t="shared" si="7"/>
        <v>8</v>
      </c>
      <c r="T81" s="16"/>
      <c r="U81" s="57">
        <f t="shared" si="8"/>
        <v>0</v>
      </c>
      <c r="V81" s="47"/>
      <c r="W81" s="29"/>
      <c r="Y81" s="29"/>
      <c r="Z81" s="29"/>
    </row>
    <row r="82" spans="1:26" ht="12" customHeight="1" x14ac:dyDescent="0.2">
      <c r="A82" s="5" t="s">
        <v>265</v>
      </c>
      <c r="B82" s="2"/>
      <c r="C82" s="2"/>
      <c r="D82" s="2"/>
      <c r="E82" s="25"/>
      <c r="F82" s="2"/>
      <c r="G82" s="2"/>
      <c r="H82" s="117">
        <v>254</v>
      </c>
      <c r="I82" s="19">
        <v>312</v>
      </c>
      <c r="J82" s="16"/>
      <c r="K82" s="76">
        <f>'21 ABRIL (MARTES)'!M82</f>
        <v>620922.29999999993</v>
      </c>
      <c r="L82" s="16"/>
      <c r="M82" s="107">
        <f t="shared" si="6"/>
        <v>620922.29999999993</v>
      </c>
      <c r="N82" s="16"/>
      <c r="O82" s="106"/>
      <c r="P82" s="16"/>
      <c r="Q82" s="16"/>
      <c r="R82" s="16"/>
      <c r="S82" s="95">
        <f t="shared" si="7"/>
        <v>8</v>
      </c>
      <c r="T82" s="16"/>
      <c r="U82" s="57">
        <f t="shared" si="8"/>
        <v>0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117">
        <v>266</v>
      </c>
      <c r="I83" s="19">
        <v>313</v>
      </c>
      <c r="J83" s="16"/>
      <c r="K83" s="76">
        <f>'21 ABRIL (MARTES)'!M83</f>
        <v>684322.50000000012</v>
      </c>
      <c r="L83" s="16"/>
      <c r="M83" s="107">
        <f t="shared" si="6"/>
        <v>684322.50000000012</v>
      </c>
      <c r="N83" s="16"/>
      <c r="O83" s="106"/>
      <c r="P83" s="16"/>
      <c r="Q83" s="16"/>
      <c r="R83" s="16"/>
      <c r="S83" s="95">
        <f t="shared" si="7"/>
        <v>8</v>
      </c>
      <c r="T83" s="16"/>
      <c r="U83" s="57">
        <f t="shared" si="8"/>
        <v>0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117">
        <v>330</v>
      </c>
      <c r="I84" s="19">
        <v>314</v>
      </c>
      <c r="J84" s="16"/>
      <c r="K84" s="76">
        <f>'21 ABRIL (MARTES)'!M84</f>
        <v>644185.49999999988</v>
      </c>
      <c r="L84" s="16"/>
      <c r="M84" s="107">
        <f t="shared" si="6"/>
        <v>644185.49999999988</v>
      </c>
      <c r="N84" s="16"/>
      <c r="O84" s="106"/>
      <c r="P84" s="16"/>
      <c r="Q84" s="16"/>
      <c r="R84" s="16"/>
      <c r="S84" s="95">
        <f t="shared" si="7"/>
        <v>8</v>
      </c>
      <c r="T84" s="16"/>
      <c r="U84" s="57">
        <f t="shared" si="8"/>
        <v>0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117">
        <v>320</v>
      </c>
      <c r="I85" s="19">
        <v>315</v>
      </c>
      <c r="J85" s="16"/>
      <c r="K85" s="76">
        <f>'21 ABRIL (MARTES)'!M85</f>
        <v>622095.73999999976</v>
      </c>
      <c r="L85" s="16"/>
      <c r="M85" s="107">
        <f t="shared" si="6"/>
        <v>622095.73999999976</v>
      </c>
      <c r="N85" s="16"/>
      <c r="O85" s="106"/>
      <c r="P85" s="16"/>
      <c r="Q85" s="16"/>
      <c r="R85" s="16"/>
      <c r="S85" s="95">
        <f t="shared" si="7"/>
        <v>8</v>
      </c>
      <c r="T85" s="16"/>
      <c r="U85" s="57">
        <f t="shared" si="8"/>
        <v>0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117">
        <v>300</v>
      </c>
      <c r="I86" s="19">
        <v>316</v>
      </c>
      <c r="J86" s="16"/>
      <c r="K86" s="76">
        <f>'21 ABRIL (MARTES)'!M86</f>
        <v>645030</v>
      </c>
      <c r="L86" s="16"/>
      <c r="M86" s="107">
        <f t="shared" si="6"/>
        <v>645030</v>
      </c>
      <c r="N86" s="16"/>
      <c r="O86" s="106"/>
      <c r="P86" s="16"/>
      <c r="Q86" s="16"/>
      <c r="R86" s="16"/>
      <c r="S86" s="95">
        <f t="shared" si="7"/>
        <v>8</v>
      </c>
      <c r="T86" s="16"/>
      <c r="U86" s="57">
        <f t="shared" si="8"/>
        <v>0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117">
        <v>305</v>
      </c>
      <c r="I87" s="19">
        <v>317</v>
      </c>
      <c r="J87" s="16"/>
      <c r="K87" s="76">
        <f>'21 ABRIL (MARTES)'!M87</f>
        <v>377528.2</v>
      </c>
      <c r="L87" s="16"/>
      <c r="M87" s="107">
        <f t="shared" si="6"/>
        <v>377528.2</v>
      </c>
      <c r="N87" s="16"/>
      <c r="O87" s="106"/>
      <c r="P87" s="16"/>
      <c r="Q87" s="16"/>
      <c r="R87" s="16"/>
      <c r="S87" s="95">
        <f t="shared" si="7"/>
        <v>8</v>
      </c>
      <c r="T87" s="16"/>
      <c r="U87" s="57">
        <f t="shared" si="8"/>
        <v>0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117">
        <v>320</v>
      </c>
      <c r="I88" s="19">
        <v>318</v>
      </c>
      <c r="J88" s="16"/>
      <c r="K88" s="76">
        <f>'21 ABRIL (MARTES)'!M88</f>
        <v>401652</v>
      </c>
      <c r="L88" s="16"/>
      <c r="M88" s="107">
        <f t="shared" si="6"/>
        <v>401652</v>
      </c>
      <c r="N88" s="16"/>
      <c r="O88" s="106"/>
      <c r="P88" s="16"/>
      <c r="Q88" s="16"/>
      <c r="R88" s="16"/>
      <c r="S88" s="95">
        <f t="shared" si="7"/>
        <v>8</v>
      </c>
      <c r="T88" s="16"/>
      <c r="U88" s="57">
        <f t="shared" si="8"/>
        <v>0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117">
        <v>381</v>
      </c>
      <c r="I89" s="19">
        <v>319</v>
      </c>
      <c r="J89" s="16"/>
      <c r="K89" s="76">
        <f>'21 ABRIL (MARTES)'!M89</f>
        <v>406238</v>
      </c>
      <c r="L89" s="16"/>
      <c r="M89" s="107">
        <f t="shared" si="6"/>
        <v>406238</v>
      </c>
      <c r="N89" s="16"/>
      <c r="O89" s="106"/>
      <c r="P89" s="16"/>
      <c r="Q89" s="16"/>
      <c r="R89" s="16"/>
      <c r="S89" s="95">
        <f t="shared" si="7"/>
        <v>8</v>
      </c>
      <c r="T89" s="16"/>
      <c r="U89" s="57">
        <f t="shared" si="8"/>
        <v>0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117">
        <v>340</v>
      </c>
      <c r="I90" s="19">
        <v>320</v>
      </c>
      <c r="J90" s="16"/>
      <c r="K90" s="76">
        <f>'21 ABRIL (MARTES)'!M90</f>
        <v>389267.3</v>
      </c>
      <c r="L90" s="16"/>
      <c r="M90" s="107">
        <f t="shared" si="6"/>
        <v>389267.3</v>
      </c>
      <c r="N90" s="16"/>
      <c r="O90" s="106"/>
      <c r="P90" s="16"/>
      <c r="Q90" s="16"/>
      <c r="R90" s="16"/>
      <c r="S90" s="95">
        <f t="shared" si="7"/>
        <v>8</v>
      </c>
      <c r="T90" s="16"/>
      <c r="U90" s="57">
        <f t="shared" si="8"/>
        <v>0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>
        <f>AVERAGE(U69:U90)</f>
        <v>0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'21 ABRIL (MARTES)'!M100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'21 ABRIL (MARTES)'!M101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'21 ABRIL (MARTES)'!M125</f>
        <v>488245.39999999997</v>
      </c>
      <c r="L125" s="16"/>
      <c r="M125" s="107">
        <f>K125+O125</f>
        <v>488245.39999999997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'21 ABRIL (MARTES)'!M126</f>
        <v>549507.6</v>
      </c>
      <c r="L126" s="16"/>
      <c r="M126" s="107">
        <f t="shared" ref="M126:M130" si="14">K126+O126</f>
        <v>549507.6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'21 ABRIL (MARTES)'!M127</f>
        <v>526282.4</v>
      </c>
      <c r="L127" s="16"/>
      <c r="M127" s="107">
        <f t="shared" si="14"/>
        <v>526282.4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'21 ABRIL (MARTES)'!M128</f>
        <v>604214</v>
      </c>
      <c r="L128" s="16"/>
      <c r="M128" s="107">
        <f t="shared" si="14"/>
        <v>604214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'21 ABRIL (MARTES)'!M129</f>
        <v>650429</v>
      </c>
      <c r="L129" s="16"/>
      <c r="M129" s="107">
        <f t="shared" si="14"/>
        <v>650429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'21 ABRIL (MARTES)'!M130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'21 ABRIL (MARTES)'!M140</f>
        <v>566234.2999999997</v>
      </c>
      <c r="L140" s="16"/>
      <c r="M140" s="107">
        <f>K140+O140</f>
        <v>566234.2999999997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'21 ABRIL (MARTES)'!M141</f>
        <v>656588.20000000019</v>
      </c>
      <c r="L141" s="16"/>
      <c r="M141" s="107">
        <f t="shared" ref="M141:M148" si="16">K141+O141</f>
        <v>656588.20000000019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'21 ABRIL (MARTES)'!M142</f>
        <v>566883.29999999981</v>
      </c>
      <c r="L142" s="16"/>
      <c r="M142" s="107">
        <f t="shared" si="16"/>
        <v>566883.29999999981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'21 ABRIL (MARTES)'!M143</f>
        <v>575772.79999999946</v>
      </c>
      <c r="L143" s="16"/>
      <c r="M143" s="107">
        <f t="shared" si="16"/>
        <v>575772.79999999946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'21 ABRIL (MARTES)'!M144</f>
        <v>571272.2999999997</v>
      </c>
      <c r="L144" s="16"/>
      <c r="M144" s="107">
        <f t="shared" si="16"/>
        <v>571272.2999999997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'21 ABRIL (MARTES)'!M145</f>
        <v>602025.99999999953</v>
      </c>
      <c r="L145" s="16"/>
      <c r="M145" s="107">
        <f t="shared" si="16"/>
        <v>602025.99999999953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'21 ABRIL (MARTES)'!M146</f>
        <v>556791.33999999973</v>
      </c>
      <c r="L146" s="16"/>
      <c r="M146" s="107">
        <f t="shared" si="16"/>
        <v>556791.33999999973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'21 ABRIL (MARTES)'!M147</f>
        <v>574556.59999999928</v>
      </c>
      <c r="L147" s="16"/>
      <c r="M147" s="107">
        <f t="shared" si="16"/>
        <v>574556.59999999928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'21 ABRIL (MARTES)'!M148</f>
        <v>611004.39999999967</v>
      </c>
      <c r="L148" s="16"/>
      <c r="M148" s="107">
        <f t="shared" si="16"/>
        <v>611004.39999999967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'21 ABRIL (MARTES)'!M158</f>
        <v>364762.6</v>
      </c>
      <c r="L158" s="16"/>
      <c r="M158" s="107">
        <f t="shared" ref="M158:M179" si="18">K158+O158</f>
        <v>364762.6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'21 ABRIL (MARTES)'!M159</f>
        <v>348884</v>
      </c>
      <c r="L159" s="16"/>
      <c r="M159" s="107">
        <f t="shared" si="18"/>
        <v>348884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'21 ABRIL (MARTES)'!M160</f>
        <v>377787.3</v>
      </c>
      <c r="L160" s="16"/>
      <c r="M160" s="107">
        <f t="shared" si="18"/>
        <v>377787.3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'21 ABRIL (MARTES)'!M161</f>
        <v>382942</v>
      </c>
      <c r="L161" s="16"/>
      <c r="M161" s="107">
        <f t="shared" si="18"/>
        <v>382942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'21 ABRIL (MARTES)'!M162</f>
        <v>378076.5</v>
      </c>
      <c r="L162" s="16"/>
      <c r="M162" s="107">
        <f t="shared" si="18"/>
        <v>378076.5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'21 ABRIL (MARTES)'!M163</f>
        <v>380185.1</v>
      </c>
      <c r="L163" s="16"/>
      <c r="M163" s="107">
        <f t="shared" si="18"/>
        <v>380185.1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'21 ABRIL (MARTES)'!M164</f>
        <v>596682.7999999997</v>
      </c>
      <c r="L164" s="16"/>
      <c r="M164" s="107">
        <f t="shared" si="18"/>
        <v>596682.7999999997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'21 ABRIL (MARTES)'!M165</f>
        <v>572869.39999999967</v>
      </c>
      <c r="L165" s="16"/>
      <c r="M165" s="107">
        <f t="shared" si="18"/>
        <v>572869.39999999967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'21 ABRIL (MARTES)'!M166</f>
        <v>620504.29999999946</v>
      </c>
      <c r="L166" s="16"/>
      <c r="M166" s="107">
        <f t="shared" si="18"/>
        <v>620504.29999999946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'21 ABRIL (MARTES)'!M167</f>
        <v>586997.89999999909</v>
      </c>
      <c r="L167" s="16"/>
      <c r="M167" s="107">
        <f t="shared" si="18"/>
        <v>586997.89999999909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'21 ABRIL (MARTES)'!M168</f>
        <v>583597.69999999995</v>
      </c>
      <c r="L168" s="16"/>
      <c r="M168" s="107">
        <f t="shared" si="18"/>
        <v>583597.69999999995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'21 ABRIL (MARTES)'!M169</f>
        <v>555635.99999999977</v>
      </c>
      <c r="L169" s="16"/>
      <c r="M169" s="107">
        <f t="shared" si="18"/>
        <v>555635.99999999977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'21 ABRIL (MARTES)'!M170</f>
        <v>615353.60000000009</v>
      </c>
      <c r="L170" s="16"/>
      <c r="M170" s="107">
        <f t="shared" si="18"/>
        <v>615353.60000000009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'21 ABRIL (MARTES)'!M171</f>
        <v>546674.69999999949</v>
      </c>
      <c r="L171" s="16"/>
      <c r="M171" s="107">
        <f t="shared" si="18"/>
        <v>546674.69999999949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'21 ABRIL (MARTES)'!M172</f>
        <v>604172.09999999974</v>
      </c>
      <c r="L172" s="16"/>
      <c r="M172" s="107">
        <f t="shared" si="18"/>
        <v>604172.09999999974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'21 ABRIL (MARTES)'!M173</f>
        <v>571876.49999999977</v>
      </c>
      <c r="L173" s="16"/>
      <c r="M173" s="107">
        <f t="shared" si="18"/>
        <v>571876.49999999977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'21 ABRIL (MARTES)'!M174</f>
        <v>549767.29999999935</v>
      </c>
      <c r="L174" s="16"/>
      <c r="M174" s="107">
        <f t="shared" si="18"/>
        <v>549767.29999999935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'21 ABRIL (MARTES)'!M175</f>
        <v>572558.19999999949</v>
      </c>
      <c r="L175" s="16"/>
      <c r="M175" s="107">
        <f t="shared" si="18"/>
        <v>572558.19999999949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'21 ABRIL (MARTES)'!M176</f>
        <v>350697.5</v>
      </c>
      <c r="L176" s="16"/>
      <c r="M176" s="107">
        <f t="shared" si="18"/>
        <v>350697.5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'21 ABRIL (MARTES)'!M177</f>
        <v>370034.60000000003</v>
      </c>
      <c r="L177" s="16"/>
      <c r="M177" s="107">
        <f t="shared" si="18"/>
        <v>370034.60000000003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'21 ABRIL (MARTES)'!M178</f>
        <v>380090</v>
      </c>
      <c r="L178" s="16"/>
      <c r="M178" s="107">
        <f t="shared" si="18"/>
        <v>380090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'21 ABRIL (MARTES)'!M179</f>
        <v>362194</v>
      </c>
      <c r="L179" s="16"/>
      <c r="M179" s="107">
        <f t="shared" si="18"/>
        <v>362194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'21 ABRIL (MARTES)'!M216</f>
        <v>533475</v>
      </c>
      <c r="L189" s="16"/>
      <c r="M189" s="107">
        <f t="shared" ref="M189:M190" si="21">K189+O189</f>
        <v>533475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'21 ABRIL (MARTES)'!M217</f>
        <v>609927</v>
      </c>
      <c r="L190" s="16"/>
      <c r="M190" s="107">
        <f t="shared" si="21"/>
        <v>609927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'21 ABRIL (MARTES)'!M214</f>
        <v>493279.6</v>
      </c>
      <c r="L214" s="16"/>
      <c r="M214" s="107">
        <f>K214+O214</f>
        <v>493279.6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'21 ABRIL (MARTES)'!M215</f>
        <v>551884</v>
      </c>
      <c r="L215" s="16"/>
      <c r="M215" s="107">
        <f t="shared" ref="M215:M219" si="26">K215+O215</f>
        <v>551884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'21 ABRIL (MARTES)'!M216</f>
        <v>533475</v>
      </c>
      <c r="L216" s="16"/>
      <c r="M216" s="107">
        <f t="shared" si="26"/>
        <v>533475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'21 ABRIL (MARTES)'!M217</f>
        <v>609927</v>
      </c>
      <c r="L217" s="16"/>
      <c r="M217" s="107">
        <f t="shared" si="26"/>
        <v>609927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'21 ABRIL (MARTES)'!M218</f>
        <v>661315</v>
      </c>
      <c r="L218" s="16"/>
      <c r="M218" s="107">
        <f t="shared" si="26"/>
        <v>661315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'21 ABRIL (MARTES)'!M219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'21 ABRIL (MARTES)'!M229</f>
        <v>566661.19999999995</v>
      </c>
      <c r="L229" s="16"/>
      <c r="M229" s="107">
        <f>K229+O229</f>
        <v>566661.19999999995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'21 ABRIL (MARTES)'!M230</f>
        <v>656840.69999999995</v>
      </c>
      <c r="L230" s="16"/>
      <c r="M230" s="107">
        <f t="shared" ref="M230:M237" si="28">K230+O230</f>
        <v>656840.69999999995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'21 ABRIL (MARTES)'!M231</f>
        <v>571261.89999999991</v>
      </c>
      <c r="L231" s="16"/>
      <c r="M231" s="107">
        <f t="shared" si="28"/>
        <v>571261.89999999991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'21 ABRIL (MARTES)'!M232</f>
        <v>577305.70000000007</v>
      </c>
      <c r="L232" s="16"/>
      <c r="M232" s="107">
        <f t="shared" si="28"/>
        <v>577305.70000000007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'21 ABRIL (MARTES)'!M233</f>
        <v>570909.5</v>
      </c>
      <c r="L233" s="16"/>
      <c r="M233" s="107">
        <f t="shared" si="28"/>
        <v>570909.5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'21 ABRIL (MARTES)'!M234</f>
        <v>597673.6</v>
      </c>
      <c r="L234" s="16"/>
      <c r="M234" s="107">
        <f t="shared" si="28"/>
        <v>597673.6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'21 ABRIL (MARTES)'!M235</f>
        <v>555611.5</v>
      </c>
      <c r="L235" s="16"/>
      <c r="M235" s="107">
        <f t="shared" si="28"/>
        <v>555611.5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'21 ABRIL (MARTES)'!M236</f>
        <v>573309</v>
      </c>
      <c r="L236" s="16"/>
      <c r="M236" s="107">
        <f t="shared" si="28"/>
        <v>573309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'21 ABRIL (MARTES)'!M237</f>
        <v>609456</v>
      </c>
      <c r="L237" s="16"/>
      <c r="M237" s="107">
        <f t="shared" si="28"/>
        <v>609456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'21 ABRIL (MARTES)'!M247</f>
        <v>365073</v>
      </c>
      <c r="L247" s="16"/>
      <c r="M247" s="107">
        <f t="shared" ref="M247:M268" si="30">K247+O247</f>
        <v>365073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'21 ABRIL (MARTES)'!M248</f>
        <v>344489</v>
      </c>
      <c r="L248" s="16"/>
      <c r="M248" s="107">
        <f t="shared" si="30"/>
        <v>344489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'21 ABRIL (MARTES)'!M249</f>
        <v>375318</v>
      </c>
      <c r="L249" s="16"/>
      <c r="M249" s="107">
        <f t="shared" si="30"/>
        <v>375318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'21 ABRIL (MARTES)'!M250</f>
        <v>381384</v>
      </c>
      <c r="L250" s="16"/>
      <c r="M250" s="107">
        <f t="shared" si="30"/>
        <v>381384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'21 ABRIL (MARTES)'!M251</f>
        <v>375063</v>
      </c>
      <c r="L251" s="16"/>
      <c r="M251" s="107">
        <f t="shared" si="30"/>
        <v>375063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'21 ABRIL (MARTES)'!M252</f>
        <v>380362</v>
      </c>
      <c r="L252" s="16"/>
      <c r="M252" s="107">
        <f t="shared" si="30"/>
        <v>380362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'21 ABRIL (MARTES)'!M253</f>
        <v>608957.49999999988</v>
      </c>
      <c r="L253" s="16"/>
      <c r="M253" s="107">
        <f t="shared" si="30"/>
        <v>608957.49999999988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'21 ABRIL (MARTES)'!M254</f>
        <v>580666.19999999995</v>
      </c>
      <c r="L254" s="16"/>
      <c r="M254" s="107">
        <f t="shared" si="30"/>
        <v>580666.19999999995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'21 ABRIL (MARTES)'!M255</f>
        <v>634070.19999999995</v>
      </c>
      <c r="L255" s="16"/>
      <c r="M255" s="107">
        <f t="shared" si="30"/>
        <v>634070.19999999995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'21 ABRIL (MARTES)'!M256</f>
        <v>598237</v>
      </c>
      <c r="L256" s="16"/>
      <c r="M256" s="107">
        <f t="shared" si="30"/>
        <v>598237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'21 ABRIL (MARTES)'!M257</f>
        <v>592385</v>
      </c>
      <c r="L257" s="16"/>
      <c r="M257" s="107">
        <f t="shared" si="30"/>
        <v>592385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'21 ABRIL (MARTES)'!M258</f>
        <v>565497.80000000005</v>
      </c>
      <c r="L258" s="16"/>
      <c r="M258" s="107">
        <f t="shared" si="30"/>
        <v>565497.80000000005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'21 ABRIL (MARTES)'!M259</f>
        <v>621170.19999999995</v>
      </c>
      <c r="L259" s="16"/>
      <c r="M259" s="107">
        <f t="shared" si="30"/>
        <v>621170.19999999995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'21 ABRIL (MARTES)'!M260</f>
        <v>549090.19999999995</v>
      </c>
      <c r="L260" s="16"/>
      <c r="M260" s="107">
        <f t="shared" si="30"/>
        <v>549090.19999999995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'21 ABRIL (MARTES)'!M261</f>
        <v>612038.80000000005</v>
      </c>
      <c r="L261" s="16"/>
      <c r="M261" s="107">
        <f t="shared" si="30"/>
        <v>612038.80000000005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'21 ABRIL (MARTES)'!M262</f>
        <v>577821.79999999993</v>
      </c>
      <c r="L262" s="16"/>
      <c r="M262" s="107">
        <f t="shared" si="30"/>
        <v>577821.79999999993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'21 ABRIL (MARTES)'!M263</f>
        <v>558187.1</v>
      </c>
      <c r="L263" s="16"/>
      <c r="M263" s="107">
        <f t="shared" si="30"/>
        <v>558187.1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'21 ABRIL (MARTES)'!M264</f>
        <v>578755.9</v>
      </c>
      <c r="L264" s="16"/>
      <c r="M264" s="107">
        <f t="shared" si="30"/>
        <v>578755.9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'21 ABRIL (MARTES)'!M265</f>
        <v>346729.4</v>
      </c>
      <c r="L265" s="16"/>
      <c r="M265" s="107">
        <f t="shared" si="30"/>
        <v>346729.4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'21 ABRIL (MARTES)'!M266</f>
        <v>369854</v>
      </c>
      <c r="L266" s="16"/>
      <c r="M266" s="107">
        <f t="shared" si="30"/>
        <v>369854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'21 ABRIL (MARTES)'!M267</f>
        <v>377621</v>
      </c>
      <c r="L267" s="16"/>
      <c r="M267" s="107">
        <f t="shared" si="30"/>
        <v>377621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'21 ABRIL (MARTES)'!M268</f>
        <v>363001</v>
      </c>
      <c r="L268" s="16"/>
      <c r="M268" s="107">
        <f t="shared" si="30"/>
        <v>363001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'21 ABRIL (MARTES)'!M332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'21 ABRIL (MARTES)'!M333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'21 ABRIL (MARTES)'!M448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'21 ABRIL (MARTES)'!M449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2273" priority="164" stopIfTrue="1" operator="equal">
      <formula>1</formula>
    </cfRule>
  </conditionalFormatting>
  <conditionalFormatting sqref="B100:D101">
    <cfRule type="cellIs" dxfId="2272" priority="88" stopIfTrue="1" operator="equal">
      <formula>1</formula>
    </cfRule>
  </conditionalFormatting>
  <conditionalFormatting sqref="B189:D190">
    <cfRule type="cellIs" dxfId="2271" priority="64" stopIfTrue="1" operator="equal">
      <formula>1</formula>
    </cfRule>
  </conditionalFormatting>
  <conditionalFormatting sqref="B278:D279">
    <cfRule type="cellIs" dxfId="2270" priority="44" stopIfTrue="1" operator="equal">
      <formula>1</formula>
    </cfRule>
  </conditionalFormatting>
  <conditionalFormatting sqref="B303:D308 B318:D326 B336:D357">
    <cfRule type="cellIs" dxfId="2269" priority="143" stopIfTrue="1" operator="equal">
      <formula>1</formula>
    </cfRule>
  </conditionalFormatting>
  <conditionalFormatting sqref="B367:D368">
    <cfRule type="cellIs" dxfId="2268" priority="24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267" priority="163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266" priority="162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265" priority="142" stopIfTrue="1" operator="notEqual">
      <formula>0</formula>
    </cfRule>
    <cfRule type="cellIs" dxfId="2264" priority="141" stopIfTrue="1" operator="equal">
      <formula>0</formula>
    </cfRule>
  </conditionalFormatting>
  <conditionalFormatting sqref="H36:H41">
    <cfRule type="cellIs" dxfId="2263" priority="4" operator="lessThan">
      <formula>330</formula>
    </cfRule>
  </conditionalFormatting>
  <conditionalFormatting sqref="H51:H59">
    <cfRule type="cellIs" dxfId="2262" priority="3" operator="lessThan">
      <formula>360</formula>
    </cfRule>
  </conditionalFormatting>
  <conditionalFormatting sqref="H69:H74 H87:H90">
    <cfRule type="cellIs" dxfId="2261" priority="1" operator="lessThan">
      <formula>400</formula>
    </cfRule>
  </conditionalFormatting>
  <conditionalFormatting sqref="H75:H86">
    <cfRule type="cellIs" dxfId="2260" priority="2" operator="lessThan">
      <formula>360</formula>
    </cfRule>
  </conditionalFormatting>
  <conditionalFormatting sqref="H125:H130 H214:H219">
    <cfRule type="cellIs" dxfId="2259" priority="157" operator="lessThan">
      <formula>330</formula>
    </cfRule>
  </conditionalFormatting>
  <conditionalFormatting sqref="H140:H148 H164:H175 H228:H237 H253:H264">
    <cfRule type="cellIs" dxfId="2258" priority="156" operator="lessThan">
      <formula>360</formula>
    </cfRule>
  </conditionalFormatting>
  <conditionalFormatting sqref="H158:H163 H176:H179 H247:H252 H265:H268">
    <cfRule type="cellIs" dxfId="2257" priority="154" operator="lessThan">
      <formula>400</formula>
    </cfRule>
  </conditionalFormatting>
  <conditionalFormatting sqref="H303:H308">
    <cfRule type="cellIs" dxfId="2256" priority="136" operator="lessThan">
      <formula>330</formula>
    </cfRule>
  </conditionalFormatting>
  <conditionalFormatting sqref="H318:H326 H342:H353">
    <cfRule type="cellIs" dxfId="2255" priority="135" operator="lessThan">
      <formula>360</formula>
    </cfRule>
  </conditionalFormatting>
  <conditionalFormatting sqref="H336:H341 H354:H357">
    <cfRule type="cellIs" dxfId="2254" priority="133" operator="lessThan">
      <formula>400</formula>
    </cfRule>
  </conditionalFormatting>
  <conditionalFormatting sqref="K95:K96 M95:M96 O95:O96 A100:A101">
    <cfRule type="cellIs" dxfId="2253" priority="87" stopIfTrue="1" operator="notEqual">
      <formula>0</formula>
    </cfRule>
    <cfRule type="cellIs" dxfId="2252" priority="86" stopIfTrue="1" operator="equal">
      <formula>0</formula>
    </cfRule>
  </conditionalFormatting>
  <conditionalFormatting sqref="K95:K96 M95:M96 O95:O96">
    <cfRule type="cellIs" dxfId="2251" priority="85" stopIfTrue="1" operator="notEqual">
      <formula>0</formula>
    </cfRule>
    <cfRule type="cellIs" dxfId="2250" priority="82" stopIfTrue="1" operator="equal">
      <formula>0</formula>
    </cfRule>
    <cfRule type="cellIs" dxfId="2249" priority="83" stopIfTrue="1" operator="notEqual">
      <formula>0</formula>
    </cfRule>
    <cfRule type="cellIs" dxfId="2248" priority="84" stopIfTrue="1" operator="equal">
      <formula>0</formula>
    </cfRule>
  </conditionalFormatting>
  <conditionalFormatting sqref="K100:K101">
    <cfRule type="cellIs" dxfId="2247" priority="66" stopIfTrue="1" operator="notEqual">
      <formula>0</formula>
    </cfRule>
    <cfRule type="cellIs" dxfId="2246" priority="65" stopIfTrue="1" operator="equal">
      <formula>0</formula>
    </cfRule>
  </conditionalFormatting>
  <conditionalFormatting sqref="K184:K185 M184:M185 O184:O185 A189:A190">
    <cfRule type="cellIs" dxfId="2245" priority="63" stopIfTrue="1" operator="notEqual">
      <formula>0</formula>
    </cfRule>
    <cfRule type="cellIs" dxfId="2244" priority="62" stopIfTrue="1" operator="equal">
      <formula>0</formula>
    </cfRule>
  </conditionalFormatting>
  <conditionalFormatting sqref="K184:K185 M184:M185 O184:O185">
    <cfRule type="cellIs" dxfId="2243" priority="60" stopIfTrue="1" operator="equal">
      <formula>0</formula>
    </cfRule>
    <cfRule type="cellIs" dxfId="2242" priority="59" stopIfTrue="1" operator="notEqual">
      <formula>0</formula>
    </cfRule>
    <cfRule type="cellIs" dxfId="2241" priority="58" stopIfTrue="1" operator="equal">
      <formula>0</formula>
    </cfRule>
    <cfRule type="cellIs" dxfId="2240" priority="61" stopIfTrue="1" operator="notEqual">
      <formula>0</formula>
    </cfRule>
  </conditionalFormatting>
  <conditionalFormatting sqref="K189:K190">
    <cfRule type="cellIs" dxfId="2239" priority="45" stopIfTrue="1" operator="equal">
      <formula>0</formula>
    </cfRule>
    <cfRule type="cellIs" dxfId="2238" priority="46" stopIfTrue="1" operator="notEqual">
      <formula>0</formula>
    </cfRule>
  </conditionalFormatting>
  <conditionalFormatting sqref="K273:K274 M273:M274 O273:O274 A278:A279">
    <cfRule type="cellIs" dxfId="2237" priority="42" stopIfTrue="1" operator="equal">
      <formula>0</formula>
    </cfRule>
    <cfRule type="cellIs" dxfId="2236" priority="43" stopIfTrue="1" operator="notEqual">
      <formula>0</formula>
    </cfRule>
  </conditionalFormatting>
  <conditionalFormatting sqref="K273:K274 M273:M274 O273:O274">
    <cfRule type="cellIs" dxfId="2235" priority="40" stopIfTrue="1" operator="equal">
      <formula>0</formula>
    </cfRule>
    <cfRule type="cellIs" dxfId="2234" priority="38" stopIfTrue="1" operator="equal">
      <formula>0</formula>
    </cfRule>
    <cfRule type="cellIs" dxfId="2233" priority="39" stopIfTrue="1" operator="notEqual">
      <formula>0</formula>
    </cfRule>
    <cfRule type="cellIs" dxfId="2232" priority="41" stopIfTrue="1" operator="notEqual">
      <formula>0</formula>
    </cfRule>
  </conditionalFormatting>
  <conditionalFormatting sqref="K278:K279">
    <cfRule type="cellIs" dxfId="2231" priority="26" stopIfTrue="1" operator="notEqual">
      <formula>0</formula>
    </cfRule>
    <cfRule type="cellIs" dxfId="2230" priority="25" stopIfTrue="1" operator="equal">
      <formula>0</formula>
    </cfRule>
  </conditionalFormatting>
  <conditionalFormatting sqref="K362:K363 M362:M363 O362:O363 A367:A368">
    <cfRule type="cellIs" dxfId="2229" priority="23" stopIfTrue="1" operator="notEqual">
      <formula>0</formula>
    </cfRule>
    <cfRule type="cellIs" dxfId="2228" priority="22" stopIfTrue="1" operator="equal">
      <formula>0</formula>
    </cfRule>
  </conditionalFormatting>
  <conditionalFormatting sqref="K362:K363 M362:M363 O362:O363">
    <cfRule type="cellIs" dxfId="2227" priority="18" stopIfTrue="1" operator="equal">
      <formula>0</formula>
    </cfRule>
    <cfRule type="cellIs" dxfId="2226" priority="21" stopIfTrue="1" operator="notEqual">
      <formula>0</formula>
    </cfRule>
    <cfRule type="cellIs" dxfId="2225" priority="19" stopIfTrue="1" operator="notEqual">
      <formula>0</formula>
    </cfRule>
    <cfRule type="cellIs" dxfId="2224" priority="20" stopIfTrue="1" operator="equal">
      <formula>0</formula>
    </cfRule>
  </conditionalFormatting>
  <conditionalFormatting sqref="K367:K368">
    <cfRule type="cellIs" dxfId="2223" priority="5" stopIfTrue="1" operator="equal">
      <formula>0</formula>
    </cfRule>
    <cfRule type="cellIs" dxfId="2222" priority="6" stopIfTrue="1" operator="notEqual">
      <formula>0</formula>
    </cfRule>
  </conditionalFormatting>
  <conditionalFormatting sqref="M100:M101">
    <cfRule type="cellIs" dxfId="2221" priority="74" stopIfTrue="1" operator="notEqual">
      <formula>0</formula>
    </cfRule>
    <cfRule type="cellIs" dxfId="2220" priority="73" stopIfTrue="1" operator="equal">
      <formula>0</formula>
    </cfRule>
  </conditionalFormatting>
  <conditionalFormatting sqref="M189:M190">
    <cfRule type="cellIs" dxfId="2219" priority="50" stopIfTrue="1" operator="notEqual">
      <formula>0</formula>
    </cfRule>
    <cfRule type="cellIs" dxfId="2218" priority="49" stopIfTrue="1" operator="equal">
      <formula>0</formula>
    </cfRule>
  </conditionalFormatting>
  <conditionalFormatting sqref="M278:M279">
    <cfRule type="cellIs" dxfId="2217" priority="30" stopIfTrue="1" operator="notEqual">
      <formula>0</formula>
    </cfRule>
    <cfRule type="cellIs" dxfId="2216" priority="29" stopIfTrue="1" operator="equal">
      <formula>0</formula>
    </cfRule>
  </conditionalFormatting>
  <conditionalFormatting sqref="M367:M368">
    <cfRule type="cellIs" dxfId="2215" priority="10" stopIfTrue="1" operator="notEqual">
      <formula>0</formula>
    </cfRule>
    <cfRule type="cellIs" dxfId="2214" priority="9" stopIfTrue="1" operator="equal">
      <formula>0</formula>
    </cfRule>
  </conditionalFormatting>
  <conditionalFormatting sqref="S36:S41 S51:S59 S69:S90 S125:S130 S140:S148 S158:S179 S214:S219 S229:S237 S247:S268">
    <cfRule type="cellIs" dxfId="2213" priority="159" operator="lessThan">
      <formula>8</formula>
    </cfRule>
  </conditionalFormatting>
  <conditionalFormatting sqref="S99">
    <cfRule type="cellIs" dxfId="2212" priority="80" stopIfTrue="1" operator="equal">
      <formula>0</formula>
    </cfRule>
    <cfRule type="cellIs" dxfId="2211" priority="81" stopIfTrue="1" operator="notEqual">
      <formula>0</formula>
    </cfRule>
  </conditionalFormatting>
  <conditionalFormatting sqref="S100">
    <cfRule type="cellIs" dxfId="2210" priority="79" operator="lessThan">
      <formula>8</formula>
    </cfRule>
  </conditionalFormatting>
  <conditionalFormatting sqref="S188">
    <cfRule type="cellIs" dxfId="2209" priority="56" stopIfTrue="1" operator="equal">
      <formula>0</formula>
    </cfRule>
    <cfRule type="cellIs" dxfId="2208" priority="57" stopIfTrue="1" operator="notEqual">
      <formula>0</formula>
    </cfRule>
  </conditionalFormatting>
  <conditionalFormatting sqref="S189">
    <cfRule type="cellIs" dxfId="2207" priority="55" operator="lessThan">
      <formula>8</formula>
    </cfRule>
  </conditionalFormatting>
  <conditionalFormatting sqref="S277">
    <cfRule type="cellIs" dxfId="2206" priority="37" stopIfTrue="1" operator="notEqual">
      <formula>0</formula>
    </cfRule>
    <cfRule type="cellIs" dxfId="2205" priority="36" stopIfTrue="1" operator="equal">
      <formula>0</formula>
    </cfRule>
  </conditionalFormatting>
  <conditionalFormatting sqref="S278">
    <cfRule type="cellIs" dxfId="2204" priority="35" operator="lessThan">
      <formula>8</formula>
    </cfRule>
  </conditionalFormatting>
  <conditionalFormatting sqref="S303:S308 S318:S326 S336:S357">
    <cfRule type="cellIs" dxfId="2203" priority="138" operator="lessThan">
      <formula>8</formula>
    </cfRule>
  </conditionalFormatting>
  <conditionalFormatting sqref="S366">
    <cfRule type="cellIs" dxfId="2202" priority="17" stopIfTrue="1" operator="notEqual">
      <formula>0</formula>
    </cfRule>
    <cfRule type="cellIs" dxfId="2201" priority="16" stopIfTrue="1" operator="equal">
      <formula>0</formula>
    </cfRule>
  </conditionalFormatting>
  <conditionalFormatting sqref="S367">
    <cfRule type="cellIs" dxfId="2200" priority="15" operator="lessThan">
      <formula>8</formula>
    </cfRule>
  </conditionalFormatting>
  <conditionalFormatting sqref="U36:U41 U51:U59 U125:U130 U140:U148 U214:U219 U229:U237">
    <cfRule type="cellIs" dxfId="2199" priority="158" operator="lessThan">
      <formula>70</formula>
    </cfRule>
  </conditionalFormatting>
  <conditionalFormatting sqref="U69:U90 U158:U179 U247:U268 U336:U357">
    <cfRule type="cellIs" dxfId="2198" priority="148" operator="lessThan">
      <formula>70</formula>
    </cfRule>
  </conditionalFormatting>
  <conditionalFormatting sqref="U69:U90 U158:U179 U247:U268">
    <cfRule type="cellIs" dxfId="2197" priority="147" operator="lessThan">
      <formula>70</formula>
    </cfRule>
    <cfRule type="cellIs" dxfId="2196" priority="151" operator="lessThan">
      <formula>70</formula>
    </cfRule>
  </conditionalFormatting>
  <conditionalFormatting sqref="U100:U101">
    <cfRule type="cellIs" dxfId="2195" priority="75" operator="lessThan">
      <formula>70</formula>
    </cfRule>
    <cfRule type="cellIs" dxfId="2194" priority="76" operator="lessThan">
      <formula>70</formula>
    </cfRule>
    <cfRule type="cellIs" dxfId="2193" priority="77" operator="lessThan">
      <formula>70</formula>
    </cfRule>
    <cfRule type="cellIs" dxfId="2192" priority="78" operator="lessThan">
      <formula>70</formula>
    </cfRule>
  </conditionalFormatting>
  <conditionalFormatting sqref="U189:U190">
    <cfRule type="cellIs" dxfId="2191" priority="51" operator="lessThan">
      <formula>70</formula>
    </cfRule>
    <cfRule type="cellIs" dxfId="2190" priority="54" operator="lessThan">
      <formula>70</formula>
    </cfRule>
    <cfRule type="cellIs" dxfId="2189" priority="53" operator="lessThan">
      <formula>70</formula>
    </cfRule>
    <cfRule type="cellIs" dxfId="2188" priority="52" operator="lessThan">
      <formula>70</formula>
    </cfRule>
  </conditionalFormatting>
  <conditionalFormatting sqref="U278:U279">
    <cfRule type="cellIs" dxfId="2187" priority="34" operator="lessThan">
      <formula>70</formula>
    </cfRule>
    <cfRule type="cellIs" dxfId="2186" priority="33" operator="lessThan">
      <formula>70</formula>
    </cfRule>
    <cfRule type="cellIs" dxfId="2185" priority="32" operator="lessThan">
      <formula>70</formula>
    </cfRule>
    <cfRule type="cellIs" dxfId="2184" priority="31" operator="lessThan">
      <formula>70</formula>
    </cfRule>
  </conditionalFormatting>
  <conditionalFormatting sqref="U303:U308 U318:U326">
    <cfRule type="cellIs" dxfId="2183" priority="137" operator="lessThan">
      <formula>70</formula>
    </cfRule>
  </conditionalFormatting>
  <conditionalFormatting sqref="U336:U357 U69:U90 U158:U179 U247:U268">
    <cfRule type="cellIs" dxfId="2182" priority="146" operator="lessThan">
      <formula>70</formula>
    </cfRule>
  </conditionalFormatting>
  <conditionalFormatting sqref="U336:U357">
    <cfRule type="cellIs" dxfId="2181" priority="125" operator="lessThan">
      <formula>70</formula>
    </cfRule>
    <cfRule type="cellIs" dxfId="2180" priority="127" operator="lessThan">
      <formula>70</formula>
    </cfRule>
    <cfRule type="cellIs" dxfId="2179" priority="130" operator="lessThan">
      <formula>70</formula>
    </cfRule>
    <cfRule type="cellIs" dxfId="2178" priority="126" operator="lessThan">
      <formula>70</formula>
    </cfRule>
  </conditionalFormatting>
  <conditionalFormatting sqref="U367:U368">
    <cfRule type="cellIs" dxfId="2177" priority="14" operator="lessThan">
      <formula>70</formula>
    </cfRule>
    <cfRule type="cellIs" dxfId="2176" priority="13" operator="lessThan">
      <formula>70</formula>
    </cfRule>
    <cfRule type="cellIs" dxfId="2175" priority="12" operator="lessThan">
      <formula>70</formula>
    </cfRule>
    <cfRule type="cellIs" dxfId="2174" priority="11" operator="lessThan">
      <formula>70</formula>
    </cfRule>
  </conditionalFormatting>
  <conditionalFormatting sqref="W36:W41 W51:W58 W125:W130 W140:W147 W214:W219 W229:W236 W303:W308 W318:W325">
    <cfRule type="cellIs" dxfId="2173" priority="161" stopIfTrue="1" operator="greaterThan">
      <formula>64</formula>
    </cfRule>
  </conditionalFormatting>
  <conditionalFormatting sqref="W303:W308 W318:W325 W36:W41 W51:W58 W125:W130 W140:W147 W214:W219 W229:W236">
    <cfRule type="cellIs" dxfId="2172" priority="160" stopIfTrue="1" operator="equal">
      <formula>0</formula>
    </cfRule>
  </conditionalFormatting>
  <conditionalFormatting sqref="W303:W308 W318:W325">
    <cfRule type="cellIs" dxfId="2171" priority="139" stopIfTrue="1" operator="equal">
      <formula>0</formula>
    </cfRule>
    <cfRule type="cellIs" dxfId="2170" priority="140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Z372"/>
  <sheetViews>
    <sheetView topLeftCell="A2"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83.760604816639301</v>
      </c>
      <c r="L5" s="84"/>
      <c r="M5" s="85">
        <f>U61</f>
        <v>80.868541035521574</v>
      </c>
      <c r="N5" s="84"/>
      <c r="O5" s="85">
        <f>U92</f>
        <v>78.702410811688523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81.06783661740559</v>
      </c>
      <c r="L7" s="84"/>
      <c r="M7" s="87">
        <f>U150</f>
        <v>71.980351204025837</v>
      </c>
      <c r="N7" s="84"/>
      <c r="O7" s="87">
        <f>U181</f>
        <v>81.11117135142203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78.104474548440066</v>
      </c>
      <c r="L9" s="84"/>
      <c r="M9" s="87">
        <f>+U239</f>
        <v>84.887158282522662</v>
      </c>
      <c r="N9" s="84"/>
      <c r="O9" s="87">
        <f>+U270</f>
        <v>83.26855125643165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80.977638660828319</v>
      </c>
      <c r="L13" s="84"/>
      <c r="M13" s="88">
        <f>(M11+M9+M7+M5)/3</f>
        <v>79.245350174023358</v>
      </c>
      <c r="N13" s="84"/>
      <c r="O13" s="88">
        <f>(O11+O9+O7+O5)/3</f>
        <v>81.027377806514082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53</v>
      </c>
      <c r="T19" s="197"/>
      <c r="U19" s="197"/>
      <c r="W19" s="8" t="s">
        <v>12</v>
      </c>
      <c r="X19" s="8"/>
      <c r="Y19" s="199">
        <v>46133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259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'20 ABRIL (LUNES)'!G31</f>
        <v>20</v>
      </c>
      <c r="H31" s="91">
        <f>'20 ABRIL (LUNES)'!H31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6.8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'20 ABRIL (LUNES)'!G32</f>
        <v>60</v>
      </c>
      <c r="H32" s="94">
        <f>'20 ABRIL (LUNES)'!H32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'20 ABRIL (LUNES)'!M36</f>
        <v>553840</v>
      </c>
      <c r="L36" s="16"/>
      <c r="M36" s="107">
        <f>K36+O36</f>
        <v>553941</v>
      </c>
      <c r="N36" s="16"/>
      <c r="O36" s="118">
        <v>101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75.148809523809518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'20 ABRIL (LUNES)'!M37</f>
        <v>617547</v>
      </c>
      <c r="L37" s="16"/>
      <c r="M37" s="107">
        <f t="shared" ref="M37:M40" si="2">K37+O37</f>
        <v>617577</v>
      </c>
      <c r="N37" s="16"/>
      <c r="O37" s="118">
        <v>30</v>
      </c>
      <c r="P37" s="16"/>
      <c r="R37" s="16"/>
      <c r="S37" s="95">
        <v>2</v>
      </c>
      <c r="T37" s="16"/>
      <c r="U37" s="57">
        <f t="shared" si="1"/>
        <v>83.333333333333343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'20 ABRIL (LUNES)'!M38</f>
        <v>595287</v>
      </c>
      <c r="L38" s="16"/>
      <c r="M38" s="107">
        <f t="shared" si="2"/>
        <v>595396</v>
      </c>
      <c r="N38" s="16"/>
      <c r="O38" s="118">
        <v>109</v>
      </c>
      <c r="P38" s="16"/>
      <c r="R38" s="16"/>
      <c r="S38" s="95">
        <f>+S35</f>
        <v>8</v>
      </c>
      <c r="T38" s="16"/>
      <c r="U38" s="57">
        <f t="shared" si="1"/>
        <v>75.694444444444443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'20 ABRIL (LUNES)'!M39</f>
        <v>681936.4</v>
      </c>
      <c r="L39" s="16"/>
      <c r="M39" s="107">
        <f t="shared" si="2"/>
        <v>682073.4</v>
      </c>
      <c r="N39" s="16"/>
      <c r="O39" s="118">
        <v>137</v>
      </c>
      <c r="P39" s="16"/>
      <c r="R39" s="16"/>
      <c r="S39" s="95">
        <f t="shared" si="0"/>
        <v>8</v>
      </c>
      <c r="T39" s="16"/>
      <c r="U39" s="57">
        <f t="shared" si="1"/>
        <v>98.419540229885044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'20 ABRIL (LUNES)'!M40</f>
        <v>739089.5</v>
      </c>
      <c r="L40" s="16"/>
      <c r="M40" s="107">
        <f t="shared" si="2"/>
        <v>739209.5</v>
      </c>
      <c r="N40" s="16"/>
      <c r="O40" s="118">
        <v>120</v>
      </c>
      <c r="P40" s="16"/>
      <c r="R40" s="16"/>
      <c r="S40" s="95">
        <f t="shared" si="0"/>
        <v>8</v>
      </c>
      <c r="T40" s="16"/>
      <c r="U40" s="57">
        <f t="shared" si="1"/>
        <v>86.206896551724142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83.760604816639301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8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'20 ABRIL (LUNES)'!M51</f>
        <v>647059.59999999974</v>
      </c>
      <c r="L51" s="16"/>
      <c r="M51" s="107">
        <f>K51+O51</f>
        <v>647180.59999999974</v>
      </c>
      <c r="N51" s="16"/>
      <c r="O51" s="118">
        <v>121</v>
      </c>
      <c r="P51" s="16"/>
      <c r="R51" s="58"/>
      <c r="S51" s="95">
        <f>+S50</f>
        <v>8</v>
      </c>
      <c r="T51" s="58"/>
      <c r="U51" s="57">
        <f t="shared" ref="U51:U59" si="3">O51/(H51*60*S51)*100000</f>
        <v>88.141025641025635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'20 ABRIL (LUNES)'!M52</f>
        <v>753407.69999999984</v>
      </c>
      <c r="L52" s="16"/>
      <c r="M52" s="107">
        <f t="shared" ref="M52:M59" si="4">K52+O52</f>
        <v>753490.69999999984</v>
      </c>
      <c r="N52" s="16"/>
      <c r="O52" s="118">
        <v>83</v>
      </c>
      <c r="P52" s="16"/>
      <c r="R52" s="58"/>
      <c r="S52" s="95">
        <f t="shared" ref="S52:S59" si="5">+S51</f>
        <v>8</v>
      </c>
      <c r="T52" s="58"/>
      <c r="U52" s="57">
        <f t="shared" si="3"/>
        <v>63.806888068880689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'20 ABRIL (LUNES)'!M53</f>
        <v>654526.79999999981</v>
      </c>
      <c r="L53" s="16"/>
      <c r="M53" s="107">
        <f t="shared" si="4"/>
        <v>654637.79999999981</v>
      </c>
      <c r="N53" s="16"/>
      <c r="O53" s="118">
        <v>111</v>
      </c>
      <c r="P53" s="16"/>
      <c r="R53" s="58"/>
      <c r="S53" s="95">
        <f t="shared" si="5"/>
        <v>8</v>
      </c>
      <c r="T53" s="58"/>
      <c r="U53" s="57">
        <f t="shared" si="3"/>
        <v>80.57491289198606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'20 ABRIL (LUNES)'!M54</f>
        <v>662652.69999999972</v>
      </c>
      <c r="L54" s="16"/>
      <c r="M54" s="107">
        <f t="shared" si="4"/>
        <v>662768.69999999972</v>
      </c>
      <c r="N54" s="16"/>
      <c r="O54" s="118">
        <v>116</v>
      </c>
      <c r="P54" s="16"/>
      <c r="R54" s="58"/>
      <c r="S54" s="95">
        <f t="shared" si="5"/>
        <v>8</v>
      </c>
      <c r="T54" s="58"/>
      <c r="U54" s="57">
        <f t="shared" si="3"/>
        <v>80.022075055187642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'20 ABRIL (LUNES)'!M55</f>
        <v>647728.69999999972</v>
      </c>
      <c r="L55" s="16"/>
      <c r="M55" s="107">
        <f t="shared" si="4"/>
        <v>647848.69999999972</v>
      </c>
      <c r="N55" s="16"/>
      <c r="O55" s="118">
        <v>120</v>
      </c>
      <c r="P55" s="16"/>
      <c r="R55" s="58"/>
      <c r="S55" s="95">
        <f t="shared" si="5"/>
        <v>8</v>
      </c>
      <c r="T55" s="58"/>
      <c r="U55" s="57">
        <f t="shared" si="3"/>
        <v>85.034013605442169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'20 ABRIL (LUNES)'!M56</f>
        <v>677520.29999999993</v>
      </c>
      <c r="L56" s="16"/>
      <c r="M56" s="107">
        <f t="shared" si="4"/>
        <v>677636.29999999993</v>
      </c>
      <c r="N56" s="16"/>
      <c r="O56" s="118">
        <v>116</v>
      </c>
      <c r="P56" s="16"/>
      <c r="R56" s="58"/>
      <c r="S56" s="95">
        <f t="shared" si="5"/>
        <v>8</v>
      </c>
      <c r="T56" s="58"/>
      <c r="U56" s="57">
        <f t="shared" si="3"/>
        <v>79.757975797579761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'20 ABRIL (LUNES)'!M57</f>
        <v>633281.9</v>
      </c>
      <c r="L57" s="16"/>
      <c r="M57" s="107">
        <f t="shared" si="4"/>
        <v>633388.9</v>
      </c>
      <c r="N57" s="16"/>
      <c r="O57" s="118">
        <v>107</v>
      </c>
      <c r="P57" s="16"/>
      <c r="R57" s="58"/>
      <c r="S57" s="95">
        <f t="shared" si="5"/>
        <v>8</v>
      </c>
      <c r="T57" s="58"/>
      <c r="U57" s="57">
        <f t="shared" si="3"/>
        <v>74.305555555555557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'20 ABRIL (LUNES)'!M58</f>
        <v>657419.89999999979</v>
      </c>
      <c r="L58" s="16"/>
      <c r="M58" s="107">
        <f t="shared" si="4"/>
        <v>657550.89999999979</v>
      </c>
      <c r="N58" s="16"/>
      <c r="O58" s="118">
        <v>131</v>
      </c>
      <c r="P58" s="16"/>
      <c r="R58" s="58"/>
      <c r="S58" s="95">
        <f t="shared" si="5"/>
        <v>8</v>
      </c>
      <c r="T58" s="58"/>
      <c r="U58" s="57">
        <f t="shared" si="3"/>
        <v>89.480874316939889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'20 ABRIL (LUNES)'!M59</f>
        <v>694761.19999999984</v>
      </c>
      <c r="L59" s="16"/>
      <c r="M59" s="107">
        <f t="shared" si="4"/>
        <v>694890.19999999984</v>
      </c>
      <c r="N59" s="16"/>
      <c r="O59" s="118">
        <v>129</v>
      </c>
      <c r="P59" s="16"/>
      <c r="R59" s="58"/>
      <c r="S59" s="95">
        <f t="shared" si="5"/>
        <v>8</v>
      </c>
      <c r="T59" s="58"/>
      <c r="U59" s="57">
        <f t="shared" si="3"/>
        <v>86.693548387096769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80.868541035521574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7.8181818181818183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'20 ABRIL (LUNES)'!M69</f>
        <v>388625.30000000005</v>
      </c>
      <c r="L69" s="16"/>
      <c r="M69" s="107">
        <f t="shared" ref="M69:M90" si="6">K69+O69</f>
        <v>388771.30000000005</v>
      </c>
      <c r="N69" s="16"/>
      <c r="O69" s="118">
        <v>146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76.041666666666657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'20 ABRIL (LUNES)'!M70</f>
        <v>370289.90000000014</v>
      </c>
      <c r="L70" s="16"/>
      <c r="M70" s="107">
        <f t="shared" si="6"/>
        <v>370420.90000000014</v>
      </c>
      <c r="N70" s="16"/>
      <c r="O70" s="118">
        <v>131</v>
      </c>
      <c r="P70" s="16"/>
      <c r="Q70" s="16"/>
      <c r="R70" s="16"/>
      <c r="S70" s="95">
        <f t="shared" si="7"/>
        <v>8</v>
      </c>
      <c r="T70" s="16"/>
      <c r="U70" s="57">
        <f t="shared" si="8"/>
        <v>97.470238095238102</v>
      </c>
      <c r="V70" s="58"/>
      <c r="W70" s="109"/>
      <c r="Y70" s="109"/>
      <c r="Z70" s="109"/>
    </row>
    <row r="71" spans="1:26" ht="12" customHeight="1" x14ac:dyDescent="0.2">
      <c r="A71" s="145" t="s">
        <v>57</v>
      </c>
      <c r="B71" s="146">
        <v>1</v>
      </c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'20 ABRIL (LUNES)'!M71</f>
        <v>403748</v>
      </c>
      <c r="L71" s="16"/>
      <c r="M71" s="107">
        <f t="shared" si="6"/>
        <v>403845</v>
      </c>
      <c r="N71" s="16"/>
      <c r="O71" s="118">
        <v>97</v>
      </c>
      <c r="P71" s="16"/>
      <c r="Q71" s="16"/>
      <c r="R71" s="16"/>
      <c r="S71" s="95">
        <f t="shared" si="7"/>
        <v>8</v>
      </c>
      <c r="T71" s="16"/>
      <c r="U71" s="57">
        <f t="shared" si="8"/>
        <v>53.179824561403507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'20 ABRIL (LUNES)'!M72</f>
        <v>407356</v>
      </c>
      <c r="L72" s="16"/>
      <c r="M72" s="107">
        <f t="shared" si="6"/>
        <v>407494</v>
      </c>
      <c r="N72" s="16"/>
      <c r="O72" s="118">
        <v>138</v>
      </c>
      <c r="P72" s="16"/>
      <c r="Q72" s="16"/>
      <c r="R72" s="16"/>
      <c r="S72" s="95">
        <f t="shared" si="7"/>
        <v>8</v>
      </c>
      <c r="T72" s="16"/>
      <c r="U72" s="57">
        <f t="shared" si="8"/>
        <v>82.142857142857153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'20 ABRIL (LUNES)'!M73</f>
        <v>407391.5</v>
      </c>
      <c r="L73" s="16"/>
      <c r="M73" s="107">
        <f t="shared" si="6"/>
        <v>407526.5</v>
      </c>
      <c r="N73" s="16"/>
      <c r="O73" s="118">
        <v>135</v>
      </c>
      <c r="P73" s="16"/>
      <c r="Q73" s="16"/>
      <c r="R73" s="16"/>
      <c r="S73" s="95">
        <f t="shared" si="7"/>
        <v>8</v>
      </c>
      <c r="T73" s="16"/>
      <c r="U73" s="57">
        <f t="shared" si="8"/>
        <v>87.890625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'20 ABRIL (LUNES)'!M74</f>
        <v>414435</v>
      </c>
      <c r="L74" s="16"/>
      <c r="M74" s="107">
        <f t="shared" si="6"/>
        <v>414575</v>
      </c>
      <c r="N74" s="16"/>
      <c r="O74" s="118">
        <v>140</v>
      </c>
      <c r="P74" s="16"/>
      <c r="Q74" s="16"/>
      <c r="R74" s="16"/>
      <c r="S74" s="95">
        <f t="shared" si="7"/>
        <v>8</v>
      </c>
      <c r="T74" s="16"/>
      <c r="U74" s="57">
        <f t="shared" si="8"/>
        <v>87.06467661691542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'20 ABRIL (LUNES)'!M75</f>
        <v>679836.39999999991</v>
      </c>
      <c r="L75" s="16"/>
      <c r="M75" s="107">
        <f t="shared" si="6"/>
        <v>679975.39999999991</v>
      </c>
      <c r="N75" s="16"/>
      <c r="O75" s="118">
        <v>139</v>
      </c>
      <c r="P75" s="16"/>
      <c r="Q75" s="16"/>
      <c r="R75" s="16"/>
      <c r="S75" s="95">
        <f t="shared" si="7"/>
        <v>8</v>
      </c>
      <c r="T75" s="16"/>
      <c r="U75" s="57">
        <f t="shared" si="8"/>
        <v>95.888520971302427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'20 ABRIL (LUNES)'!M76</f>
        <v>646793.79999999981</v>
      </c>
      <c r="L76" s="16"/>
      <c r="M76" s="107">
        <f t="shared" si="6"/>
        <v>646926.79999999981</v>
      </c>
      <c r="N76" s="16"/>
      <c r="O76" s="118">
        <v>133</v>
      </c>
      <c r="P76" s="16"/>
      <c r="Q76" s="16"/>
      <c r="R76" s="16"/>
      <c r="S76" s="95">
        <f t="shared" si="7"/>
        <v>8</v>
      </c>
      <c r="T76" s="16"/>
      <c r="U76" s="57">
        <f t="shared" si="8"/>
        <v>91.749448123620311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'20 ABRIL (LUNES)'!M77</f>
        <v>712453.09999999974</v>
      </c>
      <c r="L77" s="16"/>
      <c r="M77" s="107">
        <f t="shared" si="6"/>
        <v>712585.09999999974</v>
      </c>
      <c r="N77" s="16"/>
      <c r="O77" s="118">
        <v>132</v>
      </c>
      <c r="P77" s="16"/>
      <c r="Q77" s="16"/>
      <c r="R77" s="16"/>
      <c r="S77" s="95">
        <f t="shared" si="7"/>
        <v>8</v>
      </c>
      <c r="T77" s="16"/>
      <c r="U77" s="57">
        <f t="shared" si="8"/>
        <v>90.46052631578948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'20 ABRIL (LUNES)'!M78</f>
        <v>671432.49999999965</v>
      </c>
      <c r="L78" s="16"/>
      <c r="M78" s="107">
        <f t="shared" si="6"/>
        <v>671547.49999999965</v>
      </c>
      <c r="N78" s="16"/>
      <c r="O78" s="118">
        <v>115</v>
      </c>
      <c r="P78" s="16"/>
      <c r="Q78" s="16"/>
      <c r="R78" s="16"/>
      <c r="S78" s="95">
        <f t="shared" si="7"/>
        <v>8</v>
      </c>
      <c r="T78" s="16"/>
      <c r="U78" s="57">
        <f t="shared" si="8"/>
        <v>84.064327485380119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'20 ABRIL (LUNES)'!M79</f>
        <v>670989.39999999956</v>
      </c>
      <c r="L79" s="16"/>
      <c r="M79" s="107">
        <f t="shared" si="6"/>
        <v>671095.39999999956</v>
      </c>
      <c r="N79" s="16"/>
      <c r="O79" s="118">
        <v>106</v>
      </c>
      <c r="P79" s="16"/>
      <c r="Q79" s="16"/>
      <c r="R79" s="16"/>
      <c r="S79" s="95">
        <f t="shared" si="7"/>
        <v>8</v>
      </c>
      <c r="T79" s="16"/>
      <c r="U79" s="57">
        <f t="shared" si="8"/>
        <v>73.611111111111114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'20 ABRIL (LUNES)'!M80</f>
        <v>635716.7999999997</v>
      </c>
      <c r="L80" s="16"/>
      <c r="M80" s="107">
        <f t="shared" si="6"/>
        <v>635836.7999999997</v>
      </c>
      <c r="N80" s="16"/>
      <c r="O80" s="118">
        <v>120</v>
      </c>
      <c r="P80" s="16"/>
      <c r="Q80" s="16"/>
      <c r="R80" s="16"/>
      <c r="S80" s="95">
        <f t="shared" si="7"/>
        <v>8</v>
      </c>
      <c r="T80" s="16"/>
      <c r="U80" s="57">
        <f t="shared" si="8"/>
        <v>81.168831168831176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'20 ABRIL (LUNES)'!M81</f>
        <v>699797.17999999982</v>
      </c>
      <c r="L81" s="16"/>
      <c r="M81" s="107">
        <f t="shared" si="6"/>
        <v>699915.17999999982</v>
      </c>
      <c r="N81" s="16"/>
      <c r="O81" s="118">
        <v>118</v>
      </c>
      <c r="P81" s="16"/>
      <c r="Q81" s="16"/>
      <c r="R81" s="16"/>
      <c r="S81" s="95">
        <f t="shared" si="7"/>
        <v>8</v>
      </c>
      <c r="T81" s="16"/>
      <c r="U81" s="57">
        <f t="shared" si="8"/>
        <v>74.494949494949495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'20 ABRIL (LUNES)'!M82</f>
        <v>620820.29999999993</v>
      </c>
      <c r="L82" s="16"/>
      <c r="M82" s="107">
        <f t="shared" si="6"/>
        <v>620922.29999999993</v>
      </c>
      <c r="N82" s="16"/>
      <c r="O82" s="118">
        <v>102</v>
      </c>
      <c r="P82" s="16"/>
      <c r="Q82" s="16"/>
      <c r="R82" s="16"/>
      <c r="S82" s="95">
        <f t="shared" si="7"/>
        <v>8</v>
      </c>
      <c r="T82" s="16"/>
      <c r="U82" s="57">
        <f t="shared" si="8"/>
        <v>83.661417322834652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'20 ABRIL (LUNES)'!M83</f>
        <v>684202.50000000012</v>
      </c>
      <c r="L83" s="16"/>
      <c r="M83" s="107">
        <f t="shared" si="6"/>
        <v>684322.50000000012</v>
      </c>
      <c r="N83" s="16"/>
      <c r="O83" s="118">
        <v>120</v>
      </c>
      <c r="P83" s="16"/>
      <c r="Q83" s="16"/>
      <c r="R83" s="16"/>
      <c r="S83" s="95">
        <f t="shared" si="7"/>
        <v>8</v>
      </c>
      <c r="T83" s="16"/>
      <c r="U83" s="57">
        <f t="shared" si="8"/>
        <v>93.984962406015029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'20 ABRIL (LUNES)'!M84</f>
        <v>644062.49999999988</v>
      </c>
      <c r="L84" s="16"/>
      <c r="M84" s="107">
        <f t="shared" si="6"/>
        <v>644185.49999999988</v>
      </c>
      <c r="N84" s="16"/>
      <c r="O84" s="118">
        <v>123</v>
      </c>
      <c r="P84" s="16"/>
      <c r="Q84" s="16"/>
      <c r="R84" s="16"/>
      <c r="S84" s="95">
        <f t="shared" si="7"/>
        <v>8</v>
      </c>
      <c r="T84" s="16"/>
      <c r="U84" s="57">
        <f t="shared" si="8"/>
        <v>77.651515151515156</v>
      </c>
      <c r="V84" s="58"/>
      <c r="W84" s="109"/>
      <c r="Y84" s="109"/>
      <c r="Z84" s="109"/>
    </row>
    <row r="85" spans="1:26" ht="12" customHeight="1" x14ac:dyDescent="0.2">
      <c r="A85" s="115" t="s">
        <v>56</v>
      </c>
      <c r="B85" s="12"/>
      <c r="C85" s="12">
        <v>1</v>
      </c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'20 ABRIL (LUNES)'!M85</f>
        <v>622032.73999999976</v>
      </c>
      <c r="L85" s="16"/>
      <c r="M85" s="107">
        <f t="shared" si="6"/>
        <v>622095.73999999976</v>
      </c>
      <c r="N85" s="16"/>
      <c r="O85" s="118">
        <v>63</v>
      </c>
      <c r="P85" s="16"/>
      <c r="Q85" s="16"/>
      <c r="R85" s="16"/>
      <c r="S85" s="95">
        <f t="shared" si="7"/>
        <v>8</v>
      </c>
      <c r="T85" s="16"/>
      <c r="U85" s="57">
        <f t="shared" si="8"/>
        <v>41.015625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'20 ABRIL (LUNES)'!M86</f>
        <v>644973</v>
      </c>
      <c r="L86" s="16"/>
      <c r="M86" s="107">
        <f t="shared" si="6"/>
        <v>645030</v>
      </c>
      <c r="N86" s="16"/>
      <c r="O86" s="118">
        <v>57</v>
      </c>
      <c r="P86" s="16"/>
      <c r="Q86" s="16"/>
      <c r="R86" s="16"/>
      <c r="S86" s="95">
        <v>4</v>
      </c>
      <c r="T86" s="16"/>
      <c r="U86" s="57">
        <f t="shared" si="8"/>
        <v>79.166666666666671</v>
      </c>
      <c r="V86" s="58"/>
      <c r="W86" s="110"/>
      <c r="Y86" s="110"/>
      <c r="Z86" s="110"/>
    </row>
    <row r="87" spans="1:26" ht="12" customHeight="1" x14ac:dyDescent="0.2">
      <c r="A87" s="115" t="s">
        <v>57</v>
      </c>
      <c r="B87" s="12">
        <v>1</v>
      </c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'20 ABRIL (LUNES)'!M87</f>
        <v>377433.2</v>
      </c>
      <c r="L87" s="16"/>
      <c r="M87" s="107">
        <f t="shared" si="6"/>
        <v>377528.2</v>
      </c>
      <c r="N87" s="16"/>
      <c r="O87" s="118">
        <v>95</v>
      </c>
      <c r="P87" s="16"/>
      <c r="Q87" s="16"/>
      <c r="R87" s="16"/>
      <c r="S87" s="95">
        <f>+S68</f>
        <v>8</v>
      </c>
      <c r="T87" s="16"/>
      <c r="U87" s="57">
        <f t="shared" si="8"/>
        <v>64.89071038251366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'20 ABRIL (LUNES)'!M88</f>
        <v>401522</v>
      </c>
      <c r="L88" s="16"/>
      <c r="M88" s="107">
        <f t="shared" si="6"/>
        <v>401652</v>
      </c>
      <c r="N88" s="16"/>
      <c r="O88" s="118">
        <v>130</v>
      </c>
      <c r="P88" s="16"/>
      <c r="Q88" s="16"/>
      <c r="R88" s="16"/>
      <c r="S88" s="95">
        <f t="shared" si="7"/>
        <v>8</v>
      </c>
      <c r="T88" s="16"/>
      <c r="U88" s="57">
        <f t="shared" si="8"/>
        <v>84.635416666666671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'20 ABRIL (LUNES)'!M89</f>
        <v>406100</v>
      </c>
      <c r="L89" s="16"/>
      <c r="M89" s="107">
        <f t="shared" si="6"/>
        <v>406238</v>
      </c>
      <c r="N89" s="16"/>
      <c r="O89" s="118">
        <v>138</v>
      </c>
      <c r="P89" s="16"/>
      <c r="Q89" s="16"/>
      <c r="R89" s="16"/>
      <c r="S89" s="95">
        <f t="shared" si="7"/>
        <v>8</v>
      </c>
      <c r="T89" s="16"/>
      <c r="U89" s="57">
        <f t="shared" si="8"/>
        <v>75.459317585301832</v>
      </c>
      <c r="V89" s="58"/>
      <c r="W89" s="110"/>
      <c r="Y89" s="110"/>
      <c r="Z89" s="110"/>
    </row>
    <row r="90" spans="1:26" ht="12" customHeight="1" x14ac:dyDescent="0.2">
      <c r="A90" s="115" t="s">
        <v>56</v>
      </c>
      <c r="B90" s="12"/>
      <c r="C90" s="12">
        <v>1</v>
      </c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'20 ABRIL (LUNES)'!M90</f>
        <v>389176.3</v>
      </c>
      <c r="L90" s="16"/>
      <c r="M90" s="107">
        <f t="shared" si="6"/>
        <v>389267.3</v>
      </c>
      <c r="N90" s="16"/>
      <c r="O90" s="118">
        <v>91</v>
      </c>
      <c r="P90" s="16"/>
      <c r="Q90" s="16"/>
      <c r="R90" s="16"/>
      <c r="S90" s="95">
        <f t="shared" si="7"/>
        <v>8</v>
      </c>
      <c r="T90" s="16"/>
      <c r="U90" s="57">
        <f t="shared" si="8"/>
        <v>55.759803921568626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78.702410811688523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 t="e">
        <f>AVERAGE(K95,M95,O95)</f>
        <v>#DIV/0!</v>
      </c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 t="e">
        <f>AVERAGE(K96,M96,O96)</f>
        <v>#DIV/0!</v>
      </c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255</v>
      </c>
      <c r="H108" s="197"/>
      <c r="I108" s="197"/>
      <c r="J108" s="8"/>
      <c r="K108" s="49" t="s">
        <v>14</v>
      </c>
      <c r="L108" s="8"/>
      <c r="M108" s="49"/>
      <c r="N108" s="197" t="s">
        <v>94</v>
      </c>
      <c r="O108" s="197"/>
      <c r="P108" s="197"/>
      <c r="Q108" s="197"/>
      <c r="R108" s="8" t="s">
        <v>26</v>
      </c>
      <c r="S108" s="198" t="s">
        <v>100</v>
      </c>
      <c r="T108" s="197"/>
      <c r="U108" s="197"/>
      <c r="W108" s="8" t="s">
        <v>12</v>
      </c>
      <c r="X108" s="8"/>
      <c r="Y108" s="199">
        <v>46133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258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4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'20 ABRIL (LUNES)'!M125</f>
        <v>488153.39999999997</v>
      </c>
      <c r="L125" s="16"/>
      <c r="M125" s="107">
        <f>K125+O125</f>
        <v>488245.39999999997</v>
      </c>
      <c r="N125" s="16"/>
      <c r="O125" s="118">
        <v>92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68.452380952380963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'20 ABRIL (LUNES)'!M126</f>
        <v>549507.6</v>
      </c>
      <c r="L126" s="16"/>
      <c r="M126" s="107">
        <f t="shared" ref="M126:M129" si="11">K126+O126</f>
        <v>549507.6</v>
      </c>
      <c r="N126" s="16"/>
      <c r="O126" s="118">
        <v>0</v>
      </c>
      <c r="P126" s="16"/>
      <c r="R126" s="16"/>
      <c r="S126" s="64"/>
      <c r="T126" s="16"/>
      <c r="U126" s="57"/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'20 ABRIL (LUNES)'!M127</f>
        <v>526165.4</v>
      </c>
      <c r="L127" s="16"/>
      <c r="M127" s="107">
        <f t="shared" si="11"/>
        <v>526282.4</v>
      </c>
      <c r="N127" s="16"/>
      <c r="O127" s="118">
        <v>117</v>
      </c>
      <c r="P127" s="16"/>
      <c r="R127" s="16"/>
      <c r="S127" s="64">
        <f>+S124</f>
        <v>8</v>
      </c>
      <c r="T127" s="16"/>
      <c r="U127" s="57">
        <f t="shared" si="10"/>
        <v>81.25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'20 ABRIL (LUNES)'!M128</f>
        <v>604097</v>
      </c>
      <c r="L128" s="16"/>
      <c r="M128" s="107">
        <f t="shared" si="11"/>
        <v>604214</v>
      </c>
      <c r="N128" s="16"/>
      <c r="O128" s="118">
        <v>117</v>
      </c>
      <c r="P128" s="16"/>
      <c r="R128" s="16"/>
      <c r="S128" s="64">
        <f t="shared" si="9"/>
        <v>8</v>
      </c>
      <c r="T128" s="16"/>
      <c r="U128" s="57">
        <f t="shared" si="10"/>
        <v>84.051724137931032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'20 ABRIL (LUNES)'!M129</f>
        <v>650303</v>
      </c>
      <c r="L129" s="16"/>
      <c r="M129" s="107">
        <f t="shared" si="11"/>
        <v>650429</v>
      </c>
      <c r="N129" s="16"/>
      <c r="O129" s="118">
        <v>126</v>
      </c>
      <c r="P129" s="16"/>
      <c r="R129" s="16"/>
      <c r="S129" s="64">
        <f t="shared" si="9"/>
        <v>8</v>
      </c>
      <c r="T129" s="16"/>
      <c r="U129" s="57">
        <f t="shared" si="10"/>
        <v>90.517241379310349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81.06783661740559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7.2777777777777777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 t="s">
        <v>92</v>
      </c>
      <c r="B140" s="146">
        <v>1</v>
      </c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'20 ABRIL (LUNES)'!M140</f>
        <v>566147.2999999997</v>
      </c>
      <c r="L140" s="16"/>
      <c r="M140" s="107">
        <f>K140+O140</f>
        <v>566234.2999999997</v>
      </c>
      <c r="N140" s="16"/>
      <c r="O140" s="118">
        <v>87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63.374125874125873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'20 ABRIL (LUNES)'!M141</f>
        <v>656500.20000000019</v>
      </c>
      <c r="L141" s="16"/>
      <c r="M141" s="107">
        <f t="shared" ref="M141:M148" si="13">K141+O141</f>
        <v>656588.20000000019</v>
      </c>
      <c r="N141" s="16"/>
      <c r="O141" s="118">
        <v>88</v>
      </c>
      <c r="P141" s="16"/>
      <c r="R141" s="58"/>
      <c r="S141" s="64">
        <f t="shared" ref="S141:S148" si="14">+S140</f>
        <v>8</v>
      </c>
      <c r="T141" s="58"/>
      <c r="U141" s="57">
        <f t="shared" si="12"/>
        <v>67.650676506765066</v>
      </c>
      <c r="V141" s="58"/>
      <c r="W141" s="141"/>
      <c r="Y141" s="109"/>
      <c r="Z141" s="109"/>
    </row>
    <row r="142" spans="1:26" x14ac:dyDescent="0.2">
      <c r="A142" s="115" t="s">
        <v>256</v>
      </c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'20 ABRIL (LUNES)'!M142</f>
        <v>566820.29999999981</v>
      </c>
      <c r="L142" s="16"/>
      <c r="M142" s="107">
        <f t="shared" si="13"/>
        <v>566883.29999999981</v>
      </c>
      <c r="N142" s="16"/>
      <c r="O142" s="118">
        <v>63</v>
      </c>
      <c r="P142" s="16"/>
      <c r="R142" s="58"/>
      <c r="S142" s="95">
        <v>5.5</v>
      </c>
      <c r="T142" s="58"/>
      <c r="U142" s="57">
        <f t="shared" si="12"/>
        <v>66.518847006651882</v>
      </c>
      <c r="V142" s="58"/>
      <c r="W142" s="141"/>
      <c r="Y142" s="110"/>
      <c r="Z142" s="110"/>
    </row>
    <row r="143" spans="1:26" x14ac:dyDescent="0.2">
      <c r="A143" s="115" t="s">
        <v>257</v>
      </c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'20 ABRIL (LUNES)'!M143</f>
        <v>575718.79999999946</v>
      </c>
      <c r="L143" s="16"/>
      <c r="M143" s="107">
        <f t="shared" si="13"/>
        <v>575772.79999999946</v>
      </c>
      <c r="N143" s="16"/>
      <c r="O143" s="118">
        <v>54</v>
      </c>
      <c r="P143" s="16"/>
      <c r="R143" s="58"/>
      <c r="S143" s="64">
        <v>4</v>
      </c>
      <c r="T143" s="58"/>
      <c r="U143" s="57">
        <f t="shared" si="12"/>
        <v>74.503311258278146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'20 ABRIL (LUNES)'!M144</f>
        <v>571143.2999999997</v>
      </c>
      <c r="L144" s="16"/>
      <c r="M144" s="107">
        <f t="shared" si="13"/>
        <v>571272.2999999997</v>
      </c>
      <c r="N144" s="16"/>
      <c r="O144" s="118">
        <v>129</v>
      </c>
      <c r="P144" s="16"/>
      <c r="R144" s="58"/>
      <c r="S144" s="64">
        <f>+S139</f>
        <v>8</v>
      </c>
      <c r="T144" s="58"/>
      <c r="U144" s="57">
        <f t="shared" si="12"/>
        <v>91.411564625850332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'20 ABRIL (LUNES)'!M145</f>
        <v>601923.99999999953</v>
      </c>
      <c r="L145" s="16"/>
      <c r="M145" s="107">
        <f t="shared" si="13"/>
        <v>602025.99999999953</v>
      </c>
      <c r="N145" s="16"/>
      <c r="O145" s="118">
        <v>102</v>
      </c>
      <c r="P145" s="16"/>
      <c r="R145" s="58"/>
      <c r="S145" s="64">
        <f t="shared" si="14"/>
        <v>8</v>
      </c>
      <c r="T145" s="58"/>
      <c r="U145" s="57">
        <f t="shared" si="12"/>
        <v>70.132013201320134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'20 ABRIL (LUNES)'!M146</f>
        <v>556687.33999999973</v>
      </c>
      <c r="L146" s="16"/>
      <c r="M146" s="107">
        <f t="shared" si="13"/>
        <v>556791.33999999973</v>
      </c>
      <c r="N146" s="16"/>
      <c r="O146" s="118">
        <v>104</v>
      </c>
      <c r="P146" s="16"/>
      <c r="R146" s="58"/>
      <c r="S146" s="64">
        <f t="shared" si="14"/>
        <v>8</v>
      </c>
      <c r="T146" s="58"/>
      <c r="U146" s="57">
        <f t="shared" si="12"/>
        <v>72.222222222222214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'20 ABRIL (LUNES)'!M147</f>
        <v>574476.59999999928</v>
      </c>
      <c r="L147" s="16"/>
      <c r="M147" s="107">
        <f t="shared" si="13"/>
        <v>574556.59999999928</v>
      </c>
      <c r="N147" s="16"/>
      <c r="O147" s="118">
        <v>80</v>
      </c>
      <c r="P147" s="16"/>
      <c r="R147" s="58"/>
      <c r="S147" s="64">
        <f t="shared" si="14"/>
        <v>8</v>
      </c>
      <c r="T147" s="58"/>
      <c r="U147" s="57">
        <f t="shared" si="12"/>
        <v>54.644808743169399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'20 ABRIL (LUNES)'!M148</f>
        <v>610874.39999999967</v>
      </c>
      <c r="L148" s="16"/>
      <c r="M148" s="107">
        <f t="shared" si="13"/>
        <v>611004.39999999967</v>
      </c>
      <c r="N148" s="16"/>
      <c r="O148" s="118">
        <v>130</v>
      </c>
      <c r="P148" s="16"/>
      <c r="R148" s="58"/>
      <c r="S148" s="64">
        <f t="shared" si="14"/>
        <v>8</v>
      </c>
      <c r="T148" s="58"/>
      <c r="U148" s="57">
        <f t="shared" si="12"/>
        <v>87.365591397849471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71.980351204025837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8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'20 ABRIL (LUNES)'!M158</f>
        <v>364648.6</v>
      </c>
      <c r="L158" s="16"/>
      <c r="M158" s="107">
        <f t="shared" ref="M158:M179" si="15">K158+O158</f>
        <v>364762.6</v>
      </c>
      <c r="N158" s="16"/>
      <c r="O158" s="118">
        <v>114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59.375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'20 ABRIL (LUNES)'!M159</f>
        <v>348751</v>
      </c>
      <c r="L159" s="16"/>
      <c r="M159" s="107">
        <f t="shared" si="15"/>
        <v>348884</v>
      </c>
      <c r="N159" s="16"/>
      <c r="O159" s="118">
        <v>133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98.958333333333343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'20 ABRIL (LUNES)'!M160</f>
        <v>377645.3</v>
      </c>
      <c r="L160" s="16"/>
      <c r="M160" s="107">
        <f t="shared" si="15"/>
        <v>377787.3</v>
      </c>
      <c r="N160" s="16"/>
      <c r="O160" s="118">
        <v>142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77.850877192982452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'20 ABRIL (LUNES)'!M161</f>
        <v>382795</v>
      </c>
      <c r="L161" s="16"/>
      <c r="M161" s="107">
        <f t="shared" si="15"/>
        <v>382942</v>
      </c>
      <c r="N161" s="16"/>
      <c r="O161" s="118">
        <v>147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87.5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'20 ABRIL (LUNES)'!M162</f>
        <v>377935.5</v>
      </c>
      <c r="L162" s="16"/>
      <c r="M162" s="107">
        <f t="shared" si="15"/>
        <v>378076.5</v>
      </c>
      <c r="N162" s="16"/>
      <c r="O162" s="118">
        <v>141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91.796875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'20 ABRIL (LUNES)'!M163</f>
        <v>380038.1</v>
      </c>
      <c r="L163" s="16"/>
      <c r="M163" s="107">
        <f t="shared" si="15"/>
        <v>380185.1</v>
      </c>
      <c r="N163" s="16"/>
      <c r="O163" s="118">
        <v>147</v>
      </c>
      <c r="P163" s="16"/>
      <c r="Q163" s="16"/>
      <c r="R163" s="16"/>
      <c r="S163" s="64">
        <f t="shared" si="16"/>
        <v>8</v>
      </c>
      <c r="T163" s="16"/>
      <c r="U163" s="57">
        <f t="shared" si="17"/>
        <v>91.417910447761201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'20 ABRIL (LUNES)'!M164</f>
        <v>596567.7999999997</v>
      </c>
      <c r="L164" s="16"/>
      <c r="M164" s="107">
        <f t="shared" si="15"/>
        <v>596682.7999999997</v>
      </c>
      <c r="N164" s="16"/>
      <c r="O164" s="118">
        <v>115</v>
      </c>
      <c r="P164" s="16"/>
      <c r="Q164" s="16"/>
      <c r="R164" s="16"/>
      <c r="S164" s="64">
        <f t="shared" si="16"/>
        <v>8</v>
      </c>
      <c r="T164" s="16"/>
      <c r="U164" s="57">
        <f t="shared" si="17"/>
        <v>79.332229580573951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'20 ABRIL (LUNES)'!M165</f>
        <v>572735.39999999967</v>
      </c>
      <c r="L165" s="16"/>
      <c r="M165" s="107">
        <f t="shared" si="15"/>
        <v>572869.39999999967</v>
      </c>
      <c r="N165" s="16"/>
      <c r="O165" s="118">
        <v>134</v>
      </c>
      <c r="P165" s="16"/>
      <c r="Q165" s="16"/>
      <c r="R165" s="16"/>
      <c r="S165" s="64">
        <f t="shared" si="16"/>
        <v>8</v>
      </c>
      <c r="T165" s="16"/>
      <c r="U165" s="57">
        <f t="shared" si="17"/>
        <v>92.439293598233988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'20 ABRIL (LUNES)'!M166</f>
        <v>620384.29999999946</v>
      </c>
      <c r="L166" s="16"/>
      <c r="M166" s="107">
        <f t="shared" si="15"/>
        <v>620504.29999999946</v>
      </c>
      <c r="N166" s="16"/>
      <c r="O166" s="118">
        <v>120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82.23684210526315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'20 ABRIL (LUNES)'!M167</f>
        <v>586882.89999999909</v>
      </c>
      <c r="L167" s="16"/>
      <c r="M167" s="107">
        <f t="shared" si="15"/>
        <v>586997.89999999909</v>
      </c>
      <c r="N167" s="16"/>
      <c r="O167" s="118">
        <v>115</v>
      </c>
      <c r="P167" s="16"/>
      <c r="Q167" s="16"/>
      <c r="R167" s="16"/>
      <c r="S167" s="64">
        <f t="shared" si="16"/>
        <v>8</v>
      </c>
      <c r="T167" s="16"/>
      <c r="U167" s="57">
        <f t="shared" si="17"/>
        <v>84.064327485380119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'20 ABRIL (LUNES)'!M168</f>
        <v>583478.69999999995</v>
      </c>
      <c r="L168" s="16"/>
      <c r="M168" s="107">
        <f t="shared" si="15"/>
        <v>583597.69999999995</v>
      </c>
      <c r="N168" s="16"/>
      <c r="O168" s="118">
        <v>119</v>
      </c>
      <c r="P168" s="16"/>
      <c r="Q168" s="16"/>
      <c r="R168" s="16"/>
      <c r="S168" s="64">
        <f t="shared" si="16"/>
        <v>8</v>
      </c>
      <c r="T168" s="16"/>
      <c r="U168" s="57">
        <f t="shared" si="17"/>
        <v>82.638888888888886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'20 ABRIL (LUNES)'!M169</f>
        <v>555502.99999999977</v>
      </c>
      <c r="L169" s="16"/>
      <c r="M169" s="107">
        <f t="shared" si="15"/>
        <v>555635.99999999977</v>
      </c>
      <c r="N169" s="16"/>
      <c r="O169" s="118">
        <v>133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89.962121212121218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'20 ABRIL (LUNES)'!M170</f>
        <v>615217.60000000009</v>
      </c>
      <c r="L170" s="16"/>
      <c r="M170" s="107">
        <f t="shared" si="15"/>
        <v>615353.60000000009</v>
      </c>
      <c r="N170" s="16"/>
      <c r="O170" s="118">
        <v>136</v>
      </c>
      <c r="P170" s="16"/>
      <c r="Q170" s="16"/>
      <c r="R170" s="16"/>
      <c r="S170" s="64">
        <f t="shared" si="16"/>
        <v>8</v>
      </c>
      <c r="T170" s="16"/>
      <c r="U170" s="57">
        <f t="shared" si="17"/>
        <v>85.858585858585855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'20 ABRIL (LUNES)'!M171</f>
        <v>546581.69999999949</v>
      </c>
      <c r="L171" s="16"/>
      <c r="M171" s="107">
        <f t="shared" si="15"/>
        <v>546674.69999999949</v>
      </c>
      <c r="N171" s="16"/>
      <c r="O171" s="118">
        <v>93</v>
      </c>
      <c r="P171" s="16"/>
      <c r="Q171" s="16"/>
      <c r="R171" s="16"/>
      <c r="S171" s="64">
        <f t="shared" si="16"/>
        <v>8</v>
      </c>
      <c r="T171" s="16"/>
      <c r="U171" s="57">
        <f t="shared" si="17"/>
        <v>76.279527559055111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'20 ABRIL (LUNES)'!M172</f>
        <v>604045.09999999974</v>
      </c>
      <c r="L172" s="16"/>
      <c r="M172" s="107">
        <f t="shared" si="15"/>
        <v>604172.09999999974</v>
      </c>
      <c r="N172" s="16"/>
      <c r="O172" s="118">
        <v>127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99.467418546365906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'20 ABRIL (LUNES)'!M173</f>
        <v>571767.49999999977</v>
      </c>
      <c r="L173" s="16"/>
      <c r="M173" s="107">
        <f t="shared" si="15"/>
        <v>571876.49999999977</v>
      </c>
      <c r="N173" s="16"/>
      <c r="O173" s="118">
        <v>109</v>
      </c>
      <c r="P173" s="16"/>
      <c r="Q173" s="16"/>
      <c r="R173" s="16"/>
      <c r="S173" s="64">
        <f t="shared" si="16"/>
        <v>8</v>
      </c>
      <c r="T173" s="16"/>
      <c r="U173" s="57">
        <f t="shared" si="17"/>
        <v>68.813131313131308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'20 ABRIL (LUNES)'!M174</f>
        <v>549672.29999999935</v>
      </c>
      <c r="L174" s="16"/>
      <c r="M174" s="107">
        <f t="shared" si="15"/>
        <v>549767.29999999935</v>
      </c>
      <c r="N174" s="16"/>
      <c r="O174" s="118">
        <v>95</v>
      </c>
      <c r="P174" s="16"/>
      <c r="Q174" s="16"/>
      <c r="R174" s="16"/>
      <c r="S174" s="64">
        <f t="shared" si="16"/>
        <v>8</v>
      </c>
      <c r="T174" s="16"/>
      <c r="U174" s="57">
        <f t="shared" si="17"/>
        <v>61.848958333333329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'20 ABRIL (LUNES)'!M175</f>
        <v>572440.19999999949</v>
      </c>
      <c r="L175" s="16"/>
      <c r="M175" s="107">
        <f t="shared" si="15"/>
        <v>572558.19999999949</v>
      </c>
      <c r="N175" s="16"/>
      <c r="O175" s="118">
        <v>118</v>
      </c>
      <c r="P175" s="16"/>
      <c r="Q175" s="16"/>
      <c r="R175" s="16"/>
      <c r="S175" s="64">
        <f t="shared" si="16"/>
        <v>8</v>
      </c>
      <c r="T175" s="16"/>
      <c r="U175" s="57">
        <f t="shared" si="17"/>
        <v>81.944444444444443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'20 ABRIL (LUNES)'!M176</f>
        <v>350591.5</v>
      </c>
      <c r="L176" s="16"/>
      <c r="M176" s="107">
        <f t="shared" si="15"/>
        <v>350697.5</v>
      </c>
      <c r="N176" s="16"/>
      <c r="O176" s="118">
        <v>106</v>
      </c>
      <c r="P176" s="16"/>
      <c r="Q176" s="16"/>
      <c r="R176" s="16"/>
      <c r="S176" s="64">
        <f t="shared" si="16"/>
        <v>8</v>
      </c>
      <c r="T176" s="16"/>
      <c r="U176" s="57">
        <f t="shared" si="17"/>
        <v>72.404371584699462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'20 ABRIL (LUNES)'!M177</f>
        <v>369921.60000000003</v>
      </c>
      <c r="L177" s="16"/>
      <c r="M177" s="107">
        <f t="shared" si="15"/>
        <v>370034.60000000003</v>
      </c>
      <c r="N177" s="16"/>
      <c r="O177" s="118">
        <v>113</v>
      </c>
      <c r="P177" s="16"/>
      <c r="Q177" s="16"/>
      <c r="R177" s="16"/>
      <c r="S177" s="64">
        <f t="shared" si="16"/>
        <v>8</v>
      </c>
      <c r="T177" s="16"/>
      <c r="U177" s="57">
        <f t="shared" si="17"/>
        <v>73.567708333333329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'20 ABRIL (LUNES)'!M178</f>
        <v>379945</v>
      </c>
      <c r="L178" s="16"/>
      <c r="M178" s="107">
        <f t="shared" si="15"/>
        <v>380090</v>
      </c>
      <c r="N178" s="16"/>
      <c r="O178" s="118">
        <v>145</v>
      </c>
      <c r="P178" s="16"/>
      <c r="Q178" s="16"/>
      <c r="R178" s="16"/>
      <c r="S178" s="64">
        <f t="shared" si="16"/>
        <v>8</v>
      </c>
      <c r="T178" s="16"/>
      <c r="U178" s="57">
        <f t="shared" si="17"/>
        <v>79.28696412948382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'20 ABRIL (LUNES)'!M179</f>
        <v>362084</v>
      </c>
      <c r="L179" s="16"/>
      <c r="M179" s="107">
        <f t="shared" si="15"/>
        <v>362194</v>
      </c>
      <c r="N179" s="16"/>
      <c r="O179" s="118">
        <v>110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67.401960784313729</v>
      </c>
      <c r="V179" s="58"/>
      <c r="Y179" s="109"/>
      <c r="Z179" s="109"/>
    </row>
    <row r="180" spans="1:26" ht="13.5" thickBot="1" x14ac:dyDescent="0.25">
      <c r="O180" s="149"/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81.11117135142203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 t="e">
        <f>AVERAGE(K184,M184,O184)</f>
        <v>#DIV/0!</v>
      </c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 t="e">
        <f>AVERAGE(K185,M185,O185)</f>
        <v>#DIV/0!</v>
      </c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53</v>
      </c>
      <c r="T197" s="197"/>
      <c r="U197" s="197"/>
      <c r="W197" s="8" t="s">
        <v>12</v>
      </c>
      <c r="X197" s="8"/>
      <c r="Y197" s="199">
        <v>46133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260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4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'20 ABRIL (LUNES)'!M214</f>
        <v>493187.6</v>
      </c>
      <c r="L214" s="16"/>
      <c r="M214" s="107">
        <f>K214+O214</f>
        <v>493279.6</v>
      </c>
      <c r="N214" s="16"/>
      <c r="O214" s="118">
        <v>92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68.452380952380963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'20 ABRIL (LUNES)'!M215</f>
        <v>551884</v>
      </c>
      <c r="L215" s="16"/>
      <c r="M215" s="107">
        <f t="shared" ref="M215:M218" si="20">K215+O215</f>
        <v>551884</v>
      </c>
      <c r="N215" s="16"/>
      <c r="O215" s="118">
        <v>0</v>
      </c>
      <c r="P215" s="16"/>
      <c r="R215" s="16"/>
      <c r="S215" s="95"/>
      <c r="T215" s="16"/>
      <c r="U215" s="57"/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'20 ABRIL (LUNES)'!M216</f>
        <v>533373</v>
      </c>
      <c r="L216" s="16"/>
      <c r="M216" s="107">
        <f t="shared" si="20"/>
        <v>533475</v>
      </c>
      <c r="N216" s="16"/>
      <c r="O216" s="118">
        <v>102</v>
      </c>
      <c r="P216" s="16"/>
      <c r="R216" s="16"/>
      <c r="S216" s="95">
        <f>+S213</f>
        <v>8</v>
      </c>
      <c r="T216" s="16"/>
      <c r="U216" s="57">
        <f t="shared" si="19"/>
        <v>70.833333333333343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'20 ABRIL (LUNES)'!M217</f>
        <v>609799</v>
      </c>
      <c r="L217" s="16"/>
      <c r="M217" s="107">
        <f t="shared" si="20"/>
        <v>609927</v>
      </c>
      <c r="N217" s="16"/>
      <c r="O217" s="118">
        <v>128</v>
      </c>
      <c r="P217" s="16"/>
      <c r="R217" s="16"/>
      <c r="S217" s="95">
        <f t="shared" si="18"/>
        <v>8</v>
      </c>
      <c r="T217" s="16"/>
      <c r="U217" s="57">
        <f t="shared" si="19"/>
        <v>91.954022988505741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'20 ABRIL (LUNES)'!M218</f>
        <v>661202</v>
      </c>
      <c r="L218" s="16"/>
      <c r="M218" s="107">
        <f t="shared" si="20"/>
        <v>661315</v>
      </c>
      <c r="N218" s="16"/>
      <c r="O218" s="118">
        <v>113</v>
      </c>
      <c r="P218" s="16"/>
      <c r="R218" s="16"/>
      <c r="S218" s="95">
        <f t="shared" si="18"/>
        <v>8</v>
      </c>
      <c r="T218" s="16"/>
      <c r="U218" s="57">
        <f t="shared" si="19"/>
        <v>81.178160919540232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78.104474548440066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6.833333333333333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'20 ABRIL (LUNES)'!M229</f>
        <v>566551.19999999995</v>
      </c>
      <c r="L229" s="16"/>
      <c r="M229" s="107">
        <f>K229+O229</f>
        <v>566661.19999999995</v>
      </c>
      <c r="N229" s="16"/>
      <c r="O229" s="118">
        <v>110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80.128205128205124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'20 ABRIL (LUNES)'!M230</f>
        <v>656734.69999999995</v>
      </c>
      <c r="L230" s="16"/>
      <c r="M230" s="107">
        <f t="shared" ref="M230:M237" si="22">K230+O230</f>
        <v>656840.69999999995</v>
      </c>
      <c r="N230" s="16"/>
      <c r="O230" s="118">
        <v>106</v>
      </c>
      <c r="P230" s="16"/>
      <c r="R230" s="58"/>
      <c r="S230" s="95">
        <f t="shared" ref="S230:S237" si="23">+S229</f>
        <v>8</v>
      </c>
      <c r="T230" s="58"/>
      <c r="U230" s="57">
        <f t="shared" si="21"/>
        <v>81.488314883148831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'20 ABRIL (LUNES)'!M231</f>
        <v>571191.89999999991</v>
      </c>
      <c r="L231" s="16"/>
      <c r="M231" s="107">
        <f t="shared" si="22"/>
        <v>571261.89999999991</v>
      </c>
      <c r="N231" s="16"/>
      <c r="O231" s="118">
        <v>70</v>
      </c>
      <c r="P231" s="16"/>
      <c r="R231" s="58"/>
      <c r="S231" s="95">
        <v>4.5</v>
      </c>
      <c r="T231" s="58"/>
      <c r="U231" s="57">
        <f t="shared" si="21"/>
        <v>90.334236675700083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'20 ABRIL (LUNES)'!M232</f>
        <v>577287.70000000007</v>
      </c>
      <c r="L232" s="16"/>
      <c r="M232" s="107">
        <f t="shared" si="22"/>
        <v>577305.70000000007</v>
      </c>
      <c r="N232" s="16"/>
      <c r="O232" s="118">
        <v>18</v>
      </c>
      <c r="P232" s="16"/>
      <c r="R232" s="58"/>
      <c r="S232" s="95">
        <v>1</v>
      </c>
      <c r="T232" s="58"/>
      <c r="U232" s="57">
        <f t="shared" si="21"/>
        <v>99.337748344370866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'20 ABRIL (LUNES)'!M233</f>
        <v>570785.5</v>
      </c>
      <c r="L233" s="16"/>
      <c r="M233" s="107">
        <f t="shared" si="22"/>
        <v>570909.5</v>
      </c>
      <c r="N233" s="16"/>
      <c r="O233" s="118">
        <v>124</v>
      </c>
      <c r="P233" s="16"/>
      <c r="R233" s="58"/>
      <c r="S233" s="95">
        <f>+S228</f>
        <v>8</v>
      </c>
      <c r="T233" s="58"/>
      <c r="U233" s="57">
        <f t="shared" si="21"/>
        <v>87.868480725623584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'20 ABRIL (LUNES)'!M234</f>
        <v>597568.6</v>
      </c>
      <c r="L234" s="16"/>
      <c r="M234" s="107">
        <f t="shared" si="22"/>
        <v>597673.6</v>
      </c>
      <c r="N234" s="16"/>
      <c r="O234" s="118">
        <v>105</v>
      </c>
      <c r="P234" s="16"/>
      <c r="R234" s="58"/>
      <c r="S234" s="95">
        <f t="shared" si="23"/>
        <v>8</v>
      </c>
      <c r="T234" s="58"/>
      <c r="U234" s="57">
        <f t="shared" si="21"/>
        <v>72.194719471947195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'20 ABRIL (LUNES)'!M235</f>
        <v>555492.5</v>
      </c>
      <c r="L235" s="16"/>
      <c r="M235" s="107">
        <f t="shared" si="22"/>
        <v>555611.5</v>
      </c>
      <c r="N235" s="16"/>
      <c r="O235" s="118">
        <v>119</v>
      </c>
      <c r="P235" s="16"/>
      <c r="R235" s="58"/>
      <c r="S235" s="95">
        <f t="shared" si="23"/>
        <v>8</v>
      </c>
      <c r="T235" s="58"/>
      <c r="U235" s="57">
        <f t="shared" si="21"/>
        <v>82.638888888888886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'20 ABRIL (LUNES)'!M236</f>
        <v>573190</v>
      </c>
      <c r="L236" s="16"/>
      <c r="M236" s="107">
        <f t="shared" si="22"/>
        <v>573309</v>
      </c>
      <c r="N236" s="16"/>
      <c r="O236" s="118">
        <v>119</v>
      </c>
      <c r="P236" s="16"/>
      <c r="R236" s="58"/>
      <c r="S236" s="95">
        <f t="shared" si="23"/>
        <v>8</v>
      </c>
      <c r="T236" s="58"/>
      <c r="U236" s="57">
        <f t="shared" si="21"/>
        <v>81.284153005464489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'20 ABRIL (LUNES)'!M237</f>
        <v>609324</v>
      </c>
      <c r="L237" s="16"/>
      <c r="M237" s="107">
        <f t="shared" si="22"/>
        <v>609456</v>
      </c>
      <c r="N237" s="16"/>
      <c r="O237" s="118">
        <v>132</v>
      </c>
      <c r="P237" s="16"/>
      <c r="R237" s="58"/>
      <c r="S237" s="95">
        <f t="shared" si="23"/>
        <v>8</v>
      </c>
      <c r="T237" s="58"/>
      <c r="U237" s="57">
        <f t="shared" si="21"/>
        <v>88.709677419354847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84.887158282522662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7.8636363636363633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'20 ABRIL (LUNES)'!M247</f>
        <v>364926</v>
      </c>
      <c r="L247" s="16"/>
      <c r="M247" s="107">
        <f t="shared" ref="M247:M268" si="24">K247+O247</f>
        <v>365073</v>
      </c>
      <c r="N247" s="16"/>
      <c r="O247" s="118">
        <v>147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76.5625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'20 ABRIL (LUNES)'!M248</f>
        <v>344356</v>
      </c>
      <c r="L248" s="16"/>
      <c r="M248" s="107">
        <f t="shared" si="24"/>
        <v>344489</v>
      </c>
      <c r="N248" s="16"/>
      <c r="O248" s="118">
        <v>133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98.958333333333343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'20 ABRIL (LUNES)'!M249</f>
        <v>375183</v>
      </c>
      <c r="L249" s="16"/>
      <c r="M249" s="107">
        <f t="shared" si="24"/>
        <v>375318</v>
      </c>
      <c r="N249" s="16"/>
      <c r="O249" s="118">
        <v>135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74.01315789473685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'20 ABRIL (LUNES)'!M250</f>
        <v>381235</v>
      </c>
      <c r="L250" s="16"/>
      <c r="M250" s="107">
        <f t="shared" si="24"/>
        <v>381384</v>
      </c>
      <c r="N250" s="16"/>
      <c r="O250" s="118">
        <v>149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88.69047619047619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'20 ABRIL (LUNES)'!M251</f>
        <v>374908</v>
      </c>
      <c r="L251" s="16"/>
      <c r="M251" s="107">
        <f t="shared" si="24"/>
        <v>375063</v>
      </c>
      <c r="N251" s="16"/>
      <c r="O251" s="118">
        <v>155</v>
      </c>
      <c r="P251" s="16"/>
      <c r="Q251" s="16"/>
      <c r="R251" s="16"/>
      <c r="S251" s="95">
        <f t="shared" si="25"/>
        <v>8</v>
      </c>
      <c r="T251" s="16"/>
      <c r="U251" s="57">
        <f t="shared" si="26"/>
        <v>100.91145833333334</v>
      </c>
      <c r="V251" s="58"/>
      <c r="Y251" s="109"/>
      <c r="Z251" s="109"/>
    </row>
    <row r="252" spans="1:26" x14ac:dyDescent="0.2">
      <c r="A252" s="145" t="s">
        <v>191</v>
      </c>
      <c r="B252" s="146">
        <v>1</v>
      </c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'20 ABRIL (LUNES)'!M252</f>
        <v>380267</v>
      </c>
      <c r="L252" s="16"/>
      <c r="M252" s="107">
        <f t="shared" si="24"/>
        <v>380362</v>
      </c>
      <c r="N252" s="16"/>
      <c r="O252" s="118">
        <v>95</v>
      </c>
      <c r="P252" s="16"/>
      <c r="Q252" s="16"/>
      <c r="R252" s="16"/>
      <c r="S252" s="95">
        <v>5</v>
      </c>
      <c r="T252" s="16"/>
      <c r="U252" s="57">
        <f t="shared" si="26"/>
        <v>94.527363184079604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'20 ABRIL (LUNES)'!M253</f>
        <v>608848.49999999988</v>
      </c>
      <c r="L253" s="16"/>
      <c r="M253" s="107">
        <f t="shared" si="24"/>
        <v>608957.49999999988</v>
      </c>
      <c r="N253" s="16"/>
      <c r="O253" s="118">
        <v>109</v>
      </c>
      <c r="P253" s="16"/>
      <c r="Q253" s="16"/>
      <c r="R253" s="16"/>
      <c r="S253" s="95">
        <f>+S246</f>
        <v>8</v>
      </c>
      <c r="T253" s="16"/>
      <c r="U253" s="57">
        <f t="shared" si="26"/>
        <v>75.193156732891822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'20 ABRIL (LUNES)'!M254</f>
        <v>580538.19999999995</v>
      </c>
      <c r="L254" s="16"/>
      <c r="M254" s="107">
        <f t="shared" si="24"/>
        <v>580666.19999999995</v>
      </c>
      <c r="N254" s="16"/>
      <c r="O254" s="118">
        <v>128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88.300220750551873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'20 ABRIL (LUNES)'!M255</f>
        <v>633938.19999999995</v>
      </c>
      <c r="L255" s="16"/>
      <c r="M255" s="107">
        <f t="shared" si="24"/>
        <v>634070.19999999995</v>
      </c>
      <c r="N255" s="16"/>
      <c r="O255" s="118">
        <v>132</v>
      </c>
      <c r="P255" s="16"/>
      <c r="Q255" s="16"/>
      <c r="R255" s="16"/>
      <c r="S255" s="95">
        <f t="shared" si="25"/>
        <v>8</v>
      </c>
      <c r="T255" s="16"/>
      <c r="U255" s="57">
        <f t="shared" si="26"/>
        <v>90.46052631578948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'20 ABRIL (LUNES)'!M256</f>
        <v>598118</v>
      </c>
      <c r="L256" s="16"/>
      <c r="M256" s="107">
        <f t="shared" si="24"/>
        <v>598237</v>
      </c>
      <c r="N256" s="16"/>
      <c r="O256" s="118">
        <v>119</v>
      </c>
      <c r="P256" s="16"/>
      <c r="Q256" s="16"/>
      <c r="R256" s="16"/>
      <c r="S256" s="95">
        <f t="shared" si="25"/>
        <v>8</v>
      </c>
      <c r="T256" s="16"/>
      <c r="U256" s="57">
        <f t="shared" si="26"/>
        <v>86.988304093567251</v>
      </c>
      <c r="V256" s="58"/>
      <c r="Y256" s="109"/>
      <c r="Z256" s="109"/>
    </row>
    <row r="257" spans="1:26" x14ac:dyDescent="0.2">
      <c r="A257" s="115" t="s">
        <v>57</v>
      </c>
      <c r="B257" s="12">
        <v>1</v>
      </c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'20 ABRIL (LUNES)'!M257</f>
        <v>592299</v>
      </c>
      <c r="L257" s="16"/>
      <c r="M257" s="107">
        <f t="shared" si="24"/>
        <v>592385</v>
      </c>
      <c r="N257" s="16"/>
      <c r="O257" s="118">
        <v>86</v>
      </c>
      <c r="P257" s="16"/>
      <c r="Q257" s="16"/>
      <c r="R257" s="16"/>
      <c r="S257" s="95">
        <f t="shared" si="25"/>
        <v>8</v>
      </c>
      <c r="T257" s="16"/>
      <c r="U257" s="57">
        <f t="shared" si="26"/>
        <v>59.722222222222221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'20 ABRIL (LUNES)'!M258</f>
        <v>565366.80000000005</v>
      </c>
      <c r="L258" s="16"/>
      <c r="M258" s="107">
        <f t="shared" si="24"/>
        <v>565497.80000000005</v>
      </c>
      <c r="N258" s="16"/>
      <c r="O258" s="118">
        <v>131</v>
      </c>
      <c r="P258" s="16"/>
      <c r="Q258" s="16"/>
      <c r="R258" s="16"/>
      <c r="S258" s="95">
        <f t="shared" si="25"/>
        <v>8</v>
      </c>
      <c r="T258" s="16"/>
      <c r="U258" s="57">
        <f t="shared" si="26"/>
        <v>88.609307359307365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'20 ABRIL (LUNES)'!M259</f>
        <v>621034.19999999995</v>
      </c>
      <c r="L259" s="16"/>
      <c r="M259" s="107">
        <f t="shared" si="24"/>
        <v>621170.19999999995</v>
      </c>
      <c r="N259" s="16"/>
      <c r="O259" s="118">
        <v>136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85.858585858585855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'20 ABRIL (LUNES)'!M260</f>
        <v>548992.19999999995</v>
      </c>
      <c r="L260" s="16"/>
      <c r="M260" s="107">
        <f t="shared" si="24"/>
        <v>549090.19999999995</v>
      </c>
      <c r="N260" s="16"/>
      <c r="O260" s="118">
        <v>98</v>
      </c>
      <c r="P260" s="16"/>
      <c r="Q260" s="16"/>
      <c r="R260" s="16"/>
      <c r="S260" s="95">
        <f t="shared" si="25"/>
        <v>8</v>
      </c>
      <c r="T260" s="16"/>
      <c r="U260" s="57">
        <f t="shared" si="26"/>
        <v>80.380577427821521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'20 ABRIL (LUNES)'!M261</f>
        <v>611913.80000000005</v>
      </c>
      <c r="L261" s="16"/>
      <c r="M261" s="107">
        <f t="shared" si="24"/>
        <v>612038.80000000005</v>
      </c>
      <c r="N261" s="16"/>
      <c r="O261" s="118">
        <v>125</v>
      </c>
      <c r="P261" s="16"/>
      <c r="Q261" s="16"/>
      <c r="R261" s="16"/>
      <c r="S261" s="95">
        <f t="shared" si="25"/>
        <v>8</v>
      </c>
      <c r="T261" s="16"/>
      <c r="U261" s="57">
        <f t="shared" si="26"/>
        <v>97.901002506265655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'20 ABRIL (LUNES)'!M262</f>
        <v>577700.79999999993</v>
      </c>
      <c r="L262" s="16"/>
      <c r="M262" s="107">
        <f t="shared" si="24"/>
        <v>577821.79999999993</v>
      </c>
      <c r="N262" s="16"/>
      <c r="O262" s="118">
        <v>121</v>
      </c>
      <c r="P262" s="16"/>
      <c r="Q262" s="16"/>
      <c r="R262" s="16"/>
      <c r="S262" s="95">
        <f t="shared" si="25"/>
        <v>8</v>
      </c>
      <c r="T262" s="16"/>
      <c r="U262" s="57">
        <f t="shared" si="26"/>
        <v>76.3888888888889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'20 ABRIL (LUNES)'!M263</f>
        <v>558075.1</v>
      </c>
      <c r="L263" s="16"/>
      <c r="M263" s="107">
        <f t="shared" si="24"/>
        <v>558187.1</v>
      </c>
      <c r="N263" s="16"/>
      <c r="O263" s="118">
        <v>112</v>
      </c>
      <c r="P263" s="16"/>
      <c r="Q263" s="16"/>
      <c r="R263" s="16"/>
      <c r="S263" s="95">
        <f t="shared" si="25"/>
        <v>8</v>
      </c>
      <c r="T263" s="16"/>
      <c r="U263" s="57">
        <f t="shared" si="26"/>
        <v>72.916666666666671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'20 ABRIL (LUNES)'!M264</f>
        <v>578623.9</v>
      </c>
      <c r="L264" s="16"/>
      <c r="M264" s="107">
        <f t="shared" si="24"/>
        <v>578755.9</v>
      </c>
      <c r="N264" s="16"/>
      <c r="O264" s="118">
        <v>132</v>
      </c>
      <c r="P264" s="16"/>
      <c r="Q264" s="16"/>
      <c r="R264" s="16"/>
      <c r="S264" s="95">
        <f t="shared" si="25"/>
        <v>8</v>
      </c>
      <c r="T264" s="16"/>
      <c r="U264" s="57">
        <f t="shared" si="26"/>
        <v>91.666666666666671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'20 ABRIL (LUNES)'!M265</f>
        <v>346615.4</v>
      </c>
      <c r="L265" s="16"/>
      <c r="M265" s="107">
        <f t="shared" si="24"/>
        <v>346729.4</v>
      </c>
      <c r="N265" s="16"/>
      <c r="O265" s="118">
        <v>114</v>
      </c>
      <c r="P265" s="16"/>
      <c r="Q265" s="16"/>
      <c r="R265" s="16"/>
      <c r="S265" s="95">
        <f t="shared" si="25"/>
        <v>8</v>
      </c>
      <c r="T265" s="16"/>
      <c r="U265" s="57">
        <f t="shared" si="26"/>
        <v>77.868852459016395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'20 ABRIL (LUNES)'!M266</f>
        <v>369703</v>
      </c>
      <c r="L266" s="16"/>
      <c r="M266" s="107">
        <f t="shared" si="24"/>
        <v>369854</v>
      </c>
      <c r="N266" s="16"/>
      <c r="O266" s="118">
        <v>151</v>
      </c>
      <c r="P266" s="16"/>
      <c r="Q266" s="16"/>
      <c r="R266" s="16"/>
      <c r="S266" s="95">
        <f t="shared" si="25"/>
        <v>8</v>
      </c>
      <c r="T266" s="16"/>
      <c r="U266" s="57">
        <f t="shared" si="26"/>
        <v>98.307291666666657</v>
      </c>
      <c r="V266" s="58"/>
      <c r="Y266" s="110"/>
      <c r="Z266" s="110"/>
    </row>
    <row r="267" spans="1:26" x14ac:dyDescent="0.2">
      <c r="A267" s="115" t="s">
        <v>127</v>
      </c>
      <c r="B267" s="12"/>
      <c r="C267" s="12">
        <v>1</v>
      </c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'20 ABRIL (LUNES)'!M267</f>
        <v>377513</v>
      </c>
      <c r="L267" s="16"/>
      <c r="M267" s="107">
        <f t="shared" si="24"/>
        <v>377621</v>
      </c>
      <c r="N267" s="16"/>
      <c r="O267" s="118">
        <v>108</v>
      </c>
      <c r="P267" s="16"/>
      <c r="Q267" s="16"/>
      <c r="R267" s="16"/>
      <c r="S267" s="95">
        <f t="shared" si="25"/>
        <v>8</v>
      </c>
      <c r="T267" s="16"/>
      <c r="U267" s="57">
        <f t="shared" si="26"/>
        <v>59.055118110236222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'20 ABRIL (LUNES)'!M268</f>
        <v>362889</v>
      </c>
      <c r="L268" s="16"/>
      <c r="M268" s="107">
        <f t="shared" si="24"/>
        <v>363001</v>
      </c>
      <c r="N268" s="16"/>
      <c r="O268" s="118">
        <v>112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68.627450980392155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83.26855125643165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 t="e">
        <f>AVERAGE(K273,M273,O273)</f>
        <v>#DIV/0!</v>
      </c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 t="e">
        <f>AVERAGE(K274,M274,O274)</f>
        <v>#DIV/0!</v>
      </c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 t="e">
        <f>AVERAGE(K362,M362,O362)</f>
        <v>#DIV/0!</v>
      </c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 t="e">
        <f>AVERAGE(K363,M363,O363)</f>
        <v>#DIV/0!</v>
      </c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Cm4hK08V7x2sAxlngOSds/uyi2G5tKKyTwNtQ422q2TXdA52tLcqCIzLXB7N2eD2JART4sYNLmgVQj+VAkpMQw==" saltValue="UgWjM5mHtcOC232j7k+4YQ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2169" priority="271" stopIfTrue="1" operator="equal">
      <formula>1</formula>
    </cfRule>
  </conditionalFormatting>
  <conditionalFormatting sqref="B100:D101">
    <cfRule type="cellIs" dxfId="2168" priority="195" stopIfTrue="1" operator="equal">
      <formula>1</formula>
    </cfRule>
  </conditionalFormatting>
  <conditionalFormatting sqref="B189:D190">
    <cfRule type="cellIs" dxfId="2167" priority="51" stopIfTrue="1" operator="equal">
      <formula>1</formula>
    </cfRule>
  </conditionalFormatting>
  <conditionalFormatting sqref="B278:D279">
    <cfRule type="cellIs" dxfId="2166" priority="34" stopIfTrue="1" operator="equal">
      <formula>1</formula>
    </cfRule>
  </conditionalFormatting>
  <conditionalFormatting sqref="B303:D308 B318:D326 B336:D357">
    <cfRule type="cellIs" dxfId="2165" priority="250" stopIfTrue="1" operator="equal">
      <formula>1</formula>
    </cfRule>
  </conditionalFormatting>
  <conditionalFormatting sqref="B367:D368">
    <cfRule type="cellIs" dxfId="2164" priority="17" stopIfTrue="1" operator="equal">
      <formula>1</formula>
    </cfRule>
  </conditionalFormatting>
  <conditionalFormatting sqref="B116:W118">
    <cfRule type="cellIs" dxfId="2163" priority="63" stopIfTrue="1" operator="notEqual">
      <formula>0</formula>
    </cfRule>
    <cfRule type="cellIs" dxfId="2162" priority="62" stopIfTrue="1" operator="equal">
      <formula>0</formula>
    </cfRule>
  </conditionalFormatting>
  <conditionalFormatting sqref="B205:W207">
    <cfRule type="cellIs" dxfId="2161" priority="57" stopIfTrue="1" operator="notEqual">
      <formula>0</formula>
    </cfRule>
    <cfRule type="cellIs" dxfId="2160" priority="56" stopIfTrue="1" operator="equal">
      <formula>0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159" priority="270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">
    <cfRule type="cellIs" dxfId="2158" priority="269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157" priority="248" stopIfTrue="1" operator="equal">
      <formula>0</formula>
    </cfRule>
    <cfRule type="cellIs" dxfId="2156" priority="249" stopIfTrue="1" operator="notEqual">
      <formula>0</formula>
    </cfRule>
  </conditionalFormatting>
  <conditionalFormatting sqref="H36:H41">
    <cfRule type="cellIs" dxfId="2155" priority="67" operator="lessThan">
      <formula>330</formula>
    </cfRule>
  </conditionalFormatting>
  <conditionalFormatting sqref="H51:H59">
    <cfRule type="cellIs" dxfId="2154" priority="66" operator="lessThan">
      <formula>360</formula>
    </cfRule>
  </conditionalFormatting>
  <conditionalFormatting sqref="H69:H74 H87:H90">
    <cfRule type="cellIs" dxfId="2153" priority="64" operator="lessThan">
      <formula>400</formula>
    </cfRule>
  </conditionalFormatting>
  <conditionalFormatting sqref="H75:H86">
    <cfRule type="cellIs" dxfId="2152" priority="65" operator="lessThan">
      <formula>360</formula>
    </cfRule>
  </conditionalFormatting>
  <conditionalFormatting sqref="H125:H130">
    <cfRule type="cellIs" dxfId="2151" priority="61" operator="lessThan">
      <formula>330</formula>
    </cfRule>
  </conditionalFormatting>
  <conditionalFormatting sqref="H140:H148">
    <cfRule type="cellIs" dxfId="2150" priority="60" operator="lessThan">
      <formula>360</formula>
    </cfRule>
  </conditionalFormatting>
  <conditionalFormatting sqref="H158:H163 H176:H179">
    <cfRule type="cellIs" dxfId="2149" priority="58" operator="lessThan">
      <formula>400</formula>
    </cfRule>
  </conditionalFormatting>
  <conditionalFormatting sqref="H164:H175">
    <cfRule type="cellIs" dxfId="2148" priority="59" operator="lessThan">
      <formula>360</formula>
    </cfRule>
  </conditionalFormatting>
  <conditionalFormatting sqref="H214:H219">
    <cfRule type="cellIs" dxfId="2147" priority="53" operator="lessThan">
      <formula>330</formula>
    </cfRule>
  </conditionalFormatting>
  <conditionalFormatting sqref="H228:H237">
    <cfRule type="cellIs" dxfId="2146" priority="52" operator="lessThan">
      <formula>360</formula>
    </cfRule>
  </conditionalFormatting>
  <conditionalFormatting sqref="H247:H252 H265:H268">
    <cfRule type="cellIs" dxfId="2145" priority="54" operator="lessThan">
      <formula>400</formula>
    </cfRule>
  </conditionalFormatting>
  <conditionalFormatting sqref="H253:H264">
    <cfRule type="cellIs" dxfId="2144" priority="55" operator="lessThan">
      <formula>360</formula>
    </cfRule>
  </conditionalFormatting>
  <conditionalFormatting sqref="H303:H308">
    <cfRule type="cellIs" dxfId="2143" priority="243" operator="lessThan">
      <formula>330</formula>
    </cfRule>
  </conditionalFormatting>
  <conditionalFormatting sqref="H318:H326 H342:H353">
    <cfRule type="cellIs" dxfId="2142" priority="242" operator="lessThan">
      <formula>360</formula>
    </cfRule>
  </conditionalFormatting>
  <conditionalFormatting sqref="H336:H341 H354:H357">
    <cfRule type="cellIs" dxfId="2141" priority="240" operator="lessThan">
      <formula>400</formula>
    </cfRule>
  </conditionalFormatting>
  <conditionalFormatting sqref="K95:K96 M95:M96 O95:O96 A100:A101">
    <cfRule type="cellIs" dxfId="2140" priority="194" stopIfTrue="1" operator="notEqual">
      <formula>0</formula>
    </cfRule>
    <cfRule type="cellIs" dxfId="2139" priority="193" stopIfTrue="1" operator="equal">
      <formula>0</formula>
    </cfRule>
  </conditionalFormatting>
  <conditionalFormatting sqref="K95:K96 M95:M96 O95:O96">
    <cfRule type="cellIs" dxfId="2138" priority="190" stopIfTrue="1" operator="notEqual">
      <formula>0</formula>
    </cfRule>
    <cfRule type="cellIs" dxfId="2137" priority="192" stopIfTrue="1" operator="notEqual">
      <formula>0</formula>
    </cfRule>
    <cfRule type="cellIs" dxfId="2136" priority="189" stopIfTrue="1" operator="equal">
      <formula>0</formula>
    </cfRule>
    <cfRule type="cellIs" dxfId="2135" priority="191" stopIfTrue="1" operator="equal">
      <formula>0</formula>
    </cfRule>
  </conditionalFormatting>
  <conditionalFormatting sqref="K100:K101">
    <cfRule type="cellIs" dxfId="2134" priority="109" stopIfTrue="1" operator="notEqual">
      <formula>0</formula>
    </cfRule>
    <cfRule type="cellIs" dxfId="2133" priority="108" stopIfTrue="1" operator="equal">
      <formula>0</formula>
    </cfRule>
  </conditionalFormatting>
  <conditionalFormatting sqref="K184:K185 M184:M185 O184:O185 A189:A190">
    <cfRule type="cellIs" dxfId="2132" priority="50" stopIfTrue="1" operator="notEqual">
      <formula>0</formula>
    </cfRule>
    <cfRule type="cellIs" dxfId="2131" priority="49" stopIfTrue="1" operator="equal">
      <formula>0</formula>
    </cfRule>
  </conditionalFormatting>
  <conditionalFormatting sqref="K184:K185 M184:M185 O184:O185">
    <cfRule type="cellIs" dxfId="2130" priority="45" stopIfTrue="1" operator="equal">
      <formula>0</formula>
    </cfRule>
    <cfRule type="cellIs" dxfId="2129" priority="48" stopIfTrue="1" operator="notEqual">
      <formula>0</formula>
    </cfRule>
    <cfRule type="cellIs" dxfId="2128" priority="47" stopIfTrue="1" operator="equal">
      <formula>0</formula>
    </cfRule>
    <cfRule type="cellIs" dxfId="2127" priority="46" stopIfTrue="1" operator="notEqual">
      <formula>0</formula>
    </cfRule>
  </conditionalFormatting>
  <conditionalFormatting sqref="K189:K190">
    <cfRule type="cellIs" dxfId="2126" priority="36" stopIfTrue="1" operator="notEqual">
      <formula>0</formula>
    </cfRule>
    <cfRule type="cellIs" dxfId="2125" priority="35" stopIfTrue="1" operator="equal">
      <formula>0</formula>
    </cfRule>
  </conditionalFormatting>
  <conditionalFormatting sqref="K273:K274 M273:M274 O273:O274 A278:A279">
    <cfRule type="cellIs" dxfId="2124" priority="32" stopIfTrue="1" operator="equal">
      <formula>0</formula>
    </cfRule>
    <cfRule type="cellIs" dxfId="2123" priority="33" stopIfTrue="1" operator="notEqual">
      <formula>0</formula>
    </cfRule>
  </conditionalFormatting>
  <conditionalFormatting sqref="K273:K274 M273:M274 O273:O274">
    <cfRule type="cellIs" dxfId="2122" priority="30" stopIfTrue="1" operator="equal">
      <formula>0</formula>
    </cfRule>
    <cfRule type="cellIs" dxfId="2121" priority="28" stopIfTrue="1" operator="equal">
      <formula>0</formula>
    </cfRule>
    <cfRule type="cellIs" dxfId="2120" priority="29" stopIfTrue="1" operator="notEqual">
      <formula>0</formula>
    </cfRule>
    <cfRule type="cellIs" dxfId="2119" priority="31" stopIfTrue="1" operator="notEqual">
      <formula>0</formula>
    </cfRule>
  </conditionalFormatting>
  <conditionalFormatting sqref="K278:K279">
    <cfRule type="cellIs" dxfId="2118" priority="18" stopIfTrue="1" operator="equal">
      <formula>0</formula>
    </cfRule>
    <cfRule type="cellIs" dxfId="2117" priority="19" stopIfTrue="1" operator="notEqual">
      <formula>0</formula>
    </cfRule>
  </conditionalFormatting>
  <conditionalFormatting sqref="K362:K363 M362:M363 O362:O363 A367:A368">
    <cfRule type="cellIs" dxfId="2116" priority="15" stopIfTrue="1" operator="equal">
      <formula>0</formula>
    </cfRule>
    <cfRule type="cellIs" dxfId="2115" priority="16" stopIfTrue="1" operator="notEqual">
      <formula>0</formula>
    </cfRule>
  </conditionalFormatting>
  <conditionalFormatting sqref="K362:K363 M362:M363 O362:O363">
    <cfRule type="cellIs" dxfId="2114" priority="14" stopIfTrue="1" operator="notEqual">
      <formula>0</formula>
    </cfRule>
    <cfRule type="cellIs" dxfId="2113" priority="11" stopIfTrue="1" operator="equal">
      <formula>0</formula>
    </cfRule>
    <cfRule type="cellIs" dxfId="2112" priority="12" stopIfTrue="1" operator="notEqual">
      <formula>0</formula>
    </cfRule>
    <cfRule type="cellIs" dxfId="2111" priority="13" stopIfTrue="1" operator="equal">
      <formula>0</formula>
    </cfRule>
  </conditionalFormatting>
  <conditionalFormatting sqref="K367:K368">
    <cfRule type="cellIs" dxfId="2110" priority="2" stopIfTrue="1" operator="notEqual">
      <formula>0</formula>
    </cfRule>
    <cfRule type="cellIs" dxfId="2109" priority="1" stopIfTrue="1" operator="equal">
      <formula>0</formula>
    </cfRule>
  </conditionalFormatting>
  <conditionalFormatting sqref="M100:M101">
    <cfRule type="cellIs" dxfId="2108" priority="180" stopIfTrue="1" operator="equal">
      <formula>0</formula>
    </cfRule>
    <cfRule type="cellIs" dxfId="2107" priority="181" stopIfTrue="1" operator="notEqual">
      <formula>0</formula>
    </cfRule>
  </conditionalFormatting>
  <conditionalFormatting sqref="M189:M190">
    <cfRule type="cellIs" dxfId="2106" priority="38" stopIfTrue="1" operator="notEqual">
      <formula>0</formula>
    </cfRule>
    <cfRule type="cellIs" dxfId="2105" priority="37" stopIfTrue="1" operator="equal">
      <formula>0</formula>
    </cfRule>
  </conditionalFormatting>
  <conditionalFormatting sqref="M278:M279">
    <cfRule type="cellIs" dxfId="2104" priority="21" stopIfTrue="1" operator="notEqual">
      <formula>0</formula>
    </cfRule>
    <cfRule type="cellIs" dxfId="2103" priority="20" stopIfTrue="1" operator="equal">
      <formula>0</formula>
    </cfRule>
  </conditionalFormatting>
  <conditionalFormatting sqref="M367:M368">
    <cfRule type="cellIs" dxfId="2102" priority="4" stopIfTrue="1" operator="notEqual">
      <formula>0</formula>
    </cfRule>
    <cfRule type="cellIs" dxfId="2101" priority="3" stopIfTrue="1" operator="equal">
      <formula>0</formula>
    </cfRule>
  </conditionalFormatting>
  <conditionalFormatting sqref="S36:S41 S51:S59 S69:S90 S125:S130 S140:S148 S158:S179 S214:S219 S229:S237 S247:S268">
    <cfRule type="cellIs" dxfId="2100" priority="266" operator="lessThan">
      <formula>8</formula>
    </cfRule>
  </conditionalFormatting>
  <conditionalFormatting sqref="S99">
    <cfRule type="cellIs" dxfId="2099" priority="188" stopIfTrue="1" operator="notEqual">
      <formula>0</formula>
    </cfRule>
    <cfRule type="cellIs" dxfId="2098" priority="187" stopIfTrue="1" operator="equal">
      <formula>0</formula>
    </cfRule>
  </conditionalFormatting>
  <conditionalFormatting sqref="S188">
    <cfRule type="cellIs" dxfId="2097" priority="44" stopIfTrue="1" operator="notEqual">
      <formula>0</formula>
    </cfRule>
    <cfRule type="cellIs" dxfId="2096" priority="43" stopIfTrue="1" operator="equal">
      <formula>0</formula>
    </cfRule>
  </conditionalFormatting>
  <conditionalFormatting sqref="S277">
    <cfRule type="cellIs" dxfId="2095" priority="27" stopIfTrue="1" operator="notEqual">
      <formula>0</formula>
    </cfRule>
    <cfRule type="cellIs" dxfId="2094" priority="26" stopIfTrue="1" operator="equal">
      <formula>0</formula>
    </cfRule>
  </conditionalFormatting>
  <conditionalFormatting sqref="S303:S308 S318:S326 S336:S357">
    <cfRule type="cellIs" dxfId="2093" priority="245" operator="lessThan">
      <formula>8</formula>
    </cfRule>
  </conditionalFormatting>
  <conditionalFormatting sqref="S366">
    <cfRule type="cellIs" dxfId="2092" priority="10" stopIfTrue="1" operator="notEqual">
      <formula>0</formula>
    </cfRule>
    <cfRule type="cellIs" dxfId="2091" priority="9" stopIfTrue="1" operator="equal">
      <formula>0</formula>
    </cfRule>
  </conditionalFormatting>
  <conditionalFormatting sqref="U36:U41 U51:U59 U125:U130 U140:U148 U214:U219 U229:U237">
    <cfRule type="cellIs" dxfId="2090" priority="265" operator="lessThan">
      <formula>70</formula>
    </cfRule>
  </conditionalFormatting>
  <conditionalFormatting sqref="U69:U90 U158:U179 U247:U268 U336:U357">
    <cfRule type="cellIs" dxfId="2089" priority="255" operator="lessThan">
      <formula>70</formula>
    </cfRule>
  </conditionalFormatting>
  <conditionalFormatting sqref="U69:U90 U158:U179 U247:U268">
    <cfRule type="cellIs" dxfId="2088" priority="254" operator="lessThan">
      <formula>70</formula>
    </cfRule>
    <cfRule type="cellIs" dxfId="2087" priority="258" operator="lessThan">
      <formula>70</formula>
    </cfRule>
  </conditionalFormatting>
  <conditionalFormatting sqref="U100:U101">
    <cfRule type="cellIs" dxfId="2086" priority="185" operator="lessThan">
      <formula>70</formula>
    </cfRule>
    <cfRule type="cellIs" dxfId="2085" priority="183" operator="lessThan">
      <formula>70</formula>
    </cfRule>
    <cfRule type="cellIs" dxfId="2084" priority="182" operator="lessThan">
      <formula>70</formula>
    </cfRule>
    <cfRule type="cellIs" dxfId="2083" priority="184" operator="lessThan">
      <formula>70</formula>
    </cfRule>
  </conditionalFormatting>
  <conditionalFormatting sqref="U189:U190">
    <cfRule type="cellIs" dxfId="2082" priority="42" operator="lessThan">
      <formula>70</formula>
    </cfRule>
    <cfRule type="cellIs" dxfId="2081" priority="39" operator="lessThan">
      <formula>70</formula>
    </cfRule>
    <cfRule type="cellIs" dxfId="2080" priority="41" operator="lessThan">
      <formula>70</formula>
    </cfRule>
    <cfRule type="cellIs" dxfId="2079" priority="40" operator="lessThan">
      <formula>70</formula>
    </cfRule>
  </conditionalFormatting>
  <conditionalFormatting sqref="U278:U279">
    <cfRule type="cellIs" dxfId="2078" priority="25" operator="lessThan">
      <formula>70</formula>
    </cfRule>
    <cfRule type="cellIs" dxfId="2077" priority="24" operator="lessThan">
      <formula>70</formula>
    </cfRule>
    <cfRule type="cellIs" dxfId="2076" priority="23" operator="lessThan">
      <formula>70</formula>
    </cfRule>
    <cfRule type="cellIs" dxfId="2075" priority="22" operator="lessThan">
      <formula>70</formula>
    </cfRule>
  </conditionalFormatting>
  <conditionalFormatting sqref="U303:U308 U318:U326">
    <cfRule type="cellIs" dxfId="2074" priority="244" operator="lessThan">
      <formula>70</formula>
    </cfRule>
  </conditionalFormatting>
  <conditionalFormatting sqref="U336:U357 U69:U90 U158:U179 U247:U268">
    <cfRule type="cellIs" dxfId="2073" priority="253" operator="lessThan">
      <formula>70</formula>
    </cfRule>
  </conditionalFormatting>
  <conditionalFormatting sqref="U336:U357">
    <cfRule type="cellIs" dxfId="2072" priority="232" operator="lessThan">
      <formula>70</formula>
    </cfRule>
    <cfRule type="cellIs" dxfId="2071" priority="233" operator="lessThan">
      <formula>70</formula>
    </cfRule>
    <cfRule type="cellIs" dxfId="2070" priority="234" operator="lessThan">
      <formula>70</formula>
    </cfRule>
    <cfRule type="cellIs" dxfId="2069" priority="237" operator="lessThan">
      <formula>70</formula>
    </cfRule>
  </conditionalFormatting>
  <conditionalFormatting sqref="U367:U368">
    <cfRule type="cellIs" dxfId="2068" priority="6" operator="lessThan">
      <formula>70</formula>
    </cfRule>
    <cfRule type="cellIs" dxfId="2067" priority="5" operator="lessThan">
      <formula>70</formula>
    </cfRule>
    <cfRule type="cellIs" dxfId="2066" priority="8" operator="lessThan">
      <formula>70</formula>
    </cfRule>
    <cfRule type="cellIs" dxfId="2065" priority="7" operator="lessThan">
      <formula>70</formula>
    </cfRule>
  </conditionalFormatting>
  <conditionalFormatting sqref="W36:W41 W51:W58 W125:W130 W140:W147 W214:W219 W229:W236 W303:W308 W318:W325">
    <cfRule type="cellIs" dxfId="2064" priority="268" stopIfTrue="1" operator="greaterThan">
      <formula>64</formula>
    </cfRule>
  </conditionalFormatting>
  <conditionalFormatting sqref="W303:W308 W318:W325 W36:W41 W51:W58 W125:W130 W140:W147 W214:W219 W229:W236">
    <cfRule type="cellIs" dxfId="2063" priority="267" stopIfTrue="1" operator="equal">
      <formula>0</formula>
    </cfRule>
  </conditionalFormatting>
  <conditionalFormatting sqref="W303:W308 W318:W325">
    <cfRule type="cellIs" dxfId="2062" priority="246" stopIfTrue="1" operator="equal">
      <formula>0</formula>
    </cfRule>
    <cfRule type="cellIs" dxfId="2061" priority="247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Z372"/>
  <sheetViews>
    <sheetView topLeftCell="A2"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82.110358511220582</v>
      </c>
      <c r="L5" s="84"/>
      <c r="M5" s="85">
        <f>U61</f>
        <v>81.477959248722527</v>
      </c>
      <c r="N5" s="84"/>
      <c r="O5" s="85">
        <f>U92</f>
        <v>78.806465215746698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76.96975916803504</v>
      </c>
      <c r="L7" s="84"/>
      <c r="M7" s="87">
        <f>U150</f>
        <v>85.713768252264828</v>
      </c>
      <c r="N7" s="84"/>
      <c r="O7" s="87">
        <f>U181</f>
        <v>74.88394027964911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83.53106185002737</v>
      </c>
      <c r="L9" s="84"/>
      <c r="M9" s="87">
        <f>+U239</f>
        <v>80.688243079778687</v>
      </c>
      <c r="N9" s="84"/>
      <c r="O9" s="87">
        <f>+U270</f>
        <v>82.039251435978031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80.870393176427669</v>
      </c>
      <c r="L13" s="84"/>
      <c r="M13" s="88">
        <f>(M11+M9+M7+M5)/3</f>
        <v>82.626656860255352</v>
      </c>
      <c r="N13" s="84"/>
      <c r="O13" s="88">
        <f>(O11+O9+O7+O5)/3</f>
        <v>78.576552310457942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201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78</v>
      </c>
      <c r="T19" s="197"/>
      <c r="U19" s="197"/>
      <c r="W19" s="8" t="s">
        <v>12</v>
      </c>
      <c r="X19" s="8"/>
      <c r="Y19" s="199">
        <v>46132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249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'19 ABRIL (DOMINGO)'!G31</f>
        <v>20</v>
      </c>
      <c r="H31" s="91">
        <f>'19 ABRIL (DOMINGO)'!H31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'19 ABRIL (DOMINGO)'!G32</f>
        <v>60</v>
      </c>
      <c r="H32" s="94">
        <f>'19 ABRIL (DOMINGO)'!H32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'19 ABRIL (DOMINGO)'!M36</f>
        <v>553747</v>
      </c>
      <c r="L36" s="16"/>
      <c r="M36" s="107">
        <f>K36+O36</f>
        <v>553840</v>
      </c>
      <c r="N36" s="16"/>
      <c r="O36" s="118">
        <v>93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69.196428571428569</v>
      </c>
      <c r="V36" s="16"/>
      <c r="W36" s="141"/>
      <c r="X36" s="109"/>
      <c r="Y36" s="109"/>
      <c r="Z36" s="109"/>
    </row>
    <row r="37" spans="1:26" ht="12" customHeight="1" x14ac:dyDescent="0.2">
      <c r="A37" s="115" t="s">
        <v>247</v>
      </c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'19 ABRIL (DOMINGO)'!M37</f>
        <v>617432</v>
      </c>
      <c r="L37" s="16"/>
      <c r="M37" s="107">
        <f t="shared" ref="M37:M40" si="2">K37+O37</f>
        <v>617547</v>
      </c>
      <c r="N37" s="16"/>
      <c r="O37" s="118">
        <v>115</v>
      </c>
      <c r="P37" s="16"/>
      <c r="R37" s="16"/>
      <c r="S37" s="95">
        <f t="shared" si="0"/>
        <v>8</v>
      </c>
      <c r="T37" s="16"/>
      <c r="U37" s="57">
        <f t="shared" si="1"/>
        <v>79.861111111111114</v>
      </c>
      <c r="V37" s="16"/>
      <c r="W37" s="141"/>
      <c r="X37" s="109"/>
      <c r="Y37" s="109"/>
      <c r="Z37" s="109"/>
    </row>
    <row r="38" spans="1:26" ht="12" customHeight="1" x14ac:dyDescent="0.2">
      <c r="A38" s="115" t="s">
        <v>57</v>
      </c>
      <c r="B38" s="12">
        <v>1</v>
      </c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'19 ABRIL (DOMINGO)'!M38</f>
        <v>595167</v>
      </c>
      <c r="L38" s="16"/>
      <c r="M38" s="107">
        <f t="shared" si="2"/>
        <v>595287</v>
      </c>
      <c r="N38" s="16"/>
      <c r="O38" s="118">
        <v>120</v>
      </c>
      <c r="P38" s="16"/>
      <c r="R38" s="16"/>
      <c r="S38" s="95">
        <f t="shared" si="0"/>
        <v>8</v>
      </c>
      <c r="T38" s="16"/>
      <c r="U38" s="57">
        <f t="shared" si="1"/>
        <v>83.333333333333343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'19 ABRIL (DOMINGO)'!M39</f>
        <v>681806.4</v>
      </c>
      <c r="L39" s="16"/>
      <c r="M39" s="107">
        <f t="shared" si="2"/>
        <v>681936.4</v>
      </c>
      <c r="N39" s="16"/>
      <c r="O39" s="118">
        <v>130</v>
      </c>
      <c r="P39" s="16"/>
      <c r="R39" s="16"/>
      <c r="S39" s="95">
        <f t="shared" si="0"/>
        <v>8</v>
      </c>
      <c r="T39" s="16"/>
      <c r="U39" s="57">
        <f t="shared" si="1"/>
        <v>93.390804597701148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'19 ABRIL (DOMINGO)'!M40</f>
        <v>738971.5</v>
      </c>
      <c r="L40" s="16"/>
      <c r="M40" s="107">
        <f t="shared" si="2"/>
        <v>739089.5</v>
      </c>
      <c r="N40" s="16"/>
      <c r="O40" s="118">
        <v>118</v>
      </c>
      <c r="P40" s="16"/>
      <c r="R40" s="16"/>
      <c r="S40" s="95">
        <f t="shared" si="0"/>
        <v>8</v>
      </c>
      <c r="T40" s="16"/>
      <c r="U40" s="57">
        <f t="shared" si="1"/>
        <v>84.770114942528735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82.110358511220582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8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'19 ABRIL (DOMINGO)'!M51</f>
        <v>646969.59999999974</v>
      </c>
      <c r="L51" s="16"/>
      <c r="M51" s="107">
        <f>K51+O51</f>
        <v>647059.59999999974</v>
      </c>
      <c r="N51" s="16"/>
      <c r="O51" s="118">
        <v>90</v>
      </c>
      <c r="P51" s="16"/>
      <c r="R51" s="58"/>
      <c r="S51" s="95">
        <f>+S50</f>
        <v>8</v>
      </c>
      <c r="T51" s="58"/>
      <c r="U51" s="57">
        <f t="shared" ref="U51:U59" si="3">O51/(H51*60*S51)*100000</f>
        <v>65.55944055944056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'19 ABRIL (DOMINGO)'!M52</f>
        <v>753297.69999999984</v>
      </c>
      <c r="L52" s="16"/>
      <c r="M52" s="107">
        <f t="shared" ref="M52:M59" si="4">K52+O52</f>
        <v>753407.69999999984</v>
      </c>
      <c r="N52" s="16"/>
      <c r="O52" s="118">
        <v>110</v>
      </c>
      <c r="P52" s="16"/>
      <c r="R52" s="58"/>
      <c r="S52" s="95">
        <f t="shared" ref="S52:S59" si="5">+S51</f>
        <v>8</v>
      </c>
      <c r="T52" s="58"/>
      <c r="U52" s="57">
        <f t="shared" si="3"/>
        <v>84.563345633456336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'19 ABRIL (DOMINGO)'!M53</f>
        <v>654406.79999999981</v>
      </c>
      <c r="L53" s="16"/>
      <c r="M53" s="107">
        <f t="shared" si="4"/>
        <v>654526.79999999981</v>
      </c>
      <c r="N53" s="16"/>
      <c r="O53" s="118">
        <v>120</v>
      </c>
      <c r="P53" s="16"/>
      <c r="R53" s="58"/>
      <c r="S53" s="95">
        <f t="shared" si="5"/>
        <v>8</v>
      </c>
      <c r="T53" s="58"/>
      <c r="U53" s="57">
        <f t="shared" si="3"/>
        <v>87.108013937282223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'19 ABRIL (DOMINGO)'!M54</f>
        <v>662530.69999999972</v>
      </c>
      <c r="L54" s="16"/>
      <c r="M54" s="107">
        <f t="shared" si="4"/>
        <v>662652.69999999972</v>
      </c>
      <c r="N54" s="16"/>
      <c r="O54" s="118">
        <v>122</v>
      </c>
      <c r="P54" s="16"/>
      <c r="R54" s="58"/>
      <c r="S54" s="95">
        <f t="shared" si="5"/>
        <v>8</v>
      </c>
      <c r="T54" s="58"/>
      <c r="U54" s="57">
        <f t="shared" si="3"/>
        <v>84.161147902869757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'19 ABRIL (DOMINGO)'!M55</f>
        <v>647592.69999999972</v>
      </c>
      <c r="L55" s="16"/>
      <c r="M55" s="107">
        <f t="shared" si="4"/>
        <v>647728.69999999972</v>
      </c>
      <c r="N55" s="16"/>
      <c r="O55" s="118">
        <v>136</v>
      </c>
      <c r="P55" s="16"/>
      <c r="R55" s="58"/>
      <c r="S55" s="95">
        <f t="shared" si="5"/>
        <v>8</v>
      </c>
      <c r="T55" s="58"/>
      <c r="U55" s="57">
        <f t="shared" si="3"/>
        <v>96.371882086167801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'19 ABRIL (DOMINGO)'!M56</f>
        <v>677426.29999999993</v>
      </c>
      <c r="L56" s="16"/>
      <c r="M56" s="107">
        <f t="shared" si="4"/>
        <v>677520.29999999993</v>
      </c>
      <c r="N56" s="16"/>
      <c r="O56" s="118">
        <v>94</v>
      </c>
      <c r="P56" s="16"/>
      <c r="R56" s="58"/>
      <c r="S56" s="95">
        <f t="shared" si="5"/>
        <v>8</v>
      </c>
      <c r="T56" s="58"/>
      <c r="U56" s="57">
        <f t="shared" si="3"/>
        <v>64.63146314631463</v>
      </c>
      <c r="V56" s="58"/>
      <c r="W56" s="141"/>
      <c r="Y56" s="109"/>
      <c r="Z56" s="109"/>
    </row>
    <row r="57" spans="1:26" ht="12" customHeight="1" x14ac:dyDescent="0.2">
      <c r="A57" s="115" t="s">
        <v>115</v>
      </c>
      <c r="B57" s="12">
        <v>1</v>
      </c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'19 ABRIL (DOMINGO)'!M57</f>
        <v>633183.9</v>
      </c>
      <c r="L57" s="16"/>
      <c r="M57" s="107">
        <f t="shared" si="4"/>
        <v>633281.9</v>
      </c>
      <c r="N57" s="16"/>
      <c r="O57" s="118">
        <v>98</v>
      </c>
      <c r="P57" s="16"/>
      <c r="R57" s="58"/>
      <c r="S57" s="95">
        <f t="shared" si="5"/>
        <v>8</v>
      </c>
      <c r="T57" s="58"/>
      <c r="U57" s="57">
        <f t="shared" si="3"/>
        <v>68.055555555555557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'19 ABRIL (DOMINGO)'!M58</f>
        <v>657292.89999999979</v>
      </c>
      <c r="L58" s="16"/>
      <c r="M58" s="107">
        <f t="shared" si="4"/>
        <v>657419.89999999979</v>
      </c>
      <c r="N58" s="16"/>
      <c r="O58" s="118">
        <v>127</v>
      </c>
      <c r="P58" s="16"/>
      <c r="R58" s="58"/>
      <c r="S58" s="95">
        <f t="shared" si="5"/>
        <v>8</v>
      </c>
      <c r="T58" s="58"/>
      <c r="U58" s="57">
        <f t="shared" si="3"/>
        <v>86.748633879781423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'19 ABRIL (DOMINGO)'!M59</f>
        <v>694618.19999999984</v>
      </c>
      <c r="L59" s="16"/>
      <c r="M59" s="107">
        <f t="shared" si="4"/>
        <v>694761.19999999984</v>
      </c>
      <c r="N59" s="16"/>
      <c r="O59" s="118">
        <v>143</v>
      </c>
      <c r="P59" s="16"/>
      <c r="R59" s="58"/>
      <c r="S59" s="95">
        <f t="shared" si="5"/>
        <v>8</v>
      </c>
      <c r="T59" s="58"/>
      <c r="U59" s="57">
        <f t="shared" si="3"/>
        <v>96.102150537634415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81.477959248722527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7.6190476190476186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21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'19 ABRIL (DOMINGO)'!M69</f>
        <v>388476.30000000005</v>
      </c>
      <c r="L69" s="16"/>
      <c r="M69" s="107">
        <f t="shared" ref="M69:M90" si="6">K69+O69</f>
        <v>388625.30000000005</v>
      </c>
      <c r="N69" s="16"/>
      <c r="O69" s="118">
        <v>149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77.604166666666657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'19 ABRIL (DOMINGO)'!M70</f>
        <v>370159.90000000014</v>
      </c>
      <c r="L70" s="16"/>
      <c r="M70" s="107">
        <f t="shared" si="6"/>
        <v>370289.90000000014</v>
      </c>
      <c r="N70" s="16"/>
      <c r="O70" s="118">
        <v>130</v>
      </c>
      <c r="P70" s="16"/>
      <c r="Q70" s="16"/>
      <c r="R70" s="16"/>
      <c r="S70" s="95">
        <f t="shared" si="7"/>
        <v>8</v>
      </c>
      <c r="T70" s="16"/>
      <c r="U70" s="57">
        <f t="shared" si="8"/>
        <v>96.726190476190482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'19 ABRIL (DOMINGO)'!M71</f>
        <v>403620</v>
      </c>
      <c r="L71" s="16"/>
      <c r="M71" s="107">
        <f t="shared" si="6"/>
        <v>403748</v>
      </c>
      <c r="N71" s="16"/>
      <c r="O71" s="118">
        <v>128</v>
      </c>
      <c r="P71" s="16"/>
      <c r="Q71" s="16"/>
      <c r="R71" s="16"/>
      <c r="S71" s="95">
        <f t="shared" si="7"/>
        <v>8</v>
      </c>
      <c r="T71" s="16"/>
      <c r="U71" s="57">
        <f t="shared" si="8"/>
        <v>70.175438596491219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'19 ABRIL (DOMINGO)'!M72</f>
        <v>407207</v>
      </c>
      <c r="L72" s="16"/>
      <c r="M72" s="107">
        <f t="shared" si="6"/>
        <v>407356</v>
      </c>
      <c r="N72" s="16"/>
      <c r="O72" s="118">
        <v>149</v>
      </c>
      <c r="P72" s="16"/>
      <c r="Q72" s="16"/>
      <c r="R72" s="16"/>
      <c r="S72" s="95">
        <f t="shared" si="7"/>
        <v>8</v>
      </c>
      <c r="T72" s="16"/>
      <c r="U72" s="57">
        <f t="shared" si="8"/>
        <v>88.69047619047619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'19 ABRIL (DOMINGO)'!M73</f>
        <v>407261.5</v>
      </c>
      <c r="L73" s="16"/>
      <c r="M73" s="107">
        <f t="shared" si="6"/>
        <v>407391.5</v>
      </c>
      <c r="N73" s="16"/>
      <c r="O73" s="118">
        <v>130</v>
      </c>
      <c r="P73" s="16"/>
      <c r="Q73" s="16"/>
      <c r="R73" s="16"/>
      <c r="S73" s="95">
        <f t="shared" si="7"/>
        <v>8</v>
      </c>
      <c r="T73" s="16"/>
      <c r="U73" s="57">
        <f t="shared" si="8"/>
        <v>84.635416666666671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'19 ABRIL (DOMINGO)'!M74</f>
        <v>414298</v>
      </c>
      <c r="L74" s="16"/>
      <c r="M74" s="107">
        <f t="shared" si="6"/>
        <v>414435</v>
      </c>
      <c r="N74" s="16"/>
      <c r="O74" s="118">
        <v>137</v>
      </c>
      <c r="P74" s="16"/>
      <c r="Q74" s="16"/>
      <c r="R74" s="16"/>
      <c r="S74" s="95">
        <f t="shared" si="7"/>
        <v>8</v>
      </c>
      <c r="T74" s="16"/>
      <c r="U74" s="57">
        <f t="shared" si="8"/>
        <v>85.199004975124382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'19 ABRIL (DOMINGO)'!M75</f>
        <v>679695.39999999991</v>
      </c>
      <c r="L75" s="16"/>
      <c r="M75" s="107">
        <f t="shared" si="6"/>
        <v>679836.39999999991</v>
      </c>
      <c r="N75" s="16"/>
      <c r="O75" s="118">
        <v>141</v>
      </c>
      <c r="P75" s="16"/>
      <c r="Q75" s="16"/>
      <c r="R75" s="16"/>
      <c r="S75" s="95">
        <f t="shared" si="7"/>
        <v>8</v>
      </c>
      <c r="T75" s="16"/>
      <c r="U75" s="57">
        <f t="shared" si="8"/>
        <v>97.268211920529794</v>
      </c>
      <c r="V75" s="58"/>
      <c r="W75" s="109"/>
      <c r="Y75" s="109"/>
      <c r="Z75" s="109"/>
    </row>
    <row r="76" spans="1:26" ht="12" customHeight="1" x14ac:dyDescent="0.2">
      <c r="A76" s="115" t="s">
        <v>56</v>
      </c>
      <c r="B76" s="12"/>
      <c r="C76" s="12">
        <v>1</v>
      </c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'19 ABRIL (DOMINGO)'!M76</f>
        <v>646693.79999999981</v>
      </c>
      <c r="L76" s="16"/>
      <c r="M76" s="107">
        <f t="shared" si="6"/>
        <v>646793.79999999981</v>
      </c>
      <c r="N76" s="16"/>
      <c r="O76" s="118">
        <v>100</v>
      </c>
      <c r="P76" s="16"/>
      <c r="Q76" s="16"/>
      <c r="R76" s="16"/>
      <c r="S76" s="95">
        <f t="shared" si="7"/>
        <v>8</v>
      </c>
      <c r="T76" s="16"/>
      <c r="U76" s="57">
        <f t="shared" si="8"/>
        <v>68.984547461368663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'19 ABRIL (DOMINGO)'!M77</f>
        <v>712335.09999999974</v>
      </c>
      <c r="L77" s="16"/>
      <c r="M77" s="107">
        <f t="shared" si="6"/>
        <v>712453.09999999974</v>
      </c>
      <c r="N77" s="16"/>
      <c r="O77" s="118">
        <v>118</v>
      </c>
      <c r="P77" s="16"/>
      <c r="Q77" s="16"/>
      <c r="R77" s="16"/>
      <c r="S77" s="95">
        <f t="shared" si="7"/>
        <v>8</v>
      </c>
      <c r="T77" s="16"/>
      <c r="U77" s="57">
        <f t="shared" si="8"/>
        <v>80.866228070175438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'19 ABRIL (DOMINGO)'!M78</f>
        <v>671366.49999999965</v>
      </c>
      <c r="L78" s="16"/>
      <c r="M78" s="107">
        <f t="shared" si="6"/>
        <v>671432.49999999965</v>
      </c>
      <c r="N78" s="16"/>
      <c r="O78" s="118">
        <v>66</v>
      </c>
      <c r="P78" s="16"/>
      <c r="Q78" s="16"/>
      <c r="R78" s="16"/>
      <c r="S78" s="95">
        <f t="shared" si="7"/>
        <v>8</v>
      </c>
      <c r="T78" s="16"/>
      <c r="U78" s="57">
        <f t="shared" si="8"/>
        <v>48.245614035087719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'19 ABRIL (DOMINGO)'!M79</f>
        <v>670884.39999999956</v>
      </c>
      <c r="L79" s="16"/>
      <c r="M79" s="107">
        <f t="shared" si="6"/>
        <v>670989.39999999956</v>
      </c>
      <c r="N79" s="16"/>
      <c r="O79" s="118">
        <v>105</v>
      </c>
      <c r="P79" s="16"/>
      <c r="Q79" s="16"/>
      <c r="R79" s="16"/>
      <c r="S79" s="95">
        <f t="shared" si="7"/>
        <v>8</v>
      </c>
      <c r="T79" s="16"/>
      <c r="U79" s="57">
        <f t="shared" si="8"/>
        <v>72.916666666666671</v>
      </c>
      <c r="V79" s="58"/>
      <c r="W79" s="110"/>
      <c r="Y79" s="110"/>
      <c r="Z79" s="110"/>
    </row>
    <row r="80" spans="1:26" ht="12" customHeight="1" x14ac:dyDescent="0.2">
      <c r="A80" s="115" t="s">
        <v>57</v>
      </c>
      <c r="B80" s="12">
        <v>1</v>
      </c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'19 ABRIL (DOMINGO)'!M80</f>
        <v>635614.7999999997</v>
      </c>
      <c r="L80" s="16"/>
      <c r="M80" s="107">
        <f t="shared" si="6"/>
        <v>635716.7999999997</v>
      </c>
      <c r="N80" s="16"/>
      <c r="O80" s="118">
        <v>102</v>
      </c>
      <c r="P80" s="16"/>
      <c r="Q80" s="16"/>
      <c r="R80" s="16"/>
      <c r="S80" s="95">
        <f t="shared" si="7"/>
        <v>8</v>
      </c>
      <c r="T80" s="16"/>
      <c r="U80" s="57">
        <f t="shared" si="8"/>
        <v>68.993506493506501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'19 ABRIL (DOMINGO)'!M81</f>
        <v>699671.17999999982</v>
      </c>
      <c r="L81" s="16"/>
      <c r="M81" s="107">
        <f t="shared" si="6"/>
        <v>699797.17999999982</v>
      </c>
      <c r="N81" s="16"/>
      <c r="O81" s="118">
        <v>126</v>
      </c>
      <c r="P81" s="16"/>
      <c r="Q81" s="16"/>
      <c r="R81" s="16"/>
      <c r="S81" s="95">
        <f t="shared" si="7"/>
        <v>8</v>
      </c>
      <c r="T81" s="16"/>
      <c r="U81" s="57">
        <f t="shared" si="8"/>
        <v>79.545454545454547</v>
      </c>
      <c r="V81" s="58"/>
      <c r="W81" s="110"/>
      <c r="Y81" s="110"/>
      <c r="Z81" s="110"/>
    </row>
    <row r="82" spans="1:26" ht="12" customHeight="1" x14ac:dyDescent="0.2">
      <c r="A82" s="115" t="s">
        <v>157</v>
      </c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'19 ABRIL (DOMINGO)'!M82</f>
        <v>620748.29999999993</v>
      </c>
      <c r="L82" s="16"/>
      <c r="M82" s="107">
        <f t="shared" si="6"/>
        <v>620820.29999999993</v>
      </c>
      <c r="N82" s="16"/>
      <c r="O82" s="118">
        <v>72</v>
      </c>
      <c r="P82" s="16"/>
      <c r="Q82" s="16"/>
      <c r="R82" s="16"/>
      <c r="S82" s="95">
        <v>5</v>
      </c>
      <c r="T82" s="16"/>
      <c r="U82" s="57">
        <f t="shared" si="8"/>
        <v>94.488188976377955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'19 ABRIL (DOMINGO)'!M83</f>
        <v>684106.50000000012</v>
      </c>
      <c r="L83" s="16"/>
      <c r="M83" s="107">
        <f t="shared" si="6"/>
        <v>684202.50000000012</v>
      </c>
      <c r="N83" s="16"/>
      <c r="O83" s="118">
        <v>96</v>
      </c>
      <c r="P83" s="16"/>
      <c r="Q83" s="16"/>
      <c r="R83" s="16"/>
      <c r="S83" s="95">
        <f>+S68</f>
        <v>8</v>
      </c>
      <c r="T83" s="16"/>
      <c r="U83" s="57">
        <f t="shared" si="8"/>
        <v>75.187969924812037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'19 ABRIL (DOMINGO)'!M84</f>
        <v>643954.49999999988</v>
      </c>
      <c r="L84" s="16"/>
      <c r="M84" s="107">
        <f t="shared" si="6"/>
        <v>644062.49999999988</v>
      </c>
      <c r="N84" s="16"/>
      <c r="O84" s="118">
        <v>108</v>
      </c>
      <c r="P84" s="16"/>
      <c r="Q84" s="16"/>
      <c r="R84" s="16"/>
      <c r="S84" s="95">
        <f t="shared" si="7"/>
        <v>8</v>
      </c>
      <c r="T84" s="16"/>
      <c r="U84" s="57">
        <f t="shared" si="8"/>
        <v>68.181818181818187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'19 ABRIL (DOMINGO)'!M85</f>
        <v>621930.73999999976</v>
      </c>
      <c r="L85" s="16"/>
      <c r="M85" s="107">
        <f t="shared" si="6"/>
        <v>622032.73999999976</v>
      </c>
      <c r="N85" s="16"/>
      <c r="O85" s="118">
        <v>102</v>
      </c>
      <c r="P85" s="16"/>
      <c r="Q85" s="16"/>
      <c r="R85" s="16"/>
      <c r="S85" s="95">
        <f t="shared" si="7"/>
        <v>8</v>
      </c>
      <c r="T85" s="16"/>
      <c r="U85" s="57">
        <f t="shared" si="8"/>
        <v>66.40625</v>
      </c>
      <c r="V85" s="58"/>
      <c r="W85" s="110"/>
      <c r="Y85" s="110"/>
      <c r="Z85" s="110"/>
    </row>
    <row r="86" spans="1:26" ht="12" customHeight="1" x14ac:dyDescent="0.2">
      <c r="A86" s="115" t="s">
        <v>248</v>
      </c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'19 ABRIL (DOMINGO)'!M86</f>
        <v>644973</v>
      </c>
      <c r="L86" s="16"/>
      <c r="M86" s="107">
        <f t="shared" si="6"/>
        <v>644973</v>
      </c>
      <c r="N86" s="16"/>
      <c r="O86" s="118">
        <v>0</v>
      </c>
      <c r="P86" s="16"/>
      <c r="Q86" s="16"/>
      <c r="R86" s="16"/>
      <c r="S86" s="95"/>
      <c r="T86" s="16"/>
      <c r="U86" s="57"/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'19 ABRIL (DOMINGO)'!M87</f>
        <v>377315.2</v>
      </c>
      <c r="L87" s="16"/>
      <c r="M87" s="107">
        <f t="shared" si="6"/>
        <v>377433.2</v>
      </c>
      <c r="N87" s="16"/>
      <c r="O87" s="118">
        <v>118</v>
      </c>
      <c r="P87" s="16"/>
      <c r="Q87" s="16"/>
      <c r="R87" s="16"/>
      <c r="S87" s="95">
        <f>+S68</f>
        <v>8</v>
      </c>
      <c r="T87" s="16"/>
      <c r="U87" s="57">
        <f t="shared" si="8"/>
        <v>80.601092896174862</v>
      </c>
      <c r="V87" s="58"/>
      <c r="W87" s="110"/>
      <c r="Y87" s="110"/>
      <c r="Z87" s="110"/>
    </row>
    <row r="88" spans="1:26" ht="12" customHeight="1" x14ac:dyDescent="0.2">
      <c r="A88" s="115" t="s">
        <v>157</v>
      </c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'19 ABRIL (DOMINGO)'!M88</f>
        <v>401465</v>
      </c>
      <c r="L88" s="16"/>
      <c r="M88" s="107">
        <f t="shared" si="6"/>
        <v>401522</v>
      </c>
      <c r="N88" s="16"/>
      <c r="O88" s="118">
        <v>57</v>
      </c>
      <c r="P88" s="16"/>
      <c r="Q88" s="16"/>
      <c r="R88" s="16"/>
      <c r="S88" s="95">
        <v>3</v>
      </c>
      <c r="T88" s="16"/>
      <c r="U88" s="57">
        <f t="shared" si="8"/>
        <v>98.958333333333343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'19 ABRIL (DOMINGO)'!M89</f>
        <v>405950</v>
      </c>
      <c r="L89" s="16"/>
      <c r="M89" s="107">
        <f t="shared" si="6"/>
        <v>406100</v>
      </c>
      <c r="N89" s="16"/>
      <c r="O89" s="118">
        <v>150</v>
      </c>
      <c r="P89" s="16"/>
      <c r="Q89" s="16"/>
      <c r="R89" s="16"/>
      <c r="S89" s="95">
        <f>+S68</f>
        <v>8</v>
      </c>
      <c r="T89" s="16"/>
      <c r="U89" s="57">
        <f t="shared" si="8"/>
        <v>82.020997375328079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'19 ABRIL (DOMINGO)'!M90</f>
        <v>389063.3</v>
      </c>
      <c r="L90" s="16"/>
      <c r="M90" s="107">
        <f t="shared" si="6"/>
        <v>389176.3</v>
      </c>
      <c r="N90" s="16"/>
      <c r="O90" s="118">
        <v>113</v>
      </c>
      <c r="P90" s="16"/>
      <c r="Q90" s="16"/>
      <c r="R90" s="16"/>
      <c r="S90" s="95">
        <f t="shared" si="7"/>
        <v>8</v>
      </c>
      <c r="T90" s="16"/>
      <c r="U90" s="57">
        <f t="shared" si="8"/>
        <v>69.240196078431367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78.806465215746698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62</v>
      </c>
      <c r="O108" s="197"/>
      <c r="P108" s="197"/>
      <c r="Q108" s="197"/>
      <c r="R108" s="8" t="s">
        <v>26</v>
      </c>
      <c r="S108" s="198" t="s">
        <v>95</v>
      </c>
      <c r="T108" s="197"/>
      <c r="U108" s="197"/>
      <c r="W108" s="8" t="s">
        <v>12</v>
      </c>
      <c r="X108" s="8"/>
      <c r="Y108" s="199">
        <v>46132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253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'19 ABRIL (DOMINGO)'!M125</f>
        <v>488065.39999999997</v>
      </c>
      <c r="L125" s="16"/>
      <c r="M125" s="107">
        <f>K125+O125</f>
        <v>488153.39999999997</v>
      </c>
      <c r="N125" s="16"/>
      <c r="O125" s="118">
        <v>88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65.476190476190467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'19 ABRIL (DOMINGO)'!M126</f>
        <v>549415.6</v>
      </c>
      <c r="L126" s="16"/>
      <c r="M126" s="107">
        <f t="shared" ref="M126:M129" si="11">K126+O126</f>
        <v>549507.6</v>
      </c>
      <c r="N126" s="16"/>
      <c r="O126" s="118">
        <v>92</v>
      </c>
      <c r="P126" s="16"/>
      <c r="R126" s="16"/>
      <c r="S126" s="64">
        <f t="shared" si="9"/>
        <v>8</v>
      </c>
      <c r="T126" s="16"/>
      <c r="U126" s="57">
        <f t="shared" si="10"/>
        <v>63.888888888888893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'19 ABRIL (DOMINGO)'!M127</f>
        <v>526064.4</v>
      </c>
      <c r="L127" s="16"/>
      <c r="M127" s="107">
        <f t="shared" si="11"/>
        <v>526165.4</v>
      </c>
      <c r="N127" s="16"/>
      <c r="O127" s="118">
        <v>101</v>
      </c>
      <c r="P127" s="16"/>
      <c r="R127" s="16"/>
      <c r="S127" s="64">
        <f t="shared" si="9"/>
        <v>8</v>
      </c>
      <c r="T127" s="16"/>
      <c r="U127" s="57">
        <f t="shared" si="10"/>
        <v>70.138888888888886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'19 ABRIL (DOMINGO)'!M128</f>
        <v>603963</v>
      </c>
      <c r="L128" s="16"/>
      <c r="M128" s="107">
        <f t="shared" si="11"/>
        <v>604097</v>
      </c>
      <c r="N128" s="16"/>
      <c r="O128" s="118">
        <v>134</v>
      </c>
      <c r="P128" s="16"/>
      <c r="R128" s="16"/>
      <c r="S128" s="64">
        <f t="shared" si="9"/>
        <v>8</v>
      </c>
      <c r="T128" s="16"/>
      <c r="U128" s="57">
        <f t="shared" si="10"/>
        <v>96.264367816091962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'19 ABRIL (DOMINGO)'!M129</f>
        <v>650179</v>
      </c>
      <c r="L129" s="16"/>
      <c r="M129" s="107">
        <f t="shared" si="11"/>
        <v>650303</v>
      </c>
      <c r="N129" s="16"/>
      <c r="O129" s="118">
        <v>124</v>
      </c>
      <c r="P129" s="16"/>
      <c r="R129" s="16"/>
      <c r="S129" s="64">
        <f t="shared" si="9"/>
        <v>8</v>
      </c>
      <c r="T129" s="16"/>
      <c r="U129" s="57">
        <f t="shared" si="10"/>
        <v>89.080459770114942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76.96975916803504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6.333333333333333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 t="s">
        <v>250</v>
      </c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'19 ABRIL (DOMINGO)'!M140</f>
        <v>566131.2999999997</v>
      </c>
      <c r="L140" s="16"/>
      <c r="M140" s="107">
        <f>K140+O140</f>
        <v>566147.2999999997</v>
      </c>
      <c r="N140" s="16"/>
      <c r="O140" s="118">
        <v>16</v>
      </c>
      <c r="P140" s="16"/>
      <c r="R140" s="58"/>
      <c r="S140" s="64">
        <v>1</v>
      </c>
      <c r="T140" s="58"/>
      <c r="U140" s="57">
        <f t="shared" ref="U140:U148" si="12">O140/(H140*60*S140)*100000</f>
        <v>93.240093240093245</v>
      </c>
      <c r="V140" s="58"/>
      <c r="W140" s="141"/>
      <c r="Y140" s="109"/>
      <c r="Z140" s="109"/>
    </row>
    <row r="141" spans="1:26" x14ac:dyDescent="0.2">
      <c r="A141" s="115" t="s">
        <v>252</v>
      </c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'19 ABRIL (DOMINGO)'!M141</f>
        <v>656416.20000000019</v>
      </c>
      <c r="L141" s="16"/>
      <c r="M141" s="107">
        <f t="shared" ref="M141:M148" si="13">K141+O141</f>
        <v>656500.20000000019</v>
      </c>
      <c r="N141" s="16"/>
      <c r="O141" s="118">
        <v>84</v>
      </c>
      <c r="P141" s="16"/>
      <c r="R141" s="58"/>
      <c r="S141" s="95">
        <v>5.5</v>
      </c>
      <c r="T141" s="58"/>
      <c r="U141" s="57">
        <f t="shared" si="12"/>
        <v>93.928212009392823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'19 ABRIL (DOMINGO)'!M142</f>
        <v>566725.29999999981</v>
      </c>
      <c r="L142" s="16"/>
      <c r="M142" s="107">
        <f t="shared" si="13"/>
        <v>566820.29999999981</v>
      </c>
      <c r="N142" s="16"/>
      <c r="O142" s="118">
        <v>95</v>
      </c>
      <c r="P142" s="16"/>
      <c r="R142" s="58"/>
      <c r="S142" s="64">
        <f>+S139</f>
        <v>8</v>
      </c>
      <c r="T142" s="58"/>
      <c r="U142" s="57">
        <f t="shared" si="12"/>
        <v>68.960511033681769</v>
      </c>
      <c r="V142" s="58"/>
      <c r="W142" s="141"/>
      <c r="Y142" s="110"/>
      <c r="Z142" s="110"/>
    </row>
    <row r="143" spans="1:26" x14ac:dyDescent="0.2">
      <c r="A143" s="115" t="s">
        <v>251</v>
      </c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'19 ABRIL (DOMINGO)'!M143</f>
        <v>575608.79999999946</v>
      </c>
      <c r="L143" s="16"/>
      <c r="M143" s="107">
        <f t="shared" si="13"/>
        <v>575718.79999999946</v>
      </c>
      <c r="N143" s="16"/>
      <c r="O143" s="118">
        <v>110</v>
      </c>
      <c r="P143" s="16"/>
      <c r="R143" s="58"/>
      <c r="S143" s="95">
        <v>6.5</v>
      </c>
      <c r="T143" s="58"/>
      <c r="U143" s="57">
        <f t="shared" si="12"/>
        <v>93.394464255391412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'19 ABRIL (DOMINGO)'!M144</f>
        <v>571007.2999999997</v>
      </c>
      <c r="L144" s="16"/>
      <c r="M144" s="107">
        <f t="shared" si="13"/>
        <v>571143.2999999997</v>
      </c>
      <c r="N144" s="16"/>
      <c r="O144" s="118">
        <v>136</v>
      </c>
      <c r="P144" s="16"/>
      <c r="R144" s="58"/>
      <c r="S144" s="64">
        <f>+S139</f>
        <v>8</v>
      </c>
      <c r="T144" s="58"/>
      <c r="U144" s="57">
        <f t="shared" si="12"/>
        <v>96.371882086167801</v>
      </c>
      <c r="V144" s="58"/>
      <c r="W144" s="141"/>
      <c r="Y144" s="110"/>
      <c r="Z144" s="110"/>
    </row>
    <row r="145" spans="1:26" x14ac:dyDescent="0.2">
      <c r="A145" s="115" t="s">
        <v>252</v>
      </c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'19 ABRIL (DOMINGO)'!M145</f>
        <v>601853.99999999953</v>
      </c>
      <c r="L145" s="16"/>
      <c r="M145" s="107">
        <f t="shared" si="13"/>
        <v>601923.99999999953</v>
      </c>
      <c r="N145" s="16"/>
      <c r="O145" s="118">
        <v>70</v>
      </c>
      <c r="P145" s="16"/>
      <c r="R145" s="58"/>
      <c r="S145" s="64">
        <v>4</v>
      </c>
      <c r="T145" s="58"/>
      <c r="U145" s="57">
        <f t="shared" si="12"/>
        <v>96.25962596259626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'19 ABRIL (DOMINGO)'!M146</f>
        <v>556588.33999999973</v>
      </c>
      <c r="L146" s="16"/>
      <c r="M146" s="107">
        <f t="shared" si="13"/>
        <v>556687.33999999973</v>
      </c>
      <c r="N146" s="16"/>
      <c r="O146" s="118">
        <v>99</v>
      </c>
      <c r="P146" s="16"/>
      <c r="R146" s="58"/>
      <c r="S146" s="64">
        <f>+S139</f>
        <v>8</v>
      </c>
      <c r="T146" s="58"/>
      <c r="U146" s="57">
        <f t="shared" si="12"/>
        <v>68.75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'19 ABRIL (DOMINGO)'!M147</f>
        <v>574363.59999999928</v>
      </c>
      <c r="L147" s="16"/>
      <c r="M147" s="107">
        <f t="shared" si="13"/>
        <v>574476.59999999928</v>
      </c>
      <c r="N147" s="16"/>
      <c r="O147" s="118">
        <v>113</v>
      </c>
      <c r="P147" s="16"/>
      <c r="R147" s="58"/>
      <c r="S147" s="64">
        <f t="shared" ref="S147:S148" si="14">+S146</f>
        <v>8</v>
      </c>
      <c r="T147" s="58"/>
      <c r="U147" s="57">
        <f t="shared" si="12"/>
        <v>77.185792349726768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'19 ABRIL (DOMINGO)'!M148</f>
        <v>610750.39999999967</v>
      </c>
      <c r="L148" s="16"/>
      <c r="M148" s="107">
        <f t="shared" si="13"/>
        <v>610874.39999999967</v>
      </c>
      <c r="N148" s="16"/>
      <c r="O148" s="118">
        <v>124</v>
      </c>
      <c r="P148" s="16"/>
      <c r="R148" s="58"/>
      <c r="S148" s="64">
        <f t="shared" si="14"/>
        <v>8</v>
      </c>
      <c r="T148" s="58"/>
      <c r="U148" s="57">
        <f t="shared" si="12"/>
        <v>83.333333333333343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85.713768252264828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7.7727272727272725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'19 ABRIL (DOMINGO)'!M158</f>
        <v>364500.6</v>
      </c>
      <c r="L158" s="16"/>
      <c r="M158" s="107">
        <f t="shared" ref="M158:M179" si="15">K158+O158</f>
        <v>364648.6</v>
      </c>
      <c r="N158" s="16"/>
      <c r="O158" s="118">
        <v>148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77.083333333333329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'19 ABRIL (DOMINGO)'!M159</f>
        <v>348638</v>
      </c>
      <c r="L159" s="16"/>
      <c r="M159" s="107">
        <f t="shared" si="15"/>
        <v>348751</v>
      </c>
      <c r="N159" s="16"/>
      <c r="O159" s="118">
        <v>113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84.077380952380949</v>
      </c>
      <c r="V159" s="58"/>
      <c r="Y159" s="109"/>
      <c r="Z159" s="109"/>
    </row>
    <row r="160" spans="1:26" x14ac:dyDescent="0.2">
      <c r="A160" s="115" t="s">
        <v>252</v>
      </c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'19 ABRIL (DOMINGO)'!M160</f>
        <v>377528.3</v>
      </c>
      <c r="L160" s="16"/>
      <c r="M160" s="107">
        <f t="shared" si="15"/>
        <v>377645.3</v>
      </c>
      <c r="N160" s="16"/>
      <c r="O160" s="118">
        <v>117</v>
      </c>
      <c r="P160" s="16"/>
      <c r="Q160" s="16"/>
      <c r="R160" s="16"/>
      <c r="S160" s="64">
        <f t="shared" si="16"/>
        <v>8</v>
      </c>
      <c r="T160" s="16"/>
      <c r="U160" s="57">
        <f t="shared" si="17"/>
        <v>64.14473684210526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'19 ABRIL (DOMINGO)'!M161</f>
        <v>382650</v>
      </c>
      <c r="L161" s="16"/>
      <c r="M161" s="107">
        <f t="shared" si="15"/>
        <v>382795</v>
      </c>
      <c r="N161" s="16"/>
      <c r="O161" s="118">
        <v>145</v>
      </c>
      <c r="P161" s="16"/>
      <c r="Q161" s="16"/>
      <c r="R161" s="16"/>
      <c r="S161" s="64">
        <f>+S157</f>
        <v>8</v>
      </c>
      <c r="T161" s="16"/>
      <c r="U161" s="57">
        <f t="shared" si="17"/>
        <v>86.30952380952381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'19 ABRIL (DOMINGO)'!M162</f>
        <v>377784.5</v>
      </c>
      <c r="L162" s="16"/>
      <c r="M162" s="107">
        <f t="shared" si="15"/>
        <v>377935.5</v>
      </c>
      <c r="N162" s="16"/>
      <c r="O162" s="118">
        <v>151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98.307291666666657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'19 ABRIL (DOMINGO)'!M163</f>
        <v>379897.1</v>
      </c>
      <c r="L163" s="16"/>
      <c r="M163" s="107">
        <f t="shared" si="15"/>
        <v>380038.1</v>
      </c>
      <c r="N163" s="16"/>
      <c r="O163" s="118">
        <v>141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87.686567164179095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'19 ABRIL (DOMINGO)'!M164</f>
        <v>596427.7999999997</v>
      </c>
      <c r="L164" s="16"/>
      <c r="M164" s="107">
        <f t="shared" si="15"/>
        <v>596567.7999999997</v>
      </c>
      <c r="N164" s="16"/>
      <c r="O164" s="118">
        <v>140</v>
      </c>
      <c r="P164" s="16"/>
      <c r="Q164" s="16"/>
      <c r="R164" s="16"/>
      <c r="S164" s="64">
        <f t="shared" si="16"/>
        <v>8</v>
      </c>
      <c r="T164" s="16"/>
      <c r="U164" s="57">
        <f t="shared" si="17"/>
        <v>96.578366445916117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'19 ABRIL (DOMINGO)'!M165</f>
        <v>572609.39999999967</v>
      </c>
      <c r="L165" s="16"/>
      <c r="M165" s="107">
        <f t="shared" si="15"/>
        <v>572735.39999999967</v>
      </c>
      <c r="N165" s="16"/>
      <c r="O165" s="118">
        <v>126</v>
      </c>
      <c r="P165" s="16"/>
      <c r="Q165" s="16"/>
      <c r="R165" s="16"/>
      <c r="S165" s="64">
        <f t="shared" si="16"/>
        <v>8</v>
      </c>
      <c r="T165" s="16"/>
      <c r="U165" s="57">
        <f t="shared" si="17"/>
        <v>86.920529801324506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'19 ABRIL (DOMINGO)'!M166</f>
        <v>620258.29999999946</v>
      </c>
      <c r="L166" s="16"/>
      <c r="M166" s="107">
        <f t="shared" si="15"/>
        <v>620384.29999999946</v>
      </c>
      <c r="N166" s="16"/>
      <c r="O166" s="118">
        <v>126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86.348684210526315</v>
      </c>
      <c r="V166" s="58"/>
      <c r="Y166" s="109"/>
      <c r="Z166" s="109"/>
    </row>
    <row r="167" spans="1:26" x14ac:dyDescent="0.2">
      <c r="A167" s="115" t="s">
        <v>252</v>
      </c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'19 ABRIL (DOMINGO)'!M167</f>
        <v>586832.89999999909</v>
      </c>
      <c r="L167" s="16"/>
      <c r="M167" s="107">
        <f t="shared" si="15"/>
        <v>586882.89999999909</v>
      </c>
      <c r="N167" s="16"/>
      <c r="O167" s="118">
        <v>50</v>
      </c>
      <c r="P167" s="16"/>
      <c r="Q167" s="16"/>
      <c r="R167" s="16"/>
      <c r="S167" s="64">
        <v>3</v>
      </c>
      <c r="T167" s="16"/>
      <c r="U167" s="57">
        <f t="shared" si="17"/>
        <v>97.465886939571149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'19 ABRIL (DOMINGO)'!M168</f>
        <v>583369.69999999995</v>
      </c>
      <c r="L168" s="16"/>
      <c r="M168" s="107">
        <f t="shared" si="15"/>
        <v>583478.69999999995</v>
      </c>
      <c r="N168" s="16"/>
      <c r="O168" s="118">
        <v>109</v>
      </c>
      <c r="P168" s="16"/>
      <c r="Q168" s="16"/>
      <c r="R168" s="16"/>
      <c r="S168" s="64">
        <f>+S157</f>
        <v>8</v>
      </c>
      <c r="T168" s="16"/>
      <c r="U168" s="57">
        <f t="shared" si="17"/>
        <v>75.694444444444443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'19 ABRIL (DOMINGO)'!M169</f>
        <v>555370.99999999977</v>
      </c>
      <c r="L169" s="16"/>
      <c r="M169" s="107">
        <f t="shared" si="15"/>
        <v>555502.99999999977</v>
      </c>
      <c r="N169" s="16"/>
      <c r="O169" s="118">
        <v>132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89.285714285714278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'19 ABRIL (DOMINGO)'!M170</f>
        <v>615131.60000000009</v>
      </c>
      <c r="L170" s="16"/>
      <c r="M170" s="107">
        <f t="shared" si="15"/>
        <v>615217.60000000009</v>
      </c>
      <c r="N170" s="16"/>
      <c r="O170" s="118">
        <v>86</v>
      </c>
      <c r="P170" s="16"/>
      <c r="Q170" s="16"/>
      <c r="R170" s="16"/>
      <c r="S170" s="64">
        <f t="shared" si="16"/>
        <v>8</v>
      </c>
      <c r="T170" s="16"/>
      <c r="U170" s="57">
        <f t="shared" si="17"/>
        <v>54.292929292929294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'19 ABRIL (DOMINGO)'!M171</f>
        <v>546462.69999999949</v>
      </c>
      <c r="L171" s="16"/>
      <c r="M171" s="107">
        <f t="shared" si="15"/>
        <v>546581.69999999949</v>
      </c>
      <c r="N171" s="16"/>
      <c r="O171" s="118">
        <v>119</v>
      </c>
      <c r="P171" s="16"/>
      <c r="Q171" s="16"/>
      <c r="R171" s="16"/>
      <c r="S171" s="64">
        <f t="shared" si="16"/>
        <v>8</v>
      </c>
      <c r="T171" s="16"/>
      <c r="U171" s="57">
        <f t="shared" si="17"/>
        <v>97.604986876640424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'19 ABRIL (DOMINGO)'!M172</f>
        <v>603946.09999999974</v>
      </c>
      <c r="L172" s="16"/>
      <c r="M172" s="107">
        <f t="shared" si="15"/>
        <v>604045.09999999974</v>
      </c>
      <c r="N172" s="16"/>
      <c r="O172" s="118">
        <v>99</v>
      </c>
      <c r="P172" s="16"/>
      <c r="Q172" s="16"/>
      <c r="R172" s="16"/>
      <c r="S172" s="64">
        <f t="shared" si="16"/>
        <v>8</v>
      </c>
      <c r="T172" s="16"/>
      <c r="U172" s="57">
        <f t="shared" si="17"/>
        <v>77.537593984962399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'19 ABRIL (DOMINGO)'!M173</f>
        <v>571644.49999999977</v>
      </c>
      <c r="L173" s="16"/>
      <c r="M173" s="107">
        <f t="shared" si="15"/>
        <v>571767.49999999977</v>
      </c>
      <c r="N173" s="16"/>
      <c r="O173" s="118">
        <v>123</v>
      </c>
      <c r="P173" s="16"/>
      <c r="Q173" s="16"/>
      <c r="R173" s="16"/>
      <c r="S173" s="64">
        <f t="shared" si="16"/>
        <v>8</v>
      </c>
      <c r="T173" s="16"/>
      <c r="U173" s="57">
        <f t="shared" si="17"/>
        <v>77.651515151515156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'19 ABRIL (DOMINGO)'!M174</f>
        <v>549672.29999999935</v>
      </c>
      <c r="L174" s="16"/>
      <c r="M174" s="107">
        <f t="shared" si="15"/>
        <v>549672.29999999935</v>
      </c>
      <c r="N174" s="16"/>
      <c r="O174" s="118">
        <v>0</v>
      </c>
      <c r="P174" s="16"/>
      <c r="Q174" s="16"/>
      <c r="R174" s="16"/>
      <c r="S174" s="64">
        <f t="shared" si="16"/>
        <v>8</v>
      </c>
      <c r="T174" s="16"/>
      <c r="U174" s="57">
        <f t="shared" si="17"/>
        <v>0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'19 ABRIL (DOMINGO)'!M175</f>
        <v>572323.19999999949</v>
      </c>
      <c r="L175" s="16"/>
      <c r="M175" s="107">
        <f t="shared" si="15"/>
        <v>572440.19999999949</v>
      </c>
      <c r="N175" s="16"/>
      <c r="O175" s="118">
        <v>117</v>
      </c>
      <c r="P175" s="16"/>
      <c r="Q175" s="16"/>
      <c r="R175" s="16"/>
      <c r="S175" s="64">
        <f t="shared" si="16"/>
        <v>8</v>
      </c>
      <c r="T175" s="16"/>
      <c r="U175" s="57">
        <f t="shared" si="17"/>
        <v>81.25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'19 ABRIL (DOMINGO)'!M176</f>
        <v>350487.5</v>
      </c>
      <c r="L176" s="16"/>
      <c r="M176" s="107">
        <f t="shared" si="15"/>
        <v>350591.5</v>
      </c>
      <c r="N176" s="16"/>
      <c r="O176" s="118">
        <v>104</v>
      </c>
      <c r="P176" s="16"/>
      <c r="Q176" s="16"/>
      <c r="R176" s="16"/>
      <c r="S176" s="64">
        <f t="shared" si="16"/>
        <v>8</v>
      </c>
      <c r="T176" s="16"/>
      <c r="U176" s="57">
        <f t="shared" si="17"/>
        <v>71.038251366120221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'19 ABRIL (DOMINGO)'!M177</f>
        <v>369778.60000000003</v>
      </c>
      <c r="L177" s="16"/>
      <c r="M177" s="107">
        <f t="shared" si="15"/>
        <v>369921.60000000003</v>
      </c>
      <c r="N177" s="16"/>
      <c r="O177" s="118">
        <v>143</v>
      </c>
      <c r="P177" s="16"/>
      <c r="Q177" s="16"/>
      <c r="R177" s="16"/>
      <c r="S177" s="64">
        <f t="shared" si="16"/>
        <v>8</v>
      </c>
      <c r="T177" s="16"/>
      <c r="U177" s="57">
        <f t="shared" si="17"/>
        <v>93.098958333333343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'19 ABRIL (DOMINGO)'!M178</f>
        <v>379826</v>
      </c>
      <c r="L178" s="16"/>
      <c r="M178" s="107">
        <f t="shared" si="15"/>
        <v>379945</v>
      </c>
      <c r="N178" s="16"/>
      <c r="O178" s="118">
        <v>119</v>
      </c>
      <c r="P178" s="16"/>
      <c r="Q178" s="16"/>
      <c r="R178" s="16"/>
      <c r="S178" s="64">
        <f t="shared" si="16"/>
        <v>8</v>
      </c>
      <c r="T178" s="16"/>
      <c r="U178" s="57">
        <f t="shared" si="17"/>
        <v>65.069991251093612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'19 ABRIL (DOMINGO)'!M179</f>
        <v>362084</v>
      </c>
      <c r="L179" s="16"/>
      <c r="M179" s="107">
        <f t="shared" si="15"/>
        <v>362084</v>
      </c>
      <c r="N179" s="16"/>
      <c r="O179" s="118">
        <v>0</v>
      </c>
      <c r="P179" s="16"/>
      <c r="Q179" s="16"/>
      <c r="R179" s="16"/>
      <c r="S179" s="64">
        <f t="shared" si="16"/>
        <v>8</v>
      </c>
      <c r="T179" s="16"/>
      <c r="U179" s="57">
        <f t="shared" si="17"/>
        <v>0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74.88394027964911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65</v>
      </c>
      <c r="O197" s="197"/>
      <c r="P197" s="197"/>
      <c r="Q197" s="197"/>
      <c r="R197" s="8" t="s">
        <v>26</v>
      </c>
      <c r="S197" s="198" t="s">
        <v>78</v>
      </c>
      <c r="T197" s="197"/>
      <c r="U197" s="197"/>
      <c r="W197" s="8" t="s">
        <v>12</v>
      </c>
      <c r="X197" s="8"/>
      <c r="Y197" s="199">
        <v>46132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254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'19 ABRIL (DOMINGO)'!M214</f>
        <v>493085.6</v>
      </c>
      <c r="L214" s="16"/>
      <c r="M214" s="107">
        <f>K214+O214</f>
        <v>493187.6</v>
      </c>
      <c r="N214" s="16"/>
      <c r="O214" s="118">
        <v>102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75.892857142857139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'19 ABRIL (DOMINGO)'!M215</f>
        <v>551773</v>
      </c>
      <c r="L215" s="16"/>
      <c r="M215" s="107">
        <f t="shared" ref="M215:M218" si="20">K215+O215</f>
        <v>551884</v>
      </c>
      <c r="N215" s="16"/>
      <c r="O215" s="118">
        <v>111</v>
      </c>
      <c r="P215" s="16"/>
      <c r="R215" s="16"/>
      <c r="S215" s="95">
        <f t="shared" si="18"/>
        <v>8</v>
      </c>
      <c r="T215" s="16"/>
      <c r="U215" s="57">
        <f t="shared" si="19"/>
        <v>77.083333333333329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'19 ABRIL (DOMINGO)'!M216</f>
        <v>533266</v>
      </c>
      <c r="L216" s="16"/>
      <c r="M216" s="107">
        <f t="shared" si="20"/>
        <v>533373</v>
      </c>
      <c r="N216" s="16"/>
      <c r="O216" s="118">
        <v>107</v>
      </c>
      <c r="P216" s="16"/>
      <c r="R216" s="16"/>
      <c r="S216" s="95">
        <f t="shared" si="18"/>
        <v>8</v>
      </c>
      <c r="T216" s="16"/>
      <c r="U216" s="57">
        <f t="shared" si="19"/>
        <v>74.305555555555557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'19 ABRIL (DOMINGO)'!M217</f>
        <v>609662</v>
      </c>
      <c r="L217" s="16"/>
      <c r="M217" s="107">
        <f t="shared" si="20"/>
        <v>609799</v>
      </c>
      <c r="N217" s="16"/>
      <c r="O217" s="118">
        <v>137</v>
      </c>
      <c r="P217" s="16"/>
      <c r="R217" s="16"/>
      <c r="S217" s="95">
        <f t="shared" si="18"/>
        <v>8</v>
      </c>
      <c r="T217" s="16"/>
      <c r="U217" s="57">
        <f t="shared" si="19"/>
        <v>98.419540229885044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'19 ABRIL (DOMINGO)'!M218</f>
        <v>661074</v>
      </c>
      <c r="L218" s="16"/>
      <c r="M218" s="107">
        <f t="shared" si="20"/>
        <v>661202</v>
      </c>
      <c r="N218" s="16"/>
      <c r="O218" s="118">
        <v>128</v>
      </c>
      <c r="P218" s="16"/>
      <c r="R218" s="16"/>
      <c r="S218" s="95">
        <f t="shared" si="18"/>
        <v>8</v>
      </c>
      <c r="T218" s="16"/>
      <c r="U218" s="57">
        <f t="shared" si="19"/>
        <v>91.954022988505741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83.53106185002737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7.333333333333333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'19 ABRIL (DOMINGO)'!M229</f>
        <v>566436.19999999995</v>
      </c>
      <c r="L229" s="16"/>
      <c r="M229" s="107">
        <f>K229+O229</f>
        <v>566551.19999999995</v>
      </c>
      <c r="N229" s="16"/>
      <c r="O229" s="118">
        <v>115</v>
      </c>
      <c r="P229" s="16"/>
      <c r="R229" s="58"/>
      <c r="S229" s="95">
        <f t="shared" ref="S229:S231" si="21">+S228</f>
        <v>8</v>
      </c>
      <c r="T229" s="58"/>
      <c r="U229" s="57">
        <f t="shared" ref="U229:U237" si="22">O229/(H229*60*S229)*100000</f>
        <v>83.770396270396276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'19 ABRIL (DOMINGO)'!M230</f>
        <v>656645.69999999995</v>
      </c>
      <c r="L230" s="16"/>
      <c r="M230" s="107">
        <f t="shared" ref="M230:M237" si="23">K230+O230</f>
        <v>656734.69999999995</v>
      </c>
      <c r="N230" s="16"/>
      <c r="O230" s="118">
        <v>89</v>
      </c>
      <c r="P230" s="16"/>
      <c r="R230" s="58"/>
      <c r="S230" s="95">
        <f t="shared" si="21"/>
        <v>8</v>
      </c>
      <c r="T230" s="58"/>
      <c r="U230" s="57">
        <f t="shared" si="22"/>
        <v>68.419434194341932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'19 ABRIL (DOMINGO)'!M231</f>
        <v>571088.89999999991</v>
      </c>
      <c r="L231" s="16"/>
      <c r="M231" s="107">
        <f t="shared" si="23"/>
        <v>571191.89999999991</v>
      </c>
      <c r="N231" s="16"/>
      <c r="O231" s="118">
        <v>103</v>
      </c>
      <c r="P231" s="16"/>
      <c r="R231" s="58"/>
      <c r="S231" s="95">
        <f t="shared" si="21"/>
        <v>8</v>
      </c>
      <c r="T231" s="58"/>
      <c r="U231" s="57">
        <f t="shared" si="22"/>
        <v>74.767711962833914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'19 ABRIL (DOMINGO)'!M232</f>
        <v>577255.70000000007</v>
      </c>
      <c r="L232" s="16"/>
      <c r="M232" s="107">
        <f t="shared" si="23"/>
        <v>577287.70000000007</v>
      </c>
      <c r="N232" s="16"/>
      <c r="O232" s="118">
        <v>32</v>
      </c>
      <c r="P232" s="16"/>
      <c r="R232" s="58"/>
      <c r="S232" s="95">
        <v>2</v>
      </c>
      <c r="T232" s="58"/>
      <c r="U232" s="57">
        <f t="shared" si="22"/>
        <v>88.300220750551873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'19 ABRIL (DOMINGO)'!M233</f>
        <v>570649.5</v>
      </c>
      <c r="L233" s="16"/>
      <c r="M233" s="107">
        <f t="shared" si="23"/>
        <v>570785.5</v>
      </c>
      <c r="N233" s="16"/>
      <c r="O233" s="118">
        <v>136</v>
      </c>
      <c r="P233" s="16"/>
      <c r="R233" s="58"/>
      <c r="S233" s="95">
        <f>+S228</f>
        <v>8</v>
      </c>
      <c r="T233" s="58"/>
      <c r="U233" s="57">
        <f t="shared" si="22"/>
        <v>96.371882086167801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'19 ABRIL (DOMINGO)'!M234</f>
        <v>597464.6</v>
      </c>
      <c r="L234" s="16"/>
      <c r="M234" s="107">
        <f t="shared" si="23"/>
        <v>597568.6</v>
      </c>
      <c r="N234" s="16"/>
      <c r="O234" s="118">
        <v>104</v>
      </c>
      <c r="P234" s="16"/>
      <c r="R234" s="58"/>
      <c r="S234" s="95">
        <f t="shared" ref="S234:S237" si="24">+S233</f>
        <v>8</v>
      </c>
      <c r="T234" s="58"/>
      <c r="U234" s="57">
        <f t="shared" si="22"/>
        <v>71.507150715071504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'19 ABRIL (DOMINGO)'!M235</f>
        <v>555377.5</v>
      </c>
      <c r="L235" s="16"/>
      <c r="M235" s="107">
        <f t="shared" si="23"/>
        <v>555492.5</v>
      </c>
      <c r="N235" s="16"/>
      <c r="O235" s="118">
        <v>115</v>
      </c>
      <c r="P235" s="16"/>
      <c r="R235" s="58"/>
      <c r="S235" s="95">
        <f t="shared" si="24"/>
        <v>8</v>
      </c>
      <c r="T235" s="58"/>
      <c r="U235" s="57">
        <f t="shared" si="22"/>
        <v>79.861111111111114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'19 ABRIL (DOMINGO)'!M236</f>
        <v>573078</v>
      </c>
      <c r="L236" s="16"/>
      <c r="M236" s="107">
        <f t="shared" si="23"/>
        <v>573190</v>
      </c>
      <c r="N236" s="16"/>
      <c r="O236" s="118">
        <v>112</v>
      </c>
      <c r="P236" s="16"/>
      <c r="R236" s="58"/>
      <c r="S236" s="95">
        <f t="shared" si="24"/>
        <v>8</v>
      </c>
      <c r="T236" s="58"/>
      <c r="U236" s="57">
        <f t="shared" si="22"/>
        <v>76.502732240437155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'19 ABRIL (DOMINGO)'!M237</f>
        <v>609195</v>
      </c>
      <c r="L237" s="16"/>
      <c r="M237" s="107">
        <f t="shared" si="23"/>
        <v>609324</v>
      </c>
      <c r="N237" s="16"/>
      <c r="O237" s="118">
        <v>129</v>
      </c>
      <c r="P237" s="16"/>
      <c r="R237" s="58"/>
      <c r="S237" s="95">
        <f t="shared" si="24"/>
        <v>8</v>
      </c>
      <c r="T237" s="58"/>
      <c r="U237" s="57">
        <f t="shared" si="22"/>
        <v>86.693548387096769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80.688243079778687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7.8571428571428568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21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'19 ABRIL (DOMINGO)'!M247</f>
        <v>364784</v>
      </c>
      <c r="L247" s="16"/>
      <c r="M247" s="107">
        <f t="shared" ref="M247:M268" si="25">K247+O247</f>
        <v>364926</v>
      </c>
      <c r="N247" s="16"/>
      <c r="O247" s="118">
        <v>142</v>
      </c>
      <c r="P247" s="16"/>
      <c r="Q247" s="16"/>
      <c r="R247" s="16"/>
      <c r="S247" s="95">
        <f t="shared" ref="S247:S268" si="26">+S246</f>
        <v>8</v>
      </c>
      <c r="T247" s="16"/>
      <c r="U247" s="57">
        <f t="shared" ref="U247:U268" si="27">O247/(H247*60*S247)*100000</f>
        <v>73.958333333333329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'19 ABRIL (DOMINGO)'!M248</f>
        <v>344243</v>
      </c>
      <c r="L248" s="16"/>
      <c r="M248" s="107">
        <f t="shared" si="25"/>
        <v>344356</v>
      </c>
      <c r="N248" s="16"/>
      <c r="O248" s="118">
        <v>113</v>
      </c>
      <c r="P248" s="16"/>
      <c r="Q248" s="16"/>
      <c r="R248" s="16"/>
      <c r="S248" s="95">
        <f t="shared" si="26"/>
        <v>8</v>
      </c>
      <c r="T248" s="16"/>
      <c r="U248" s="57">
        <f t="shared" si="27"/>
        <v>84.077380952380949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'19 ABRIL (DOMINGO)'!M249</f>
        <v>375057</v>
      </c>
      <c r="L249" s="16"/>
      <c r="M249" s="107">
        <f t="shared" si="25"/>
        <v>375183</v>
      </c>
      <c r="N249" s="16"/>
      <c r="O249" s="118">
        <v>126</v>
      </c>
      <c r="P249" s="16"/>
      <c r="Q249" s="16"/>
      <c r="R249" s="16"/>
      <c r="S249" s="95">
        <f t="shared" si="26"/>
        <v>8</v>
      </c>
      <c r="T249" s="16"/>
      <c r="U249" s="57">
        <f t="shared" si="27"/>
        <v>69.078947368421055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'19 ABRIL (DOMINGO)'!M250</f>
        <v>381097</v>
      </c>
      <c r="L250" s="16"/>
      <c r="M250" s="107">
        <f t="shared" si="25"/>
        <v>381235</v>
      </c>
      <c r="N250" s="16"/>
      <c r="O250" s="118">
        <v>138</v>
      </c>
      <c r="P250" s="16"/>
      <c r="Q250" s="16"/>
      <c r="R250" s="16"/>
      <c r="S250" s="95">
        <f t="shared" si="26"/>
        <v>8</v>
      </c>
      <c r="T250" s="16"/>
      <c r="U250" s="57">
        <f t="shared" si="27"/>
        <v>82.142857142857153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'19 ABRIL (DOMINGO)'!M251</f>
        <v>374760</v>
      </c>
      <c r="L251" s="16"/>
      <c r="M251" s="107">
        <f t="shared" si="25"/>
        <v>374908</v>
      </c>
      <c r="N251" s="16"/>
      <c r="O251" s="118">
        <v>148</v>
      </c>
      <c r="P251" s="16"/>
      <c r="Q251" s="16"/>
      <c r="R251" s="16"/>
      <c r="S251" s="95">
        <f t="shared" si="26"/>
        <v>8</v>
      </c>
      <c r="T251" s="16"/>
      <c r="U251" s="57">
        <f t="shared" si="27"/>
        <v>96.354166666666671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'19 ABRIL (DOMINGO)'!M252</f>
        <v>380137</v>
      </c>
      <c r="L252" s="16"/>
      <c r="M252" s="107">
        <f t="shared" si="25"/>
        <v>380267</v>
      </c>
      <c r="N252" s="16"/>
      <c r="O252" s="118">
        <v>130</v>
      </c>
      <c r="P252" s="16"/>
      <c r="Q252" s="16"/>
      <c r="R252" s="16"/>
      <c r="S252" s="95">
        <f t="shared" si="26"/>
        <v>8</v>
      </c>
      <c r="T252" s="16"/>
      <c r="U252" s="57">
        <f t="shared" si="27"/>
        <v>80.845771144278601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'19 ABRIL (DOMINGO)'!M253</f>
        <v>608715.49999999988</v>
      </c>
      <c r="L253" s="16"/>
      <c r="M253" s="107">
        <f t="shared" si="25"/>
        <v>608848.49999999988</v>
      </c>
      <c r="N253" s="16"/>
      <c r="O253" s="118">
        <v>133</v>
      </c>
      <c r="P253" s="16"/>
      <c r="Q253" s="16"/>
      <c r="R253" s="16"/>
      <c r="S253" s="95">
        <f t="shared" si="26"/>
        <v>8</v>
      </c>
      <c r="T253" s="16"/>
      <c r="U253" s="57">
        <f t="shared" si="27"/>
        <v>91.749448123620311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'19 ABRIL (DOMINGO)'!M254</f>
        <v>580419.19999999995</v>
      </c>
      <c r="L254" s="16"/>
      <c r="M254" s="107">
        <f t="shared" si="25"/>
        <v>580538.19999999995</v>
      </c>
      <c r="N254" s="16"/>
      <c r="O254" s="118">
        <v>119</v>
      </c>
      <c r="P254" s="16"/>
      <c r="Q254" s="16"/>
      <c r="R254" s="16"/>
      <c r="S254" s="95">
        <f t="shared" si="26"/>
        <v>8</v>
      </c>
      <c r="T254" s="16"/>
      <c r="U254" s="57">
        <f t="shared" si="27"/>
        <v>82.0916114790287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'19 ABRIL (DOMINGO)'!M255</f>
        <v>633798.19999999995</v>
      </c>
      <c r="L255" s="16"/>
      <c r="M255" s="107">
        <f t="shared" si="25"/>
        <v>633938.19999999995</v>
      </c>
      <c r="N255" s="16"/>
      <c r="O255" s="118">
        <v>140</v>
      </c>
      <c r="P255" s="16"/>
      <c r="Q255" s="16"/>
      <c r="R255" s="16"/>
      <c r="S255" s="95">
        <f t="shared" si="26"/>
        <v>8</v>
      </c>
      <c r="T255" s="16"/>
      <c r="U255" s="57">
        <f t="shared" si="27"/>
        <v>95.942982456140342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'19 ABRIL (DOMINGO)'!M256</f>
        <v>598000</v>
      </c>
      <c r="L256" s="16"/>
      <c r="M256" s="107">
        <f t="shared" si="25"/>
        <v>598118</v>
      </c>
      <c r="N256" s="16"/>
      <c r="O256" s="118">
        <v>118</v>
      </c>
      <c r="P256" s="16"/>
      <c r="Q256" s="16"/>
      <c r="R256" s="16"/>
      <c r="S256" s="95">
        <f t="shared" si="26"/>
        <v>8</v>
      </c>
      <c r="T256" s="16"/>
      <c r="U256" s="57">
        <f t="shared" si="27"/>
        <v>86.257309941520461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'19 ABRIL (DOMINGO)'!M257</f>
        <v>592187</v>
      </c>
      <c r="L257" s="16"/>
      <c r="M257" s="107">
        <f t="shared" si="25"/>
        <v>592299</v>
      </c>
      <c r="N257" s="16"/>
      <c r="O257" s="118">
        <v>112</v>
      </c>
      <c r="P257" s="16"/>
      <c r="Q257" s="16"/>
      <c r="R257" s="16"/>
      <c r="S257" s="95">
        <f t="shared" si="26"/>
        <v>8</v>
      </c>
      <c r="T257" s="16"/>
      <c r="U257" s="57">
        <f t="shared" si="27"/>
        <v>77.777777777777771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'19 ABRIL (DOMINGO)'!M258</f>
        <v>565228.80000000005</v>
      </c>
      <c r="L258" s="16"/>
      <c r="M258" s="107">
        <f t="shared" si="25"/>
        <v>565366.80000000005</v>
      </c>
      <c r="N258" s="16"/>
      <c r="O258" s="118">
        <v>138</v>
      </c>
      <c r="P258" s="16"/>
      <c r="Q258" s="16"/>
      <c r="R258" s="16"/>
      <c r="S258" s="95">
        <f t="shared" si="26"/>
        <v>8</v>
      </c>
      <c r="T258" s="16"/>
      <c r="U258" s="57">
        <f t="shared" si="27"/>
        <v>93.344155844155836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'19 ABRIL (DOMINGO)'!M259</f>
        <v>620905.19999999995</v>
      </c>
      <c r="L259" s="16"/>
      <c r="M259" s="107">
        <f t="shared" si="25"/>
        <v>621034.19999999995</v>
      </c>
      <c r="N259" s="16"/>
      <c r="O259" s="118">
        <v>129</v>
      </c>
      <c r="P259" s="16"/>
      <c r="Q259" s="16"/>
      <c r="R259" s="16"/>
      <c r="S259" s="95">
        <f t="shared" si="26"/>
        <v>8</v>
      </c>
      <c r="T259" s="16"/>
      <c r="U259" s="57">
        <f t="shared" si="27"/>
        <v>81.439393939393938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'19 ABRIL (DOMINGO)'!M260</f>
        <v>548879.19999999995</v>
      </c>
      <c r="L260" s="16"/>
      <c r="M260" s="107">
        <f t="shared" si="25"/>
        <v>548992.19999999995</v>
      </c>
      <c r="N260" s="16"/>
      <c r="O260" s="118">
        <v>113</v>
      </c>
      <c r="P260" s="16"/>
      <c r="Q260" s="16"/>
      <c r="R260" s="16"/>
      <c r="S260" s="95">
        <f t="shared" si="26"/>
        <v>8</v>
      </c>
      <c r="T260" s="16"/>
      <c r="U260" s="57">
        <f t="shared" si="27"/>
        <v>92.683727034120736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'19 ABRIL (DOMINGO)'!M261</f>
        <v>611813.80000000005</v>
      </c>
      <c r="L261" s="16"/>
      <c r="M261" s="107">
        <f t="shared" si="25"/>
        <v>611913.80000000005</v>
      </c>
      <c r="N261" s="16"/>
      <c r="O261" s="118">
        <v>100</v>
      </c>
      <c r="P261" s="16"/>
      <c r="Q261" s="16"/>
      <c r="R261" s="16"/>
      <c r="S261" s="95">
        <f t="shared" si="26"/>
        <v>8</v>
      </c>
      <c r="T261" s="16"/>
      <c r="U261" s="57">
        <f t="shared" si="27"/>
        <v>78.320802005012524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'19 ABRIL (DOMINGO)'!M262</f>
        <v>577593.79999999993</v>
      </c>
      <c r="L262" s="16"/>
      <c r="M262" s="107">
        <f t="shared" si="25"/>
        <v>577700.79999999993</v>
      </c>
      <c r="N262" s="16"/>
      <c r="O262" s="118">
        <v>107</v>
      </c>
      <c r="P262" s="16"/>
      <c r="Q262" s="16"/>
      <c r="R262" s="16"/>
      <c r="S262" s="95">
        <f t="shared" si="26"/>
        <v>8</v>
      </c>
      <c r="T262" s="16"/>
      <c r="U262" s="57">
        <f t="shared" si="27"/>
        <v>67.550505050505052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'19 ABRIL (DOMINGO)'!M263</f>
        <v>557989.1</v>
      </c>
      <c r="L263" s="16"/>
      <c r="M263" s="107">
        <f t="shared" si="25"/>
        <v>558075.1</v>
      </c>
      <c r="N263" s="16"/>
      <c r="O263" s="118">
        <v>86</v>
      </c>
      <c r="P263" s="16"/>
      <c r="Q263" s="16"/>
      <c r="R263" s="16"/>
      <c r="S263" s="95">
        <v>5</v>
      </c>
      <c r="T263" s="16"/>
      <c r="U263" s="57">
        <f t="shared" si="27"/>
        <v>89.583333333333329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'19 ABRIL (DOMINGO)'!M264</f>
        <v>578623.9</v>
      </c>
      <c r="L264" s="16"/>
      <c r="M264" s="107">
        <f t="shared" si="25"/>
        <v>578623.9</v>
      </c>
      <c r="N264" s="16"/>
      <c r="O264" s="118">
        <v>0</v>
      </c>
      <c r="P264" s="16"/>
      <c r="Q264" s="16"/>
      <c r="R264" s="16"/>
      <c r="S264" s="95"/>
      <c r="T264" s="16"/>
      <c r="U264" s="57"/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'19 ABRIL (DOMINGO)'!M265</f>
        <v>346479.4</v>
      </c>
      <c r="L265" s="16"/>
      <c r="M265" s="107">
        <f t="shared" si="25"/>
        <v>346615.4</v>
      </c>
      <c r="N265" s="16"/>
      <c r="O265" s="118">
        <v>136</v>
      </c>
      <c r="P265" s="16"/>
      <c r="Q265" s="16"/>
      <c r="R265" s="16"/>
      <c r="S265" s="95">
        <f>+S246</f>
        <v>8</v>
      </c>
      <c r="T265" s="16"/>
      <c r="U265" s="57">
        <f t="shared" si="27"/>
        <v>92.896174863387984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'19 ABRIL (DOMINGO)'!M266</f>
        <v>369590</v>
      </c>
      <c r="L266" s="16"/>
      <c r="M266" s="107">
        <f t="shared" si="25"/>
        <v>369703</v>
      </c>
      <c r="N266" s="16"/>
      <c r="O266" s="118">
        <v>113</v>
      </c>
      <c r="P266" s="16"/>
      <c r="Q266" s="16"/>
      <c r="R266" s="16"/>
      <c r="S266" s="95">
        <f t="shared" si="26"/>
        <v>8</v>
      </c>
      <c r="T266" s="16"/>
      <c r="U266" s="57">
        <f t="shared" si="27"/>
        <v>73.567708333333329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'19 ABRIL (DOMINGO)'!M267</f>
        <v>377358</v>
      </c>
      <c r="L267" s="16"/>
      <c r="M267" s="107">
        <f t="shared" si="25"/>
        <v>377513</v>
      </c>
      <c r="N267" s="16"/>
      <c r="O267" s="118">
        <v>155</v>
      </c>
      <c r="P267" s="16"/>
      <c r="Q267" s="16"/>
      <c r="R267" s="16"/>
      <c r="S267" s="95">
        <f t="shared" si="26"/>
        <v>8</v>
      </c>
      <c r="T267" s="16"/>
      <c r="U267" s="57">
        <f t="shared" si="27"/>
        <v>84.755030621172352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'19 ABRIL (DOMINGO)'!M268</f>
        <v>362810</v>
      </c>
      <c r="L268" s="16"/>
      <c r="M268" s="107">
        <f t="shared" si="25"/>
        <v>362889</v>
      </c>
      <c r="N268" s="16"/>
      <c r="O268" s="118">
        <v>79</v>
      </c>
      <c r="P268" s="16"/>
      <c r="Q268" s="16"/>
      <c r="R268" s="16"/>
      <c r="S268" s="95">
        <f t="shared" si="26"/>
        <v>8</v>
      </c>
      <c r="T268" s="16"/>
      <c r="U268" s="57">
        <f t="shared" si="27"/>
        <v>48.406862745098039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82.039251435978031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bAjwOSwBt8xluH3wsdxn7P2N6z0uMvlN8jYhjB/R3eKT0eENwfFNZWVNq0U131AZ10X6qrQc27sQp2zRmu2Z8w==" saltValue="7NcUgwMHVzSU9kQlABYQpg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2060" priority="225" stopIfTrue="1" operator="equal">
      <formula>1</formula>
    </cfRule>
  </conditionalFormatting>
  <conditionalFormatting sqref="B100:D101">
    <cfRule type="cellIs" dxfId="2059" priority="149" stopIfTrue="1" operator="equal">
      <formula>1</formula>
    </cfRule>
  </conditionalFormatting>
  <conditionalFormatting sqref="B189:D190">
    <cfRule type="cellIs" dxfId="2058" priority="51" stopIfTrue="1" operator="equal">
      <formula>1</formula>
    </cfRule>
  </conditionalFormatting>
  <conditionalFormatting sqref="B278:D279">
    <cfRule type="cellIs" dxfId="2057" priority="34" stopIfTrue="1" operator="equal">
      <formula>1</formula>
    </cfRule>
  </conditionalFormatting>
  <conditionalFormatting sqref="B303:D308 B318:D326 B336:D357">
    <cfRule type="cellIs" dxfId="2056" priority="204" stopIfTrue="1" operator="equal">
      <formula>1</formula>
    </cfRule>
  </conditionalFormatting>
  <conditionalFormatting sqref="B367:D368">
    <cfRule type="cellIs" dxfId="2055" priority="17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054" priority="224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053" priority="223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052" priority="203" stopIfTrue="1" operator="notEqual">
      <formula>0</formula>
    </cfRule>
    <cfRule type="cellIs" dxfId="2051" priority="202" stopIfTrue="1" operator="equal">
      <formula>0</formula>
    </cfRule>
  </conditionalFormatting>
  <conditionalFormatting sqref="H36:H41">
    <cfRule type="cellIs" dxfId="2050" priority="63" operator="lessThan">
      <formula>330</formula>
    </cfRule>
  </conditionalFormatting>
  <conditionalFormatting sqref="H51:H59">
    <cfRule type="cellIs" dxfId="2049" priority="62" operator="lessThan">
      <formula>360</formula>
    </cfRule>
  </conditionalFormatting>
  <conditionalFormatting sqref="H69:H74 H87:H90">
    <cfRule type="cellIs" dxfId="2048" priority="60" operator="lessThan">
      <formula>400</formula>
    </cfRule>
  </conditionalFormatting>
  <conditionalFormatting sqref="H75:H86">
    <cfRule type="cellIs" dxfId="2047" priority="61" operator="lessThan">
      <formula>360</formula>
    </cfRule>
  </conditionalFormatting>
  <conditionalFormatting sqref="H125:H130">
    <cfRule type="cellIs" dxfId="2046" priority="56" operator="lessThan">
      <formula>330</formula>
    </cfRule>
  </conditionalFormatting>
  <conditionalFormatting sqref="H140:H148">
    <cfRule type="cellIs" dxfId="2045" priority="57" operator="lessThan">
      <formula>360</formula>
    </cfRule>
  </conditionalFormatting>
  <conditionalFormatting sqref="H158:H163 H176:H179">
    <cfRule type="cellIs" dxfId="2044" priority="58" operator="lessThan">
      <formula>400</formula>
    </cfRule>
  </conditionalFormatting>
  <conditionalFormatting sqref="H164:H175">
    <cfRule type="cellIs" dxfId="2043" priority="59" operator="lessThan">
      <formula>360</formula>
    </cfRule>
  </conditionalFormatting>
  <conditionalFormatting sqref="H214:H219">
    <cfRule type="cellIs" dxfId="2042" priority="55" operator="lessThan">
      <formula>330</formula>
    </cfRule>
  </conditionalFormatting>
  <conditionalFormatting sqref="H228:H237">
    <cfRule type="cellIs" dxfId="2041" priority="54" operator="lessThan">
      <formula>360</formula>
    </cfRule>
  </conditionalFormatting>
  <conditionalFormatting sqref="H247:H252 H265:H268">
    <cfRule type="cellIs" dxfId="2040" priority="52" operator="lessThan">
      <formula>400</formula>
    </cfRule>
  </conditionalFormatting>
  <conditionalFormatting sqref="H253:H264">
    <cfRule type="cellIs" dxfId="2039" priority="53" operator="lessThan">
      <formula>360</formula>
    </cfRule>
  </conditionalFormatting>
  <conditionalFormatting sqref="H303:H308">
    <cfRule type="cellIs" dxfId="2038" priority="197" operator="lessThan">
      <formula>330</formula>
    </cfRule>
  </conditionalFormatting>
  <conditionalFormatting sqref="H318:H326 H342:H353">
    <cfRule type="cellIs" dxfId="2037" priority="196" operator="lessThan">
      <formula>360</formula>
    </cfRule>
  </conditionalFormatting>
  <conditionalFormatting sqref="H336:H341 H354:H357">
    <cfRule type="cellIs" dxfId="2036" priority="194" operator="lessThan">
      <formula>400</formula>
    </cfRule>
  </conditionalFormatting>
  <conditionalFormatting sqref="K95:K96 M95:M96 O95:O96 A100:A101">
    <cfRule type="cellIs" dxfId="2035" priority="148" stopIfTrue="1" operator="notEqual">
      <formula>0</formula>
    </cfRule>
    <cfRule type="cellIs" dxfId="2034" priority="147" stopIfTrue="1" operator="equal">
      <formula>0</formula>
    </cfRule>
  </conditionalFormatting>
  <conditionalFormatting sqref="K95:K96 M95:M96 O95:O96">
    <cfRule type="cellIs" dxfId="2033" priority="143" stopIfTrue="1" operator="equal">
      <formula>0</formula>
    </cfRule>
    <cfRule type="cellIs" dxfId="2032" priority="146" stopIfTrue="1" operator="notEqual">
      <formula>0</formula>
    </cfRule>
    <cfRule type="cellIs" dxfId="2031" priority="145" stopIfTrue="1" operator="equal">
      <formula>0</formula>
    </cfRule>
    <cfRule type="cellIs" dxfId="2030" priority="144" stopIfTrue="1" operator="notEqual">
      <formula>0</formula>
    </cfRule>
  </conditionalFormatting>
  <conditionalFormatting sqref="K100:K101">
    <cfRule type="cellIs" dxfId="2029" priority="64" stopIfTrue="1" operator="equal">
      <formula>0</formula>
    </cfRule>
    <cfRule type="cellIs" dxfId="2028" priority="65" stopIfTrue="1" operator="notEqual">
      <formula>0</formula>
    </cfRule>
  </conditionalFormatting>
  <conditionalFormatting sqref="K184:K185 M184:M185 O184:O185 A189:A190">
    <cfRule type="cellIs" dxfId="2027" priority="50" stopIfTrue="1" operator="notEqual">
      <formula>0</formula>
    </cfRule>
    <cfRule type="cellIs" dxfId="2026" priority="49" stopIfTrue="1" operator="equal">
      <formula>0</formula>
    </cfRule>
  </conditionalFormatting>
  <conditionalFormatting sqref="K184:K185 M184:M185 O184:O185">
    <cfRule type="cellIs" dxfId="2025" priority="45" stopIfTrue="1" operator="equal">
      <formula>0</formula>
    </cfRule>
    <cfRule type="cellIs" dxfId="2024" priority="46" stopIfTrue="1" operator="notEqual">
      <formula>0</formula>
    </cfRule>
    <cfRule type="cellIs" dxfId="2023" priority="47" stopIfTrue="1" operator="equal">
      <formula>0</formula>
    </cfRule>
    <cfRule type="cellIs" dxfId="2022" priority="48" stopIfTrue="1" operator="notEqual">
      <formula>0</formula>
    </cfRule>
  </conditionalFormatting>
  <conditionalFormatting sqref="K189:K190">
    <cfRule type="cellIs" dxfId="2021" priority="35" stopIfTrue="1" operator="equal">
      <formula>0</formula>
    </cfRule>
    <cfRule type="cellIs" dxfId="2020" priority="36" stopIfTrue="1" operator="notEqual">
      <formula>0</formula>
    </cfRule>
  </conditionalFormatting>
  <conditionalFormatting sqref="K273:K274 M273:M274 O273:O274 A278:A279">
    <cfRule type="cellIs" dxfId="2019" priority="32" stopIfTrue="1" operator="equal">
      <formula>0</formula>
    </cfRule>
    <cfRule type="cellIs" dxfId="2018" priority="33" stopIfTrue="1" operator="notEqual">
      <formula>0</formula>
    </cfRule>
  </conditionalFormatting>
  <conditionalFormatting sqref="K273:K274 M273:M274 O273:O274">
    <cfRule type="cellIs" dxfId="2017" priority="28" stopIfTrue="1" operator="equal">
      <formula>0</formula>
    </cfRule>
    <cfRule type="cellIs" dxfId="2016" priority="29" stopIfTrue="1" operator="notEqual">
      <formula>0</formula>
    </cfRule>
    <cfRule type="cellIs" dxfId="2015" priority="30" stopIfTrue="1" operator="equal">
      <formula>0</formula>
    </cfRule>
    <cfRule type="cellIs" dxfId="2014" priority="31" stopIfTrue="1" operator="notEqual">
      <formula>0</formula>
    </cfRule>
  </conditionalFormatting>
  <conditionalFormatting sqref="K278:K279">
    <cfRule type="cellIs" dxfId="2013" priority="19" stopIfTrue="1" operator="notEqual">
      <formula>0</formula>
    </cfRule>
    <cfRule type="cellIs" dxfId="2012" priority="18" stopIfTrue="1" operator="equal">
      <formula>0</formula>
    </cfRule>
  </conditionalFormatting>
  <conditionalFormatting sqref="K362:K363 M362:M363 O362:O363 A367:A368">
    <cfRule type="cellIs" dxfId="2011" priority="16" stopIfTrue="1" operator="notEqual">
      <formula>0</formula>
    </cfRule>
    <cfRule type="cellIs" dxfId="2010" priority="15" stopIfTrue="1" operator="equal">
      <formula>0</formula>
    </cfRule>
  </conditionalFormatting>
  <conditionalFormatting sqref="K362:K363 M362:M363 O362:O363">
    <cfRule type="cellIs" dxfId="2009" priority="13" stopIfTrue="1" operator="equal">
      <formula>0</formula>
    </cfRule>
    <cfRule type="cellIs" dxfId="2008" priority="12" stopIfTrue="1" operator="notEqual">
      <formula>0</formula>
    </cfRule>
    <cfRule type="cellIs" dxfId="2007" priority="14" stopIfTrue="1" operator="notEqual">
      <formula>0</formula>
    </cfRule>
    <cfRule type="cellIs" dxfId="2006" priority="11" stopIfTrue="1" operator="equal">
      <formula>0</formula>
    </cfRule>
  </conditionalFormatting>
  <conditionalFormatting sqref="K367:K368">
    <cfRule type="cellIs" dxfId="2005" priority="2" stopIfTrue="1" operator="notEqual">
      <formula>0</formula>
    </cfRule>
    <cfRule type="cellIs" dxfId="2004" priority="1" stopIfTrue="1" operator="equal">
      <formula>0</formula>
    </cfRule>
  </conditionalFormatting>
  <conditionalFormatting sqref="M100:M101">
    <cfRule type="cellIs" dxfId="2003" priority="135" stopIfTrue="1" operator="notEqual">
      <formula>0</formula>
    </cfRule>
    <cfRule type="cellIs" dxfId="2002" priority="134" stopIfTrue="1" operator="equal">
      <formula>0</formula>
    </cfRule>
  </conditionalFormatting>
  <conditionalFormatting sqref="M189:M190">
    <cfRule type="cellIs" dxfId="2001" priority="38" stopIfTrue="1" operator="notEqual">
      <formula>0</formula>
    </cfRule>
    <cfRule type="cellIs" dxfId="2000" priority="37" stopIfTrue="1" operator="equal">
      <formula>0</formula>
    </cfRule>
  </conditionalFormatting>
  <conditionalFormatting sqref="M278:M279">
    <cfRule type="cellIs" dxfId="1999" priority="21" stopIfTrue="1" operator="notEqual">
      <formula>0</formula>
    </cfRule>
    <cfRule type="cellIs" dxfId="1998" priority="20" stopIfTrue="1" operator="equal">
      <formula>0</formula>
    </cfRule>
  </conditionalFormatting>
  <conditionalFormatting sqref="M367:M368">
    <cfRule type="cellIs" dxfId="1997" priority="4" stopIfTrue="1" operator="notEqual">
      <formula>0</formula>
    </cfRule>
    <cfRule type="cellIs" dxfId="1996" priority="3" stopIfTrue="1" operator="equal">
      <formula>0</formula>
    </cfRule>
  </conditionalFormatting>
  <conditionalFormatting sqref="S36:S41 S51:S59 S69:S90 S125:S130 S140:S148 S158:S179 S214:S219 S229:S237 S247:S268">
    <cfRule type="cellIs" dxfId="1995" priority="220" operator="lessThan">
      <formula>8</formula>
    </cfRule>
  </conditionalFormatting>
  <conditionalFormatting sqref="S99">
    <cfRule type="cellIs" dxfId="1994" priority="141" stopIfTrue="1" operator="equal">
      <formula>0</formula>
    </cfRule>
    <cfRule type="cellIs" dxfId="1993" priority="142" stopIfTrue="1" operator="notEqual">
      <formula>0</formula>
    </cfRule>
  </conditionalFormatting>
  <conditionalFormatting sqref="S188">
    <cfRule type="cellIs" dxfId="1992" priority="44" stopIfTrue="1" operator="notEqual">
      <formula>0</formula>
    </cfRule>
    <cfRule type="cellIs" dxfId="1991" priority="43" stopIfTrue="1" operator="equal">
      <formula>0</formula>
    </cfRule>
  </conditionalFormatting>
  <conditionalFormatting sqref="S277">
    <cfRule type="cellIs" dxfId="1990" priority="27" stopIfTrue="1" operator="notEqual">
      <formula>0</formula>
    </cfRule>
    <cfRule type="cellIs" dxfId="1989" priority="26" stopIfTrue="1" operator="equal">
      <formula>0</formula>
    </cfRule>
  </conditionalFormatting>
  <conditionalFormatting sqref="S303:S308 S318:S326 S336:S357">
    <cfRule type="cellIs" dxfId="1988" priority="199" operator="lessThan">
      <formula>8</formula>
    </cfRule>
  </conditionalFormatting>
  <conditionalFormatting sqref="S366">
    <cfRule type="cellIs" dxfId="1987" priority="10" stopIfTrue="1" operator="notEqual">
      <formula>0</formula>
    </cfRule>
    <cfRule type="cellIs" dxfId="1986" priority="9" stopIfTrue="1" operator="equal">
      <formula>0</formula>
    </cfRule>
  </conditionalFormatting>
  <conditionalFormatting sqref="U36:U41 U51:U59 U125:U130 U140:U148 U214:U219 U229:U237">
    <cfRule type="cellIs" dxfId="1985" priority="219" operator="lessThan">
      <formula>70</formula>
    </cfRule>
  </conditionalFormatting>
  <conditionalFormatting sqref="U69:U90 U158:U179 U247:U268 U336:U357">
    <cfRule type="cellIs" dxfId="1984" priority="209" operator="lessThan">
      <formula>70</formula>
    </cfRule>
  </conditionalFormatting>
  <conditionalFormatting sqref="U69:U90 U158:U179 U247:U268">
    <cfRule type="cellIs" dxfId="1983" priority="208" operator="lessThan">
      <formula>70</formula>
    </cfRule>
    <cfRule type="cellIs" dxfId="1982" priority="212" operator="lessThan">
      <formula>70</formula>
    </cfRule>
  </conditionalFormatting>
  <conditionalFormatting sqref="U100:U101">
    <cfRule type="cellIs" dxfId="1981" priority="138" operator="lessThan">
      <formula>70</formula>
    </cfRule>
    <cfRule type="cellIs" dxfId="1980" priority="136" operator="lessThan">
      <formula>70</formula>
    </cfRule>
    <cfRule type="cellIs" dxfId="1979" priority="137" operator="lessThan">
      <formula>70</formula>
    </cfRule>
    <cfRule type="cellIs" dxfId="1978" priority="139" operator="lessThan">
      <formula>70</formula>
    </cfRule>
  </conditionalFormatting>
  <conditionalFormatting sqref="U189:U190">
    <cfRule type="cellIs" dxfId="1977" priority="39" operator="lessThan">
      <formula>70</formula>
    </cfRule>
    <cfRule type="cellIs" dxfId="1976" priority="40" operator="lessThan">
      <formula>70</formula>
    </cfRule>
    <cfRule type="cellIs" dxfId="1975" priority="42" operator="lessThan">
      <formula>70</formula>
    </cfRule>
    <cfRule type="cellIs" dxfId="1974" priority="41" operator="lessThan">
      <formula>70</formula>
    </cfRule>
  </conditionalFormatting>
  <conditionalFormatting sqref="U278:U279">
    <cfRule type="cellIs" dxfId="1973" priority="22" operator="lessThan">
      <formula>70</formula>
    </cfRule>
    <cfRule type="cellIs" dxfId="1972" priority="24" operator="lessThan">
      <formula>70</formula>
    </cfRule>
    <cfRule type="cellIs" dxfId="1971" priority="23" operator="lessThan">
      <formula>70</formula>
    </cfRule>
    <cfRule type="cellIs" dxfId="1970" priority="25" operator="lessThan">
      <formula>70</formula>
    </cfRule>
  </conditionalFormatting>
  <conditionalFormatting sqref="U303:U308 U318:U326">
    <cfRule type="cellIs" dxfId="1969" priority="198" operator="lessThan">
      <formula>70</formula>
    </cfRule>
  </conditionalFormatting>
  <conditionalFormatting sqref="U336:U357 U69:U90 U158:U179 U247:U268">
    <cfRule type="cellIs" dxfId="1968" priority="207" operator="lessThan">
      <formula>70</formula>
    </cfRule>
  </conditionalFormatting>
  <conditionalFormatting sqref="U336:U357">
    <cfRule type="cellIs" dxfId="1967" priority="187" operator="lessThan">
      <formula>70</formula>
    </cfRule>
    <cfRule type="cellIs" dxfId="1966" priority="188" operator="lessThan">
      <formula>70</formula>
    </cfRule>
    <cfRule type="cellIs" dxfId="1965" priority="191" operator="lessThan">
      <formula>70</formula>
    </cfRule>
    <cfRule type="cellIs" dxfId="1964" priority="186" operator="lessThan">
      <formula>70</formula>
    </cfRule>
  </conditionalFormatting>
  <conditionalFormatting sqref="U367:U368">
    <cfRule type="cellIs" dxfId="1963" priority="7" operator="lessThan">
      <formula>70</formula>
    </cfRule>
    <cfRule type="cellIs" dxfId="1962" priority="8" operator="lessThan">
      <formula>70</formula>
    </cfRule>
    <cfRule type="cellIs" dxfId="1961" priority="6" operator="lessThan">
      <formula>70</formula>
    </cfRule>
    <cfRule type="cellIs" dxfId="1960" priority="5" operator="lessThan">
      <formula>70</formula>
    </cfRule>
  </conditionalFormatting>
  <conditionalFormatting sqref="W36:W41 W51:W58 W125:W130 W140:W147 W214:W219 W229:W236 W303:W308 W318:W325">
    <cfRule type="cellIs" dxfId="1959" priority="222" stopIfTrue="1" operator="greaterThan">
      <formula>64</formula>
    </cfRule>
  </conditionalFormatting>
  <conditionalFormatting sqref="W303:W308 W318:W325 W36:W41 W51:W58 W125:W130 W140:W147 W214:W219 W229:W236">
    <cfRule type="cellIs" dxfId="1958" priority="221" stopIfTrue="1" operator="equal">
      <formula>0</formula>
    </cfRule>
  </conditionalFormatting>
  <conditionalFormatting sqref="W303:W308 W318:W325">
    <cfRule type="cellIs" dxfId="1957" priority="200" stopIfTrue="1" operator="equal">
      <formula>0</formula>
    </cfRule>
    <cfRule type="cellIs" dxfId="1956" priority="201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Z372"/>
  <sheetViews>
    <sheetView topLeftCell="A2"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79.44637259292432</v>
      </c>
      <c r="L5" s="84"/>
      <c r="M5" s="85">
        <f>U61</f>
        <v>82.427419025030332</v>
      </c>
      <c r="N5" s="84"/>
      <c r="O5" s="85">
        <f>U92</f>
        <v>81.11470556707242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64.482074438970997</v>
      </c>
      <c r="L7" s="84"/>
      <c r="M7" s="87">
        <f>U150</f>
        <v>68.555470244557782</v>
      </c>
      <c r="N7" s="84"/>
      <c r="O7" s="87">
        <f>U181</f>
        <v>80.289742676363275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85.390325670498086</v>
      </c>
      <c r="L9" s="84"/>
      <c r="M9" s="87">
        <f>+U239</f>
        <v>80.555441260576046</v>
      </c>
      <c r="N9" s="84"/>
      <c r="O9" s="87">
        <f>+U270</f>
        <v>76.824055728761905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76.439590900797796</v>
      </c>
      <c r="L13" s="84"/>
      <c r="M13" s="88">
        <f>(M11+M9+M7+M5)/3</f>
        <v>77.179443510054725</v>
      </c>
      <c r="N13" s="84"/>
      <c r="O13" s="88">
        <f>(O11+O9+O7+O5)/3</f>
        <v>79.409501324065857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177</v>
      </c>
      <c r="T19" s="197"/>
      <c r="U19" s="197"/>
      <c r="W19" s="8" t="s">
        <v>12</v>
      </c>
      <c r="X19" s="8"/>
      <c r="Y19" s="199">
        <v>46131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241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'18 ABRIL (SABADO)'!G31</f>
        <v>20</v>
      </c>
      <c r="H31" s="91">
        <f>'18 ABRIL (SABADO)'!H31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7.5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'18 ABRIL (SABADO)'!G32</f>
        <v>60</v>
      </c>
      <c r="H32" s="94">
        <f>'18 ABRIL (SABADO)'!H32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 t="s">
        <v>57</v>
      </c>
      <c r="B36" s="12">
        <v>1</v>
      </c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'18 ABRIL (SABADO)'!M36</f>
        <v>553693</v>
      </c>
      <c r="L36" s="16"/>
      <c r="M36" s="107">
        <f>K36+O36</f>
        <v>553747</v>
      </c>
      <c r="N36" s="16"/>
      <c r="O36" s="118">
        <v>54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40.178571428571431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'18 ABRIL (SABADO)'!M37</f>
        <v>617314</v>
      </c>
      <c r="L37" s="16"/>
      <c r="M37" s="107">
        <f t="shared" ref="M37:M40" si="2">K37+O37</f>
        <v>617432</v>
      </c>
      <c r="N37" s="16"/>
      <c r="O37" s="118">
        <v>118</v>
      </c>
      <c r="P37" s="16"/>
      <c r="R37" s="16"/>
      <c r="S37" s="95">
        <f t="shared" si="0"/>
        <v>8</v>
      </c>
      <c r="T37" s="16"/>
      <c r="U37" s="57">
        <f t="shared" si="1"/>
        <v>81.944444444444443</v>
      </c>
      <c r="V37" s="16"/>
      <c r="W37" s="141"/>
      <c r="X37" s="109"/>
      <c r="Y37" s="109"/>
      <c r="Z37" s="109"/>
    </row>
    <row r="38" spans="1:26" ht="12" customHeight="1" x14ac:dyDescent="0.2">
      <c r="A38" s="115" t="s">
        <v>237</v>
      </c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'18 ABRIL (SABADO)'!M38</f>
        <v>595076</v>
      </c>
      <c r="L38" s="16"/>
      <c r="M38" s="107">
        <f t="shared" si="2"/>
        <v>595167</v>
      </c>
      <c r="N38" s="16"/>
      <c r="O38" s="118">
        <v>91</v>
      </c>
      <c r="P38" s="16"/>
      <c r="R38" s="16"/>
      <c r="S38" s="95">
        <v>5.5</v>
      </c>
      <c r="T38" s="16"/>
      <c r="U38" s="57">
        <f t="shared" si="1"/>
        <v>91.919191919191917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'18 ABRIL (SABADO)'!M39</f>
        <v>681671.4</v>
      </c>
      <c r="L39" s="16"/>
      <c r="M39" s="107">
        <f t="shared" si="2"/>
        <v>681806.4</v>
      </c>
      <c r="N39" s="16"/>
      <c r="O39" s="118">
        <v>135</v>
      </c>
      <c r="P39" s="16"/>
      <c r="R39" s="16"/>
      <c r="S39" s="95">
        <f>+S35</f>
        <v>8</v>
      </c>
      <c r="T39" s="16"/>
      <c r="U39" s="57">
        <f t="shared" si="1"/>
        <v>96.982758620689651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'18 ABRIL (SABADO)'!M40</f>
        <v>738851.5</v>
      </c>
      <c r="L40" s="16"/>
      <c r="M40" s="107">
        <f t="shared" si="2"/>
        <v>738971.5</v>
      </c>
      <c r="N40" s="16"/>
      <c r="O40" s="118">
        <v>120</v>
      </c>
      <c r="P40" s="16"/>
      <c r="R40" s="16"/>
      <c r="S40" s="95">
        <f t="shared" si="0"/>
        <v>8</v>
      </c>
      <c r="T40" s="16"/>
      <c r="U40" s="57">
        <f t="shared" si="1"/>
        <v>86.206896551724142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79.44637259292432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7.6875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8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 t="s">
        <v>237</v>
      </c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'18 ABRIL (SABADO)'!M51</f>
        <v>646878.59999999974</v>
      </c>
      <c r="L51" s="16"/>
      <c r="M51" s="107">
        <f>K51+O51</f>
        <v>646969.59999999974</v>
      </c>
      <c r="N51" s="16"/>
      <c r="O51" s="118">
        <v>91</v>
      </c>
      <c r="P51" s="16"/>
      <c r="R51" s="58"/>
      <c r="S51" s="95">
        <v>5.5</v>
      </c>
      <c r="T51" s="58"/>
      <c r="U51" s="57">
        <f t="shared" ref="U51:U59" si="3">O51/(H51*60*S51)*100000</f>
        <v>96.418732782369148</v>
      </c>
      <c r="V51" s="58"/>
      <c r="W51" s="141"/>
      <c r="Y51" s="109"/>
      <c r="Z51" s="109"/>
    </row>
    <row r="52" spans="1:26" ht="12" customHeight="1" x14ac:dyDescent="0.2">
      <c r="A52" s="115" t="s">
        <v>238</v>
      </c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'18 ABRIL (SABADO)'!M52</f>
        <v>753297.69999999984</v>
      </c>
      <c r="L52" s="16"/>
      <c r="M52" s="107">
        <f t="shared" ref="M52:M59" si="4">K52+O52</f>
        <v>753297.69999999984</v>
      </c>
      <c r="N52" s="16"/>
      <c r="O52" s="118">
        <v>0</v>
      </c>
      <c r="P52" s="16"/>
      <c r="R52" s="58"/>
      <c r="S52" s="95"/>
      <c r="T52" s="58"/>
      <c r="U52" s="57"/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'18 ABRIL (SABADO)'!M53</f>
        <v>654308.79999999981</v>
      </c>
      <c r="L53" s="16"/>
      <c r="M53" s="107">
        <f t="shared" si="4"/>
        <v>654406.79999999981</v>
      </c>
      <c r="N53" s="16"/>
      <c r="O53" s="118">
        <v>98</v>
      </c>
      <c r="P53" s="16"/>
      <c r="R53" s="58"/>
      <c r="S53" s="95">
        <f>+S50</f>
        <v>8</v>
      </c>
      <c r="T53" s="58"/>
      <c r="U53" s="57">
        <f t="shared" si="3"/>
        <v>71.138211382113823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'18 ABRIL (SABADO)'!M54</f>
        <v>662404.69999999972</v>
      </c>
      <c r="L54" s="16"/>
      <c r="M54" s="107">
        <f t="shared" si="4"/>
        <v>662530.69999999972</v>
      </c>
      <c r="N54" s="16"/>
      <c r="O54" s="118">
        <v>126</v>
      </c>
      <c r="P54" s="16"/>
      <c r="R54" s="58"/>
      <c r="S54" s="95">
        <f t="shared" ref="S54:S59" si="5">+S53</f>
        <v>8</v>
      </c>
      <c r="T54" s="58"/>
      <c r="U54" s="57">
        <f t="shared" si="3"/>
        <v>86.920529801324506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'18 ABRIL (SABADO)'!M55</f>
        <v>647459.69999999972</v>
      </c>
      <c r="L55" s="16"/>
      <c r="M55" s="107">
        <f t="shared" si="4"/>
        <v>647592.69999999972</v>
      </c>
      <c r="N55" s="16"/>
      <c r="O55" s="118">
        <v>133</v>
      </c>
      <c r="P55" s="16"/>
      <c r="R55" s="58"/>
      <c r="S55" s="95">
        <f t="shared" si="5"/>
        <v>8</v>
      </c>
      <c r="T55" s="58"/>
      <c r="U55" s="57">
        <f t="shared" si="3"/>
        <v>94.246031746031747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'18 ABRIL (SABADO)'!M56</f>
        <v>677317.29999999993</v>
      </c>
      <c r="L56" s="16"/>
      <c r="M56" s="107">
        <f t="shared" si="4"/>
        <v>677426.29999999993</v>
      </c>
      <c r="N56" s="16"/>
      <c r="O56" s="118">
        <v>109</v>
      </c>
      <c r="P56" s="16"/>
      <c r="R56" s="58"/>
      <c r="S56" s="95">
        <f t="shared" si="5"/>
        <v>8</v>
      </c>
      <c r="T56" s="58"/>
      <c r="U56" s="57">
        <f t="shared" si="3"/>
        <v>74.944994499449948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'18 ABRIL (SABADO)'!M57</f>
        <v>633074.9</v>
      </c>
      <c r="L57" s="16"/>
      <c r="M57" s="107">
        <f t="shared" si="4"/>
        <v>633183.9</v>
      </c>
      <c r="N57" s="16"/>
      <c r="O57" s="118">
        <v>109</v>
      </c>
      <c r="P57" s="16"/>
      <c r="R57" s="58"/>
      <c r="S57" s="95">
        <f t="shared" si="5"/>
        <v>8</v>
      </c>
      <c r="T57" s="58"/>
      <c r="U57" s="57">
        <f t="shared" si="3"/>
        <v>75.694444444444443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'18 ABRIL (SABADO)'!M58</f>
        <v>657160.89999999979</v>
      </c>
      <c r="L58" s="16"/>
      <c r="M58" s="107">
        <f t="shared" si="4"/>
        <v>657292.89999999979</v>
      </c>
      <c r="N58" s="16"/>
      <c r="O58" s="118">
        <v>132</v>
      </c>
      <c r="P58" s="16"/>
      <c r="R58" s="58"/>
      <c r="S58" s="95">
        <f t="shared" si="5"/>
        <v>8</v>
      </c>
      <c r="T58" s="58"/>
      <c r="U58" s="57">
        <f t="shared" si="3"/>
        <v>90.163934426229503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'18 ABRIL (SABADO)'!M59</f>
        <v>694514.19999999984</v>
      </c>
      <c r="L59" s="16"/>
      <c r="M59" s="107">
        <f t="shared" si="4"/>
        <v>694618.19999999984</v>
      </c>
      <c r="N59" s="16"/>
      <c r="O59" s="118">
        <v>104</v>
      </c>
      <c r="P59" s="16"/>
      <c r="R59" s="58"/>
      <c r="S59" s="95">
        <f t="shared" si="5"/>
        <v>8</v>
      </c>
      <c r="T59" s="58"/>
      <c r="U59" s="57">
        <f t="shared" si="3"/>
        <v>69.892473118279568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82.427419025030332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7.4545454545454541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 t="s">
        <v>57</v>
      </c>
      <c r="B69" s="146">
        <v>1</v>
      </c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'18 ABRIL (SABADO)'!M69</f>
        <v>388372.30000000005</v>
      </c>
      <c r="L69" s="16"/>
      <c r="M69" s="107">
        <f t="shared" ref="M69:M90" si="6">K69+O69</f>
        <v>388476.30000000005</v>
      </c>
      <c r="N69" s="16"/>
      <c r="O69" s="118">
        <v>104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54.166666666666664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'18 ABRIL (SABADO)'!M70</f>
        <v>370028.90000000014</v>
      </c>
      <c r="L70" s="16"/>
      <c r="M70" s="107">
        <f t="shared" si="6"/>
        <v>370159.90000000014</v>
      </c>
      <c r="N70" s="16"/>
      <c r="O70" s="118">
        <v>131</v>
      </c>
      <c r="P70" s="16"/>
      <c r="Q70" s="16"/>
      <c r="R70" s="16"/>
      <c r="S70" s="95">
        <f t="shared" si="7"/>
        <v>8</v>
      </c>
      <c r="T70" s="16"/>
      <c r="U70" s="57">
        <f t="shared" si="8"/>
        <v>97.470238095238102</v>
      </c>
      <c r="V70" s="58"/>
      <c r="W70" s="109"/>
      <c r="Y70" s="109"/>
      <c r="Z70" s="109"/>
    </row>
    <row r="71" spans="1:26" ht="12" customHeight="1" x14ac:dyDescent="0.2">
      <c r="A71" s="145" t="s">
        <v>239</v>
      </c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'18 ABRIL (SABADO)'!M71</f>
        <v>403508</v>
      </c>
      <c r="L71" s="16"/>
      <c r="M71" s="107">
        <f t="shared" si="6"/>
        <v>403620</v>
      </c>
      <c r="N71" s="16"/>
      <c r="O71" s="118">
        <v>112</v>
      </c>
      <c r="P71" s="16"/>
      <c r="Q71" s="16"/>
      <c r="R71" s="16"/>
      <c r="S71" s="95">
        <v>5.5</v>
      </c>
      <c r="T71" s="16"/>
      <c r="U71" s="57">
        <f t="shared" si="8"/>
        <v>89.314194577352467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'18 ABRIL (SABADO)'!M72</f>
        <v>407097</v>
      </c>
      <c r="L72" s="16"/>
      <c r="M72" s="107">
        <f t="shared" si="6"/>
        <v>407207</v>
      </c>
      <c r="N72" s="16"/>
      <c r="O72" s="118">
        <v>110</v>
      </c>
      <c r="P72" s="16"/>
      <c r="Q72" s="16"/>
      <c r="R72" s="16"/>
      <c r="S72" s="95">
        <f>+S68</f>
        <v>8</v>
      </c>
      <c r="T72" s="16"/>
      <c r="U72" s="57">
        <f t="shared" si="8"/>
        <v>65.476190476190467</v>
      </c>
      <c r="V72" s="58"/>
      <c r="W72" s="109"/>
      <c r="Y72" s="109"/>
      <c r="Z72" s="109"/>
    </row>
    <row r="73" spans="1:26" ht="12" customHeight="1" x14ac:dyDescent="0.2">
      <c r="A73" s="145" t="s">
        <v>240</v>
      </c>
      <c r="B73" s="146">
        <v>1</v>
      </c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'18 ABRIL (SABADO)'!M73</f>
        <v>407141.5</v>
      </c>
      <c r="L73" s="16"/>
      <c r="M73" s="107">
        <f t="shared" si="6"/>
        <v>407261.5</v>
      </c>
      <c r="N73" s="16"/>
      <c r="O73" s="118">
        <v>120</v>
      </c>
      <c r="P73" s="16"/>
      <c r="Q73" s="16"/>
      <c r="R73" s="16"/>
      <c r="S73" s="95">
        <v>6.5</v>
      </c>
      <c r="T73" s="16"/>
      <c r="U73" s="57">
        <f t="shared" si="8"/>
        <v>96.15384615384616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'18 ABRIL (SABADO)'!M74</f>
        <v>414159</v>
      </c>
      <c r="L74" s="16"/>
      <c r="M74" s="107">
        <f t="shared" si="6"/>
        <v>414298</v>
      </c>
      <c r="N74" s="16"/>
      <c r="O74" s="118">
        <v>139</v>
      </c>
      <c r="P74" s="16"/>
      <c r="Q74" s="16"/>
      <c r="R74" s="16"/>
      <c r="S74" s="95">
        <f>+S68</f>
        <v>8</v>
      </c>
      <c r="T74" s="16"/>
      <c r="U74" s="57">
        <f t="shared" si="8"/>
        <v>86.442786069651746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'18 ABRIL (SABADO)'!M75</f>
        <v>679555.39999999991</v>
      </c>
      <c r="L75" s="16"/>
      <c r="M75" s="107">
        <f t="shared" si="6"/>
        <v>679695.39999999991</v>
      </c>
      <c r="N75" s="16"/>
      <c r="O75" s="118">
        <v>140</v>
      </c>
      <c r="P75" s="16"/>
      <c r="Q75" s="16"/>
      <c r="R75" s="16"/>
      <c r="S75" s="95">
        <f t="shared" si="7"/>
        <v>8</v>
      </c>
      <c r="T75" s="16"/>
      <c r="U75" s="57">
        <f t="shared" si="8"/>
        <v>96.578366445916117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'18 ABRIL (SABADO)'!M76</f>
        <v>646560.79999999981</v>
      </c>
      <c r="L76" s="16"/>
      <c r="M76" s="107">
        <f t="shared" si="6"/>
        <v>646693.79999999981</v>
      </c>
      <c r="N76" s="16"/>
      <c r="O76" s="118">
        <v>133</v>
      </c>
      <c r="P76" s="16"/>
      <c r="Q76" s="16"/>
      <c r="R76" s="16"/>
      <c r="S76" s="95">
        <f t="shared" si="7"/>
        <v>8</v>
      </c>
      <c r="T76" s="16"/>
      <c r="U76" s="57">
        <f t="shared" si="8"/>
        <v>91.749448123620311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'18 ABRIL (SABADO)'!M77</f>
        <v>712214.09999999974</v>
      </c>
      <c r="L77" s="16"/>
      <c r="M77" s="107">
        <f t="shared" si="6"/>
        <v>712335.09999999974</v>
      </c>
      <c r="N77" s="16"/>
      <c r="O77" s="118">
        <v>121</v>
      </c>
      <c r="P77" s="16"/>
      <c r="Q77" s="16"/>
      <c r="R77" s="16"/>
      <c r="S77" s="95">
        <f t="shared" si="7"/>
        <v>8</v>
      </c>
      <c r="T77" s="16"/>
      <c r="U77" s="57">
        <f t="shared" si="8"/>
        <v>82.922149122807014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'18 ABRIL (SABADO)'!M78</f>
        <v>671266.49999999965</v>
      </c>
      <c r="L78" s="16"/>
      <c r="M78" s="107">
        <f t="shared" si="6"/>
        <v>671366.49999999965</v>
      </c>
      <c r="N78" s="16"/>
      <c r="O78" s="118">
        <v>100</v>
      </c>
      <c r="P78" s="16"/>
      <c r="Q78" s="16"/>
      <c r="R78" s="16"/>
      <c r="S78" s="95">
        <f t="shared" si="7"/>
        <v>8</v>
      </c>
      <c r="T78" s="16"/>
      <c r="U78" s="57">
        <f t="shared" si="8"/>
        <v>73.099415204678365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'18 ABRIL (SABADO)'!M79</f>
        <v>670786.39999999956</v>
      </c>
      <c r="L79" s="16"/>
      <c r="M79" s="107">
        <f t="shared" si="6"/>
        <v>670884.39999999956</v>
      </c>
      <c r="N79" s="16"/>
      <c r="O79" s="118">
        <v>98</v>
      </c>
      <c r="P79" s="16"/>
      <c r="Q79" s="16"/>
      <c r="R79" s="16"/>
      <c r="S79" s="95">
        <f t="shared" si="7"/>
        <v>8</v>
      </c>
      <c r="T79" s="16"/>
      <c r="U79" s="57">
        <f t="shared" si="8"/>
        <v>68.055555555555557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'18 ABRIL (SABADO)'!M80</f>
        <v>635491.7999999997</v>
      </c>
      <c r="L80" s="16"/>
      <c r="M80" s="107">
        <f t="shared" si="6"/>
        <v>635614.7999999997</v>
      </c>
      <c r="N80" s="16"/>
      <c r="O80" s="118">
        <v>123</v>
      </c>
      <c r="P80" s="16"/>
      <c r="Q80" s="16"/>
      <c r="R80" s="16"/>
      <c r="S80" s="95">
        <f t="shared" si="7"/>
        <v>8</v>
      </c>
      <c r="T80" s="16"/>
      <c r="U80" s="57">
        <f t="shared" si="8"/>
        <v>83.19805194805194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'18 ABRIL (SABADO)'!M81</f>
        <v>699566.17999999982</v>
      </c>
      <c r="L81" s="16"/>
      <c r="M81" s="107">
        <f t="shared" si="6"/>
        <v>699671.17999999982</v>
      </c>
      <c r="N81" s="16"/>
      <c r="O81" s="118">
        <v>105</v>
      </c>
      <c r="P81" s="16"/>
      <c r="Q81" s="16"/>
      <c r="R81" s="16"/>
      <c r="S81" s="95">
        <f t="shared" si="7"/>
        <v>8</v>
      </c>
      <c r="T81" s="16"/>
      <c r="U81" s="57">
        <f t="shared" si="8"/>
        <v>66.287878787878796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'18 ABRIL (SABADO)'!M82</f>
        <v>620643.29999999993</v>
      </c>
      <c r="L82" s="16"/>
      <c r="M82" s="107">
        <f t="shared" si="6"/>
        <v>620748.29999999993</v>
      </c>
      <c r="N82" s="16"/>
      <c r="O82" s="118">
        <v>105</v>
      </c>
      <c r="P82" s="16"/>
      <c r="Q82" s="16"/>
      <c r="R82" s="16"/>
      <c r="S82" s="95">
        <f t="shared" si="7"/>
        <v>8</v>
      </c>
      <c r="T82" s="16"/>
      <c r="U82" s="57">
        <f t="shared" si="8"/>
        <v>86.122047244094489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'18 ABRIL (SABADO)'!M83</f>
        <v>684010.50000000012</v>
      </c>
      <c r="L83" s="16"/>
      <c r="M83" s="107">
        <f t="shared" si="6"/>
        <v>684106.50000000012</v>
      </c>
      <c r="N83" s="16"/>
      <c r="O83" s="118">
        <v>96</v>
      </c>
      <c r="P83" s="16"/>
      <c r="Q83" s="16"/>
      <c r="R83" s="16"/>
      <c r="S83" s="95">
        <f t="shared" si="7"/>
        <v>8</v>
      </c>
      <c r="T83" s="16"/>
      <c r="U83" s="57">
        <f t="shared" si="8"/>
        <v>75.187969924812037</v>
      </c>
      <c r="V83" s="58"/>
      <c r="W83" s="110"/>
      <c r="Y83" s="110"/>
      <c r="Z83" s="110"/>
    </row>
    <row r="84" spans="1:26" ht="12" customHeight="1" x14ac:dyDescent="0.2">
      <c r="A84" s="115" t="s">
        <v>157</v>
      </c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'18 ABRIL (SABADO)'!M84</f>
        <v>643882.49999999988</v>
      </c>
      <c r="L84" s="16"/>
      <c r="M84" s="107">
        <f t="shared" si="6"/>
        <v>643954.49999999988</v>
      </c>
      <c r="N84" s="16"/>
      <c r="O84" s="118">
        <v>72</v>
      </c>
      <c r="P84" s="16"/>
      <c r="Q84" s="16"/>
      <c r="R84" s="16"/>
      <c r="S84" s="95">
        <v>4</v>
      </c>
      <c r="T84" s="16"/>
      <c r="U84" s="57">
        <f t="shared" si="8"/>
        <v>90.909090909090907</v>
      </c>
      <c r="V84" s="58"/>
      <c r="W84" s="109"/>
      <c r="Y84" s="109"/>
      <c r="Z84" s="109"/>
    </row>
    <row r="85" spans="1:26" ht="12" customHeight="1" x14ac:dyDescent="0.2">
      <c r="A85" s="115" t="s">
        <v>157</v>
      </c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'18 ABRIL (SABADO)'!M85</f>
        <v>621856.73999999976</v>
      </c>
      <c r="L85" s="16"/>
      <c r="M85" s="107">
        <f t="shared" si="6"/>
        <v>621930.73999999976</v>
      </c>
      <c r="N85" s="16"/>
      <c r="O85" s="118">
        <v>74</v>
      </c>
      <c r="P85" s="16"/>
      <c r="Q85" s="16"/>
      <c r="R85" s="16"/>
      <c r="S85" s="95">
        <v>4</v>
      </c>
      <c r="T85" s="16"/>
      <c r="U85" s="57">
        <f t="shared" si="8"/>
        <v>96.354166666666671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'18 ABRIL (SABADO)'!M86</f>
        <v>644867</v>
      </c>
      <c r="L86" s="16"/>
      <c r="M86" s="107">
        <f t="shared" si="6"/>
        <v>644973</v>
      </c>
      <c r="N86" s="16"/>
      <c r="O86" s="118">
        <v>106</v>
      </c>
      <c r="P86" s="16"/>
      <c r="Q86" s="16"/>
      <c r="R86" s="16"/>
      <c r="S86" s="95">
        <f>+S68</f>
        <v>8</v>
      </c>
      <c r="T86" s="16"/>
      <c r="U86" s="57">
        <f t="shared" si="8"/>
        <v>73.611111111111114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'18 ABRIL (SABADO)'!M87</f>
        <v>377188.2</v>
      </c>
      <c r="L87" s="16"/>
      <c r="M87" s="107">
        <f t="shared" si="6"/>
        <v>377315.2</v>
      </c>
      <c r="N87" s="16"/>
      <c r="O87" s="118">
        <v>127</v>
      </c>
      <c r="P87" s="16"/>
      <c r="Q87" s="16"/>
      <c r="R87" s="16"/>
      <c r="S87" s="95">
        <f t="shared" si="7"/>
        <v>8</v>
      </c>
      <c r="T87" s="16"/>
      <c r="U87" s="57">
        <f t="shared" si="8"/>
        <v>86.748633879781423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'18 ABRIL (SABADO)'!M88</f>
        <v>401324</v>
      </c>
      <c r="L88" s="16"/>
      <c r="M88" s="107">
        <f t="shared" si="6"/>
        <v>401465</v>
      </c>
      <c r="N88" s="16"/>
      <c r="O88" s="118">
        <v>141</v>
      </c>
      <c r="P88" s="16"/>
      <c r="Q88" s="16"/>
      <c r="R88" s="16"/>
      <c r="S88" s="95">
        <f t="shared" si="7"/>
        <v>8</v>
      </c>
      <c r="T88" s="16"/>
      <c r="U88" s="57">
        <f t="shared" si="8"/>
        <v>91.796875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'18 ABRIL (SABADO)'!M89</f>
        <v>405800</v>
      </c>
      <c r="L89" s="16"/>
      <c r="M89" s="107">
        <f t="shared" si="6"/>
        <v>405950</v>
      </c>
      <c r="N89" s="16"/>
      <c r="O89" s="118">
        <v>150</v>
      </c>
      <c r="P89" s="16"/>
      <c r="Q89" s="16"/>
      <c r="R89" s="16"/>
      <c r="S89" s="95">
        <f t="shared" si="7"/>
        <v>8</v>
      </c>
      <c r="T89" s="16"/>
      <c r="U89" s="57">
        <f t="shared" si="8"/>
        <v>82.020997375328079</v>
      </c>
      <c r="V89" s="58"/>
      <c r="W89" s="110"/>
      <c r="Y89" s="110"/>
      <c r="Z89" s="110"/>
    </row>
    <row r="90" spans="1:26" ht="12" customHeight="1" x14ac:dyDescent="0.2">
      <c r="A90" s="115" t="s">
        <v>57</v>
      </c>
      <c r="B90" s="12">
        <v>1</v>
      </c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'18 ABRIL (SABADO)'!M90</f>
        <v>388980.3</v>
      </c>
      <c r="L90" s="16"/>
      <c r="M90" s="107">
        <f t="shared" si="6"/>
        <v>389063.3</v>
      </c>
      <c r="N90" s="16"/>
      <c r="O90" s="118">
        <v>83</v>
      </c>
      <c r="P90" s="16"/>
      <c r="Q90" s="16"/>
      <c r="R90" s="16"/>
      <c r="S90" s="95">
        <f t="shared" si="7"/>
        <v>8</v>
      </c>
      <c r="T90" s="16"/>
      <c r="U90" s="57">
        <f t="shared" si="8"/>
        <v>50.857843137254896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81.11470556707242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62</v>
      </c>
      <c r="O108" s="197"/>
      <c r="P108" s="197"/>
      <c r="Q108" s="197"/>
      <c r="R108" s="8" t="s">
        <v>26</v>
      </c>
      <c r="S108" s="198" t="s">
        <v>176</v>
      </c>
      <c r="T108" s="197"/>
      <c r="U108" s="197"/>
      <c r="W108" s="8" t="s">
        <v>12</v>
      </c>
      <c r="X108" s="8"/>
      <c r="Y108" s="199">
        <v>46131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ht="12.75" customHeight="1" x14ac:dyDescent="0.2">
      <c r="A116" s="131" t="s">
        <v>9</v>
      </c>
      <c r="B116" s="191" t="s">
        <v>243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 t="s">
        <v>76</v>
      </c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'18 ABRIL (SABADO)'!M125</f>
        <v>487983.39999999997</v>
      </c>
      <c r="L125" s="16"/>
      <c r="M125" s="107">
        <f>K125+O125</f>
        <v>488065.39999999997</v>
      </c>
      <c r="N125" s="16"/>
      <c r="O125" s="118">
        <v>82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61.011904761904759</v>
      </c>
      <c r="V125" s="16"/>
      <c r="W125" s="141"/>
      <c r="Y125" s="109"/>
      <c r="Z125" s="109"/>
    </row>
    <row r="126" spans="1:26" x14ac:dyDescent="0.2">
      <c r="A126" s="115" t="s">
        <v>98</v>
      </c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'18 ABRIL (SABADO)'!M126</f>
        <v>549357.6</v>
      </c>
      <c r="L126" s="16"/>
      <c r="M126" s="107">
        <f t="shared" ref="M126:M129" si="11">K126+O126</f>
        <v>549415.6</v>
      </c>
      <c r="N126" s="16"/>
      <c r="O126" s="118">
        <v>58</v>
      </c>
      <c r="P126" s="16"/>
      <c r="R126" s="16"/>
      <c r="S126" s="64">
        <f t="shared" si="9"/>
        <v>8</v>
      </c>
      <c r="T126" s="16"/>
      <c r="U126" s="57">
        <f t="shared" si="10"/>
        <v>40.277777777777779</v>
      </c>
      <c r="V126" s="16"/>
      <c r="W126" s="141"/>
      <c r="Y126" s="109"/>
      <c r="Z126" s="109"/>
    </row>
    <row r="127" spans="1:26" x14ac:dyDescent="0.2">
      <c r="A127" s="115" t="s">
        <v>98</v>
      </c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'18 ABRIL (SABADO)'!M127</f>
        <v>525998.4</v>
      </c>
      <c r="L127" s="16"/>
      <c r="M127" s="107">
        <f t="shared" si="11"/>
        <v>526064.4</v>
      </c>
      <c r="N127" s="16"/>
      <c r="O127" s="118">
        <v>66</v>
      </c>
      <c r="P127" s="16"/>
      <c r="R127" s="16"/>
      <c r="S127" s="64">
        <f t="shared" si="9"/>
        <v>8</v>
      </c>
      <c r="T127" s="16"/>
      <c r="U127" s="57">
        <f t="shared" si="10"/>
        <v>45.833333333333336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'18 ABRIL (SABADO)'!M128</f>
        <v>603830</v>
      </c>
      <c r="L128" s="16"/>
      <c r="M128" s="107">
        <f t="shared" si="11"/>
        <v>603963</v>
      </c>
      <c r="N128" s="16"/>
      <c r="O128" s="118">
        <v>133</v>
      </c>
      <c r="P128" s="16"/>
      <c r="R128" s="16"/>
      <c r="S128" s="64">
        <f t="shared" si="9"/>
        <v>8</v>
      </c>
      <c r="T128" s="16"/>
      <c r="U128" s="57">
        <f t="shared" si="10"/>
        <v>95.545977011494244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'18 ABRIL (SABADO)'!M129</f>
        <v>650068</v>
      </c>
      <c r="L129" s="16"/>
      <c r="M129" s="107">
        <f t="shared" si="11"/>
        <v>650179</v>
      </c>
      <c r="N129" s="16"/>
      <c r="O129" s="118">
        <v>111</v>
      </c>
      <c r="P129" s="16"/>
      <c r="R129" s="16"/>
      <c r="S129" s="64">
        <f t="shared" si="9"/>
        <v>8</v>
      </c>
      <c r="T129" s="16"/>
      <c r="U129" s="57">
        <f t="shared" si="10"/>
        <v>79.74137931034484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64.482074438970997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8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'18 ABRIL (SABADO)'!M140</f>
        <v>566014.2999999997</v>
      </c>
      <c r="L140" s="16"/>
      <c r="M140" s="107">
        <f>K140+O140</f>
        <v>566131.2999999997</v>
      </c>
      <c r="N140" s="16"/>
      <c r="O140" s="118">
        <v>117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85.22727272727272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'18 ABRIL (SABADO)'!M141</f>
        <v>656409.20000000019</v>
      </c>
      <c r="L141" s="16"/>
      <c r="M141" s="107">
        <f t="shared" ref="M141:M148" si="13">K141+O141</f>
        <v>656416.20000000019</v>
      </c>
      <c r="N141" s="16"/>
      <c r="O141" s="118">
        <v>7</v>
      </c>
      <c r="P141" s="16"/>
      <c r="R141" s="58"/>
      <c r="S141" s="64">
        <f t="shared" ref="S141:S148" si="14">+S140</f>
        <v>8</v>
      </c>
      <c r="T141" s="58"/>
      <c r="U141" s="57">
        <f t="shared" si="12"/>
        <v>5.381303813038131</v>
      </c>
      <c r="V141" s="58"/>
      <c r="W141" s="141"/>
      <c r="Y141" s="109"/>
      <c r="Z141" s="109"/>
    </row>
    <row r="142" spans="1:26" x14ac:dyDescent="0.2">
      <c r="A142" s="115" t="s">
        <v>98</v>
      </c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'18 ABRIL (SABADO)'!M142</f>
        <v>566656.29999999981</v>
      </c>
      <c r="L142" s="16"/>
      <c r="M142" s="107">
        <f t="shared" si="13"/>
        <v>566725.29999999981</v>
      </c>
      <c r="N142" s="16"/>
      <c r="O142" s="118">
        <v>69</v>
      </c>
      <c r="P142" s="16"/>
      <c r="R142" s="58"/>
      <c r="S142" s="64">
        <f t="shared" si="14"/>
        <v>8</v>
      </c>
      <c r="T142" s="58"/>
      <c r="U142" s="57">
        <f t="shared" si="12"/>
        <v>50.087108013937282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'18 ABRIL (SABADO)'!M143</f>
        <v>575498.79999999946</v>
      </c>
      <c r="L143" s="16"/>
      <c r="M143" s="107">
        <f t="shared" si="13"/>
        <v>575608.79999999946</v>
      </c>
      <c r="N143" s="16"/>
      <c r="O143" s="118">
        <v>110</v>
      </c>
      <c r="P143" s="16"/>
      <c r="R143" s="58"/>
      <c r="S143" s="64">
        <f t="shared" si="14"/>
        <v>8</v>
      </c>
      <c r="T143" s="58"/>
      <c r="U143" s="57">
        <f t="shared" si="12"/>
        <v>75.883002207505513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'18 ABRIL (SABADO)'!M144</f>
        <v>570875.2999999997</v>
      </c>
      <c r="L144" s="16"/>
      <c r="M144" s="107">
        <f t="shared" si="13"/>
        <v>571007.2999999997</v>
      </c>
      <c r="N144" s="16"/>
      <c r="O144" s="118">
        <v>132</v>
      </c>
      <c r="P144" s="16"/>
      <c r="R144" s="58"/>
      <c r="S144" s="64">
        <f t="shared" si="14"/>
        <v>8</v>
      </c>
      <c r="T144" s="58"/>
      <c r="U144" s="57">
        <f t="shared" si="12"/>
        <v>93.537414965986386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'18 ABRIL (SABADO)'!M145</f>
        <v>601723.99999999953</v>
      </c>
      <c r="L145" s="16"/>
      <c r="M145" s="107">
        <f t="shared" si="13"/>
        <v>601853.99999999953</v>
      </c>
      <c r="N145" s="16"/>
      <c r="O145" s="118">
        <v>130</v>
      </c>
      <c r="P145" s="16"/>
      <c r="R145" s="58"/>
      <c r="S145" s="64">
        <f t="shared" si="14"/>
        <v>8</v>
      </c>
      <c r="T145" s="58"/>
      <c r="U145" s="57">
        <f t="shared" si="12"/>
        <v>89.383938393839387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'18 ABRIL (SABADO)'!M146</f>
        <v>556499.33999999973</v>
      </c>
      <c r="L146" s="16"/>
      <c r="M146" s="107">
        <f t="shared" si="13"/>
        <v>556588.33999999973</v>
      </c>
      <c r="N146" s="16"/>
      <c r="O146" s="118">
        <v>89</v>
      </c>
      <c r="P146" s="16"/>
      <c r="R146" s="58"/>
      <c r="S146" s="64">
        <f t="shared" si="14"/>
        <v>8</v>
      </c>
      <c r="T146" s="58"/>
      <c r="U146" s="57">
        <f t="shared" si="12"/>
        <v>61.80555555555555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'18 ABRIL (SABADO)'!M147</f>
        <v>574261.59999999928</v>
      </c>
      <c r="L147" s="16"/>
      <c r="M147" s="107">
        <f t="shared" si="13"/>
        <v>574363.59999999928</v>
      </c>
      <c r="N147" s="16"/>
      <c r="O147" s="118">
        <v>102</v>
      </c>
      <c r="P147" s="16"/>
      <c r="R147" s="58"/>
      <c r="S147" s="64">
        <f t="shared" si="14"/>
        <v>8</v>
      </c>
      <c r="T147" s="58"/>
      <c r="U147" s="57">
        <f t="shared" si="12"/>
        <v>69.672131147540995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'18 ABRIL (SABADO)'!M148</f>
        <v>610622.39999999967</v>
      </c>
      <c r="L148" s="16"/>
      <c r="M148" s="107">
        <f t="shared" si="13"/>
        <v>610750.39999999967</v>
      </c>
      <c r="N148" s="16"/>
      <c r="O148" s="118">
        <v>128</v>
      </c>
      <c r="P148" s="16"/>
      <c r="R148" s="58"/>
      <c r="S148" s="64">
        <f t="shared" si="14"/>
        <v>8</v>
      </c>
      <c r="T148" s="58"/>
      <c r="U148" s="57">
        <f t="shared" si="12"/>
        <v>86.021505376344081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68.555470244557782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8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'18 ABRIL (SABADO)'!M158</f>
        <v>364363.6</v>
      </c>
      <c r="L158" s="16"/>
      <c r="M158" s="107">
        <f t="shared" ref="M158:M179" si="15">K158+O158</f>
        <v>364500.6</v>
      </c>
      <c r="N158" s="16"/>
      <c r="O158" s="118">
        <v>137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71.354166666666671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'18 ABRIL (SABADO)'!M159</f>
        <v>348496</v>
      </c>
      <c r="L159" s="16"/>
      <c r="M159" s="107">
        <f t="shared" si="15"/>
        <v>348638</v>
      </c>
      <c r="N159" s="16"/>
      <c r="O159" s="118">
        <v>142</v>
      </c>
      <c r="P159" s="16"/>
      <c r="Q159" s="16"/>
      <c r="R159" s="16"/>
      <c r="S159" s="64">
        <f t="shared" si="16"/>
        <v>8</v>
      </c>
      <c r="T159" s="16"/>
      <c r="U159" s="57">
        <f t="shared" si="17"/>
        <v>105.65476190476191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'18 ABRIL (SABADO)'!M160</f>
        <v>377396.3</v>
      </c>
      <c r="L160" s="16"/>
      <c r="M160" s="107">
        <f t="shared" si="15"/>
        <v>377528.3</v>
      </c>
      <c r="N160" s="16"/>
      <c r="O160" s="118">
        <v>132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72.368421052631589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'18 ABRIL (SABADO)'!M161</f>
        <v>382504</v>
      </c>
      <c r="L161" s="16"/>
      <c r="M161" s="107">
        <f t="shared" si="15"/>
        <v>382650</v>
      </c>
      <c r="N161" s="16"/>
      <c r="O161" s="118">
        <v>146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86.904761904761898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'18 ABRIL (SABADO)'!M162</f>
        <v>377627.5</v>
      </c>
      <c r="L162" s="16"/>
      <c r="M162" s="107">
        <f t="shared" si="15"/>
        <v>377784.5</v>
      </c>
      <c r="N162" s="16"/>
      <c r="O162" s="118">
        <v>157</v>
      </c>
      <c r="P162" s="16"/>
      <c r="Q162" s="16"/>
      <c r="R162" s="16"/>
      <c r="S162" s="64">
        <f t="shared" si="16"/>
        <v>8</v>
      </c>
      <c r="T162" s="16"/>
      <c r="U162" s="57">
        <f t="shared" si="17"/>
        <v>102.21354166666666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'18 ABRIL (SABADO)'!M163</f>
        <v>379759.1</v>
      </c>
      <c r="L163" s="16"/>
      <c r="M163" s="107">
        <f t="shared" si="15"/>
        <v>379897.1</v>
      </c>
      <c r="N163" s="16"/>
      <c r="O163" s="118">
        <v>138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85.820895522388057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'18 ABRIL (SABADO)'!M164</f>
        <v>596284.7999999997</v>
      </c>
      <c r="L164" s="16"/>
      <c r="M164" s="107">
        <f t="shared" si="15"/>
        <v>596427.7999999997</v>
      </c>
      <c r="N164" s="16"/>
      <c r="O164" s="118">
        <v>143</v>
      </c>
      <c r="P164" s="16"/>
      <c r="Q164" s="16"/>
      <c r="R164" s="16"/>
      <c r="S164" s="64">
        <f t="shared" si="16"/>
        <v>8</v>
      </c>
      <c r="T164" s="16"/>
      <c r="U164" s="57">
        <f t="shared" si="17"/>
        <v>98.647902869757189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'18 ABRIL (SABADO)'!M165</f>
        <v>572471.39999999967</v>
      </c>
      <c r="L165" s="16"/>
      <c r="M165" s="107">
        <f t="shared" si="15"/>
        <v>572609.39999999967</v>
      </c>
      <c r="N165" s="16"/>
      <c r="O165" s="118">
        <v>138</v>
      </c>
      <c r="P165" s="16"/>
      <c r="Q165" s="16"/>
      <c r="R165" s="16"/>
      <c r="S165" s="64">
        <f t="shared" si="16"/>
        <v>8</v>
      </c>
      <c r="T165" s="16"/>
      <c r="U165" s="57">
        <f t="shared" si="17"/>
        <v>95.19867549668875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'18 ABRIL (SABADO)'!M166</f>
        <v>620143.29999999946</v>
      </c>
      <c r="L166" s="16"/>
      <c r="M166" s="107">
        <f t="shared" si="15"/>
        <v>620258.29999999946</v>
      </c>
      <c r="N166" s="16"/>
      <c r="O166" s="118">
        <v>115</v>
      </c>
      <c r="P166" s="16"/>
      <c r="Q166" s="16"/>
      <c r="R166" s="16"/>
      <c r="S166" s="64">
        <f t="shared" si="16"/>
        <v>8</v>
      </c>
      <c r="T166" s="16"/>
      <c r="U166" s="57">
        <f t="shared" si="17"/>
        <v>78.810307017543849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'18 ABRIL (SABADO)'!M167</f>
        <v>586724.89999999909</v>
      </c>
      <c r="L167" s="16"/>
      <c r="M167" s="107">
        <f t="shared" si="15"/>
        <v>586832.89999999909</v>
      </c>
      <c r="N167" s="16"/>
      <c r="O167" s="118">
        <v>108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78.94736842105263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'18 ABRIL (SABADO)'!M168</f>
        <v>583246.69999999995</v>
      </c>
      <c r="L168" s="16"/>
      <c r="M168" s="107">
        <f t="shared" si="15"/>
        <v>583369.69999999995</v>
      </c>
      <c r="N168" s="16"/>
      <c r="O168" s="118">
        <v>123</v>
      </c>
      <c r="P168" s="16"/>
      <c r="Q168" s="16"/>
      <c r="R168" s="16"/>
      <c r="S168" s="64">
        <f t="shared" si="16"/>
        <v>8</v>
      </c>
      <c r="T168" s="16"/>
      <c r="U168" s="57">
        <f t="shared" si="17"/>
        <v>85.416666666666671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'18 ABRIL (SABADO)'!M169</f>
        <v>555252.99999999977</v>
      </c>
      <c r="L169" s="16"/>
      <c r="M169" s="107">
        <f t="shared" si="15"/>
        <v>555370.99999999977</v>
      </c>
      <c r="N169" s="16"/>
      <c r="O169" s="118">
        <v>118</v>
      </c>
      <c r="P169" s="16"/>
      <c r="Q169" s="16"/>
      <c r="R169" s="16"/>
      <c r="S169" s="64">
        <f t="shared" si="16"/>
        <v>8</v>
      </c>
      <c r="T169" s="16"/>
      <c r="U169" s="57">
        <f t="shared" si="17"/>
        <v>79.816017316017323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'18 ABRIL (SABADO)'!M170</f>
        <v>615017.60000000009</v>
      </c>
      <c r="L170" s="16"/>
      <c r="M170" s="107">
        <f t="shared" si="15"/>
        <v>615131.60000000009</v>
      </c>
      <c r="N170" s="16"/>
      <c r="O170" s="118">
        <v>114</v>
      </c>
      <c r="P170" s="16"/>
      <c r="Q170" s="16"/>
      <c r="R170" s="16"/>
      <c r="S170" s="64">
        <f t="shared" si="16"/>
        <v>8</v>
      </c>
      <c r="T170" s="16"/>
      <c r="U170" s="57">
        <f t="shared" si="17"/>
        <v>71.969696969696969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'18 ABRIL (SABADO)'!M171</f>
        <v>546358.69999999949</v>
      </c>
      <c r="L171" s="16"/>
      <c r="M171" s="107">
        <f t="shared" si="15"/>
        <v>546462.69999999949</v>
      </c>
      <c r="N171" s="16"/>
      <c r="O171" s="118">
        <v>104</v>
      </c>
      <c r="P171" s="16"/>
      <c r="Q171" s="16"/>
      <c r="R171" s="16"/>
      <c r="S171" s="64">
        <f t="shared" si="16"/>
        <v>8</v>
      </c>
      <c r="T171" s="16"/>
      <c r="U171" s="57">
        <f t="shared" si="17"/>
        <v>85.30183727034121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'18 ABRIL (SABADO)'!M172</f>
        <v>603833.09999999974</v>
      </c>
      <c r="L172" s="16"/>
      <c r="M172" s="107">
        <f t="shared" si="15"/>
        <v>603946.09999999974</v>
      </c>
      <c r="N172" s="16"/>
      <c r="O172" s="118">
        <v>113</v>
      </c>
      <c r="P172" s="16"/>
      <c r="Q172" s="16"/>
      <c r="R172" s="16"/>
      <c r="S172" s="64">
        <f t="shared" si="16"/>
        <v>8</v>
      </c>
      <c r="T172" s="16"/>
      <c r="U172" s="57">
        <f t="shared" si="17"/>
        <v>88.502506265664167</v>
      </c>
      <c r="V172" s="58"/>
      <c r="Y172" s="110"/>
      <c r="Z172" s="110"/>
    </row>
    <row r="173" spans="1:26" x14ac:dyDescent="0.2">
      <c r="A173" s="115" t="s">
        <v>98</v>
      </c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'18 ABRIL (SABADO)'!M173</f>
        <v>571590.49999999977</v>
      </c>
      <c r="L173" s="16"/>
      <c r="M173" s="107">
        <f t="shared" si="15"/>
        <v>571644.49999999977</v>
      </c>
      <c r="N173" s="16"/>
      <c r="O173" s="118">
        <v>54</v>
      </c>
      <c r="P173" s="16"/>
      <c r="Q173" s="16"/>
      <c r="R173" s="16"/>
      <c r="S173" s="64">
        <f t="shared" si="16"/>
        <v>8</v>
      </c>
      <c r="T173" s="16"/>
      <c r="U173" s="57">
        <f t="shared" si="17"/>
        <v>34.090909090909093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'18 ABRIL (SABADO)'!M174</f>
        <v>549555.29999999935</v>
      </c>
      <c r="L174" s="16"/>
      <c r="M174" s="107">
        <f t="shared" si="15"/>
        <v>549672.29999999935</v>
      </c>
      <c r="N174" s="16"/>
      <c r="O174" s="118">
        <v>117</v>
      </c>
      <c r="P174" s="16"/>
      <c r="Q174" s="16"/>
      <c r="R174" s="16"/>
      <c r="S174" s="64">
        <f t="shared" si="16"/>
        <v>8</v>
      </c>
      <c r="T174" s="16"/>
      <c r="U174" s="57">
        <f t="shared" si="17"/>
        <v>76.171875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'18 ABRIL (SABADO)'!M175</f>
        <v>572212.19999999949</v>
      </c>
      <c r="L175" s="16"/>
      <c r="M175" s="107">
        <f t="shared" si="15"/>
        <v>572323.19999999949</v>
      </c>
      <c r="N175" s="16"/>
      <c r="O175" s="118">
        <v>111</v>
      </c>
      <c r="P175" s="16"/>
      <c r="Q175" s="16"/>
      <c r="R175" s="16"/>
      <c r="S175" s="64">
        <f t="shared" si="16"/>
        <v>8</v>
      </c>
      <c r="T175" s="16"/>
      <c r="U175" s="57">
        <f t="shared" si="17"/>
        <v>77.083333333333329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'18 ABRIL (SABADO)'!M176</f>
        <v>350365.5</v>
      </c>
      <c r="L176" s="16"/>
      <c r="M176" s="107">
        <f t="shared" si="15"/>
        <v>350487.5</v>
      </c>
      <c r="N176" s="16"/>
      <c r="O176" s="118">
        <v>122</v>
      </c>
      <c r="P176" s="16"/>
      <c r="Q176" s="16"/>
      <c r="R176" s="16"/>
      <c r="S176" s="64">
        <f t="shared" si="16"/>
        <v>8</v>
      </c>
      <c r="T176" s="16"/>
      <c r="U176" s="57">
        <f t="shared" si="17"/>
        <v>83.333333333333343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'18 ABRIL (SABADO)'!M177</f>
        <v>369660.60000000003</v>
      </c>
      <c r="L177" s="16"/>
      <c r="M177" s="107">
        <f t="shared" si="15"/>
        <v>369778.60000000003</v>
      </c>
      <c r="N177" s="16"/>
      <c r="O177" s="118">
        <v>118</v>
      </c>
      <c r="P177" s="16"/>
      <c r="Q177" s="16"/>
      <c r="R177" s="16"/>
      <c r="S177" s="64">
        <f t="shared" si="16"/>
        <v>8</v>
      </c>
      <c r="T177" s="16"/>
      <c r="U177" s="57">
        <f t="shared" si="17"/>
        <v>76.822916666666657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'18 ABRIL (SABADO)'!M178</f>
        <v>379699</v>
      </c>
      <c r="L178" s="16"/>
      <c r="M178" s="107">
        <f t="shared" si="15"/>
        <v>379826</v>
      </c>
      <c r="N178" s="16"/>
      <c r="O178" s="118">
        <v>127</v>
      </c>
      <c r="P178" s="16"/>
      <c r="Q178" s="16"/>
      <c r="R178" s="16"/>
      <c r="S178" s="64">
        <f t="shared" si="16"/>
        <v>8</v>
      </c>
      <c r="T178" s="16"/>
      <c r="U178" s="57">
        <f t="shared" si="17"/>
        <v>69.444444444444443</v>
      </c>
      <c r="V178" s="58"/>
      <c r="Y178" s="110"/>
      <c r="Z178" s="110"/>
    </row>
    <row r="179" spans="1:26" x14ac:dyDescent="0.2">
      <c r="A179" s="115" t="s">
        <v>92</v>
      </c>
      <c r="B179" s="12">
        <v>1</v>
      </c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'18 ABRIL (SABADO)'!M179</f>
        <v>361982</v>
      </c>
      <c r="L179" s="16"/>
      <c r="M179" s="107">
        <f t="shared" si="15"/>
        <v>362084</v>
      </c>
      <c r="N179" s="16"/>
      <c r="O179" s="118">
        <v>102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62.5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80.289742676363275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177</v>
      </c>
      <c r="T197" s="197"/>
      <c r="U197" s="197"/>
      <c r="W197" s="8" t="s">
        <v>12</v>
      </c>
      <c r="X197" s="8"/>
      <c r="Y197" s="199">
        <v>46128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246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'18 ABRIL (SABADO)'!M214</f>
        <v>492980.6</v>
      </c>
      <c r="L214" s="16"/>
      <c r="M214" s="107">
        <f>K214+O214</f>
        <v>493085.6</v>
      </c>
      <c r="N214" s="16"/>
      <c r="O214" s="118">
        <v>105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78.125</v>
      </c>
      <c r="V214" s="16"/>
      <c r="W214" s="141"/>
      <c r="Y214" s="109"/>
      <c r="Z214" s="109"/>
    </row>
    <row r="215" spans="1:26" x14ac:dyDescent="0.2">
      <c r="A215" s="115" t="s">
        <v>57</v>
      </c>
      <c r="B215" s="12">
        <v>1</v>
      </c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'18 ABRIL (SABADO)'!M215</f>
        <v>551677</v>
      </c>
      <c r="L215" s="16"/>
      <c r="M215" s="107">
        <f t="shared" ref="M215:M218" si="20">K215+O215</f>
        <v>551773</v>
      </c>
      <c r="N215" s="16"/>
      <c r="O215" s="118">
        <v>96</v>
      </c>
      <c r="P215" s="16"/>
      <c r="R215" s="16"/>
      <c r="S215" s="95">
        <f t="shared" si="18"/>
        <v>8</v>
      </c>
      <c r="T215" s="16"/>
      <c r="U215" s="57">
        <f t="shared" si="19"/>
        <v>66.666666666666671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'18 ABRIL (SABADO)'!M216</f>
        <v>533139</v>
      </c>
      <c r="L216" s="16"/>
      <c r="M216" s="107">
        <f t="shared" si="20"/>
        <v>533266</v>
      </c>
      <c r="N216" s="16"/>
      <c r="O216" s="118">
        <v>127</v>
      </c>
      <c r="P216" s="16"/>
      <c r="R216" s="16"/>
      <c r="S216" s="95">
        <f t="shared" si="18"/>
        <v>8</v>
      </c>
      <c r="T216" s="16"/>
      <c r="U216" s="57">
        <f t="shared" si="19"/>
        <v>88.194444444444443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'18 ABRIL (SABADO)'!M217</f>
        <v>609524</v>
      </c>
      <c r="L217" s="16"/>
      <c r="M217" s="107">
        <f t="shared" si="20"/>
        <v>609662</v>
      </c>
      <c r="N217" s="16"/>
      <c r="O217" s="118">
        <v>138</v>
      </c>
      <c r="P217" s="16"/>
      <c r="R217" s="16"/>
      <c r="S217" s="95">
        <f t="shared" si="18"/>
        <v>8</v>
      </c>
      <c r="T217" s="16"/>
      <c r="U217" s="57">
        <f t="shared" si="19"/>
        <v>99.137931034482762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'18 ABRIL (SABADO)'!M218</f>
        <v>660942</v>
      </c>
      <c r="L218" s="16"/>
      <c r="M218" s="107">
        <f t="shared" si="20"/>
        <v>661074</v>
      </c>
      <c r="N218" s="16"/>
      <c r="O218" s="118">
        <v>132</v>
      </c>
      <c r="P218" s="16"/>
      <c r="R218" s="16"/>
      <c r="S218" s="95">
        <f t="shared" si="18"/>
        <v>8</v>
      </c>
      <c r="T218" s="16"/>
      <c r="U218" s="57">
        <f t="shared" si="19"/>
        <v>94.827586206896555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O220" s="149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85.390325670498086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7.6111111111111107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'18 ABRIL (SABADO)'!M229</f>
        <v>566321.19999999995</v>
      </c>
      <c r="L229" s="16"/>
      <c r="M229" s="107">
        <f>K229+O229</f>
        <v>566436.19999999995</v>
      </c>
      <c r="N229" s="16"/>
      <c r="O229" s="118">
        <v>115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83.770396270396276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'18 ABRIL (SABADO)'!M230</f>
        <v>656577.69999999995</v>
      </c>
      <c r="L230" s="16"/>
      <c r="M230" s="107">
        <f t="shared" ref="M230:M237" si="22">K230+O230</f>
        <v>656645.69999999995</v>
      </c>
      <c r="N230" s="16"/>
      <c r="O230" s="118">
        <v>68</v>
      </c>
      <c r="P230" s="16"/>
      <c r="R230" s="58"/>
      <c r="S230" s="95">
        <v>4.5</v>
      </c>
      <c r="T230" s="58"/>
      <c r="U230" s="57">
        <f t="shared" si="21"/>
        <v>92.934262675960099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'18 ABRIL (SABADO)'!M231</f>
        <v>570981.89999999991</v>
      </c>
      <c r="L231" s="16"/>
      <c r="M231" s="107">
        <f t="shared" si="22"/>
        <v>571088.89999999991</v>
      </c>
      <c r="N231" s="16"/>
      <c r="O231" s="118">
        <v>107</v>
      </c>
      <c r="P231" s="16"/>
      <c r="R231" s="58"/>
      <c r="S231" s="95">
        <f>+S228</f>
        <v>8</v>
      </c>
      <c r="T231" s="58"/>
      <c r="U231" s="57">
        <f t="shared" si="21"/>
        <v>77.671312427409987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'18 ABRIL (SABADO)'!M232</f>
        <v>577143.70000000007</v>
      </c>
      <c r="L232" s="16"/>
      <c r="M232" s="107">
        <f t="shared" si="22"/>
        <v>577255.70000000007</v>
      </c>
      <c r="N232" s="16"/>
      <c r="O232" s="118">
        <v>112</v>
      </c>
      <c r="P232" s="16"/>
      <c r="R232" s="58"/>
      <c r="S232" s="95">
        <f t="shared" ref="S232:S237" si="23">+S231</f>
        <v>8</v>
      </c>
      <c r="T232" s="58"/>
      <c r="U232" s="57">
        <f t="shared" si="21"/>
        <v>77.262693156732894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'18 ABRIL (SABADO)'!M233</f>
        <v>570528.5</v>
      </c>
      <c r="L233" s="16"/>
      <c r="M233" s="107">
        <f t="shared" si="22"/>
        <v>570649.5</v>
      </c>
      <c r="N233" s="16"/>
      <c r="O233" s="118">
        <v>121</v>
      </c>
      <c r="P233" s="16"/>
      <c r="R233" s="58"/>
      <c r="S233" s="95">
        <f t="shared" si="23"/>
        <v>8</v>
      </c>
      <c r="T233" s="58"/>
      <c r="U233" s="57">
        <f t="shared" si="21"/>
        <v>85.74263038548753</v>
      </c>
      <c r="V233" s="58"/>
      <c r="W233" s="141"/>
      <c r="Y233" s="110"/>
      <c r="Z233" s="110"/>
    </row>
    <row r="234" spans="1:26" x14ac:dyDescent="0.2">
      <c r="A234" s="115" t="s">
        <v>244</v>
      </c>
      <c r="B234" s="12"/>
      <c r="C234" s="12">
        <v>1</v>
      </c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'18 ABRIL (SABADO)'!M234</f>
        <v>597391.6</v>
      </c>
      <c r="L234" s="16"/>
      <c r="M234" s="107">
        <f t="shared" si="22"/>
        <v>597464.6</v>
      </c>
      <c r="N234" s="16"/>
      <c r="O234" s="118">
        <v>73</v>
      </c>
      <c r="P234" s="16"/>
      <c r="R234" s="58"/>
      <c r="S234" s="95">
        <f t="shared" si="23"/>
        <v>8</v>
      </c>
      <c r="T234" s="58"/>
      <c r="U234" s="57">
        <f t="shared" si="21"/>
        <v>50.192519251925191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'18 ABRIL (SABADO)'!M235</f>
        <v>555258.5</v>
      </c>
      <c r="L235" s="16"/>
      <c r="M235" s="107">
        <f t="shared" si="22"/>
        <v>555377.5</v>
      </c>
      <c r="N235" s="16"/>
      <c r="O235" s="118">
        <v>119</v>
      </c>
      <c r="P235" s="16"/>
      <c r="R235" s="58"/>
      <c r="S235" s="95">
        <f t="shared" si="23"/>
        <v>8</v>
      </c>
      <c r="T235" s="58"/>
      <c r="U235" s="57">
        <f t="shared" si="21"/>
        <v>82.638888888888886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'18 ABRIL (SABADO)'!M236</f>
        <v>572951</v>
      </c>
      <c r="L236" s="16"/>
      <c r="M236" s="107">
        <f t="shared" si="22"/>
        <v>573078</v>
      </c>
      <c r="N236" s="16"/>
      <c r="O236" s="118">
        <v>127</v>
      </c>
      <c r="P236" s="16"/>
      <c r="R236" s="58"/>
      <c r="S236" s="95">
        <f t="shared" si="23"/>
        <v>8</v>
      </c>
      <c r="T236" s="58"/>
      <c r="U236" s="57">
        <f t="shared" si="21"/>
        <v>86.748633879781423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'18 ABRIL (SABADO)'!M237</f>
        <v>609064</v>
      </c>
      <c r="L237" s="16"/>
      <c r="M237" s="107">
        <f t="shared" si="22"/>
        <v>609195</v>
      </c>
      <c r="N237" s="16"/>
      <c r="O237" s="118">
        <v>131</v>
      </c>
      <c r="P237" s="16"/>
      <c r="R237" s="58"/>
      <c r="S237" s="95">
        <f t="shared" si="23"/>
        <v>8</v>
      </c>
      <c r="T237" s="58"/>
      <c r="U237" s="57">
        <f t="shared" si="21"/>
        <v>88.037634408602145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80.555441260576046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7.5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'18 ABRIL (SABADO)'!M247</f>
        <v>364649</v>
      </c>
      <c r="L247" s="16"/>
      <c r="M247" s="107">
        <f t="shared" ref="M247:M268" si="24">K247+O247</f>
        <v>364784</v>
      </c>
      <c r="N247" s="16"/>
      <c r="O247" s="118">
        <v>135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70.3125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'18 ABRIL (SABADO)'!M248</f>
        <v>344128</v>
      </c>
      <c r="L248" s="16"/>
      <c r="M248" s="107">
        <f t="shared" si="24"/>
        <v>344243</v>
      </c>
      <c r="N248" s="16"/>
      <c r="O248" s="118">
        <v>115</v>
      </c>
      <c r="P248" s="16"/>
      <c r="Q248" s="16"/>
      <c r="R248" s="16"/>
      <c r="S248" s="95">
        <f t="shared" si="25"/>
        <v>8</v>
      </c>
      <c r="T248" s="16"/>
      <c r="U248" s="57">
        <f t="shared" si="26"/>
        <v>85.56547619047619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'18 ABRIL (SABADO)'!M249</f>
        <v>374949</v>
      </c>
      <c r="L249" s="16"/>
      <c r="M249" s="107">
        <f t="shared" si="24"/>
        <v>375057</v>
      </c>
      <c r="N249" s="16"/>
      <c r="O249" s="118">
        <v>108</v>
      </c>
      <c r="P249" s="16"/>
      <c r="Q249" s="16"/>
      <c r="R249" s="16"/>
      <c r="S249" s="95">
        <f t="shared" si="25"/>
        <v>8</v>
      </c>
      <c r="T249" s="16"/>
      <c r="U249" s="57">
        <f t="shared" si="26"/>
        <v>59.21052631578948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'18 ABRIL (SABADO)'!M250</f>
        <v>380954</v>
      </c>
      <c r="L250" s="16"/>
      <c r="M250" s="107">
        <f t="shared" si="24"/>
        <v>381097</v>
      </c>
      <c r="N250" s="16"/>
      <c r="O250" s="118">
        <v>143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85.11904761904762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'18 ABRIL (SABADO)'!M251</f>
        <v>374610</v>
      </c>
      <c r="L251" s="16"/>
      <c r="M251" s="107">
        <f t="shared" si="24"/>
        <v>374760</v>
      </c>
      <c r="N251" s="16"/>
      <c r="O251" s="118">
        <v>150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97.65625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'18 ABRIL (SABADO)'!M252</f>
        <v>380015</v>
      </c>
      <c r="L252" s="16"/>
      <c r="M252" s="107">
        <f t="shared" si="24"/>
        <v>380137</v>
      </c>
      <c r="N252" s="16"/>
      <c r="O252" s="118">
        <v>122</v>
      </c>
      <c r="P252" s="16"/>
      <c r="Q252" s="16"/>
      <c r="R252" s="16"/>
      <c r="S252" s="95">
        <f t="shared" si="25"/>
        <v>8</v>
      </c>
      <c r="T252" s="16"/>
      <c r="U252" s="57">
        <f t="shared" si="26"/>
        <v>75.870646766169159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'18 ABRIL (SABADO)'!M253</f>
        <v>608581.49999999988</v>
      </c>
      <c r="L253" s="16"/>
      <c r="M253" s="107">
        <f t="shared" si="24"/>
        <v>608715.49999999988</v>
      </c>
      <c r="N253" s="16"/>
      <c r="O253" s="118">
        <v>134</v>
      </c>
      <c r="P253" s="16"/>
      <c r="Q253" s="16"/>
      <c r="R253" s="16"/>
      <c r="S253" s="95">
        <f t="shared" si="25"/>
        <v>8</v>
      </c>
      <c r="T253" s="16"/>
      <c r="U253" s="57">
        <f t="shared" si="26"/>
        <v>92.439293598233988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'18 ABRIL (SABADO)'!M254</f>
        <v>580321.19999999995</v>
      </c>
      <c r="L254" s="16"/>
      <c r="M254" s="107">
        <f t="shared" si="24"/>
        <v>580419.19999999995</v>
      </c>
      <c r="N254" s="16"/>
      <c r="O254" s="118">
        <v>98</v>
      </c>
      <c r="P254" s="16"/>
      <c r="Q254" s="16"/>
      <c r="R254" s="16"/>
      <c r="S254" s="95">
        <f t="shared" si="25"/>
        <v>8</v>
      </c>
      <c r="T254" s="16"/>
      <c r="U254" s="57">
        <f t="shared" si="26"/>
        <v>67.604856512141282</v>
      </c>
      <c r="V254" s="58"/>
      <c r="Y254" s="109"/>
      <c r="Z254" s="109"/>
    </row>
    <row r="255" spans="1:26" x14ac:dyDescent="0.2">
      <c r="A255" s="115" t="s">
        <v>245</v>
      </c>
      <c r="B255" s="12">
        <v>1</v>
      </c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'18 ABRIL (SABADO)'!M255</f>
        <v>633750.19999999995</v>
      </c>
      <c r="L255" s="16"/>
      <c r="M255" s="107">
        <f t="shared" si="24"/>
        <v>633798.19999999995</v>
      </c>
      <c r="N255" s="16"/>
      <c r="O255" s="118">
        <v>48</v>
      </c>
      <c r="P255" s="16"/>
      <c r="Q255" s="16"/>
      <c r="R255" s="16"/>
      <c r="S255" s="95">
        <v>3</v>
      </c>
      <c r="T255" s="16"/>
      <c r="U255" s="57">
        <f t="shared" si="26"/>
        <v>87.719298245614041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'18 ABRIL (SABADO)'!M256</f>
        <v>597898</v>
      </c>
      <c r="L256" s="16"/>
      <c r="M256" s="107">
        <f t="shared" si="24"/>
        <v>598000</v>
      </c>
      <c r="N256" s="16"/>
      <c r="O256" s="118">
        <v>102</v>
      </c>
      <c r="P256" s="16"/>
      <c r="Q256" s="16"/>
      <c r="R256" s="16"/>
      <c r="S256" s="95">
        <f>+S246</f>
        <v>8</v>
      </c>
      <c r="T256" s="16"/>
      <c r="U256" s="57">
        <f t="shared" si="26"/>
        <v>74.561403508771932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'18 ABRIL (SABADO)'!M257</f>
        <v>592054</v>
      </c>
      <c r="L257" s="16"/>
      <c r="M257" s="107">
        <f t="shared" si="24"/>
        <v>592187</v>
      </c>
      <c r="N257" s="16"/>
      <c r="O257" s="118">
        <v>133</v>
      </c>
      <c r="P257" s="16"/>
      <c r="Q257" s="16"/>
      <c r="R257" s="16"/>
      <c r="S257" s="95">
        <f t="shared" si="25"/>
        <v>8</v>
      </c>
      <c r="T257" s="16"/>
      <c r="U257" s="57">
        <f t="shared" si="26"/>
        <v>92.361111111111114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'18 ABRIL (SABADO)'!M258</f>
        <v>565086.80000000005</v>
      </c>
      <c r="L258" s="16"/>
      <c r="M258" s="107">
        <f t="shared" si="24"/>
        <v>565228.80000000005</v>
      </c>
      <c r="N258" s="16"/>
      <c r="O258" s="118">
        <v>142</v>
      </c>
      <c r="P258" s="16"/>
      <c r="Q258" s="16"/>
      <c r="R258" s="16"/>
      <c r="S258" s="95">
        <f t="shared" si="25"/>
        <v>8</v>
      </c>
      <c r="T258" s="16"/>
      <c r="U258" s="57">
        <f t="shared" si="26"/>
        <v>96.049783549783541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'18 ABRIL (SABADO)'!M259</f>
        <v>620781.19999999995</v>
      </c>
      <c r="L259" s="16"/>
      <c r="M259" s="107">
        <f t="shared" si="24"/>
        <v>620905.19999999995</v>
      </c>
      <c r="N259" s="16"/>
      <c r="O259" s="118">
        <v>124</v>
      </c>
      <c r="P259" s="16"/>
      <c r="Q259" s="16"/>
      <c r="R259" s="16"/>
      <c r="S259" s="95">
        <f t="shared" si="25"/>
        <v>8</v>
      </c>
      <c r="T259" s="16"/>
      <c r="U259" s="57">
        <f t="shared" si="26"/>
        <v>78.282828282828291</v>
      </c>
      <c r="V259" s="58"/>
      <c r="Y259" s="109"/>
      <c r="Z259" s="109"/>
    </row>
    <row r="260" spans="1:26" x14ac:dyDescent="0.2">
      <c r="A260" s="115" t="s">
        <v>57</v>
      </c>
      <c r="B260" s="12">
        <v>1</v>
      </c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'18 ABRIL (SABADO)'!M260</f>
        <v>548817.19999999995</v>
      </c>
      <c r="L260" s="16"/>
      <c r="M260" s="107">
        <f t="shared" si="24"/>
        <v>548879.19999999995</v>
      </c>
      <c r="N260" s="16"/>
      <c r="O260" s="118">
        <v>62</v>
      </c>
      <c r="P260" s="16"/>
      <c r="Q260" s="16"/>
      <c r="R260" s="16"/>
      <c r="S260" s="95">
        <v>5</v>
      </c>
      <c r="T260" s="16"/>
      <c r="U260" s="57">
        <f t="shared" si="26"/>
        <v>81.364829396325462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'18 ABRIL (SABADO)'!M261</f>
        <v>611708.80000000005</v>
      </c>
      <c r="L261" s="16"/>
      <c r="M261" s="107">
        <f t="shared" si="24"/>
        <v>611813.80000000005</v>
      </c>
      <c r="N261" s="16"/>
      <c r="O261" s="118">
        <v>105</v>
      </c>
      <c r="P261" s="16"/>
      <c r="Q261" s="16"/>
      <c r="R261" s="16"/>
      <c r="S261" s="95">
        <f>+S246</f>
        <v>8</v>
      </c>
      <c r="T261" s="16"/>
      <c r="U261" s="57">
        <f t="shared" si="26"/>
        <v>82.23684210526315</v>
      </c>
      <c r="V261" s="58"/>
      <c r="Y261" s="110"/>
      <c r="Z261" s="110"/>
    </row>
    <row r="262" spans="1:26" x14ac:dyDescent="0.2">
      <c r="A262" s="115" t="s">
        <v>74</v>
      </c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'18 ABRIL (SABADO)'!M262</f>
        <v>577497.79999999993</v>
      </c>
      <c r="L262" s="16"/>
      <c r="M262" s="107">
        <f t="shared" si="24"/>
        <v>577593.79999999993</v>
      </c>
      <c r="N262" s="16"/>
      <c r="O262" s="118">
        <v>96</v>
      </c>
      <c r="P262" s="16"/>
      <c r="Q262" s="16"/>
      <c r="R262" s="16"/>
      <c r="S262" s="95">
        <v>5</v>
      </c>
      <c r="T262" s="16"/>
      <c r="U262" s="57">
        <f t="shared" si="26"/>
        <v>96.969696969696969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'18 ABRIL (SABADO)'!M263</f>
        <v>557888.1</v>
      </c>
      <c r="L263" s="16"/>
      <c r="M263" s="107">
        <f t="shared" si="24"/>
        <v>557989.1</v>
      </c>
      <c r="N263" s="16"/>
      <c r="O263" s="118">
        <v>101</v>
      </c>
      <c r="P263" s="16"/>
      <c r="Q263" s="16"/>
      <c r="R263" s="16"/>
      <c r="S263" s="95">
        <f>+S246</f>
        <v>8</v>
      </c>
      <c r="T263" s="16"/>
      <c r="U263" s="57">
        <f t="shared" si="26"/>
        <v>65.755208333333329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'18 ABRIL (SABADO)'!M264</f>
        <v>578558.9</v>
      </c>
      <c r="L264" s="16"/>
      <c r="M264" s="107">
        <f t="shared" si="24"/>
        <v>578623.9</v>
      </c>
      <c r="N264" s="16"/>
      <c r="O264" s="118">
        <v>65</v>
      </c>
      <c r="P264" s="16"/>
      <c r="Q264" s="16"/>
      <c r="R264" s="16"/>
      <c r="S264" s="95">
        <f t="shared" si="25"/>
        <v>8</v>
      </c>
      <c r="T264" s="16"/>
      <c r="U264" s="57">
        <f t="shared" si="26"/>
        <v>45.138888888888886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'18 ABRIL (SABADO)'!M265</f>
        <v>346357.4</v>
      </c>
      <c r="L265" s="16"/>
      <c r="M265" s="107">
        <f t="shared" si="24"/>
        <v>346479.4</v>
      </c>
      <c r="N265" s="16"/>
      <c r="O265" s="118">
        <v>122</v>
      </c>
      <c r="P265" s="16"/>
      <c r="Q265" s="16"/>
      <c r="R265" s="16"/>
      <c r="S265" s="95">
        <f t="shared" si="25"/>
        <v>8</v>
      </c>
      <c r="T265" s="16"/>
      <c r="U265" s="57">
        <f t="shared" si="26"/>
        <v>83.333333333333343</v>
      </c>
      <c r="V265" s="58"/>
      <c r="Y265" s="110"/>
      <c r="Z265" s="110"/>
    </row>
    <row r="266" spans="1:26" x14ac:dyDescent="0.2">
      <c r="A266" s="115" t="s">
        <v>57</v>
      </c>
      <c r="B266" s="12">
        <v>1</v>
      </c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'18 ABRIL (SABADO)'!M266</f>
        <v>369554</v>
      </c>
      <c r="L266" s="16"/>
      <c r="M266" s="107">
        <f t="shared" si="24"/>
        <v>369590</v>
      </c>
      <c r="N266" s="16"/>
      <c r="O266" s="118">
        <v>36</v>
      </c>
      <c r="P266" s="16"/>
      <c r="Q266" s="16"/>
      <c r="R266" s="16"/>
      <c r="S266" s="95">
        <f t="shared" si="25"/>
        <v>8</v>
      </c>
      <c r="T266" s="16"/>
      <c r="U266" s="57">
        <f t="shared" si="26"/>
        <v>23.4375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'18 ABRIL (SABADO)'!M267</f>
        <v>377213</v>
      </c>
      <c r="L267" s="16"/>
      <c r="M267" s="107">
        <f t="shared" si="24"/>
        <v>377358</v>
      </c>
      <c r="N267" s="16"/>
      <c r="O267" s="118">
        <v>145</v>
      </c>
      <c r="P267" s="16"/>
      <c r="Q267" s="16"/>
      <c r="R267" s="16"/>
      <c r="S267" s="95">
        <f t="shared" si="25"/>
        <v>8</v>
      </c>
      <c r="T267" s="16"/>
      <c r="U267" s="57">
        <f t="shared" si="26"/>
        <v>79.28696412948382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'18 ABRIL (SABADO)'!M268</f>
        <v>362696</v>
      </c>
      <c r="L268" s="16"/>
      <c r="M268" s="107">
        <f t="shared" si="24"/>
        <v>362810</v>
      </c>
      <c r="N268" s="16"/>
      <c r="O268" s="118">
        <v>114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69.852941176470594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76.824055728761905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vThLCS0UQkEbSZnPou1vPbfEINQqfsiIVXflUl7iVCLkxNh8F8xWR5xkc9w7EBcHiia8UxsDFlNuaOxAVuv7Tw==" saltValue="1Vmini2LtjSSkkyrUGeKZg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1955" priority="293" stopIfTrue="1" operator="equal">
      <formula>1</formula>
    </cfRule>
  </conditionalFormatting>
  <conditionalFormatting sqref="B100:D101">
    <cfRule type="cellIs" dxfId="1954" priority="217" stopIfTrue="1" operator="equal">
      <formula>1</formula>
    </cfRule>
  </conditionalFormatting>
  <conditionalFormatting sqref="B189:D190">
    <cfRule type="cellIs" dxfId="1953" priority="51" stopIfTrue="1" operator="equal">
      <formula>1</formula>
    </cfRule>
  </conditionalFormatting>
  <conditionalFormatting sqref="B278:D279">
    <cfRule type="cellIs" dxfId="1952" priority="34" stopIfTrue="1" operator="equal">
      <formula>1</formula>
    </cfRule>
  </conditionalFormatting>
  <conditionalFormatting sqref="B303:D308 B318:D326 B336:D357">
    <cfRule type="cellIs" dxfId="1951" priority="272" stopIfTrue="1" operator="equal">
      <formula>1</formula>
    </cfRule>
  </conditionalFormatting>
  <conditionalFormatting sqref="B367:D368">
    <cfRule type="cellIs" dxfId="1950" priority="17" stopIfTrue="1" operator="equal">
      <formula>1</formula>
    </cfRule>
  </conditionalFormatting>
  <conditionalFormatting sqref="B116:W118">
    <cfRule type="cellIs" dxfId="1949" priority="61" stopIfTrue="1" operator="notEqual">
      <formula>0</formula>
    </cfRule>
    <cfRule type="cellIs" dxfId="1948" priority="60" stopIfTrue="1" operator="equal">
      <formula>0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947" priority="292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1946" priority="291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945" priority="271" stopIfTrue="1" operator="notEqual">
      <formula>0</formula>
    </cfRule>
    <cfRule type="cellIs" dxfId="1944" priority="270" stopIfTrue="1" operator="equal">
      <formula>0</formula>
    </cfRule>
  </conditionalFormatting>
  <conditionalFormatting sqref="H36:H41">
    <cfRule type="cellIs" dxfId="1943" priority="64" operator="lessThan">
      <formula>330</formula>
    </cfRule>
  </conditionalFormatting>
  <conditionalFormatting sqref="H51:H59">
    <cfRule type="cellIs" dxfId="1942" priority="65" operator="lessThan">
      <formula>360</formula>
    </cfRule>
  </conditionalFormatting>
  <conditionalFormatting sqref="H69:H74 H87:H90">
    <cfRule type="cellIs" dxfId="1941" priority="66" operator="lessThan">
      <formula>400</formula>
    </cfRule>
  </conditionalFormatting>
  <conditionalFormatting sqref="H75:H86">
    <cfRule type="cellIs" dxfId="1940" priority="67" operator="lessThan">
      <formula>360</formula>
    </cfRule>
  </conditionalFormatting>
  <conditionalFormatting sqref="H125:H130">
    <cfRule type="cellIs" dxfId="1939" priority="59" operator="lessThan">
      <formula>330</formula>
    </cfRule>
  </conditionalFormatting>
  <conditionalFormatting sqref="H140:H148">
    <cfRule type="cellIs" dxfId="1938" priority="58" operator="lessThan">
      <formula>360</formula>
    </cfRule>
  </conditionalFormatting>
  <conditionalFormatting sqref="H158:H163 H176:H179">
    <cfRule type="cellIs" dxfId="1937" priority="56" operator="lessThan">
      <formula>400</formula>
    </cfRule>
  </conditionalFormatting>
  <conditionalFormatting sqref="H164:H175">
    <cfRule type="cellIs" dxfId="1936" priority="57" operator="lessThan">
      <formula>360</formula>
    </cfRule>
  </conditionalFormatting>
  <conditionalFormatting sqref="H214:H219">
    <cfRule type="cellIs" dxfId="1935" priority="55" operator="lessThan">
      <formula>330</formula>
    </cfRule>
  </conditionalFormatting>
  <conditionalFormatting sqref="H228:H237">
    <cfRule type="cellIs" dxfId="1934" priority="54" operator="lessThan">
      <formula>360</formula>
    </cfRule>
  </conditionalFormatting>
  <conditionalFormatting sqref="H247:H252 H265:H268">
    <cfRule type="cellIs" dxfId="1933" priority="52" operator="lessThan">
      <formula>400</formula>
    </cfRule>
  </conditionalFormatting>
  <conditionalFormatting sqref="H253:H264">
    <cfRule type="cellIs" dxfId="1932" priority="53" operator="lessThan">
      <formula>360</formula>
    </cfRule>
  </conditionalFormatting>
  <conditionalFormatting sqref="H303:H308">
    <cfRule type="cellIs" dxfId="1931" priority="265" operator="lessThan">
      <formula>330</formula>
    </cfRule>
  </conditionalFormatting>
  <conditionalFormatting sqref="H318:H326 H342:H353">
    <cfRule type="cellIs" dxfId="1930" priority="264" operator="lessThan">
      <formula>360</formula>
    </cfRule>
  </conditionalFormatting>
  <conditionalFormatting sqref="H336:H341 H354:H357">
    <cfRule type="cellIs" dxfId="1929" priority="262" operator="lessThan">
      <formula>400</formula>
    </cfRule>
  </conditionalFormatting>
  <conditionalFormatting sqref="K95:K96 M95:M96 O95:O96 A100:A101">
    <cfRule type="cellIs" dxfId="1928" priority="216" stopIfTrue="1" operator="notEqual">
      <formula>0</formula>
    </cfRule>
    <cfRule type="cellIs" dxfId="1927" priority="215" stopIfTrue="1" operator="equal">
      <formula>0</formula>
    </cfRule>
  </conditionalFormatting>
  <conditionalFormatting sqref="K95:K96 M95:M96 O95:O96">
    <cfRule type="cellIs" dxfId="1926" priority="214" stopIfTrue="1" operator="notEqual">
      <formula>0</formula>
    </cfRule>
    <cfRule type="cellIs" dxfId="1925" priority="213" stopIfTrue="1" operator="equal">
      <formula>0</formula>
    </cfRule>
    <cfRule type="cellIs" dxfId="1924" priority="212" stopIfTrue="1" operator="notEqual">
      <formula>0</formula>
    </cfRule>
    <cfRule type="cellIs" dxfId="1923" priority="211" stopIfTrue="1" operator="equal">
      <formula>0</formula>
    </cfRule>
  </conditionalFormatting>
  <conditionalFormatting sqref="K100:K101">
    <cfRule type="cellIs" dxfId="1922" priority="129" stopIfTrue="1" operator="notEqual">
      <formula>0</formula>
    </cfRule>
    <cfRule type="cellIs" dxfId="1921" priority="128" stopIfTrue="1" operator="equal">
      <formula>0</formula>
    </cfRule>
  </conditionalFormatting>
  <conditionalFormatting sqref="K184:K185 M184:M185 O184:O185 A189:A190">
    <cfRule type="cellIs" dxfId="1920" priority="50" stopIfTrue="1" operator="notEqual">
      <formula>0</formula>
    </cfRule>
    <cfRule type="cellIs" dxfId="1919" priority="49" stopIfTrue="1" operator="equal">
      <formula>0</formula>
    </cfRule>
  </conditionalFormatting>
  <conditionalFormatting sqref="K184:K185 M184:M185 O184:O185">
    <cfRule type="cellIs" dxfId="1918" priority="46" stopIfTrue="1" operator="notEqual">
      <formula>0</formula>
    </cfRule>
    <cfRule type="cellIs" dxfId="1917" priority="45" stopIfTrue="1" operator="equal">
      <formula>0</formula>
    </cfRule>
    <cfRule type="cellIs" dxfId="1916" priority="48" stopIfTrue="1" operator="notEqual">
      <formula>0</formula>
    </cfRule>
    <cfRule type="cellIs" dxfId="1915" priority="47" stopIfTrue="1" operator="equal">
      <formula>0</formula>
    </cfRule>
  </conditionalFormatting>
  <conditionalFormatting sqref="K189:K190">
    <cfRule type="cellIs" dxfId="1914" priority="36" stopIfTrue="1" operator="notEqual">
      <formula>0</formula>
    </cfRule>
    <cfRule type="cellIs" dxfId="1913" priority="35" stopIfTrue="1" operator="equal">
      <formula>0</formula>
    </cfRule>
  </conditionalFormatting>
  <conditionalFormatting sqref="K273:K274 M273:M274 O273:O274 A278:A279">
    <cfRule type="cellIs" dxfId="1912" priority="32" stopIfTrue="1" operator="equal">
      <formula>0</formula>
    </cfRule>
    <cfRule type="cellIs" dxfId="1911" priority="33" stopIfTrue="1" operator="notEqual">
      <formula>0</formula>
    </cfRule>
  </conditionalFormatting>
  <conditionalFormatting sqref="K273:K274 M273:M274 O273:O274">
    <cfRule type="cellIs" dxfId="1910" priority="30" stopIfTrue="1" operator="equal">
      <formula>0</formula>
    </cfRule>
    <cfRule type="cellIs" dxfId="1909" priority="28" stopIfTrue="1" operator="equal">
      <formula>0</formula>
    </cfRule>
    <cfRule type="cellIs" dxfId="1908" priority="29" stopIfTrue="1" operator="notEqual">
      <formula>0</formula>
    </cfRule>
    <cfRule type="cellIs" dxfId="1907" priority="31" stopIfTrue="1" operator="notEqual">
      <formula>0</formula>
    </cfRule>
  </conditionalFormatting>
  <conditionalFormatting sqref="K278:K279">
    <cfRule type="cellIs" dxfId="1906" priority="18" stopIfTrue="1" operator="equal">
      <formula>0</formula>
    </cfRule>
    <cfRule type="cellIs" dxfId="1905" priority="19" stopIfTrue="1" operator="notEqual">
      <formula>0</formula>
    </cfRule>
  </conditionalFormatting>
  <conditionalFormatting sqref="K362:K363 M362:M363 O362:O363 A367:A368">
    <cfRule type="cellIs" dxfId="1904" priority="15" stopIfTrue="1" operator="equal">
      <formula>0</formula>
    </cfRule>
    <cfRule type="cellIs" dxfId="1903" priority="16" stopIfTrue="1" operator="notEqual">
      <formula>0</formula>
    </cfRule>
  </conditionalFormatting>
  <conditionalFormatting sqref="K362:K363 M362:M363 O362:O363">
    <cfRule type="cellIs" dxfId="1902" priority="14" stopIfTrue="1" operator="notEqual">
      <formula>0</formula>
    </cfRule>
    <cfRule type="cellIs" dxfId="1901" priority="11" stopIfTrue="1" operator="equal">
      <formula>0</formula>
    </cfRule>
    <cfRule type="cellIs" dxfId="1900" priority="12" stopIfTrue="1" operator="notEqual">
      <formula>0</formula>
    </cfRule>
    <cfRule type="cellIs" dxfId="1899" priority="13" stopIfTrue="1" operator="equal">
      <formula>0</formula>
    </cfRule>
  </conditionalFormatting>
  <conditionalFormatting sqref="K367:K368">
    <cfRule type="cellIs" dxfId="1898" priority="2" stopIfTrue="1" operator="notEqual">
      <formula>0</formula>
    </cfRule>
    <cfRule type="cellIs" dxfId="1897" priority="1" stopIfTrue="1" operator="equal">
      <formula>0</formula>
    </cfRule>
  </conditionalFormatting>
  <conditionalFormatting sqref="M100:M101">
    <cfRule type="cellIs" dxfId="1896" priority="202" stopIfTrue="1" operator="equal">
      <formula>0</formula>
    </cfRule>
    <cfRule type="cellIs" dxfId="1895" priority="203" stopIfTrue="1" operator="notEqual">
      <formula>0</formula>
    </cfRule>
  </conditionalFormatting>
  <conditionalFormatting sqref="M189:M190">
    <cfRule type="cellIs" dxfId="1894" priority="37" stopIfTrue="1" operator="equal">
      <formula>0</formula>
    </cfRule>
    <cfRule type="cellIs" dxfId="1893" priority="38" stopIfTrue="1" operator="notEqual">
      <formula>0</formula>
    </cfRule>
  </conditionalFormatting>
  <conditionalFormatting sqref="M278:M279">
    <cfRule type="cellIs" dxfId="1892" priority="21" stopIfTrue="1" operator="notEqual">
      <formula>0</formula>
    </cfRule>
    <cfRule type="cellIs" dxfId="1891" priority="20" stopIfTrue="1" operator="equal">
      <formula>0</formula>
    </cfRule>
  </conditionalFormatting>
  <conditionalFormatting sqref="M367:M368">
    <cfRule type="cellIs" dxfId="1890" priority="4" stopIfTrue="1" operator="notEqual">
      <formula>0</formula>
    </cfRule>
    <cfRule type="cellIs" dxfId="1889" priority="3" stopIfTrue="1" operator="equal">
      <formula>0</formula>
    </cfRule>
  </conditionalFormatting>
  <conditionalFormatting sqref="S36:S41 S51:S59 S69:S90 S125:S130 S140:S148 S158:S179 S214:S219 S229:S237 S247:S268">
    <cfRule type="cellIs" dxfId="1888" priority="288" operator="lessThan">
      <formula>8</formula>
    </cfRule>
  </conditionalFormatting>
  <conditionalFormatting sqref="S99">
    <cfRule type="cellIs" dxfId="1887" priority="210" stopIfTrue="1" operator="notEqual">
      <formula>0</formula>
    </cfRule>
    <cfRule type="cellIs" dxfId="1886" priority="209" stopIfTrue="1" operator="equal">
      <formula>0</formula>
    </cfRule>
  </conditionalFormatting>
  <conditionalFormatting sqref="S188">
    <cfRule type="cellIs" dxfId="1885" priority="44" stopIfTrue="1" operator="notEqual">
      <formula>0</formula>
    </cfRule>
    <cfRule type="cellIs" dxfId="1884" priority="43" stopIfTrue="1" operator="equal">
      <formula>0</formula>
    </cfRule>
  </conditionalFormatting>
  <conditionalFormatting sqref="S277">
    <cfRule type="cellIs" dxfId="1883" priority="27" stopIfTrue="1" operator="notEqual">
      <formula>0</formula>
    </cfRule>
    <cfRule type="cellIs" dxfId="1882" priority="26" stopIfTrue="1" operator="equal">
      <formula>0</formula>
    </cfRule>
  </conditionalFormatting>
  <conditionalFormatting sqref="S303:S308 S318:S326 S336:S357">
    <cfRule type="cellIs" dxfId="1881" priority="267" operator="lessThan">
      <formula>8</formula>
    </cfRule>
  </conditionalFormatting>
  <conditionalFormatting sqref="S366">
    <cfRule type="cellIs" dxfId="1880" priority="10" stopIfTrue="1" operator="notEqual">
      <formula>0</formula>
    </cfRule>
    <cfRule type="cellIs" dxfId="1879" priority="9" stopIfTrue="1" operator="equal">
      <formula>0</formula>
    </cfRule>
  </conditionalFormatting>
  <conditionalFormatting sqref="U36:U41 U51:U59 U125:U130 U140:U148 U214:U219 U229:U237">
    <cfRule type="cellIs" dxfId="1878" priority="287" operator="lessThan">
      <formula>70</formula>
    </cfRule>
  </conditionalFormatting>
  <conditionalFormatting sqref="U69:U90 U158:U179 U247:U268 U336:U357">
    <cfRule type="cellIs" dxfId="1877" priority="277" operator="lessThan">
      <formula>70</formula>
    </cfRule>
  </conditionalFormatting>
  <conditionalFormatting sqref="U69:U90 U158:U179 U247:U268">
    <cfRule type="cellIs" dxfId="1876" priority="276" operator="lessThan">
      <formula>70</formula>
    </cfRule>
    <cfRule type="cellIs" dxfId="1875" priority="280" operator="lessThan">
      <formula>70</formula>
    </cfRule>
  </conditionalFormatting>
  <conditionalFormatting sqref="U100:U101">
    <cfRule type="cellIs" dxfId="1874" priority="207" operator="lessThan">
      <formula>70</formula>
    </cfRule>
    <cfRule type="cellIs" dxfId="1873" priority="205" operator="lessThan">
      <formula>70</formula>
    </cfRule>
    <cfRule type="cellIs" dxfId="1872" priority="204" operator="lessThan">
      <formula>70</formula>
    </cfRule>
    <cfRule type="cellIs" dxfId="1871" priority="206" operator="lessThan">
      <formula>70</formula>
    </cfRule>
  </conditionalFormatting>
  <conditionalFormatting sqref="U189:U190">
    <cfRule type="cellIs" dxfId="1870" priority="41" operator="lessThan">
      <formula>70</formula>
    </cfRule>
    <cfRule type="cellIs" dxfId="1869" priority="39" operator="lessThan">
      <formula>70</formula>
    </cfRule>
    <cfRule type="cellIs" dxfId="1868" priority="40" operator="lessThan">
      <formula>70</formula>
    </cfRule>
    <cfRule type="cellIs" dxfId="1867" priority="42" operator="lessThan">
      <formula>70</formula>
    </cfRule>
  </conditionalFormatting>
  <conditionalFormatting sqref="U278:U279">
    <cfRule type="cellIs" dxfId="1866" priority="22" operator="lessThan">
      <formula>70</formula>
    </cfRule>
    <cfRule type="cellIs" dxfId="1865" priority="25" operator="lessThan">
      <formula>70</formula>
    </cfRule>
    <cfRule type="cellIs" dxfId="1864" priority="24" operator="lessThan">
      <formula>70</formula>
    </cfRule>
    <cfRule type="cellIs" dxfId="1863" priority="23" operator="lessThan">
      <formula>70</formula>
    </cfRule>
  </conditionalFormatting>
  <conditionalFormatting sqref="U303:U308 U318:U326">
    <cfRule type="cellIs" dxfId="1862" priority="266" operator="lessThan">
      <formula>70</formula>
    </cfRule>
  </conditionalFormatting>
  <conditionalFormatting sqref="U336:U357 U69:U90 U158:U179 U247:U268">
    <cfRule type="cellIs" dxfId="1861" priority="275" operator="lessThan">
      <formula>70</formula>
    </cfRule>
  </conditionalFormatting>
  <conditionalFormatting sqref="U336:U357">
    <cfRule type="cellIs" dxfId="1860" priority="254" operator="lessThan">
      <formula>70</formula>
    </cfRule>
    <cfRule type="cellIs" dxfId="1859" priority="255" operator="lessThan">
      <formula>70</formula>
    </cfRule>
    <cfRule type="cellIs" dxfId="1858" priority="256" operator="lessThan">
      <formula>70</formula>
    </cfRule>
    <cfRule type="cellIs" dxfId="1857" priority="259" operator="lessThan">
      <formula>70</formula>
    </cfRule>
  </conditionalFormatting>
  <conditionalFormatting sqref="U367:U368">
    <cfRule type="cellIs" dxfId="1856" priority="7" operator="lessThan">
      <formula>70</formula>
    </cfRule>
    <cfRule type="cellIs" dxfId="1855" priority="6" operator="lessThan">
      <formula>70</formula>
    </cfRule>
    <cfRule type="cellIs" dxfId="1854" priority="5" operator="lessThan">
      <formula>70</formula>
    </cfRule>
    <cfRule type="cellIs" dxfId="1853" priority="8" operator="lessThan">
      <formula>70</formula>
    </cfRule>
  </conditionalFormatting>
  <conditionalFormatting sqref="W36:W41 W51:W58 W125:W130 W140:W147 W214:W219 W229:W236 W303:W308 W318:W325">
    <cfRule type="cellIs" dxfId="1852" priority="290" stopIfTrue="1" operator="greaterThan">
      <formula>64</formula>
    </cfRule>
  </conditionalFormatting>
  <conditionalFormatting sqref="W303:W308 W318:W325 W36:W41 W51:W58 W125:W130 W140:W147 W214:W219 W229:W236">
    <cfRule type="cellIs" dxfId="1851" priority="289" stopIfTrue="1" operator="equal">
      <formula>0</formula>
    </cfRule>
  </conditionalFormatting>
  <conditionalFormatting sqref="W303:W308 W318:W325">
    <cfRule type="cellIs" dxfId="1850" priority="268" stopIfTrue="1" operator="equal">
      <formula>0</formula>
    </cfRule>
    <cfRule type="cellIs" dxfId="1849" priority="269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Z372"/>
  <sheetViews>
    <sheetView topLeftCell="A2"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83.160919540229884</v>
      </c>
      <c r="L5" s="84"/>
      <c r="M5" s="85">
        <f>U61</f>
        <v>76.320768575995132</v>
      </c>
      <c r="N5" s="84"/>
      <c r="O5" s="85">
        <f>U92</f>
        <v>82.475942973143106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80.020183360700599</v>
      </c>
      <c r="L7" s="84"/>
      <c r="M7" s="87">
        <f>U150</f>
        <v>73.605767373552311</v>
      </c>
      <c r="N7" s="84"/>
      <c r="O7" s="87">
        <f>U181</f>
        <v>79.717194275300216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78.663451012588951</v>
      </c>
      <c r="L9" s="84"/>
      <c r="M9" s="87">
        <f>+U239</f>
        <v>79.508750683056377</v>
      </c>
      <c r="N9" s="84"/>
      <c r="O9" s="87">
        <f>+U270</f>
        <v>80.828037615049709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80.614851304506473</v>
      </c>
      <c r="L13" s="84"/>
      <c r="M13" s="88">
        <f>(M11+M9+M7+M5)/3</f>
        <v>76.478428877534611</v>
      </c>
      <c r="N13" s="84"/>
      <c r="O13" s="88">
        <f>(O11+O9+O7+O5)/3</f>
        <v>81.007058287831015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156</v>
      </c>
      <c r="T19" s="197"/>
      <c r="U19" s="197"/>
      <c r="W19" s="8" t="s">
        <v>12</v>
      </c>
      <c r="X19" s="8"/>
      <c r="Y19" s="199">
        <v>46130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230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'17 ABRIL (VIERNES)'!G31</f>
        <v>20</v>
      </c>
      <c r="H31" s="91">
        <f>'17 ABRIL (VIERNES)'!H31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'17 ABRIL (VIERNES)'!G32</f>
        <v>60</v>
      </c>
      <c r="H32" s="94">
        <f>'17 ABRIL (VIERNES)'!H32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'17 ABRIL (VIERNES)'!M36</f>
        <v>553595</v>
      </c>
      <c r="L36" s="16"/>
      <c r="M36" s="107">
        <f>K36+O36</f>
        <v>553693</v>
      </c>
      <c r="N36" s="16"/>
      <c r="O36" s="118">
        <v>98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72.916666666666671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'17 ABRIL (VIERNES)'!M37</f>
        <v>617198</v>
      </c>
      <c r="L37" s="16"/>
      <c r="M37" s="107">
        <f t="shared" ref="M37:M40" si="2">K37+O37</f>
        <v>617314</v>
      </c>
      <c r="N37" s="16"/>
      <c r="O37" s="118">
        <v>116</v>
      </c>
      <c r="P37" s="16"/>
      <c r="R37" s="16"/>
      <c r="S37" s="95">
        <f t="shared" si="0"/>
        <v>8</v>
      </c>
      <c r="T37" s="16"/>
      <c r="U37" s="57">
        <f t="shared" si="1"/>
        <v>80.555555555555557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'17 ABRIL (VIERNES)'!M38</f>
        <v>594961</v>
      </c>
      <c r="L38" s="16"/>
      <c r="M38" s="107">
        <f t="shared" si="2"/>
        <v>595076</v>
      </c>
      <c r="N38" s="16"/>
      <c r="O38" s="118">
        <v>115</v>
      </c>
      <c r="P38" s="16"/>
      <c r="R38" s="16"/>
      <c r="S38" s="95">
        <f t="shared" si="0"/>
        <v>8</v>
      </c>
      <c r="T38" s="16"/>
      <c r="U38" s="57">
        <f t="shared" si="1"/>
        <v>79.861111111111114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'17 ABRIL (VIERNES)'!M39</f>
        <v>681539.4</v>
      </c>
      <c r="L39" s="16"/>
      <c r="M39" s="107">
        <f t="shared" si="2"/>
        <v>681671.4</v>
      </c>
      <c r="N39" s="16"/>
      <c r="O39" s="118">
        <v>132</v>
      </c>
      <c r="P39" s="16"/>
      <c r="R39" s="16"/>
      <c r="S39" s="95">
        <f>+S35</f>
        <v>8</v>
      </c>
      <c r="T39" s="16"/>
      <c r="U39" s="57">
        <f t="shared" si="1"/>
        <v>94.827586206896555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'17 ABRIL (VIERNES)'!M40</f>
        <v>738729.5</v>
      </c>
      <c r="L40" s="16"/>
      <c r="M40" s="107">
        <f t="shared" si="2"/>
        <v>738851.5</v>
      </c>
      <c r="N40" s="16"/>
      <c r="O40" s="118">
        <v>122</v>
      </c>
      <c r="P40" s="16"/>
      <c r="R40" s="16"/>
      <c r="S40" s="95">
        <f t="shared" si="0"/>
        <v>8</v>
      </c>
      <c r="T40" s="16"/>
      <c r="U40" s="57">
        <f t="shared" si="1"/>
        <v>87.643678160919535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83.160919540229884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8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8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'17 ABRIL (VIERNES)'!M51</f>
        <v>646773.59999999974</v>
      </c>
      <c r="L51" s="16"/>
      <c r="M51" s="107">
        <f>K51+O51</f>
        <v>646878.59999999974</v>
      </c>
      <c r="N51" s="16"/>
      <c r="O51" s="118">
        <v>105</v>
      </c>
      <c r="P51" s="16"/>
      <c r="R51" s="58"/>
      <c r="S51" s="95">
        <f>+S50</f>
        <v>8</v>
      </c>
      <c r="T51" s="58"/>
      <c r="U51" s="57">
        <f t="shared" ref="U51:U59" si="3">O51/(H51*60*S51)*100000</f>
        <v>76.486013986013987</v>
      </c>
      <c r="V51" s="58"/>
      <c r="W51" s="141"/>
      <c r="Y51" s="109"/>
      <c r="Z51" s="109"/>
    </row>
    <row r="52" spans="1:26" ht="12" customHeight="1" x14ac:dyDescent="0.2">
      <c r="A52" s="115" t="s">
        <v>231</v>
      </c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'17 ABRIL (VIERNES)'!M52</f>
        <v>753297.69999999984</v>
      </c>
      <c r="L52" s="16"/>
      <c r="M52" s="107">
        <f t="shared" ref="M52:M59" si="4">K52+O52</f>
        <v>753297.69999999984</v>
      </c>
      <c r="N52" s="16"/>
      <c r="O52" s="118">
        <v>0</v>
      </c>
      <c r="P52" s="16"/>
      <c r="R52" s="58"/>
      <c r="S52" s="95"/>
      <c r="T52" s="58"/>
      <c r="U52" s="57"/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'17 ABRIL (VIERNES)'!M53</f>
        <v>654213.79999999981</v>
      </c>
      <c r="L53" s="16"/>
      <c r="M53" s="107">
        <f t="shared" si="4"/>
        <v>654308.79999999981</v>
      </c>
      <c r="N53" s="16"/>
      <c r="O53" s="118">
        <v>95</v>
      </c>
      <c r="P53" s="16"/>
      <c r="R53" s="58"/>
      <c r="S53" s="95">
        <f>+S50</f>
        <v>8</v>
      </c>
      <c r="T53" s="58"/>
      <c r="U53" s="57">
        <f t="shared" si="3"/>
        <v>68.960511033681769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'17 ABRIL (VIERNES)'!M54</f>
        <v>662299.69999999972</v>
      </c>
      <c r="L54" s="16"/>
      <c r="M54" s="107">
        <f t="shared" si="4"/>
        <v>662404.69999999972</v>
      </c>
      <c r="N54" s="16"/>
      <c r="O54" s="118">
        <v>105</v>
      </c>
      <c r="P54" s="16"/>
      <c r="R54" s="58"/>
      <c r="S54" s="95">
        <f t="shared" ref="S54:S59" si="5">+S53</f>
        <v>8</v>
      </c>
      <c r="T54" s="58"/>
      <c r="U54" s="57">
        <f t="shared" si="3"/>
        <v>72.433774834437088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'17 ABRIL (VIERNES)'!M55</f>
        <v>647346.69999999972</v>
      </c>
      <c r="L55" s="16"/>
      <c r="M55" s="107">
        <f t="shared" si="4"/>
        <v>647459.69999999972</v>
      </c>
      <c r="N55" s="16"/>
      <c r="O55" s="118">
        <v>113</v>
      </c>
      <c r="P55" s="16"/>
      <c r="R55" s="58"/>
      <c r="S55" s="95">
        <f t="shared" si="5"/>
        <v>8</v>
      </c>
      <c r="T55" s="58"/>
      <c r="U55" s="57">
        <f t="shared" si="3"/>
        <v>80.073696145124714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'17 ABRIL (VIERNES)'!M56</f>
        <v>677229.29999999993</v>
      </c>
      <c r="L56" s="16"/>
      <c r="M56" s="107">
        <f t="shared" si="4"/>
        <v>677317.29999999993</v>
      </c>
      <c r="N56" s="16"/>
      <c r="O56" s="118">
        <v>88</v>
      </c>
      <c r="P56" s="16"/>
      <c r="R56" s="58"/>
      <c r="S56" s="95">
        <f t="shared" si="5"/>
        <v>8</v>
      </c>
      <c r="T56" s="58"/>
      <c r="U56" s="57">
        <f t="shared" si="3"/>
        <v>60.506050605060508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'17 ABRIL (VIERNES)'!M57</f>
        <v>632949.9</v>
      </c>
      <c r="L57" s="16"/>
      <c r="M57" s="107">
        <f t="shared" si="4"/>
        <v>633074.9</v>
      </c>
      <c r="N57" s="16"/>
      <c r="O57" s="118">
        <v>125</v>
      </c>
      <c r="P57" s="16"/>
      <c r="R57" s="58"/>
      <c r="S57" s="95">
        <f t="shared" si="5"/>
        <v>8</v>
      </c>
      <c r="T57" s="58"/>
      <c r="U57" s="57">
        <f t="shared" si="3"/>
        <v>86.805555555555557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'17 ABRIL (VIERNES)'!M58</f>
        <v>657040.89999999979</v>
      </c>
      <c r="L58" s="16"/>
      <c r="M58" s="107">
        <f t="shared" si="4"/>
        <v>657160.89999999979</v>
      </c>
      <c r="N58" s="16"/>
      <c r="O58" s="118">
        <v>120</v>
      </c>
      <c r="P58" s="16"/>
      <c r="R58" s="58"/>
      <c r="S58" s="95">
        <f t="shared" si="5"/>
        <v>8</v>
      </c>
      <c r="T58" s="58"/>
      <c r="U58" s="57">
        <f t="shared" si="3"/>
        <v>81.967213114754102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'17 ABRIL (VIERNES)'!M59</f>
        <v>694390.19999999984</v>
      </c>
      <c r="L59" s="16"/>
      <c r="M59" s="107">
        <f t="shared" si="4"/>
        <v>694514.19999999984</v>
      </c>
      <c r="N59" s="16"/>
      <c r="O59" s="118">
        <v>124</v>
      </c>
      <c r="P59" s="16"/>
      <c r="R59" s="58"/>
      <c r="S59" s="95">
        <f t="shared" si="5"/>
        <v>8</v>
      </c>
      <c r="T59" s="58"/>
      <c r="U59" s="57">
        <f t="shared" si="3"/>
        <v>83.333333333333343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76.320768575995132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7.7619047619047619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21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'17 ABRIL (VIERNES)'!M69</f>
        <v>388232.30000000005</v>
      </c>
      <c r="L69" s="16"/>
      <c r="M69" s="107">
        <f t="shared" ref="M69:M90" si="6">K69+O69</f>
        <v>388372.30000000005</v>
      </c>
      <c r="N69" s="16"/>
      <c r="O69" s="118">
        <v>140</v>
      </c>
      <c r="P69" s="16"/>
      <c r="Q69" s="16"/>
      <c r="R69" s="16"/>
      <c r="S69" s="95">
        <f t="shared" ref="S69:S89" si="7">+S68</f>
        <v>8</v>
      </c>
      <c r="T69" s="16"/>
      <c r="U69" s="57">
        <f t="shared" ref="U69:U90" si="8">O69/(H69*60*S69)*100000</f>
        <v>72.916666666666671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'17 ABRIL (VIERNES)'!M70</f>
        <v>369895.90000000014</v>
      </c>
      <c r="L70" s="16"/>
      <c r="M70" s="107">
        <f t="shared" si="6"/>
        <v>370028.90000000014</v>
      </c>
      <c r="N70" s="16"/>
      <c r="O70" s="118">
        <v>133</v>
      </c>
      <c r="P70" s="16"/>
      <c r="Q70" s="16"/>
      <c r="R70" s="16"/>
      <c r="S70" s="95">
        <f t="shared" si="7"/>
        <v>8</v>
      </c>
      <c r="T70" s="16"/>
      <c r="U70" s="57">
        <f t="shared" si="8"/>
        <v>98.958333333333343</v>
      </c>
      <c r="V70" s="58"/>
      <c r="W70" s="109"/>
      <c r="Y70" s="109"/>
      <c r="Z70" s="109"/>
    </row>
    <row r="71" spans="1:26" ht="12" customHeight="1" x14ac:dyDescent="0.2">
      <c r="A71" s="145" t="s">
        <v>219</v>
      </c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'17 ABRIL (VIERNES)'!M71</f>
        <v>403508</v>
      </c>
      <c r="L71" s="16"/>
      <c r="M71" s="107">
        <f t="shared" si="6"/>
        <v>403508</v>
      </c>
      <c r="N71" s="16"/>
      <c r="O71" s="118">
        <v>0</v>
      </c>
      <c r="P71" s="16"/>
      <c r="Q71" s="16"/>
      <c r="R71" s="16"/>
      <c r="S71" s="95"/>
      <c r="T71" s="16"/>
      <c r="U71" s="57"/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'17 ABRIL (VIERNES)'!M72</f>
        <v>406962</v>
      </c>
      <c r="L72" s="16"/>
      <c r="M72" s="107">
        <f t="shared" si="6"/>
        <v>407097</v>
      </c>
      <c r="N72" s="16"/>
      <c r="O72" s="118">
        <v>135</v>
      </c>
      <c r="P72" s="16"/>
      <c r="Q72" s="16"/>
      <c r="R72" s="16"/>
      <c r="S72" s="95">
        <f>+S68</f>
        <v>8</v>
      </c>
      <c r="T72" s="16"/>
      <c r="U72" s="57">
        <f t="shared" si="8"/>
        <v>80.357142857142861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'17 ABRIL (VIERNES)'!M73</f>
        <v>407027.5</v>
      </c>
      <c r="L73" s="16"/>
      <c r="M73" s="107">
        <f t="shared" si="6"/>
        <v>407141.5</v>
      </c>
      <c r="N73" s="16"/>
      <c r="O73" s="118">
        <v>114</v>
      </c>
      <c r="P73" s="16"/>
      <c r="Q73" s="16"/>
      <c r="R73" s="16"/>
      <c r="S73" s="95">
        <f t="shared" si="7"/>
        <v>8</v>
      </c>
      <c r="T73" s="16"/>
      <c r="U73" s="57">
        <f t="shared" si="8"/>
        <v>74.21875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'17 ABRIL (VIERNES)'!M74</f>
        <v>414018</v>
      </c>
      <c r="L74" s="16"/>
      <c r="M74" s="107">
        <f t="shared" si="6"/>
        <v>414159</v>
      </c>
      <c r="N74" s="16"/>
      <c r="O74" s="118">
        <v>141</v>
      </c>
      <c r="P74" s="16"/>
      <c r="Q74" s="16"/>
      <c r="R74" s="16"/>
      <c r="S74" s="95">
        <f t="shared" si="7"/>
        <v>8</v>
      </c>
      <c r="T74" s="16"/>
      <c r="U74" s="57">
        <f t="shared" si="8"/>
        <v>87.686567164179095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'17 ABRIL (VIERNES)'!M75</f>
        <v>679426.39999999991</v>
      </c>
      <c r="L75" s="16"/>
      <c r="M75" s="107">
        <f t="shared" si="6"/>
        <v>679555.39999999991</v>
      </c>
      <c r="N75" s="16"/>
      <c r="O75" s="118">
        <v>129</v>
      </c>
      <c r="P75" s="16"/>
      <c r="Q75" s="16"/>
      <c r="R75" s="16"/>
      <c r="S75" s="95">
        <f t="shared" si="7"/>
        <v>8</v>
      </c>
      <c r="T75" s="16"/>
      <c r="U75" s="57">
        <f t="shared" si="8"/>
        <v>88.990066225165563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'17 ABRIL (VIERNES)'!M76</f>
        <v>646441.79999999981</v>
      </c>
      <c r="L76" s="16"/>
      <c r="M76" s="107">
        <f t="shared" si="6"/>
        <v>646560.79999999981</v>
      </c>
      <c r="N76" s="16"/>
      <c r="O76" s="118">
        <v>119</v>
      </c>
      <c r="P76" s="16"/>
      <c r="Q76" s="16"/>
      <c r="R76" s="16"/>
      <c r="S76" s="95">
        <f t="shared" si="7"/>
        <v>8</v>
      </c>
      <c r="T76" s="16"/>
      <c r="U76" s="57">
        <f t="shared" si="8"/>
        <v>82.0916114790287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'17 ABRIL (VIERNES)'!M77</f>
        <v>712082.09999999974</v>
      </c>
      <c r="L77" s="16"/>
      <c r="M77" s="107">
        <f t="shared" si="6"/>
        <v>712214.09999999974</v>
      </c>
      <c r="N77" s="16"/>
      <c r="O77" s="118">
        <v>132</v>
      </c>
      <c r="P77" s="16"/>
      <c r="Q77" s="16"/>
      <c r="R77" s="16"/>
      <c r="S77" s="95">
        <f t="shared" si="7"/>
        <v>8</v>
      </c>
      <c r="T77" s="16"/>
      <c r="U77" s="57">
        <f t="shared" si="8"/>
        <v>90.46052631578948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'17 ABRIL (VIERNES)'!M78</f>
        <v>671154.49999999965</v>
      </c>
      <c r="L78" s="16"/>
      <c r="M78" s="107">
        <f t="shared" si="6"/>
        <v>671266.49999999965</v>
      </c>
      <c r="N78" s="16"/>
      <c r="O78" s="118">
        <v>112</v>
      </c>
      <c r="P78" s="16"/>
      <c r="Q78" s="16"/>
      <c r="R78" s="16"/>
      <c r="S78" s="95">
        <f t="shared" si="7"/>
        <v>8</v>
      </c>
      <c r="T78" s="16"/>
      <c r="U78" s="57">
        <f t="shared" si="8"/>
        <v>81.871345029239762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'17 ABRIL (VIERNES)'!M79</f>
        <v>670670.39999999956</v>
      </c>
      <c r="L79" s="16"/>
      <c r="M79" s="107">
        <f t="shared" si="6"/>
        <v>670786.39999999956</v>
      </c>
      <c r="N79" s="16"/>
      <c r="O79" s="118">
        <v>116</v>
      </c>
      <c r="P79" s="16"/>
      <c r="Q79" s="16"/>
      <c r="R79" s="16"/>
      <c r="S79" s="95">
        <f t="shared" si="7"/>
        <v>8</v>
      </c>
      <c r="T79" s="16"/>
      <c r="U79" s="57">
        <f t="shared" si="8"/>
        <v>80.555555555555557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'17 ABRIL (VIERNES)'!M80</f>
        <v>635363.7999999997</v>
      </c>
      <c r="L80" s="16"/>
      <c r="M80" s="107">
        <f t="shared" si="6"/>
        <v>635491.7999999997</v>
      </c>
      <c r="N80" s="16"/>
      <c r="O80" s="118">
        <v>128</v>
      </c>
      <c r="P80" s="16"/>
      <c r="Q80" s="16"/>
      <c r="R80" s="16"/>
      <c r="S80" s="95">
        <f t="shared" si="7"/>
        <v>8</v>
      </c>
      <c r="T80" s="16"/>
      <c r="U80" s="57">
        <f t="shared" si="8"/>
        <v>86.580086580086586</v>
      </c>
      <c r="V80" s="58"/>
      <c r="W80" s="110"/>
      <c r="Y80" s="110"/>
      <c r="Z80" s="110"/>
    </row>
    <row r="81" spans="1:26" ht="12" customHeight="1" x14ac:dyDescent="0.2">
      <c r="A81" s="115" t="s">
        <v>115</v>
      </c>
      <c r="B81" s="12">
        <v>1</v>
      </c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'17 ABRIL (VIERNES)'!M81</f>
        <v>699500.17999999982</v>
      </c>
      <c r="L81" s="16"/>
      <c r="M81" s="107">
        <f t="shared" si="6"/>
        <v>699566.17999999982</v>
      </c>
      <c r="N81" s="16"/>
      <c r="O81" s="118">
        <v>66</v>
      </c>
      <c r="P81" s="16"/>
      <c r="Q81" s="16"/>
      <c r="R81" s="16"/>
      <c r="S81" s="95">
        <f t="shared" si="7"/>
        <v>8</v>
      </c>
      <c r="T81" s="16"/>
      <c r="U81" s="57">
        <f t="shared" si="8"/>
        <v>41.666666666666671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'17 ABRIL (VIERNES)'!M82</f>
        <v>620548.29999999993</v>
      </c>
      <c r="L82" s="16"/>
      <c r="M82" s="107">
        <f t="shared" si="6"/>
        <v>620643.29999999993</v>
      </c>
      <c r="N82" s="16"/>
      <c r="O82" s="118">
        <v>95</v>
      </c>
      <c r="P82" s="16"/>
      <c r="Q82" s="16"/>
      <c r="R82" s="16"/>
      <c r="S82" s="95">
        <f t="shared" si="7"/>
        <v>8</v>
      </c>
      <c r="T82" s="16"/>
      <c r="U82" s="57">
        <f t="shared" si="8"/>
        <v>77.919947506561684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'17 ABRIL (VIERNES)'!M83</f>
        <v>683897.50000000012</v>
      </c>
      <c r="L83" s="16"/>
      <c r="M83" s="107">
        <f t="shared" si="6"/>
        <v>684010.50000000012</v>
      </c>
      <c r="N83" s="16"/>
      <c r="O83" s="118">
        <v>113</v>
      </c>
      <c r="P83" s="16"/>
      <c r="Q83" s="16"/>
      <c r="R83" s="16"/>
      <c r="S83" s="95">
        <f t="shared" si="7"/>
        <v>8</v>
      </c>
      <c r="T83" s="16"/>
      <c r="U83" s="57">
        <f t="shared" si="8"/>
        <v>88.502506265664167</v>
      </c>
      <c r="V83" s="58"/>
      <c r="W83" s="110"/>
      <c r="Y83" s="110"/>
      <c r="Z83" s="110"/>
    </row>
    <row r="84" spans="1:26" ht="12" customHeight="1" x14ac:dyDescent="0.2">
      <c r="A84" s="115" t="s">
        <v>157</v>
      </c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'17 ABRIL (VIERNES)'!M84</f>
        <v>643781.49999999988</v>
      </c>
      <c r="L84" s="16"/>
      <c r="M84" s="107">
        <f t="shared" si="6"/>
        <v>643882.49999999988</v>
      </c>
      <c r="N84" s="16"/>
      <c r="O84" s="118">
        <v>101</v>
      </c>
      <c r="P84" s="16"/>
      <c r="Q84" s="16"/>
      <c r="R84" s="16"/>
      <c r="S84" s="95">
        <v>5.5</v>
      </c>
      <c r="T84" s="16"/>
      <c r="U84" s="57">
        <f t="shared" si="8"/>
        <v>92.745638200183649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'17 ABRIL (VIERNES)'!M85</f>
        <v>621749.73999999976</v>
      </c>
      <c r="L85" s="16"/>
      <c r="M85" s="107">
        <f t="shared" si="6"/>
        <v>621856.73999999976</v>
      </c>
      <c r="N85" s="16"/>
      <c r="O85" s="118">
        <v>107</v>
      </c>
      <c r="P85" s="16"/>
      <c r="Q85" s="16"/>
      <c r="R85" s="16"/>
      <c r="S85" s="95">
        <f>+S68</f>
        <v>8</v>
      </c>
      <c r="T85" s="16"/>
      <c r="U85" s="57">
        <f t="shared" si="8"/>
        <v>69.661458333333343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'17 ABRIL (VIERNES)'!M86</f>
        <v>644760</v>
      </c>
      <c r="L86" s="16"/>
      <c r="M86" s="107">
        <f t="shared" si="6"/>
        <v>644867</v>
      </c>
      <c r="N86" s="16"/>
      <c r="O86" s="118">
        <v>107</v>
      </c>
      <c r="P86" s="16"/>
      <c r="Q86" s="16"/>
      <c r="R86" s="16"/>
      <c r="S86" s="95">
        <f t="shared" si="7"/>
        <v>8</v>
      </c>
      <c r="T86" s="16"/>
      <c r="U86" s="57">
        <f t="shared" si="8"/>
        <v>74.305555555555557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'17 ABRIL (VIERNES)'!M87</f>
        <v>377059.2</v>
      </c>
      <c r="L87" s="16"/>
      <c r="M87" s="107">
        <f t="shared" si="6"/>
        <v>377188.2</v>
      </c>
      <c r="N87" s="16"/>
      <c r="O87" s="118">
        <v>129</v>
      </c>
      <c r="P87" s="16"/>
      <c r="Q87" s="16"/>
      <c r="R87" s="16"/>
      <c r="S87" s="95">
        <f t="shared" si="7"/>
        <v>8</v>
      </c>
      <c r="T87" s="16"/>
      <c r="U87" s="57">
        <f t="shared" si="8"/>
        <v>88.114754098360649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'17 ABRIL (VIERNES)'!M88</f>
        <v>401175</v>
      </c>
      <c r="L88" s="16"/>
      <c r="M88" s="107">
        <f t="shared" si="6"/>
        <v>401324</v>
      </c>
      <c r="N88" s="16"/>
      <c r="O88" s="118">
        <v>149</v>
      </c>
      <c r="P88" s="16"/>
      <c r="Q88" s="16"/>
      <c r="R88" s="16"/>
      <c r="S88" s="95">
        <f t="shared" si="7"/>
        <v>8</v>
      </c>
      <c r="T88" s="16"/>
      <c r="U88" s="57">
        <f t="shared" si="8"/>
        <v>97.005208333333329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'17 ABRIL (VIERNES)'!M89</f>
        <v>405650</v>
      </c>
      <c r="L89" s="16"/>
      <c r="M89" s="107">
        <f t="shared" si="6"/>
        <v>405800</v>
      </c>
      <c r="N89" s="16"/>
      <c r="O89" s="118">
        <v>150</v>
      </c>
      <c r="P89" s="16"/>
      <c r="Q89" s="16"/>
      <c r="R89" s="16"/>
      <c r="S89" s="95">
        <f t="shared" si="7"/>
        <v>8</v>
      </c>
      <c r="T89" s="16"/>
      <c r="U89" s="57">
        <f t="shared" si="8"/>
        <v>82.020997375328079</v>
      </c>
      <c r="V89" s="58"/>
      <c r="W89" s="110"/>
      <c r="Y89" s="110"/>
      <c r="Z89" s="110"/>
    </row>
    <row r="90" spans="1:26" ht="12" customHeight="1" x14ac:dyDescent="0.2">
      <c r="A90" s="115" t="s">
        <v>157</v>
      </c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'17 ABRIL (VIERNES)'!M90</f>
        <v>388873.3</v>
      </c>
      <c r="L90" s="16"/>
      <c r="M90" s="107">
        <f t="shared" si="6"/>
        <v>388980.3</v>
      </c>
      <c r="N90" s="16"/>
      <c r="O90" s="118">
        <v>107</v>
      </c>
      <c r="P90" s="16"/>
      <c r="Q90" s="16"/>
      <c r="R90" s="16"/>
      <c r="S90" s="95">
        <v>5.5</v>
      </c>
      <c r="T90" s="16"/>
      <c r="U90" s="57">
        <f t="shared" si="8"/>
        <v>95.365418894830668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82.475942973143106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'17 ABRIL (VIERNES)'!M100</f>
        <v>0</v>
      </c>
      <c r="L100" s="16"/>
      <c r="M100" s="107">
        <f t="shared" ref="M100:M101" si="9">K100+O100</f>
        <v>0</v>
      </c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'17 ABRIL (VIERNES)'!M101</f>
        <v>0</v>
      </c>
      <c r="L101" s="16"/>
      <c r="M101" s="107">
        <f t="shared" si="9"/>
        <v>0</v>
      </c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227</v>
      </c>
      <c r="O108" s="197"/>
      <c r="P108" s="197"/>
      <c r="Q108" s="197"/>
      <c r="R108" s="8" t="s">
        <v>26</v>
      </c>
      <c r="S108" s="198" t="s">
        <v>156</v>
      </c>
      <c r="T108" s="197"/>
      <c r="U108" s="197"/>
      <c r="W108" s="8" t="s">
        <v>12</v>
      </c>
      <c r="X108" s="8"/>
      <c r="Y108" s="199">
        <v>46130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233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'17 ABRIL (VIERNES)'!M125</f>
        <v>487882.39999999997</v>
      </c>
      <c r="L125" s="16"/>
      <c r="M125" s="107">
        <f>K125+O125</f>
        <v>487983.39999999997</v>
      </c>
      <c r="N125" s="16"/>
      <c r="O125" s="118">
        <v>101</v>
      </c>
      <c r="P125" s="16"/>
      <c r="R125" s="16"/>
      <c r="S125" s="64">
        <f t="shared" ref="S125:S129" si="10">+S124</f>
        <v>8</v>
      </c>
      <c r="T125" s="16"/>
      <c r="U125" s="57">
        <f t="shared" ref="U125:U129" si="11">O125/(H125*60*S125)*100000</f>
        <v>75.148809523809518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'17 ABRIL (VIERNES)'!M126</f>
        <v>549252.6</v>
      </c>
      <c r="L126" s="16"/>
      <c r="M126" s="107">
        <f t="shared" ref="M126:M129" si="12">K126+O126</f>
        <v>549357.6</v>
      </c>
      <c r="N126" s="16"/>
      <c r="O126" s="118">
        <v>105</v>
      </c>
      <c r="P126" s="16"/>
      <c r="R126" s="16"/>
      <c r="S126" s="64">
        <f t="shared" si="10"/>
        <v>8</v>
      </c>
      <c r="T126" s="16"/>
      <c r="U126" s="57">
        <f t="shared" si="11"/>
        <v>72.916666666666671</v>
      </c>
      <c r="V126" s="16"/>
      <c r="W126" s="141"/>
      <c r="Y126" s="109"/>
      <c r="Z126" s="109"/>
    </row>
    <row r="127" spans="1:26" x14ac:dyDescent="0.2">
      <c r="A127" s="115" t="s">
        <v>236</v>
      </c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'17 ABRIL (VIERNES)'!M127</f>
        <v>525903.4</v>
      </c>
      <c r="L127" s="16"/>
      <c r="M127" s="107">
        <f t="shared" si="12"/>
        <v>525998.4</v>
      </c>
      <c r="N127" s="16"/>
      <c r="O127" s="118">
        <v>95</v>
      </c>
      <c r="P127" s="16"/>
      <c r="R127" s="16"/>
      <c r="S127" s="64">
        <f t="shared" si="10"/>
        <v>8</v>
      </c>
      <c r="T127" s="16"/>
      <c r="U127" s="57">
        <f t="shared" si="11"/>
        <v>65.972222222222229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'17 ABRIL (VIERNES)'!M128</f>
        <v>603699</v>
      </c>
      <c r="L128" s="16"/>
      <c r="M128" s="107">
        <f t="shared" si="12"/>
        <v>603830</v>
      </c>
      <c r="N128" s="16"/>
      <c r="O128" s="118">
        <v>131</v>
      </c>
      <c r="P128" s="16"/>
      <c r="R128" s="16"/>
      <c r="S128" s="64">
        <f t="shared" si="10"/>
        <v>8</v>
      </c>
      <c r="T128" s="16"/>
      <c r="U128" s="57">
        <f t="shared" si="11"/>
        <v>94.109195402298852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'17 ABRIL (VIERNES)'!M129</f>
        <v>649940</v>
      </c>
      <c r="L129" s="16"/>
      <c r="M129" s="107">
        <f t="shared" si="12"/>
        <v>650068</v>
      </c>
      <c r="N129" s="16"/>
      <c r="O129" s="118">
        <v>128</v>
      </c>
      <c r="P129" s="16"/>
      <c r="R129" s="16"/>
      <c r="S129" s="64">
        <f t="shared" si="10"/>
        <v>8</v>
      </c>
      <c r="T129" s="16"/>
      <c r="U129" s="57">
        <f t="shared" si="11"/>
        <v>91.954022988505741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80.020183360700599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8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8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'17 ABRIL (VIERNES)'!M140</f>
        <v>565916.2999999997</v>
      </c>
      <c r="L140" s="16"/>
      <c r="M140" s="107">
        <f>K140+O140</f>
        <v>566014.2999999997</v>
      </c>
      <c r="N140" s="16"/>
      <c r="O140" s="118">
        <v>98</v>
      </c>
      <c r="P140" s="16"/>
      <c r="R140" s="58"/>
      <c r="S140" s="64">
        <f>+S139</f>
        <v>8</v>
      </c>
      <c r="T140" s="58"/>
      <c r="U140" s="57">
        <f t="shared" ref="U140:U148" si="13">O140/(H140*60*S140)*100000</f>
        <v>71.386946386946391</v>
      </c>
      <c r="V140" s="58"/>
      <c r="W140" s="141"/>
      <c r="Y140" s="109"/>
      <c r="Z140" s="109"/>
    </row>
    <row r="141" spans="1:26" x14ac:dyDescent="0.2">
      <c r="A141" s="115" t="s">
        <v>229</v>
      </c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'17 ABRIL (VIERNES)'!M141</f>
        <v>656409.20000000019</v>
      </c>
      <c r="L141" s="16"/>
      <c r="M141" s="107">
        <f t="shared" ref="M141:M148" si="14">K141+O141</f>
        <v>656409.20000000019</v>
      </c>
      <c r="N141" s="16"/>
      <c r="O141" s="118">
        <v>0</v>
      </c>
      <c r="P141" s="16"/>
      <c r="R141" s="58"/>
      <c r="S141" s="64"/>
      <c r="T141" s="58"/>
      <c r="U141" s="57"/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'17 ABRIL (VIERNES)'!M142</f>
        <v>566559.29999999981</v>
      </c>
      <c r="L142" s="16"/>
      <c r="M142" s="107">
        <f t="shared" si="14"/>
        <v>566656.29999999981</v>
      </c>
      <c r="N142" s="16"/>
      <c r="O142" s="118">
        <v>97</v>
      </c>
      <c r="P142" s="16"/>
      <c r="R142" s="58"/>
      <c r="S142" s="64">
        <f>+S139</f>
        <v>8</v>
      </c>
      <c r="T142" s="58"/>
      <c r="U142" s="57">
        <f t="shared" si="13"/>
        <v>70.412311265969805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'17 ABRIL (VIERNES)'!M143</f>
        <v>575400.79999999946</v>
      </c>
      <c r="L143" s="16"/>
      <c r="M143" s="107">
        <f t="shared" si="14"/>
        <v>575498.79999999946</v>
      </c>
      <c r="N143" s="16"/>
      <c r="O143" s="118">
        <v>98</v>
      </c>
      <c r="P143" s="16"/>
      <c r="R143" s="58"/>
      <c r="S143" s="64">
        <f t="shared" ref="S143:S148" si="15">+S142</f>
        <v>8</v>
      </c>
      <c r="T143" s="58"/>
      <c r="U143" s="57">
        <f t="shared" si="13"/>
        <v>67.604856512141282</v>
      </c>
      <c r="V143" s="58"/>
      <c r="W143" s="141"/>
      <c r="Y143" s="109"/>
      <c r="Z143" s="109"/>
    </row>
    <row r="144" spans="1:26" x14ac:dyDescent="0.2">
      <c r="A144" s="115" t="s">
        <v>56</v>
      </c>
      <c r="B144" s="12"/>
      <c r="C144" s="12">
        <v>1</v>
      </c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'17 ABRIL (VIERNES)'!M144</f>
        <v>570799.2999999997</v>
      </c>
      <c r="L144" s="16"/>
      <c r="M144" s="107">
        <f t="shared" si="14"/>
        <v>570875.2999999997</v>
      </c>
      <c r="N144" s="16"/>
      <c r="O144" s="118">
        <v>76</v>
      </c>
      <c r="P144" s="16"/>
      <c r="R144" s="58"/>
      <c r="S144" s="64">
        <f t="shared" si="15"/>
        <v>8</v>
      </c>
      <c r="T144" s="58"/>
      <c r="U144" s="57">
        <f t="shared" si="13"/>
        <v>53.854875283446709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'17 ABRIL (VIERNES)'!M145</f>
        <v>601619.99999999953</v>
      </c>
      <c r="L145" s="16"/>
      <c r="M145" s="107">
        <f t="shared" si="14"/>
        <v>601723.99999999953</v>
      </c>
      <c r="N145" s="16"/>
      <c r="O145" s="118">
        <v>104</v>
      </c>
      <c r="P145" s="16"/>
      <c r="R145" s="58"/>
      <c r="S145" s="64">
        <f t="shared" si="15"/>
        <v>8</v>
      </c>
      <c r="T145" s="58"/>
      <c r="U145" s="57">
        <f t="shared" si="13"/>
        <v>71.507150715071504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'17 ABRIL (VIERNES)'!M146</f>
        <v>556369.33999999973</v>
      </c>
      <c r="L146" s="16"/>
      <c r="M146" s="107">
        <f t="shared" si="14"/>
        <v>556499.33999999973</v>
      </c>
      <c r="N146" s="16"/>
      <c r="O146" s="118">
        <v>130</v>
      </c>
      <c r="P146" s="16"/>
      <c r="R146" s="58"/>
      <c r="S146" s="64">
        <f t="shared" si="15"/>
        <v>8</v>
      </c>
      <c r="T146" s="58"/>
      <c r="U146" s="57">
        <f t="shared" si="13"/>
        <v>90.277777777777771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'17 ABRIL (VIERNES)'!M147</f>
        <v>574155.59999999928</v>
      </c>
      <c r="L147" s="16"/>
      <c r="M147" s="107">
        <f t="shared" si="14"/>
        <v>574261.59999999928</v>
      </c>
      <c r="N147" s="16"/>
      <c r="O147" s="118">
        <v>106</v>
      </c>
      <c r="P147" s="16"/>
      <c r="R147" s="58"/>
      <c r="S147" s="64">
        <f t="shared" si="15"/>
        <v>8</v>
      </c>
      <c r="T147" s="58"/>
      <c r="U147" s="57">
        <f t="shared" si="13"/>
        <v>72.404371584699462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'17 ABRIL (VIERNES)'!M148</f>
        <v>610486.39999999967</v>
      </c>
      <c r="L148" s="16"/>
      <c r="M148" s="107">
        <f t="shared" si="14"/>
        <v>610622.39999999967</v>
      </c>
      <c r="N148" s="16"/>
      <c r="O148" s="118">
        <v>136</v>
      </c>
      <c r="P148" s="16"/>
      <c r="R148" s="58"/>
      <c r="S148" s="64">
        <f t="shared" si="15"/>
        <v>8</v>
      </c>
      <c r="T148" s="58"/>
      <c r="U148" s="57">
        <f t="shared" si="13"/>
        <v>91.397849462365585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73.605767373552311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7.833333333333333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21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'17 ABRIL (VIERNES)'!M158</f>
        <v>364235.6</v>
      </c>
      <c r="L158" s="16"/>
      <c r="M158" s="107">
        <f t="shared" ref="M158:M179" si="16">K158+O158</f>
        <v>364363.6</v>
      </c>
      <c r="N158" s="16"/>
      <c r="O158" s="118">
        <v>128</v>
      </c>
      <c r="P158" s="16"/>
      <c r="Q158" s="16"/>
      <c r="R158" s="16"/>
      <c r="S158" s="64">
        <f t="shared" ref="S158:S179" si="17">+S157</f>
        <v>8</v>
      </c>
      <c r="T158" s="16"/>
      <c r="U158" s="57">
        <f t="shared" ref="U158:U179" si="18">O158/(H158*60*S158)*100000</f>
        <v>66.666666666666671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'17 ABRIL (VIERNES)'!M159</f>
        <v>348367</v>
      </c>
      <c r="L159" s="16"/>
      <c r="M159" s="107">
        <f t="shared" si="16"/>
        <v>348496</v>
      </c>
      <c r="N159" s="16"/>
      <c r="O159" s="118">
        <v>129</v>
      </c>
      <c r="P159" s="16"/>
      <c r="Q159" s="16"/>
      <c r="R159" s="16"/>
      <c r="S159" s="64">
        <f t="shared" si="17"/>
        <v>8</v>
      </c>
      <c r="T159" s="16"/>
      <c r="U159" s="57">
        <f t="shared" si="18"/>
        <v>95.982142857142861</v>
      </c>
      <c r="V159" s="58"/>
      <c r="Y159" s="109"/>
      <c r="Z159" s="109"/>
    </row>
    <row r="160" spans="1:26" x14ac:dyDescent="0.2">
      <c r="A160" s="145" t="s">
        <v>228</v>
      </c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'17 ABRIL (VIERNES)'!M160</f>
        <v>377396.3</v>
      </c>
      <c r="L160" s="16"/>
      <c r="M160" s="107">
        <f t="shared" si="16"/>
        <v>377396.3</v>
      </c>
      <c r="N160" s="16"/>
      <c r="O160" s="118">
        <v>0</v>
      </c>
      <c r="P160" s="16"/>
      <c r="Q160" s="16"/>
      <c r="R160" s="16"/>
      <c r="S160" s="64"/>
      <c r="T160" s="16"/>
      <c r="U160" s="57"/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'17 ABRIL (VIERNES)'!M161</f>
        <v>382368</v>
      </c>
      <c r="L161" s="16"/>
      <c r="M161" s="107">
        <f t="shared" si="16"/>
        <v>382504</v>
      </c>
      <c r="N161" s="16"/>
      <c r="O161" s="118">
        <v>136</v>
      </c>
      <c r="P161" s="16"/>
      <c r="Q161" s="16"/>
      <c r="R161" s="16"/>
      <c r="S161" s="64">
        <f>+S157</f>
        <v>8</v>
      </c>
      <c r="T161" s="16"/>
      <c r="U161" s="57">
        <f t="shared" si="18"/>
        <v>80.952380952380963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'17 ABRIL (VIERNES)'!M162</f>
        <v>377480.5</v>
      </c>
      <c r="L162" s="16"/>
      <c r="M162" s="107">
        <f t="shared" si="16"/>
        <v>377627.5</v>
      </c>
      <c r="N162" s="16"/>
      <c r="O162" s="118">
        <v>147</v>
      </c>
      <c r="P162" s="16"/>
      <c r="Q162" s="16"/>
      <c r="R162" s="16"/>
      <c r="S162" s="64">
        <f t="shared" si="17"/>
        <v>8</v>
      </c>
      <c r="T162" s="16"/>
      <c r="U162" s="57">
        <f t="shared" si="18"/>
        <v>95.703125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'17 ABRIL (VIERNES)'!M163</f>
        <v>379638.1</v>
      </c>
      <c r="L163" s="16"/>
      <c r="M163" s="107">
        <f t="shared" si="16"/>
        <v>379759.1</v>
      </c>
      <c r="N163" s="16"/>
      <c r="O163" s="118">
        <v>121</v>
      </c>
      <c r="P163" s="16"/>
      <c r="Q163" s="16"/>
      <c r="R163" s="16"/>
      <c r="S163" s="64">
        <f t="shared" si="17"/>
        <v>8</v>
      </c>
      <c r="T163" s="16"/>
      <c r="U163" s="57">
        <f t="shared" si="18"/>
        <v>75.24875621890547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'17 ABRIL (VIERNES)'!M164</f>
        <v>596172.7999999997</v>
      </c>
      <c r="L164" s="16"/>
      <c r="M164" s="107">
        <f t="shared" si="16"/>
        <v>596284.7999999997</v>
      </c>
      <c r="N164" s="16"/>
      <c r="O164" s="118">
        <v>112</v>
      </c>
      <c r="P164" s="16"/>
      <c r="Q164" s="16"/>
      <c r="R164" s="16"/>
      <c r="S164" s="64">
        <f t="shared" si="17"/>
        <v>8</v>
      </c>
      <c r="T164" s="16"/>
      <c r="U164" s="57">
        <f t="shared" si="18"/>
        <v>77.262693156732894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'17 ABRIL (VIERNES)'!M165</f>
        <v>572341.39999999967</v>
      </c>
      <c r="L165" s="16"/>
      <c r="M165" s="107">
        <f t="shared" si="16"/>
        <v>572471.39999999967</v>
      </c>
      <c r="N165" s="16"/>
      <c r="O165" s="118">
        <v>130</v>
      </c>
      <c r="P165" s="16"/>
      <c r="Q165" s="16"/>
      <c r="R165" s="16"/>
      <c r="S165" s="64">
        <f t="shared" si="17"/>
        <v>8</v>
      </c>
      <c r="T165" s="16"/>
      <c r="U165" s="57">
        <f t="shared" si="18"/>
        <v>89.679911699779254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'17 ABRIL (VIERNES)'!M166</f>
        <v>620028.29999999946</v>
      </c>
      <c r="L166" s="16"/>
      <c r="M166" s="107">
        <f t="shared" si="16"/>
        <v>620143.29999999946</v>
      </c>
      <c r="N166" s="16"/>
      <c r="O166" s="118">
        <v>115</v>
      </c>
      <c r="P166" s="16"/>
      <c r="Q166" s="16"/>
      <c r="R166" s="16"/>
      <c r="S166" s="64">
        <f t="shared" si="17"/>
        <v>8</v>
      </c>
      <c r="T166" s="16"/>
      <c r="U166" s="57">
        <f t="shared" si="18"/>
        <v>78.810307017543849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'17 ABRIL (VIERNES)'!M167</f>
        <v>586648.89999999909</v>
      </c>
      <c r="L167" s="16"/>
      <c r="M167" s="107">
        <f t="shared" si="16"/>
        <v>586724.89999999909</v>
      </c>
      <c r="N167" s="16"/>
      <c r="O167" s="118">
        <v>76</v>
      </c>
      <c r="P167" s="16"/>
      <c r="Q167" s="16"/>
      <c r="R167" s="16"/>
      <c r="S167" s="64">
        <f t="shared" si="17"/>
        <v>8</v>
      </c>
      <c r="T167" s="16"/>
      <c r="U167" s="57">
        <f t="shared" si="18"/>
        <v>55.555555555555557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'17 ABRIL (VIERNES)'!M168</f>
        <v>583131.69999999995</v>
      </c>
      <c r="L168" s="16"/>
      <c r="M168" s="107">
        <f t="shared" si="16"/>
        <v>583246.69999999995</v>
      </c>
      <c r="N168" s="16"/>
      <c r="O168" s="118">
        <v>115</v>
      </c>
      <c r="P168" s="16"/>
      <c r="Q168" s="16"/>
      <c r="R168" s="16"/>
      <c r="S168" s="64">
        <f t="shared" si="17"/>
        <v>8</v>
      </c>
      <c r="T168" s="16"/>
      <c r="U168" s="57">
        <f t="shared" si="18"/>
        <v>79.861111111111114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'17 ABRIL (VIERNES)'!M169</f>
        <v>555171.99999999977</v>
      </c>
      <c r="L169" s="16"/>
      <c r="M169" s="107">
        <f t="shared" si="16"/>
        <v>555252.99999999977</v>
      </c>
      <c r="N169" s="16"/>
      <c r="O169" s="118">
        <v>81</v>
      </c>
      <c r="P169" s="16"/>
      <c r="Q169" s="16"/>
      <c r="R169" s="16"/>
      <c r="S169" s="64">
        <f t="shared" si="17"/>
        <v>8</v>
      </c>
      <c r="T169" s="16"/>
      <c r="U169" s="57">
        <f t="shared" si="18"/>
        <v>54.788961038961034</v>
      </c>
      <c r="V169" s="58"/>
      <c r="Y169" s="109"/>
      <c r="Z169" s="109"/>
    </row>
    <row r="170" spans="1:26" x14ac:dyDescent="0.2">
      <c r="A170" s="115" t="s">
        <v>57</v>
      </c>
      <c r="B170" s="12">
        <v>1</v>
      </c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'17 ABRIL (VIERNES)'!M170</f>
        <v>614907.60000000009</v>
      </c>
      <c r="L170" s="16"/>
      <c r="M170" s="107">
        <f t="shared" si="16"/>
        <v>615017.60000000009</v>
      </c>
      <c r="N170" s="16"/>
      <c r="O170" s="118">
        <v>110</v>
      </c>
      <c r="P170" s="16"/>
      <c r="Q170" s="16"/>
      <c r="R170" s="16"/>
      <c r="S170" s="64">
        <f t="shared" si="17"/>
        <v>8</v>
      </c>
      <c r="T170" s="16"/>
      <c r="U170" s="57">
        <f t="shared" si="18"/>
        <v>69.444444444444443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'17 ABRIL (VIERNES)'!M171</f>
        <v>546278.69999999949</v>
      </c>
      <c r="L171" s="16"/>
      <c r="M171" s="107">
        <f t="shared" si="16"/>
        <v>546358.69999999949</v>
      </c>
      <c r="N171" s="16"/>
      <c r="O171" s="118">
        <v>80</v>
      </c>
      <c r="P171" s="16"/>
      <c r="Q171" s="16"/>
      <c r="R171" s="16"/>
      <c r="S171" s="64">
        <f t="shared" si="17"/>
        <v>8</v>
      </c>
      <c r="T171" s="16"/>
      <c r="U171" s="57">
        <f t="shared" si="18"/>
        <v>65.616797900262469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'17 ABRIL (VIERNES)'!M172</f>
        <v>603706.09999999974</v>
      </c>
      <c r="L172" s="16"/>
      <c r="M172" s="107">
        <f t="shared" si="16"/>
        <v>603833.09999999974</v>
      </c>
      <c r="N172" s="16"/>
      <c r="O172" s="118">
        <v>127</v>
      </c>
      <c r="P172" s="16"/>
      <c r="Q172" s="16"/>
      <c r="R172" s="16"/>
      <c r="S172" s="64">
        <f t="shared" si="17"/>
        <v>8</v>
      </c>
      <c r="T172" s="16"/>
      <c r="U172" s="57">
        <f t="shared" si="18"/>
        <v>99.467418546365906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'17 ABRIL (VIERNES)'!M173</f>
        <v>571458.49999999977</v>
      </c>
      <c r="L173" s="16"/>
      <c r="M173" s="107">
        <f t="shared" si="16"/>
        <v>571590.49999999977</v>
      </c>
      <c r="N173" s="16"/>
      <c r="O173" s="118">
        <v>132</v>
      </c>
      <c r="P173" s="16"/>
      <c r="Q173" s="16"/>
      <c r="R173" s="16"/>
      <c r="S173" s="64">
        <f t="shared" si="17"/>
        <v>8</v>
      </c>
      <c r="T173" s="16"/>
      <c r="U173" s="57">
        <f t="shared" si="18"/>
        <v>83.333333333333343</v>
      </c>
      <c r="V173" s="58"/>
      <c r="Y173" s="109"/>
      <c r="Z173" s="109"/>
    </row>
    <row r="174" spans="1:26" x14ac:dyDescent="0.2">
      <c r="A174" s="115" t="s">
        <v>232</v>
      </c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'17 ABRIL (VIERNES)'!M174</f>
        <v>549452.29999999935</v>
      </c>
      <c r="L174" s="16"/>
      <c r="M174" s="107">
        <f t="shared" si="16"/>
        <v>549555.29999999935</v>
      </c>
      <c r="N174" s="16"/>
      <c r="O174" s="118">
        <v>103</v>
      </c>
      <c r="P174" s="16"/>
      <c r="Q174" s="16"/>
      <c r="R174" s="16"/>
      <c r="S174" s="64">
        <v>6</v>
      </c>
      <c r="T174" s="16"/>
      <c r="U174" s="57">
        <f t="shared" si="18"/>
        <v>89.409722222222229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'17 ABRIL (VIERNES)'!M175</f>
        <v>572114.19999999949</v>
      </c>
      <c r="L175" s="16"/>
      <c r="M175" s="107">
        <f t="shared" si="16"/>
        <v>572212.19999999949</v>
      </c>
      <c r="N175" s="16"/>
      <c r="O175" s="118">
        <v>98</v>
      </c>
      <c r="P175" s="16"/>
      <c r="Q175" s="16"/>
      <c r="R175" s="16"/>
      <c r="S175" s="64">
        <f>+S157</f>
        <v>8</v>
      </c>
      <c r="T175" s="16"/>
      <c r="U175" s="57">
        <f t="shared" si="18"/>
        <v>68.055555555555557</v>
      </c>
      <c r="V175" s="58"/>
      <c r="Y175" s="110"/>
      <c r="Z175" s="110"/>
    </row>
    <row r="176" spans="1:26" x14ac:dyDescent="0.2">
      <c r="A176" s="115" t="s">
        <v>157</v>
      </c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'17 ABRIL (VIERNES)'!M176</f>
        <v>350250.5</v>
      </c>
      <c r="L176" s="16"/>
      <c r="M176" s="107">
        <f t="shared" si="16"/>
        <v>350365.5</v>
      </c>
      <c r="N176" s="16"/>
      <c r="O176" s="118">
        <v>115</v>
      </c>
      <c r="P176" s="16"/>
      <c r="Q176" s="16"/>
      <c r="R176" s="16"/>
      <c r="S176" s="95">
        <v>6.5</v>
      </c>
      <c r="T176" s="16"/>
      <c r="U176" s="57">
        <f t="shared" si="18"/>
        <v>96.679277007145856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'17 ABRIL (VIERNES)'!M177</f>
        <v>369518.60000000003</v>
      </c>
      <c r="L177" s="16"/>
      <c r="M177" s="107">
        <f t="shared" si="16"/>
        <v>369660.60000000003</v>
      </c>
      <c r="N177" s="16"/>
      <c r="O177" s="118">
        <v>142</v>
      </c>
      <c r="P177" s="16"/>
      <c r="Q177" s="16"/>
      <c r="R177" s="16"/>
      <c r="S177" s="64">
        <f>+S157</f>
        <v>8</v>
      </c>
      <c r="T177" s="16"/>
      <c r="U177" s="57">
        <f t="shared" si="18"/>
        <v>92.447916666666671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'17 ABRIL (VIERNES)'!M178</f>
        <v>379547</v>
      </c>
      <c r="L178" s="16"/>
      <c r="M178" s="107">
        <f t="shared" si="16"/>
        <v>379699</v>
      </c>
      <c r="N178" s="16"/>
      <c r="O178" s="118">
        <v>152</v>
      </c>
      <c r="P178" s="16"/>
      <c r="Q178" s="16"/>
      <c r="R178" s="16"/>
      <c r="S178" s="64">
        <f t="shared" si="17"/>
        <v>8</v>
      </c>
      <c r="T178" s="16"/>
      <c r="U178" s="57">
        <f t="shared" si="18"/>
        <v>83.11461067366578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'17 ABRIL (VIERNES)'!M179</f>
        <v>361858</v>
      </c>
      <c r="L179" s="16"/>
      <c r="M179" s="107">
        <f t="shared" si="16"/>
        <v>361982</v>
      </c>
      <c r="N179" s="16"/>
      <c r="O179" s="118">
        <v>124</v>
      </c>
      <c r="P179" s="16"/>
      <c r="Q179" s="16"/>
      <c r="R179" s="16"/>
      <c r="S179" s="64">
        <f t="shared" si="17"/>
        <v>8</v>
      </c>
      <c r="T179" s="16"/>
      <c r="U179" s="57">
        <f t="shared" si="18"/>
        <v>75.980392156862749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79.717194275300216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'17 ABRIL (VIERNES)'!M189</f>
        <v>0</v>
      </c>
      <c r="L189" s="16"/>
      <c r="M189" s="107">
        <f t="shared" ref="M189:M190" si="19">K189+O189</f>
        <v>0</v>
      </c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'17 ABRIL (VIERNES)'!M190</f>
        <v>0</v>
      </c>
      <c r="L190" s="16"/>
      <c r="M190" s="107">
        <f t="shared" si="19"/>
        <v>0</v>
      </c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156</v>
      </c>
      <c r="T197" s="197"/>
      <c r="U197" s="197"/>
      <c r="W197" s="8" t="s">
        <v>12</v>
      </c>
      <c r="X197" s="8"/>
      <c r="Y197" s="199">
        <v>46130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235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'17 ABRIL (VIERNES)'!M214</f>
        <v>492883.6</v>
      </c>
      <c r="L214" s="16"/>
      <c r="M214" s="107">
        <f>K214+O214</f>
        <v>492980.6</v>
      </c>
      <c r="N214" s="16"/>
      <c r="O214" s="118">
        <v>97</v>
      </c>
      <c r="P214" s="16"/>
      <c r="R214" s="16"/>
      <c r="S214" s="95">
        <f t="shared" ref="S214:S218" si="20">+S213</f>
        <v>8</v>
      </c>
      <c r="T214" s="16"/>
      <c r="U214" s="57">
        <f t="shared" ref="U214:U218" si="21">O214/(H214*60*S214)*100000</f>
        <v>72.172619047619051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'17 ABRIL (VIERNES)'!M215</f>
        <v>551574</v>
      </c>
      <c r="L215" s="16"/>
      <c r="M215" s="107">
        <f t="shared" ref="M215:M218" si="22">K215+O215</f>
        <v>551677</v>
      </c>
      <c r="N215" s="16"/>
      <c r="O215" s="118">
        <v>103</v>
      </c>
      <c r="P215" s="16"/>
      <c r="R215" s="16"/>
      <c r="S215" s="95">
        <f t="shared" si="20"/>
        <v>8</v>
      </c>
      <c r="T215" s="16"/>
      <c r="U215" s="57">
        <f t="shared" si="21"/>
        <v>71.527777777777786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'17 ABRIL (VIERNES)'!M216</f>
        <v>533033</v>
      </c>
      <c r="L216" s="16"/>
      <c r="M216" s="107">
        <f t="shared" si="22"/>
        <v>533139</v>
      </c>
      <c r="N216" s="16"/>
      <c r="O216" s="118">
        <v>106</v>
      </c>
      <c r="P216" s="16"/>
      <c r="R216" s="16"/>
      <c r="S216" s="95">
        <f t="shared" si="20"/>
        <v>8</v>
      </c>
      <c r="T216" s="16"/>
      <c r="U216" s="57">
        <f t="shared" si="21"/>
        <v>73.611111111111114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'17 ABRIL (VIERNES)'!M217</f>
        <v>609398</v>
      </c>
      <c r="L217" s="16"/>
      <c r="M217" s="107">
        <f t="shared" si="22"/>
        <v>609524</v>
      </c>
      <c r="N217" s="16"/>
      <c r="O217" s="118">
        <v>126</v>
      </c>
      <c r="P217" s="16"/>
      <c r="R217" s="16"/>
      <c r="S217" s="95">
        <f t="shared" si="20"/>
        <v>8</v>
      </c>
      <c r="T217" s="16"/>
      <c r="U217" s="57">
        <f t="shared" si="21"/>
        <v>90.517241379310349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'17 ABRIL (VIERNES)'!M218</f>
        <v>660823</v>
      </c>
      <c r="L218" s="16"/>
      <c r="M218" s="107">
        <f t="shared" si="22"/>
        <v>660942</v>
      </c>
      <c r="N218" s="16"/>
      <c r="O218" s="118">
        <v>119</v>
      </c>
      <c r="P218" s="16"/>
      <c r="R218" s="16"/>
      <c r="S218" s="95">
        <f t="shared" si="20"/>
        <v>8</v>
      </c>
      <c r="T218" s="16"/>
      <c r="U218" s="57">
        <f t="shared" si="21"/>
        <v>85.488505747126439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78.663451012588951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7.5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8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'17 ABRIL (VIERNES)'!M229</f>
        <v>566212.19999999995</v>
      </c>
      <c r="L229" s="16"/>
      <c r="M229" s="107">
        <f>K229+O229</f>
        <v>566321.19999999995</v>
      </c>
      <c r="N229" s="16"/>
      <c r="O229" s="118">
        <v>109</v>
      </c>
      <c r="P229" s="16"/>
      <c r="R229" s="58"/>
      <c r="S229" s="95">
        <f>+S228</f>
        <v>8</v>
      </c>
      <c r="T229" s="58"/>
      <c r="U229" s="57">
        <f t="shared" ref="U229:U237" si="23">O229/(H229*60*S229)*100000</f>
        <v>79.399766899766902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'17 ABRIL (VIERNES)'!M230</f>
        <v>656577.69999999995</v>
      </c>
      <c r="L230" s="16"/>
      <c r="M230" s="107">
        <f t="shared" ref="M230:M237" si="24">K230+O230</f>
        <v>656577.69999999995</v>
      </c>
      <c r="N230" s="16"/>
      <c r="O230" s="118">
        <v>0</v>
      </c>
      <c r="P230" s="16"/>
      <c r="R230" s="58"/>
      <c r="S230" s="95"/>
      <c r="T230" s="58"/>
      <c r="U230" s="57"/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'17 ABRIL (VIERNES)'!M231</f>
        <v>570891.89999999991</v>
      </c>
      <c r="L231" s="16"/>
      <c r="M231" s="107">
        <f t="shared" si="24"/>
        <v>570981.89999999991</v>
      </c>
      <c r="N231" s="16"/>
      <c r="O231" s="118">
        <v>90</v>
      </c>
      <c r="P231" s="16"/>
      <c r="R231" s="58"/>
      <c r="S231" s="95">
        <f>+S228</f>
        <v>8</v>
      </c>
      <c r="T231" s="58"/>
      <c r="U231" s="57">
        <f t="shared" si="23"/>
        <v>65.331010452961678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'17 ABRIL (VIERNES)'!M232</f>
        <v>577028.70000000007</v>
      </c>
      <c r="L232" s="16"/>
      <c r="M232" s="107">
        <f t="shared" si="24"/>
        <v>577143.70000000007</v>
      </c>
      <c r="N232" s="16"/>
      <c r="O232" s="118">
        <v>115</v>
      </c>
      <c r="P232" s="16"/>
      <c r="R232" s="58"/>
      <c r="S232" s="95">
        <f t="shared" ref="S232:S237" si="25">+S231</f>
        <v>8</v>
      </c>
      <c r="T232" s="58"/>
      <c r="U232" s="57">
        <f t="shared" si="23"/>
        <v>79.332229580573951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'17 ABRIL (VIERNES)'!M233</f>
        <v>570400.5</v>
      </c>
      <c r="L233" s="16"/>
      <c r="M233" s="107">
        <f t="shared" si="24"/>
        <v>570528.5</v>
      </c>
      <c r="N233" s="16"/>
      <c r="O233" s="118">
        <v>128</v>
      </c>
      <c r="P233" s="16"/>
      <c r="R233" s="58"/>
      <c r="S233" s="95">
        <f t="shared" si="25"/>
        <v>8</v>
      </c>
      <c r="T233" s="58"/>
      <c r="U233" s="57">
        <f t="shared" si="23"/>
        <v>90.702947845804999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'17 ABRIL (VIERNES)'!M234</f>
        <v>597298.6</v>
      </c>
      <c r="L234" s="16"/>
      <c r="M234" s="107">
        <f t="shared" si="24"/>
        <v>597391.6</v>
      </c>
      <c r="N234" s="16"/>
      <c r="O234" s="118">
        <v>93</v>
      </c>
      <c r="P234" s="16"/>
      <c r="R234" s="58"/>
      <c r="S234" s="95">
        <f t="shared" si="25"/>
        <v>8</v>
      </c>
      <c r="T234" s="58"/>
      <c r="U234" s="57">
        <f t="shared" si="23"/>
        <v>63.943894389438938</v>
      </c>
      <c r="V234" s="58"/>
      <c r="W234" s="141"/>
      <c r="Y234" s="109"/>
      <c r="Z234" s="109"/>
    </row>
    <row r="235" spans="1:26" x14ac:dyDescent="0.2">
      <c r="A235" s="115" t="s">
        <v>191</v>
      </c>
      <c r="B235" s="12">
        <v>1</v>
      </c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'17 ABRIL (VIERNES)'!M235</f>
        <v>555197.5</v>
      </c>
      <c r="L235" s="16"/>
      <c r="M235" s="107">
        <f t="shared" si="24"/>
        <v>555258.5</v>
      </c>
      <c r="N235" s="16"/>
      <c r="O235" s="118">
        <v>61</v>
      </c>
      <c r="P235" s="16"/>
      <c r="R235" s="58"/>
      <c r="S235" s="95">
        <v>4</v>
      </c>
      <c r="T235" s="58"/>
      <c r="U235" s="57">
        <f t="shared" si="23"/>
        <v>84.722222222222214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'17 ABRIL (VIERNES)'!M236</f>
        <v>572836</v>
      </c>
      <c r="L236" s="16"/>
      <c r="M236" s="107">
        <f t="shared" si="24"/>
        <v>572951</v>
      </c>
      <c r="N236" s="16"/>
      <c r="O236" s="118">
        <v>115</v>
      </c>
      <c r="P236" s="16"/>
      <c r="R236" s="58"/>
      <c r="S236" s="95">
        <f>+S228</f>
        <v>8</v>
      </c>
      <c r="T236" s="58"/>
      <c r="U236" s="57">
        <f t="shared" si="23"/>
        <v>78.551912568306008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'17 ABRIL (VIERNES)'!M237</f>
        <v>608924</v>
      </c>
      <c r="L237" s="16"/>
      <c r="M237" s="107">
        <f t="shared" si="24"/>
        <v>609064</v>
      </c>
      <c r="N237" s="16"/>
      <c r="O237" s="118">
        <v>140</v>
      </c>
      <c r="P237" s="16"/>
      <c r="R237" s="58"/>
      <c r="S237" s="95">
        <f t="shared" si="25"/>
        <v>8</v>
      </c>
      <c r="T237" s="58"/>
      <c r="U237" s="57">
        <f t="shared" si="23"/>
        <v>94.086021505376351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79.508750683056377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7.8409090909090908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'17 ABRIL (VIERNES)'!M247</f>
        <v>364509</v>
      </c>
      <c r="L247" s="16"/>
      <c r="M247" s="107">
        <f t="shared" ref="M247:M268" si="26">K247+O247</f>
        <v>364649</v>
      </c>
      <c r="N247" s="16"/>
      <c r="O247" s="118">
        <v>140</v>
      </c>
      <c r="P247" s="16"/>
      <c r="Q247" s="16"/>
      <c r="R247" s="16"/>
      <c r="S247" s="95">
        <f t="shared" ref="S247:S268" si="27">+S246</f>
        <v>8</v>
      </c>
      <c r="T247" s="16"/>
      <c r="U247" s="57">
        <f t="shared" ref="U247:U268" si="28">O247/(H247*60*S247)*100000</f>
        <v>72.916666666666671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'17 ABRIL (VIERNES)'!M248</f>
        <v>344036</v>
      </c>
      <c r="L248" s="16"/>
      <c r="M248" s="107">
        <f t="shared" si="26"/>
        <v>344128</v>
      </c>
      <c r="N248" s="16"/>
      <c r="O248" s="118">
        <v>92</v>
      </c>
      <c r="P248" s="16"/>
      <c r="Q248" s="16"/>
      <c r="R248" s="16"/>
      <c r="S248" s="95">
        <v>6</v>
      </c>
      <c r="T248" s="16"/>
      <c r="U248" s="57">
        <f t="shared" si="28"/>
        <v>91.26984126984128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'17 ABRIL (VIERNES)'!M249</f>
        <v>374826</v>
      </c>
      <c r="L249" s="16"/>
      <c r="M249" s="107">
        <f t="shared" si="26"/>
        <v>374949</v>
      </c>
      <c r="N249" s="16"/>
      <c r="O249" s="118">
        <v>123</v>
      </c>
      <c r="P249" s="16"/>
      <c r="Q249" s="16"/>
      <c r="R249" s="16"/>
      <c r="S249" s="95">
        <f>+S246</f>
        <v>8</v>
      </c>
      <c r="T249" s="16"/>
      <c r="U249" s="57">
        <f t="shared" si="28"/>
        <v>67.43421052631578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'17 ABRIL (VIERNES)'!M250</f>
        <v>380817</v>
      </c>
      <c r="L250" s="16"/>
      <c r="M250" s="107">
        <f t="shared" si="26"/>
        <v>380954</v>
      </c>
      <c r="N250" s="16"/>
      <c r="O250" s="118">
        <v>137</v>
      </c>
      <c r="P250" s="16"/>
      <c r="Q250" s="16"/>
      <c r="R250" s="16"/>
      <c r="S250" s="95">
        <f t="shared" si="27"/>
        <v>8</v>
      </c>
      <c r="T250" s="16"/>
      <c r="U250" s="57">
        <f t="shared" si="28"/>
        <v>81.547619047619051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'17 ABRIL (VIERNES)'!M251</f>
        <v>374483</v>
      </c>
      <c r="L251" s="16"/>
      <c r="M251" s="107">
        <f t="shared" si="26"/>
        <v>374610</v>
      </c>
      <c r="N251" s="16"/>
      <c r="O251" s="118">
        <v>127</v>
      </c>
      <c r="P251" s="16"/>
      <c r="Q251" s="16"/>
      <c r="R251" s="16"/>
      <c r="S251" s="95">
        <f t="shared" si="27"/>
        <v>8</v>
      </c>
      <c r="T251" s="16"/>
      <c r="U251" s="57">
        <f t="shared" si="28"/>
        <v>82.682291666666671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'17 ABRIL (VIERNES)'!M252</f>
        <v>379890</v>
      </c>
      <c r="L252" s="16"/>
      <c r="M252" s="107">
        <f t="shared" si="26"/>
        <v>380015</v>
      </c>
      <c r="N252" s="16"/>
      <c r="O252" s="118">
        <v>125</v>
      </c>
      <c r="P252" s="16"/>
      <c r="Q252" s="16"/>
      <c r="R252" s="16"/>
      <c r="S252" s="95">
        <f t="shared" si="27"/>
        <v>8</v>
      </c>
      <c r="T252" s="16"/>
      <c r="U252" s="57">
        <f t="shared" si="28"/>
        <v>77.736318407960198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'17 ABRIL (VIERNES)'!M253</f>
        <v>608458.49999999988</v>
      </c>
      <c r="L253" s="16"/>
      <c r="M253" s="107">
        <f t="shared" si="26"/>
        <v>608581.49999999988</v>
      </c>
      <c r="N253" s="16"/>
      <c r="O253" s="118">
        <v>123</v>
      </c>
      <c r="P253" s="16"/>
      <c r="Q253" s="16"/>
      <c r="R253" s="16"/>
      <c r="S253" s="95">
        <f t="shared" si="27"/>
        <v>8</v>
      </c>
      <c r="T253" s="16"/>
      <c r="U253" s="57">
        <f t="shared" si="28"/>
        <v>84.850993377483448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'17 ABRIL (VIERNES)'!M254</f>
        <v>580197.19999999995</v>
      </c>
      <c r="L254" s="16"/>
      <c r="M254" s="107">
        <f t="shared" si="26"/>
        <v>580321.19999999995</v>
      </c>
      <c r="N254" s="16"/>
      <c r="O254" s="118">
        <v>124</v>
      </c>
      <c r="P254" s="16"/>
      <c r="Q254" s="16"/>
      <c r="R254" s="16"/>
      <c r="S254" s="95">
        <f t="shared" si="27"/>
        <v>8</v>
      </c>
      <c r="T254" s="16"/>
      <c r="U254" s="57">
        <f t="shared" si="28"/>
        <v>85.540838852097139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'17 ABRIL (VIERNES)'!M255</f>
        <v>633615.19999999995</v>
      </c>
      <c r="L255" s="16"/>
      <c r="M255" s="107">
        <f t="shared" si="26"/>
        <v>633750.19999999995</v>
      </c>
      <c r="N255" s="16"/>
      <c r="O255" s="118">
        <v>135</v>
      </c>
      <c r="P255" s="16"/>
      <c r="Q255" s="16"/>
      <c r="R255" s="16"/>
      <c r="S255" s="95">
        <f t="shared" si="27"/>
        <v>8</v>
      </c>
      <c r="T255" s="16"/>
      <c r="U255" s="57">
        <f t="shared" si="28"/>
        <v>92.516447368421041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'17 ABRIL (VIERNES)'!M256</f>
        <v>597793</v>
      </c>
      <c r="L256" s="16"/>
      <c r="M256" s="107">
        <f t="shared" si="26"/>
        <v>597898</v>
      </c>
      <c r="N256" s="16"/>
      <c r="O256" s="118">
        <v>105</v>
      </c>
      <c r="P256" s="16"/>
      <c r="Q256" s="16"/>
      <c r="R256" s="16"/>
      <c r="S256" s="95">
        <v>6.5</v>
      </c>
      <c r="T256" s="16"/>
      <c r="U256" s="57">
        <f t="shared" si="28"/>
        <v>94.466936572199728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'17 ABRIL (VIERNES)'!M257</f>
        <v>591941</v>
      </c>
      <c r="L257" s="16"/>
      <c r="M257" s="107">
        <f t="shared" si="26"/>
        <v>592054</v>
      </c>
      <c r="N257" s="16"/>
      <c r="O257" s="118">
        <v>113</v>
      </c>
      <c r="P257" s="16"/>
      <c r="Q257" s="16"/>
      <c r="R257" s="16"/>
      <c r="S257" s="95">
        <f>+S246</f>
        <v>8</v>
      </c>
      <c r="T257" s="16"/>
      <c r="U257" s="57">
        <f t="shared" si="28"/>
        <v>78.472222222222229</v>
      </c>
      <c r="V257" s="58"/>
      <c r="Y257" s="109"/>
      <c r="Z257" s="109"/>
    </row>
    <row r="258" spans="1:26" x14ac:dyDescent="0.2">
      <c r="A258" s="115" t="s">
        <v>234</v>
      </c>
      <c r="B258" s="12">
        <v>1</v>
      </c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'17 ABRIL (VIERNES)'!M258</f>
        <v>565000.80000000005</v>
      </c>
      <c r="L258" s="16"/>
      <c r="M258" s="107">
        <f t="shared" si="26"/>
        <v>565086.80000000005</v>
      </c>
      <c r="N258" s="16"/>
      <c r="O258" s="118">
        <v>86</v>
      </c>
      <c r="P258" s="16"/>
      <c r="Q258" s="16"/>
      <c r="R258" s="16"/>
      <c r="S258" s="95">
        <f t="shared" si="27"/>
        <v>8</v>
      </c>
      <c r="T258" s="16"/>
      <c r="U258" s="57">
        <f t="shared" si="28"/>
        <v>58.170995670995673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'17 ABRIL (VIERNES)'!M259</f>
        <v>620660.19999999995</v>
      </c>
      <c r="L259" s="16"/>
      <c r="M259" s="107">
        <f t="shared" si="26"/>
        <v>620781.19999999995</v>
      </c>
      <c r="N259" s="16"/>
      <c r="O259" s="118">
        <v>121</v>
      </c>
      <c r="P259" s="16"/>
      <c r="Q259" s="16"/>
      <c r="R259" s="16"/>
      <c r="S259" s="95">
        <f t="shared" si="27"/>
        <v>8</v>
      </c>
      <c r="T259" s="16"/>
      <c r="U259" s="57">
        <f t="shared" si="28"/>
        <v>76.3888888888889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'17 ABRIL (VIERNES)'!M260</f>
        <v>548724.19999999995</v>
      </c>
      <c r="L260" s="16"/>
      <c r="M260" s="107">
        <f t="shared" si="26"/>
        <v>548817.19999999995</v>
      </c>
      <c r="N260" s="16"/>
      <c r="O260" s="118">
        <v>93</v>
      </c>
      <c r="P260" s="16"/>
      <c r="Q260" s="16"/>
      <c r="R260" s="16"/>
      <c r="S260" s="95">
        <f t="shared" si="27"/>
        <v>8</v>
      </c>
      <c r="T260" s="16"/>
      <c r="U260" s="57">
        <f t="shared" si="28"/>
        <v>76.279527559055111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'17 ABRIL (VIERNES)'!M261</f>
        <v>611581.80000000005</v>
      </c>
      <c r="L261" s="16"/>
      <c r="M261" s="107">
        <f t="shared" si="26"/>
        <v>611708.80000000005</v>
      </c>
      <c r="N261" s="16"/>
      <c r="O261" s="118">
        <v>127</v>
      </c>
      <c r="P261" s="16"/>
      <c r="Q261" s="16"/>
      <c r="R261" s="16"/>
      <c r="S261" s="95">
        <f t="shared" si="27"/>
        <v>8</v>
      </c>
      <c r="T261" s="16"/>
      <c r="U261" s="57">
        <f t="shared" si="28"/>
        <v>99.467418546365906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'17 ABRIL (VIERNES)'!M262</f>
        <v>577377.79999999993</v>
      </c>
      <c r="L262" s="16"/>
      <c r="M262" s="107">
        <f t="shared" si="26"/>
        <v>577497.79999999993</v>
      </c>
      <c r="N262" s="16"/>
      <c r="O262" s="118">
        <v>120</v>
      </c>
      <c r="P262" s="16"/>
      <c r="Q262" s="16"/>
      <c r="R262" s="16"/>
      <c r="S262" s="95">
        <f t="shared" si="27"/>
        <v>8</v>
      </c>
      <c r="T262" s="16"/>
      <c r="U262" s="57">
        <f t="shared" si="28"/>
        <v>75.757575757575751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'17 ABRIL (VIERNES)'!M263</f>
        <v>557767.1</v>
      </c>
      <c r="L263" s="16"/>
      <c r="M263" s="107">
        <f t="shared" si="26"/>
        <v>557888.1</v>
      </c>
      <c r="N263" s="16"/>
      <c r="O263" s="118">
        <v>121</v>
      </c>
      <c r="P263" s="16"/>
      <c r="Q263" s="16"/>
      <c r="R263" s="16"/>
      <c r="S263" s="95">
        <f t="shared" si="27"/>
        <v>8</v>
      </c>
      <c r="T263" s="16"/>
      <c r="U263" s="57">
        <f t="shared" si="28"/>
        <v>78.776041666666671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'17 ABRIL (VIERNES)'!M264</f>
        <v>578450.9</v>
      </c>
      <c r="L264" s="16"/>
      <c r="M264" s="107">
        <f t="shared" si="26"/>
        <v>578558.9</v>
      </c>
      <c r="N264" s="16"/>
      <c r="O264" s="118">
        <v>108</v>
      </c>
      <c r="P264" s="16"/>
      <c r="Q264" s="16"/>
      <c r="R264" s="16"/>
      <c r="S264" s="95">
        <f t="shared" si="27"/>
        <v>8</v>
      </c>
      <c r="T264" s="16"/>
      <c r="U264" s="57">
        <f t="shared" si="28"/>
        <v>75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'17 ABRIL (VIERNES)'!M265</f>
        <v>346235.4</v>
      </c>
      <c r="L265" s="16"/>
      <c r="M265" s="107">
        <f t="shared" si="26"/>
        <v>346357.4</v>
      </c>
      <c r="N265" s="16"/>
      <c r="O265" s="118">
        <v>122</v>
      </c>
      <c r="P265" s="16"/>
      <c r="Q265" s="16"/>
      <c r="R265" s="16"/>
      <c r="S265" s="95">
        <f t="shared" si="27"/>
        <v>8</v>
      </c>
      <c r="T265" s="16"/>
      <c r="U265" s="57">
        <f t="shared" si="28"/>
        <v>83.333333333333343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'17 ABRIL (VIERNES)'!M266</f>
        <v>369402</v>
      </c>
      <c r="L266" s="16"/>
      <c r="M266" s="107">
        <f t="shared" si="26"/>
        <v>369554</v>
      </c>
      <c r="N266" s="16"/>
      <c r="O266" s="118">
        <v>152</v>
      </c>
      <c r="P266" s="16"/>
      <c r="Q266" s="16"/>
      <c r="R266" s="16"/>
      <c r="S266" s="95">
        <f t="shared" si="27"/>
        <v>8</v>
      </c>
      <c r="T266" s="16"/>
      <c r="U266" s="57">
        <f t="shared" si="28"/>
        <v>98.958333333333343</v>
      </c>
      <c r="V266" s="58"/>
      <c r="Y266" s="110"/>
      <c r="Z266" s="110"/>
    </row>
    <row r="267" spans="1:26" x14ac:dyDescent="0.2">
      <c r="A267" s="115" t="s">
        <v>57</v>
      </c>
      <c r="B267" s="12">
        <v>1</v>
      </c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'17 ABRIL (VIERNES)'!M267</f>
        <v>377086</v>
      </c>
      <c r="L267" s="16"/>
      <c r="M267" s="107">
        <f t="shared" si="26"/>
        <v>377213</v>
      </c>
      <c r="N267" s="16"/>
      <c r="O267" s="118">
        <v>127</v>
      </c>
      <c r="P267" s="16"/>
      <c r="Q267" s="16"/>
      <c r="R267" s="16"/>
      <c r="S267" s="95">
        <f t="shared" si="27"/>
        <v>8</v>
      </c>
      <c r="T267" s="16"/>
      <c r="U267" s="57">
        <f t="shared" si="28"/>
        <v>69.444444444444443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'17 ABRIL (VIERNES)'!M268</f>
        <v>362570</v>
      </c>
      <c r="L268" s="16"/>
      <c r="M268" s="107">
        <f t="shared" si="26"/>
        <v>362696</v>
      </c>
      <c r="N268" s="16"/>
      <c r="O268" s="118">
        <v>126</v>
      </c>
      <c r="P268" s="16"/>
      <c r="Q268" s="16"/>
      <c r="R268" s="16"/>
      <c r="S268" s="95">
        <f t="shared" si="27"/>
        <v>8</v>
      </c>
      <c r="T268" s="16"/>
      <c r="U268" s="57">
        <f t="shared" si="28"/>
        <v>77.205882352941174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80.828037615049709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'17 ABRIL (VIERNES)'!M278</f>
        <v>0</v>
      </c>
      <c r="L278" s="16"/>
      <c r="M278" s="107">
        <f t="shared" ref="M278:M279" si="29">K278+O278</f>
        <v>0</v>
      </c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'17 ABRIL (VIERNES)'!M279</f>
        <v>0</v>
      </c>
      <c r="L279" s="16"/>
      <c r="M279" s="107">
        <f t="shared" si="29"/>
        <v>0</v>
      </c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'17 ABRIL (VIERNES)'!M367</f>
        <v>0</v>
      </c>
      <c r="L367" s="16"/>
      <c r="M367" s="107">
        <f t="shared" ref="M367:M368" si="30">K367+O367</f>
        <v>0</v>
      </c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'17 ABRIL (VIERNES)'!M368</f>
        <v>0</v>
      </c>
      <c r="L368" s="16"/>
      <c r="M368" s="107">
        <f t="shared" si="30"/>
        <v>0</v>
      </c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jIJHWQS7RTOyCycH2jEhiS93Cb8hB7ySiI8L9/o9uhZgvE/ISLVkaFU4PHrZc7MGGDC9kzkt+6F5eq0onHbHig==" saltValue="boBL707PaaRPFzSnJ0CiCA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A69:A90">
    <cfRule type="cellIs" dxfId="1848" priority="59" stopIfTrue="1" operator="notEqual">
      <formula>0</formula>
    </cfRule>
    <cfRule type="cellIs" dxfId="1847" priority="58" stopIfTrue="1" operator="equal">
      <formula>0</formula>
    </cfRule>
  </conditionalFormatting>
  <conditionalFormatting sqref="B36:D41 B51:D59 B69:D90 B125:D130 B140:D148 B158:D179 B214:D219 B229:D237 B247:D268">
    <cfRule type="cellIs" dxfId="1846" priority="227" stopIfTrue="1" operator="equal">
      <formula>1</formula>
    </cfRule>
  </conditionalFormatting>
  <conditionalFormatting sqref="B100:D101">
    <cfRule type="cellIs" dxfId="1845" priority="151" stopIfTrue="1" operator="equal">
      <formula>1</formula>
    </cfRule>
  </conditionalFormatting>
  <conditionalFormatting sqref="B189:D190">
    <cfRule type="cellIs" dxfId="1844" priority="51" stopIfTrue="1" operator="equal">
      <formula>1</formula>
    </cfRule>
  </conditionalFormatting>
  <conditionalFormatting sqref="B278:D279">
    <cfRule type="cellIs" dxfId="1843" priority="34" stopIfTrue="1" operator="equal">
      <formula>1</formula>
    </cfRule>
  </conditionalFormatting>
  <conditionalFormatting sqref="B303:D308 B318:D326 B336:D357">
    <cfRule type="cellIs" dxfId="1842" priority="206" stopIfTrue="1" operator="equal">
      <formula>1</formula>
    </cfRule>
  </conditionalFormatting>
  <conditionalFormatting sqref="B367:D368">
    <cfRule type="cellIs" dxfId="1841" priority="17" stopIfTrue="1" operator="equal">
      <formula>1</formula>
    </cfRule>
  </conditionalFormatting>
  <conditionalFormatting sqref="B205:W207">
    <cfRule type="cellIs" dxfId="1840" priority="57" stopIfTrue="1" operator="notEqual">
      <formula>0</formula>
    </cfRule>
    <cfRule type="cellIs" dxfId="1839" priority="56" stopIfTrue="1" operator="equal">
      <formula>0</formula>
    </cfRule>
  </conditionalFormatting>
  <conditionalFormatting sqref="G19:I19 N19:Q19 S19:U19 Y19:Z19 B27:W29 K31:K32 M31:M32 O31:O32 S35 A36:A41 K36:K41 M36:M41 K46:K47 M46:M47 O46:O47 S50 A51:A59 K51:K59 M51:M59 K64:K65 M64:M65 O64:O65 S68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838" priority="226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">
    <cfRule type="cellIs" dxfId="1837" priority="225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836" priority="204" stopIfTrue="1" operator="equal">
      <formula>0</formula>
    </cfRule>
    <cfRule type="cellIs" dxfId="1835" priority="205" stopIfTrue="1" operator="notEqual">
      <formula>0</formula>
    </cfRule>
  </conditionalFormatting>
  <conditionalFormatting sqref="H36:H41">
    <cfRule type="cellIs" dxfId="1834" priority="67" operator="lessThan">
      <formula>330</formula>
    </cfRule>
  </conditionalFormatting>
  <conditionalFormatting sqref="H51:H59">
    <cfRule type="cellIs" dxfId="1833" priority="66" operator="lessThan">
      <formula>360</formula>
    </cfRule>
  </conditionalFormatting>
  <conditionalFormatting sqref="H69:H74 H87:H90">
    <cfRule type="cellIs" dxfId="1832" priority="64" operator="lessThan">
      <formula>400</formula>
    </cfRule>
  </conditionalFormatting>
  <conditionalFormatting sqref="H75:H86">
    <cfRule type="cellIs" dxfId="1831" priority="65" operator="lessThan">
      <formula>360</formula>
    </cfRule>
  </conditionalFormatting>
  <conditionalFormatting sqref="H125:H130">
    <cfRule type="cellIs" dxfId="1830" priority="60" operator="lessThan">
      <formula>330</formula>
    </cfRule>
  </conditionalFormatting>
  <conditionalFormatting sqref="H140:H148">
    <cfRule type="cellIs" dxfId="1829" priority="61" operator="lessThan">
      <formula>360</formula>
    </cfRule>
  </conditionalFormatting>
  <conditionalFormatting sqref="H158:H163 H176:H179">
    <cfRule type="cellIs" dxfId="1828" priority="62" operator="lessThan">
      <formula>400</formula>
    </cfRule>
  </conditionalFormatting>
  <conditionalFormatting sqref="H164:H175">
    <cfRule type="cellIs" dxfId="1827" priority="63" operator="lessThan">
      <formula>360</formula>
    </cfRule>
  </conditionalFormatting>
  <conditionalFormatting sqref="H214:H219">
    <cfRule type="cellIs" dxfId="1826" priority="55" operator="lessThan">
      <formula>330</formula>
    </cfRule>
  </conditionalFormatting>
  <conditionalFormatting sqref="H228:H237">
    <cfRule type="cellIs" dxfId="1825" priority="54" operator="lessThan">
      <formula>360</formula>
    </cfRule>
  </conditionalFormatting>
  <conditionalFormatting sqref="H247:H252 H265:H268">
    <cfRule type="cellIs" dxfId="1824" priority="52" operator="lessThan">
      <formula>400</formula>
    </cfRule>
  </conditionalFormatting>
  <conditionalFormatting sqref="H253:H264">
    <cfRule type="cellIs" dxfId="1823" priority="53" operator="lessThan">
      <formula>360</formula>
    </cfRule>
  </conditionalFormatting>
  <conditionalFormatting sqref="H303:H308">
    <cfRule type="cellIs" dxfId="1822" priority="199" operator="lessThan">
      <formula>330</formula>
    </cfRule>
  </conditionalFormatting>
  <conditionalFormatting sqref="H318:H326 H342:H353">
    <cfRule type="cellIs" dxfId="1821" priority="198" operator="lessThan">
      <formula>360</formula>
    </cfRule>
  </conditionalFormatting>
  <conditionalFormatting sqref="H336:H341 H354:H357">
    <cfRule type="cellIs" dxfId="1820" priority="196" operator="lessThan">
      <formula>400</formula>
    </cfRule>
  </conditionalFormatting>
  <conditionalFormatting sqref="K95:K96 M95:M96 O95:O96 A100:A101">
    <cfRule type="cellIs" dxfId="1819" priority="150" stopIfTrue="1" operator="notEqual">
      <formula>0</formula>
    </cfRule>
    <cfRule type="cellIs" dxfId="1818" priority="149" stopIfTrue="1" operator="equal">
      <formula>0</formula>
    </cfRule>
  </conditionalFormatting>
  <conditionalFormatting sqref="K95:K96 M95:M96 O95:O96">
    <cfRule type="cellIs" dxfId="1817" priority="146" stopIfTrue="1" operator="notEqual">
      <formula>0</formula>
    </cfRule>
    <cfRule type="cellIs" dxfId="1816" priority="148" stopIfTrue="1" operator="notEqual">
      <formula>0</formula>
    </cfRule>
    <cfRule type="cellIs" dxfId="1815" priority="145" stopIfTrue="1" operator="equal">
      <formula>0</formula>
    </cfRule>
    <cfRule type="cellIs" dxfId="1814" priority="147" stopIfTrue="1" operator="equal">
      <formula>0</formula>
    </cfRule>
  </conditionalFormatting>
  <conditionalFormatting sqref="K100:K101">
    <cfRule type="cellIs" dxfId="1813" priority="129" stopIfTrue="1" operator="notEqual">
      <formula>0</formula>
    </cfRule>
    <cfRule type="cellIs" dxfId="1812" priority="128" stopIfTrue="1" operator="equal">
      <formula>0</formula>
    </cfRule>
  </conditionalFormatting>
  <conditionalFormatting sqref="K184:K185 M184:M185 O184:O185 A189:A190">
    <cfRule type="cellIs" dxfId="1811" priority="50" stopIfTrue="1" operator="notEqual">
      <formula>0</formula>
    </cfRule>
    <cfRule type="cellIs" dxfId="1810" priority="49" stopIfTrue="1" operator="equal">
      <formula>0</formula>
    </cfRule>
  </conditionalFormatting>
  <conditionalFormatting sqref="K184:K185 M184:M185 O184:O185">
    <cfRule type="cellIs" dxfId="1809" priority="45" stopIfTrue="1" operator="equal">
      <formula>0</formula>
    </cfRule>
    <cfRule type="cellIs" dxfId="1808" priority="48" stopIfTrue="1" operator="notEqual">
      <formula>0</formula>
    </cfRule>
    <cfRule type="cellIs" dxfId="1807" priority="47" stopIfTrue="1" operator="equal">
      <formula>0</formula>
    </cfRule>
    <cfRule type="cellIs" dxfId="1806" priority="46" stopIfTrue="1" operator="notEqual">
      <formula>0</formula>
    </cfRule>
  </conditionalFormatting>
  <conditionalFormatting sqref="K189:K190">
    <cfRule type="cellIs" dxfId="1805" priority="36" stopIfTrue="1" operator="notEqual">
      <formula>0</formula>
    </cfRule>
    <cfRule type="cellIs" dxfId="1804" priority="35" stopIfTrue="1" operator="equal">
      <formula>0</formula>
    </cfRule>
  </conditionalFormatting>
  <conditionalFormatting sqref="K273:K274 M273:M274 O273:O274 A278:A279">
    <cfRule type="cellIs" dxfId="1803" priority="32" stopIfTrue="1" operator="equal">
      <formula>0</formula>
    </cfRule>
    <cfRule type="cellIs" dxfId="1802" priority="33" stopIfTrue="1" operator="notEqual">
      <formula>0</formula>
    </cfRule>
  </conditionalFormatting>
  <conditionalFormatting sqref="K273:K274 M273:M274 O273:O274">
    <cfRule type="cellIs" dxfId="1801" priority="30" stopIfTrue="1" operator="equal">
      <formula>0</formula>
    </cfRule>
    <cfRule type="cellIs" dxfId="1800" priority="28" stopIfTrue="1" operator="equal">
      <formula>0</formula>
    </cfRule>
    <cfRule type="cellIs" dxfId="1799" priority="29" stopIfTrue="1" operator="notEqual">
      <formula>0</formula>
    </cfRule>
    <cfRule type="cellIs" dxfId="1798" priority="31" stopIfTrue="1" operator="notEqual">
      <formula>0</formula>
    </cfRule>
  </conditionalFormatting>
  <conditionalFormatting sqref="K278:K279">
    <cfRule type="cellIs" dxfId="1797" priority="18" stopIfTrue="1" operator="equal">
      <formula>0</formula>
    </cfRule>
    <cfRule type="cellIs" dxfId="1796" priority="19" stopIfTrue="1" operator="notEqual">
      <formula>0</formula>
    </cfRule>
  </conditionalFormatting>
  <conditionalFormatting sqref="K362:K363 M362:M363 O362:O363 A367:A368">
    <cfRule type="cellIs" dxfId="1795" priority="15" stopIfTrue="1" operator="equal">
      <formula>0</formula>
    </cfRule>
    <cfRule type="cellIs" dxfId="1794" priority="16" stopIfTrue="1" operator="notEqual">
      <formula>0</formula>
    </cfRule>
  </conditionalFormatting>
  <conditionalFormatting sqref="K362:K363 M362:M363 O362:O363">
    <cfRule type="cellIs" dxfId="1793" priority="14" stopIfTrue="1" operator="notEqual">
      <formula>0</formula>
    </cfRule>
    <cfRule type="cellIs" dxfId="1792" priority="11" stopIfTrue="1" operator="equal">
      <formula>0</formula>
    </cfRule>
    <cfRule type="cellIs" dxfId="1791" priority="12" stopIfTrue="1" operator="notEqual">
      <formula>0</formula>
    </cfRule>
    <cfRule type="cellIs" dxfId="1790" priority="13" stopIfTrue="1" operator="equal">
      <formula>0</formula>
    </cfRule>
  </conditionalFormatting>
  <conditionalFormatting sqref="K367:K368">
    <cfRule type="cellIs" dxfId="1789" priority="2" stopIfTrue="1" operator="notEqual">
      <formula>0</formula>
    </cfRule>
    <cfRule type="cellIs" dxfId="1788" priority="1" stopIfTrue="1" operator="equal">
      <formula>0</formula>
    </cfRule>
  </conditionalFormatting>
  <conditionalFormatting sqref="M100:M101">
    <cfRule type="cellIs" dxfId="1787" priority="136" stopIfTrue="1" operator="equal">
      <formula>0</formula>
    </cfRule>
    <cfRule type="cellIs" dxfId="1786" priority="137" stopIfTrue="1" operator="notEqual">
      <formula>0</formula>
    </cfRule>
  </conditionalFormatting>
  <conditionalFormatting sqref="M189:M190">
    <cfRule type="cellIs" dxfId="1785" priority="38" stopIfTrue="1" operator="notEqual">
      <formula>0</formula>
    </cfRule>
    <cfRule type="cellIs" dxfId="1784" priority="37" stopIfTrue="1" operator="equal">
      <formula>0</formula>
    </cfRule>
  </conditionalFormatting>
  <conditionalFormatting sqref="M278:M279">
    <cfRule type="cellIs" dxfId="1783" priority="21" stopIfTrue="1" operator="notEqual">
      <formula>0</formula>
    </cfRule>
    <cfRule type="cellIs" dxfId="1782" priority="20" stopIfTrue="1" operator="equal">
      <formula>0</formula>
    </cfRule>
  </conditionalFormatting>
  <conditionalFormatting sqref="M367:M368">
    <cfRule type="cellIs" dxfId="1781" priority="4" stopIfTrue="1" operator="notEqual">
      <formula>0</formula>
    </cfRule>
    <cfRule type="cellIs" dxfId="1780" priority="3" stopIfTrue="1" operator="equal">
      <formula>0</formula>
    </cfRule>
  </conditionalFormatting>
  <conditionalFormatting sqref="S36:S41 S51:S59 S69:S90 S125:S130 S140:S148 S158:S179 S214:S219 S229:S237 S247:S268">
    <cfRule type="cellIs" dxfId="1779" priority="222" operator="lessThan">
      <formula>8</formula>
    </cfRule>
  </conditionalFormatting>
  <conditionalFormatting sqref="S99">
    <cfRule type="cellIs" dxfId="1778" priority="144" stopIfTrue="1" operator="notEqual">
      <formula>0</formula>
    </cfRule>
    <cfRule type="cellIs" dxfId="1777" priority="143" stopIfTrue="1" operator="equal">
      <formula>0</formula>
    </cfRule>
  </conditionalFormatting>
  <conditionalFormatting sqref="S188">
    <cfRule type="cellIs" dxfId="1776" priority="44" stopIfTrue="1" operator="notEqual">
      <formula>0</formula>
    </cfRule>
    <cfRule type="cellIs" dxfId="1775" priority="43" stopIfTrue="1" operator="equal">
      <formula>0</formula>
    </cfRule>
  </conditionalFormatting>
  <conditionalFormatting sqref="S277">
    <cfRule type="cellIs" dxfId="1774" priority="27" stopIfTrue="1" operator="notEqual">
      <formula>0</formula>
    </cfRule>
    <cfRule type="cellIs" dxfId="1773" priority="26" stopIfTrue="1" operator="equal">
      <formula>0</formula>
    </cfRule>
  </conditionalFormatting>
  <conditionalFormatting sqref="S303:S308 S318:S326 S336:S357">
    <cfRule type="cellIs" dxfId="1772" priority="201" operator="lessThan">
      <formula>8</formula>
    </cfRule>
  </conditionalFormatting>
  <conditionalFormatting sqref="S366">
    <cfRule type="cellIs" dxfId="1771" priority="10" stopIfTrue="1" operator="notEqual">
      <formula>0</formula>
    </cfRule>
    <cfRule type="cellIs" dxfId="1770" priority="9" stopIfTrue="1" operator="equal">
      <formula>0</formula>
    </cfRule>
  </conditionalFormatting>
  <conditionalFormatting sqref="U36:U41 U51:U59 U125:U130 U140:U148 U214:U219 U229:U237">
    <cfRule type="cellIs" dxfId="1769" priority="221" operator="lessThan">
      <formula>70</formula>
    </cfRule>
  </conditionalFormatting>
  <conditionalFormatting sqref="U69:U90 U158:U179 U247:U268 U336:U357">
    <cfRule type="cellIs" dxfId="1768" priority="211" operator="lessThan">
      <formula>70</formula>
    </cfRule>
  </conditionalFormatting>
  <conditionalFormatting sqref="U69:U90 U158:U179 U247:U268">
    <cfRule type="cellIs" dxfId="1767" priority="210" operator="lessThan">
      <formula>70</formula>
    </cfRule>
    <cfRule type="cellIs" dxfId="1766" priority="214" operator="lessThan">
      <formula>70</formula>
    </cfRule>
  </conditionalFormatting>
  <conditionalFormatting sqref="U100:U101">
    <cfRule type="cellIs" dxfId="1765" priority="141" operator="lessThan">
      <formula>70</formula>
    </cfRule>
    <cfRule type="cellIs" dxfId="1764" priority="139" operator="lessThan">
      <formula>70</formula>
    </cfRule>
    <cfRule type="cellIs" dxfId="1763" priority="138" operator="lessThan">
      <formula>70</formula>
    </cfRule>
    <cfRule type="cellIs" dxfId="1762" priority="140" operator="lessThan">
      <formula>70</formula>
    </cfRule>
  </conditionalFormatting>
  <conditionalFormatting sqref="U189:U190">
    <cfRule type="cellIs" dxfId="1761" priority="42" operator="lessThan">
      <formula>70</formula>
    </cfRule>
    <cfRule type="cellIs" dxfId="1760" priority="39" operator="lessThan">
      <formula>70</formula>
    </cfRule>
    <cfRule type="cellIs" dxfId="1759" priority="41" operator="lessThan">
      <formula>70</formula>
    </cfRule>
    <cfRule type="cellIs" dxfId="1758" priority="40" operator="lessThan">
      <formula>70</formula>
    </cfRule>
  </conditionalFormatting>
  <conditionalFormatting sqref="U278:U279">
    <cfRule type="cellIs" dxfId="1757" priority="25" operator="lessThan">
      <formula>70</formula>
    </cfRule>
    <cfRule type="cellIs" dxfId="1756" priority="24" operator="lessThan">
      <formula>70</formula>
    </cfRule>
    <cfRule type="cellIs" dxfId="1755" priority="23" operator="lessThan">
      <formula>70</formula>
    </cfRule>
    <cfRule type="cellIs" dxfId="1754" priority="22" operator="lessThan">
      <formula>70</formula>
    </cfRule>
  </conditionalFormatting>
  <conditionalFormatting sqref="U303:U308 U318:U326">
    <cfRule type="cellIs" dxfId="1753" priority="200" operator="lessThan">
      <formula>70</formula>
    </cfRule>
  </conditionalFormatting>
  <conditionalFormatting sqref="U336:U357 U69:U90 U158:U179 U247:U268">
    <cfRule type="cellIs" dxfId="1752" priority="209" operator="lessThan">
      <formula>70</formula>
    </cfRule>
  </conditionalFormatting>
  <conditionalFormatting sqref="U336:U357">
    <cfRule type="cellIs" dxfId="1751" priority="188" operator="lessThan">
      <formula>70</formula>
    </cfRule>
    <cfRule type="cellIs" dxfId="1750" priority="189" operator="lessThan">
      <formula>70</formula>
    </cfRule>
    <cfRule type="cellIs" dxfId="1749" priority="190" operator="lessThan">
      <formula>70</formula>
    </cfRule>
    <cfRule type="cellIs" dxfId="1748" priority="193" operator="lessThan">
      <formula>70</formula>
    </cfRule>
  </conditionalFormatting>
  <conditionalFormatting sqref="U367:U368">
    <cfRule type="cellIs" dxfId="1747" priority="6" operator="lessThan">
      <formula>70</formula>
    </cfRule>
    <cfRule type="cellIs" dxfId="1746" priority="5" operator="lessThan">
      <formula>70</formula>
    </cfRule>
    <cfRule type="cellIs" dxfId="1745" priority="8" operator="lessThan">
      <formula>70</formula>
    </cfRule>
    <cfRule type="cellIs" dxfId="1744" priority="7" operator="lessThan">
      <formula>70</formula>
    </cfRule>
  </conditionalFormatting>
  <conditionalFormatting sqref="W36:W41 W51:W58 W125:W130 W140:W147 W214:W219 W229:W236 W303:W308 W318:W325">
    <cfRule type="cellIs" dxfId="1743" priority="224" stopIfTrue="1" operator="greaterThan">
      <formula>64</formula>
    </cfRule>
  </conditionalFormatting>
  <conditionalFormatting sqref="W303:W308 W318:W325 W36:W41 W51:W58 W125:W130 W140:W147 W214:W219 W229:W236">
    <cfRule type="cellIs" dxfId="1742" priority="223" stopIfTrue="1" operator="equal">
      <formula>0</formula>
    </cfRule>
  </conditionalFormatting>
  <conditionalFormatting sqref="W303:W308 W318:W325">
    <cfRule type="cellIs" dxfId="1741" priority="202" stopIfTrue="1" operator="equal">
      <formula>0</formula>
    </cfRule>
    <cfRule type="cellIs" dxfId="1740" priority="203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Z372"/>
  <sheetViews>
    <sheetView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86.362205801860966</v>
      </c>
      <c r="L5" s="84"/>
      <c r="M5" s="85">
        <f>U61</f>
        <v>76.376036449404197</v>
      </c>
      <c r="N5" s="84"/>
      <c r="O5" s="85">
        <f>U92</f>
        <v>82.535188303310193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71.401546250684177</v>
      </c>
      <c r="L7" s="84"/>
      <c r="M7" s="87">
        <f>U150</f>
        <v>79.949231055883303</v>
      </c>
      <c r="N7" s="84"/>
      <c r="O7" s="87">
        <f>U181</f>
        <v>75.564488015278627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76.677271483305972</v>
      </c>
      <c r="L9" s="84"/>
      <c r="M9" s="87">
        <f>+U239</f>
        <v>78.299288816722523</v>
      </c>
      <c r="N9" s="84"/>
      <c r="O9" s="87">
        <f>+U270</f>
        <v>79.452555553530672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78.14700784528371</v>
      </c>
      <c r="L13" s="84"/>
      <c r="M13" s="88">
        <f>(M11+M9+M7+M5)/3</f>
        <v>78.208185440669993</v>
      </c>
      <c r="N13" s="84"/>
      <c r="O13" s="88">
        <f>(O11+O9+O7+O5)/3</f>
        <v>79.184077290706497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175</v>
      </c>
      <c r="H19" s="197"/>
      <c r="I19" s="197"/>
      <c r="J19" s="8"/>
      <c r="K19" s="49" t="s">
        <v>14</v>
      </c>
      <c r="L19" s="8"/>
      <c r="M19" s="49"/>
      <c r="N19" s="197" t="s">
        <v>62</v>
      </c>
      <c r="O19" s="197"/>
      <c r="P19" s="197"/>
      <c r="Q19" s="197"/>
      <c r="R19" s="8" t="s">
        <v>26</v>
      </c>
      <c r="S19" s="198" t="s">
        <v>136</v>
      </c>
      <c r="T19" s="197"/>
      <c r="U19" s="197"/>
      <c r="W19" s="8" t="s">
        <v>12</v>
      </c>
      <c r="X19" s="8"/>
      <c r="Y19" s="199">
        <v>46129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220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'16 ABRIL (JUEVES)'!G31</f>
        <v>20</v>
      </c>
      <c r="H31" s="91">
        <f>'16 ABRIL (JUEVES)'!H31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7.2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'16 ABRIL (JUEVES)'!G32</f>
        <v>60</v>
      </c>
      <c r="H32" s="94">
        <f>'16 ABRIL (JUEVES)'!H32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 t="s">
        <v>131</v>
      </c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'16 ABRIL (JUEVES)'!M36</f>
        <v>553536</v>
      </c>
      <c r="L36" s="16"/>
      <c r="M36" s="107">
        <f>K36+O36</f>
        <v>553595</v>
      </c>
      <c r="N36" s="16"/>
      <c r="O36" s="118">
        <v>59</v>
      </c>
      <c r="P36" s="16"/>
      <c r="R36" s="16"/>
      <c r="S36" s="95">
        <v>4</v>
      </c>
      <c r="T36" s="16"/>
      <c r="U36" s="57">
        <f t="shared" ref="U36:U40" si="0">O36/(H36*60*S36)*100000</f>
        <v>87.797619047619051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'16 ABRIL (JUEVES)'!M37</f>
        <v>617080</v>
      </c>
      <c r="L37" s="16"/>
      <c r="M37" s="107">
        <f t="shared" ref="M37:M40" si="1">K37+O37</f>
        <v>617198</v>
      </c>
      <c r="N37" s="16"/>
      <c r="O37" s="118">
        <v>118</v>
      </c>
      <c r="P37" s="16"/>
      <c r="R37" s="16"/>
      <c r="S37" s="95">
        <f>+S35</f>
        <v>8</v>
      </c>
      <c r="T37" s="16"/>
      <c r="U37" s="57">
        <f t="shared" si="0"/>
        <v>81.944444444444443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'16 ABRIL (JUEVES)'!M38</f>
        <v>594835</v>
      </c>
      <c r="L38" s="16"/>
      <c r="M38" s="107">
        <f t="shared" si="1"/>
        <v>594961</v>
      </c>
      <c r="N38" s="16"/>
      <c r="O38" s="118">
        <v>126</v>
      </c>
      <c r="P38" s="16"/>
      <c r="R38" s="16"/>
      <c r="S38" s="95">
        <f t="shared" ref="S38:S40" si="2">+S37</f>
        <v>8</v>
      </c>
      <c r="T38" s="16"/>
      <c r="U38" s="57">
        <f t="shared" si="0"/>
        <v>87.5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'16 ABRIL (JUEVES)'!M39</f>
        <v>681416.4</v>
      </c>
      <c r="L39" s="16"/>
      <c r="M39" s="107">
        <f t="shared" si="1"/>
        <v>681539.4</v>
      </c>
      <c r="N39" s="16"/>
      <c r="O39" s="118">
        <v>123</v>
      </c>
      <c r="P39" s="16"/>
      <c r="R39" s="16"/>
      <c r="S39" s="95">
        <f t="shared" si="2"/>
        <v>8</v>
      </c>
      <c r="T39" s="16"/>
      <c r="U39" s="57">
        <f t="shared" si="0"/>
        <v>88.362068965517238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'16 ABRIL (JUEVES)'!M40</f>
        <v>738609.5</v>
      </c>
      <c r="L40" s="16"/>
      <c r="M40" s="107">
        <f t="shared" si="1"/>
        <v>738729.5</v>
      </c>
      <c r="N40" s="16"/>
      <c r="O40" s="118">
        <v>120</v>
      </c>
      <c r="P40" s="16"/>
      <c r="R40" s="16"/>
      <c r="S40" s="95">
        <f t="shared" si="2"/>
        <v>8</v>
      </c>
      <c r="T40" s="16"/>
      <c r="U40" s="57">
        <f t="shared" si="0"/>
        <v>86.206896551724142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86.362205801860966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7.4375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8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'16 ABRIL (JUEVES)'!M51</f>
        <v>646649.59999999974</v>
      </c>
      <c r="L51" s="16"/>
      <c r="M51" s="107">
        <f>K51+O51</f>
        <v>646773.59999999974</v>
      </c>
      <c r="N51" s="16"/>
      <c r="O51" s="118">
        <v>124</v>
      </c>
      <c r="P51" s="16"/>
      <c r="R51" s="58"/>
      <c r="S51" s="95">
        <f>+S50</f>
        <v>8</v>
      </c>
      <c r="T51" s="58"/>
      <c r="U51" s="57">
        <f t="shared" ref="U51:U59" si="3">O51/(H51*60*S51)*100000</f>
        <v>90.326340326340329</v>
      </c>
      <c r="V51" s="58"/>
      <c r="W51" s="141"/>
      <c r="Y51" s="109"/>
      <c r="Z51" s="109"/>
    </row>
    <row r="52" spans="1:26" ht="12" customHeight="1" x14ac:dyDescent="0.2">
      <c r="A52" s="115" t="s">
        <v>218</v>
      </c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'16 ABRIL (JUEVES)'!M52</f>
        <v>753297.69999999984</v>
      </c>
      <c r="L52" s="16"/>
      <c r="M52" s="107">
        <f t="shared" ref="M52:M59" si="4">K52+O52</f>
        <v>753297.69999999984</v>
      </c>
      <c r="N52" s="16"/>
      <c r="O52" s="118">
        <v>0</v>
      </c>
      <c r="P52" s="16"/>
      <c r="R52" s="58"/>
      <c r="S52" s="95"/>
      <c r="T52" s="58"/>
      <c r="U52" s="57"/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'16 ABRIL (JUEVES)'!M53</f>
        <v>654104.79999999981</v>
      </c>
      <c r="L53" s="16"/>
      <c r="M53" s="107">
        <f t="shared" si="4"/>
        <v>654213.79999999981</v>
      </c>
      <c r="N53" s="16"/>
      <c r="O53" s="118">
        <v>109</v>
      </c>
      <c r="P53" s="16"/>
      <c r="R53" s="58"/>
      <c r="S53" s="95">
        <f>+S50</f>
        <v>8</v>
      </c>
      <c r="T53" s="58"/>
      <c r="U53" s="57">
        <f t="shared" si="3"/>
        <v>79.123112659698023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'16 ABRIL (JUEVES)'!M54</f>
        <v>662184.69999999972</v>
      </c>
      <c r="L54" s="16"/>
      <c r="M54" s="107">
        <f t="shared" si="4"/>
        <v>662299.69999999972</v>
      </c>
      <c r="N54" s="16"/>
      <c r="O54" s="118">
        <v>115</v>
      </c>
      <c r="P54" s="16"/>
      <c r="R54" s="58"/>
      <c r="S54" s="95">
        <f t="shared" ref="S54:S59" si="5">+S53</f>
        <v>8</v>
      </c>
      <c r="T54" s="58"/>
      <c r="U54" s="57">
        <f t="shared" si="3"/>
        <v>79.332229580573951</v>
      </c>
      <c r="V54" s="58"/>
      <c r="W54" s="141"/>
      <c r="Y54" s="109"/>
      <c r="Z54" s="109"/>
    </row>
    <row r="55" spans="1:26" ht="12" customHeight="1" x14ac:dyDescent="0.2">
      <c r="A55" s="115" t="s">
        <v>131</v>
      </c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'16 ABRIL (JUEVES)'!M55</f>
        <v>647293.69999999972</v>
      </c>
      <c r="L55" s="16"/>
      <c r="M55" s="107">
        <f t="shared" si="4"/>
        <v>647346.69999999972</v>
      </c>
      <c r="N55" s="16"/>
      <c r="O55" s="118">
        <v>53</v>
      </c>
      <c r="P55" s="16"/>
      <c r="R55" s="58"/>
      <c r="S55" s="95">
        <v>3.5</v>
      </c>
      <c r="T55" s="58"/>
      <c r="U55" s="57">
        <f t="shared" si="3"/>
        <v>85.843861354065439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'16 ABRIL (JUEVES)'!M56</f>
        <v>677127.29999999993</v>
      </c>
      <c r="L56" s="16"/>
      <c r="M56" s="107">
        <f t="shared" si="4"/>
        <v>677229.29999999993</v>
      </c>
      <c r="N56" s="16"/>
      <c r="O56" s="118">
        <v>102</v>
      </c>
      <c r="P56" s="16"/>
      <c r="R56" s="58"/>
      <c r="S56" s="95">
        <f>+S50</f>
        <v>8</v>
      </c>
      <c r="T56" s="58"/>
      <c r="U56" s="57">
        <f t="shared" si="3"/>
        <v>70.132013201320134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'16 ABRIL (JUEVES)'!M57</f>
        <v>632890.9</v>
      </c>
      <c r="L57" s="16"/>
      <c r="M57" s="107">
        <f t="shared" si="4"/>
        <v>632949.9</v>
      </c>
      <c r="N57" s="16"/>
      <c r="O57" s="118">
        <v>59</v>
      </c>
      <c r="P57" s="16"/>
      <c r="R57" s="58"/>
      <c r="S57" s="95">
        <f t="shared" si="5"/>
        <v>8</v>
      </c>
      <c r="T57" s="58"/>
      <c r="U57" s="57">
        <f t="shared" si="3"/>
        <v>40.972222222222221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'16 ABRIL (JUEVES)'!M58</f>
        <v>656922.89999999979</v>
      </c>
      <c r="L58" s="16"/>
      <c r="M58" s="107">
        <f t="shared" si="4"/>
        <v>657040.89999999979</v>
      </c>
      <c r="N58" s="16"/>
      <c r="O58" s="118">
        <v>118</v>
      </c>
      <c r="P58" s="16"/>
      <c r="R58" s="58"/>
      <c r="S58" s="95">
        <f t="shared" si="5"/>
        <v>8</v>
      </c>
      <c r="T58" s="58"/>
      <c r="U58" s="57">
        <f t="shared" si="3"/>
        <v>80.601092896174862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'16 ABRIL (JUEVES)'!M59</f>
        <v>694264.19999999984</v>
      </c>
      <c r="L59" s="16"/>
      <c r="M59" s="107">
        <f t="shared" si="4"/>
        <v>694390.19999999984</v>
      </c>
      <c r="N59" s="16"/>
      <c r="O59" s="118">
        <v>126</v>
      </c>
      <c r="P59" s="16"/>
      <c r="R59" s="58"/>
      <c r="S59" s="95">
        <f t="shared" si="5"/>
        <v>8</v>
      </c>
      <c r="T59" s="58"/>
      <c r="U59" s="57">
        <f t="shared" si="3"/>
        <v>84.677419354838705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76.376036449404197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7.8181818181818183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'16 ABRIL (JUEVES)'!M69</f>
        <v>388083.30000000005</v>
      </c>
      <c r="L69" s="16"/>
      <c r="M69" s="107">
        <f t="shared" ref="M69:M90" si="6">K69+O69</f>
        <v>388232.30000000005</v>
      </c>
      <c r="N69" s="16"/>
      <c r="O69" s="118">
        <v>149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77.604166666666657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'16 ABRIL (JUEVES)'!M70</f>
        <v>369765.90000000014</v>
      </c>
      <c r="L70" s="16"/>
      <c r="M70" s="107">
        <f t="shared" si="6"/>
        <v>369895.90000000014</v>
      </c>
      <c r="N70" s="16"/>
      <c r="O70" s="118">
        <v>130</v>
      </c>
      <c r="P70" s="16"/>
      <c r="Q70" s="16"/>
      <c r="R70" s="16"/>
      <c r="S70" s="95">
        <f t="shared" si="7"/>
        <v>8</v>
      </c>
      <c r="T70" s="16"/>
      <c r="U70" s="57">
        <f t="shared" si="8"/>
        <v>96.726190476190482</v>
      </c>
      <c r="V70" s="58"/>
      <c r="W70" s="109"/>
      <c r="Y70" s="109"/>
      <c r="Z70" s="109"/>
    </row>
    <row r="71" spans="1:26" ht="12" customHeight="1" x14ac:dyDescent="0.2">
      <c r="A71" s="145" t="s">
        <v>219</v>
      </c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'16 ABRIL (JUEVES)'!M71</f>
        <v>403373</v>
      </c>
      <c r="L71" s="16"/>
      <c r="M71" s="107">
        <f t="shared" si="6"/>
        <v>403508</v>
      </c>
      <c r="N71" s="16"/>
      <c r="O71" s="118">
        <v>135</v>
      </c>
      <c r="P71" s="16"/>
      <c r="Q71" s="16"/>
      <c r="R71" s="16"/>
      <c r="S71" s="95">
        <v>6</v>
      </c>
      <c r="T71" s="16"/>
      <c r="U71" s="57">
        <f t="shared" si="8"/>
        <v>98.684210526315795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'16 ABRIL (JUEVES)'!M72</f>
        <v>406821</v>
      </c>
      <c r="L72" s="16"/>
      <c r="M72" s="107">
        <f t="shared" si="6"/>
        <v>406962</v>
      </c>
      <c r="N72" s="16"/>
      <c r="O72" s="118">
        <v>141</v>
      </c>
      <c r="P72" s="16"/>
      <c r="Q72" s="16"/>
      <c r="R72" s="16"/>
      <c r="S72" s="95">
        <f>+S68</f>
        <v>8</v>
      </c>
      <c r="T72" s="16"/>
      <c r="U72" s="57">
        <f t="shared" si="8"/>
        <v>83.928571428571431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'16 ABRIL (JUEVES)'!M73</f>
        <v>406877.5</v>
      </c>
      <c r="L73" s="16"/>
      <c r="M73" s="107">
        <f t="shared" si="6"/>
        <v>407027.5</v>
      </c>
      <c r="N73" s="16"/>
      <c r="O73" s="118">
        <v>150</v>
      </c>
      <c r="P73" s="16"/>
      <c r="Q73" s="16"/>
      <c r="R73" s="16"/>
      <c r="S73" s="95">
        <f t="shared" si="7"/>
        <v>8</v>
      </c>
      <c r="T73" s="16"/>
      <c r="U73" s="57">
        <f t="shared" si="8"/>
        <v>97.65625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'16 ABRIL (JUEVES)'!M74</f>
        <v>413881</v>
      </c>
      <c r="L74" s="16"/>
      <c r="M74" s="107">
        <f t="shared" si="6"/>
        <v>414018</v>
      </c>
      <c r="N74" s="16"/>
      <c r="O74" s="118">
        <v>137</v>
      </c>
      <c r="P74" s="16"/>
      <c r="Q74" s="16"/>
      <c r="R74" s="16"/>
      <c r="S74" s="95">
        <f t="shared" si="7"/>
        <v>8</v>
      </c>
      <c r="T74" s="16"/>
      <c r="U74" s="57">
        <f t="shared" si="8"/>
        <v>85.199004975124382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'16 ABRIL (JUEVES)'!M75</f>
        <v>679302.39999999991</v>
      </c>
      <c r="L75" s="16"/>
      <c r="M75" s="107">
        <f t="shared" si="6"/>
        <v>679426.39999999991</v>
      </c>
      <c r="N75" s="16"/>
      <c r="O75" s="118">
        <v>124</v>
      </c>
      <c r="P75" s="16"/>
      <c r="Q75" s="16"/>
      <c r="R75" s="16"/>
      <c r="S75" s="95">
        <f t="shared" si="7"/>
        <v>8</v>
      </c>
      <c r="T75" s="16"/>
      <c r="U75" s="57">
        <f t="shared" si="8"/>
        <v>85.540838852097139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'16 ABRIL (JUEVES)'!M76</f>
        <v>646316.79999999981</v>
      </c>
      <c r="L76" s="16"/>
      <c r="M76" s="107">
        <f t="shared" si="6"/>
        <v>646441.79999999981</v>
      </c>
      <c r="N76" s="16"/>
      <c r="O76" s="118">
        <v>125</v>
      </c>
      <c r="P76" s="16"/>
      <c r="Q76" s="16"/>
      <c r="R76" s="16"/>
      <c r="S76" s="95">
        <f t="shared" si="7"/>
        <v>8</v>
      </c>
      <c r="T76" s="16"/>
      <c r="U76" s="57">
        <f t="shared" si="8"/>
        <v>86.230684326710815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'16 ABRIL (JUEVES)'!M77</f>
        <v>711958.09999999974</v>
      </c>
      <c r="L77" s="16"/>
      <c r="M77" s="107">
        <f t="shared" si="6"/>
        <v>712082.09999999974</v>
      </c>
      <c r="N77" s="16"/>
      <c r="O77" s="118">
        <v>124</v>
      </c>
      <c r="P77" s="16"/>
      <c r="Q77" s="16"/>
      <c r="R77" s="16"/>
      <c r="S77" s="95">
        <f t="shared" si="7"/>
        <v>8</v>
      </c>
      <c r="T77" s="16"/>
      <c r="U77" s="57">
        <f t="shared" si="8"/>
        <v>84.978070175438603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'16 ABRIL (JUEVES)'!M78</f>
        <v>671035.49999999965</v>
      </c>
      <c r="L78" s="16"/>
      <c r="M78" s="107">
        <f t="shared" si="6"/>
        <v>671154.49999999965</v>
      </c>
      <c r="N78" s="16"/>
      <c r="O78" s="118">
        <v>119</v>
      </c>
      <c r="P78" s="16"/>
      <c r="Q78" s="16"/>
      <c r="R78" s="16"/>
      <c r="S78" s="95">
        <f t="shared" si="7"/>
        <v>8</v>
      </c>
      <c r="T78" s="16"/>
      <c r="U78" s="57">
        <f t="shared" si="8"/>
        <v>86.988304093567251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'16 ABRIL (JUEVES)'!M79</f>
        <v>670536.39999999956</v>
      </c>
      <c r="L79" s="16"/>
      <c r="M79" s="107">
        <f t="shared" si="6"/>
        <v>670670.39999999956</v>
      </c>
      <c r="N79" s="16"/>
      <c r="O79" s="118">
        <v>134</v>
      </c>
      <c r="P79" s="16"/>
      <c r="Q79" s="16"/>
      <c r="R79" s="16"/>
      <c r="S79" s="95">
        <f t="shared" si="7"/>
        <v>8</v>
      </c>
      <c r="T79" s="16"/>
      <c r="U79" s="57">
        <f t="shared" si="8"/>
        <v>93.055555555555557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'16 ABRIL (JUEVES)'!M80</f>
        <v>635247.7999999997</v>
      </c>
      <c r="L80" s="16"/>
      <c r="M80" s="107">
        <f t="shared" si="6"/>
        <v>635363.7999999997</v>
      </c>
      <c r="N80" s="16"/>
      <c r="O80" s="118">
        <v>116</v>
      </c>
      <c r="P80" s="16"/>
      <c r="Q80" s="16"/>
      <c r="R80" s="16"/>
      <c r="S80" s="95">
        <f t="shared" si="7"/>
        <v>8</v>
      </c>
      <c r="T80" s="16"/>
      <c r="U80" s="57">
        <f t="shared" si="8"/>
        <v>78.463203463203456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'16 ABRIL (JUEVES)'!M81</f>
        <v>699365.17999999982</v>
      </c>
      <c r="L81" s="16"/>
      <c r="M81" s="107">
        <f t="shared" si="6"/>
        <v>699500.17999999982</v>
      </c>
      <c r="N81" s="16"/>
      <c r="O81" s="118">
        <v>135</v>
      </c>
      <c r="P81" s="16"/>
      <c r="Q81" s="16"/>
      <c r="R81" s="16"/>
      <c r="S81" s="95">
        <f t="shared" si="7"/>
        <v>8</v>
      </c>
      <c r="T81" s="16"/>
      <c r="U81" s="57">
        <f t="shared" si="8"/>
        <v>85.22727272727272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'16 ABRIL (JUEVES)'!M82</f>
        <v>620454.29999999993</v>
      </c>
      <c r="L82" s="16"/>
      <c r="M82" s="107">
        <f t="shared" si="6"/>
        <v>620548.29999999993</v>
      </c>
      <c r="N82" s="16"/>
      <c r="O82" s="118">
        <v>94</v>
      </c>
      <c r="P82" s="16"/>
      <c r="Q82" s="16"/>
      <c r="R82" s="16"/>
      <c r="S82" s="95">
        <f t="shared" si="7"/>
        <v>8</v>
      </c>
      <c r="T82" s="16"/>
      <c r="U82" s="57">
        <f t="shared" si="8"/>
        <v>77.099737532808405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'16 ABRIL (JUEVES)'!M83</f>
        <v>683797.50000000012</v>
      </c>
      <c r="L83" s="16"/>
      <c r="M83" s="107">
        <f t="shared" si="6"/>
        <v>683897.50000000012</v>
      </c>
      <c r="N83" s="16"/>
      <c r="O83" s="118">
        <v>100</v>
      </c>
      <c r="P83" s="16"/>
      <c r="Q83" s="16"/>
      <c r="R83" s="16"/>
      <c r="S83" s="95">
        <f t="shared" si="7"/>
        <v>8</v>
      </c>
      <c r="T83" s="16"/>
      <c r="U83" s="57">
        <f t="shared" si="8"/>
        <v>78.320802005012524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'16 ABRIL (JUEVES)'!M84</f>
        <v>643709.49999999988</v>
      </c>
      <c r="L84" s="16"/>
      <c r="M84" s="107">
        <f t="shared" si="6"/>
        <v>643781.49999999988</v>
      </c>
      <c r="N84" s="16"/>
      <c r="O84" s="118">
        <v>72</v>
      </c>
      <c r="P84" s="16"/>
      <c r="Q84" s="16"/>
      <c r="R84" s="16"/>
      <c r="S84" s="95">
        <f t="shared" si="7"/>
        <v>8</v>
      </c>
      <c r="T84" s="16"/>
      <c r="U84" s="57">
        <f t="shared" si="8"/>
        <v>45.454545454545453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'16 ABRIL (JUEVES)'!M85</f>
        <v>621637.73999999976</v>
      </c>
      <c r="L85" s="16"/>
      <c r="M85" s="107">
        <f t="shared" si="6"/>
        <v>621749.73999999976</v>
      </c>
      <c r="N85" s="16"/>
      <c r="O85" s="118">
        <v>112</v>
      </c>
      <c r="P85" s="16"/>
      <c r="Q85" s="16"/>
      <c r="R85" s="16"/>
      <c r="S85" s="95">
        <f t="shared" si="7"/>
        <v>8</v>
      </c>
      <c r="T85" s="16"/>
      <c r="U85" s="57">
        <f t="shared" si="8"/>
        <v>72.916666666666671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'16 ABRIL (JUEVES)'!M86</f>
        <v>644661</v>
      </c>
      <c r="L86" s="16"/>
      <c r="M86" s="107">
        <f t="shared" si="6"/>
        <v>644760</v>
      </c>
      <c r="N86" s="16"/>
      <c r="O86" s="118">
        <v>99</v>
      </c>
      <c r="P86" s="16"/>
      <c r="Q86" s="16"/>
      <c r="R86" s="16"/>
      <c r="S86" s="95">
        <f t="shared" si="7"/>
        <v>8</v>
      </c>
      <c r="T86" s="16"/>
      <c r="U86" s="57">
        <f t="shared" si="8"/>
        <v>68.75</v>
      </c>
      <c r="V86" s="58"/>
      <c r="W86" s="110"/>
      <c r="Y86" s="110"/>
      <c r="Z86" s="110"/>
    </row>
    <row r="87" spans="1:26" ht="12" customHeight="1" x14ac:dyDescent="0.2">
      <c r="A87" s="115" t="s">
        <v>131</v>
      </c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'16 ABRIL (JUEVES)'!M87</f>
        <v>376955.2</v>
      </c>
      <c r="L87" s="16"/>
      <c r="M87" s="107">
        <f t="shared" si="6"/>
        <v>377059.2</v>
      </c>
      <c r="N87" s="16"/>
      <c r="O87" s="118">
        <v>104</v>
      </c>
      <c r="P87" s="16"/>
      <c r="Q87" s="16"/>
      <c r="R87" s="16"/>
      <c r="S87" s="95">
        <v>6</v>
      </c>
      <c r="T87" s="16"/>
      <c r="U87" s="57">
        <f t="shared" si="8"/>
        <v>94.717668488160285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'16 ABRIL (JUEVES)'!M88</f>
        <v>401031</v>
      </c>
      <c r="L88" s="16"/>
      <c r="M88" s="107">
        <f t="shared" si="6"/>
        <v>401175</v>
      </c>
      <c r="N88" s="16"/>
      <c r="O88" s="118">
        <v>144</v>
      </c>
      <c r="P88" s="16"/>
      <c r="Q88" s="16"/>
      <c r="R88" s="16"/>
      <c r="S88" s="95">
        <f>+S68</f>
        <v>8</v>
      </c>
      <c r="T88" s="16"/>
      <c r="U88" s="57">
        <f t="shared" si="8"/>
        <v>93.75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'16 ABRIL (JUEVES)'!M89</f>
        <v>405518</v>
      </c>
      <c r="L89" s="16"/>
      <c r="M89" s="107">
        <f t="shared" si="6"/>
        <v>405650</v>
      </c>
      <c r="N89" s="16"/>
      <c r="O89" s="118">
        <v>132</v>
      </c>
      <c r="P89" s="16"/>
      <c r="Q89" s="16"/>
      <c r="R89" s="16"/>
      <c r="S89" s="95">
        <f t="shared" si="7"/>
        <v>8</v>
      </c>
      <c r="T89" s="16"/>
      <c r="U89" s="57">
        <f t="shared" si="8"/>
        <v>72.178477690288716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'16 ABRIL (JUEVES)'!M90</f>
        <v>388755.3</v>
      </c>
      <c r="L90" s="16"/>
      <c r="M90" s="107">
        <f t="shared" si="6"/>
        <v>388873.3</v>
      </c>
      <c r="N90" s="16"/>
      <c r="O90" s="118">
        <v>118</v>
      </c>
      <c r="P90" s="16"/>
      <c r="Q90" s="16"/>
      <c r="R90" s="16"/>
      <c r="S90" s="95">
        <f t="shared" si="7"/>
        <v>8</v>
      </c>
      <c r="T90" s="16"/>
      <c r="U90" s="57">
        <f t="shared" si="8"/>
        <v>72.303921568627445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82.535188303310193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221</v>
      </c>
      <c r="O108" s="197"/>
      <c r="P108" s="197"/>
      <c r="Q108" s="197"/>
      <c r="R108" s="8" t="s">
        <v>26</v>
      </c>
      <c r="S108" s="198" t="s">
        <v>136</v>
      </c>
      <c r="T108" s="197"/>
      <c r="U108" s="197"/>
      <c r="W108" s="8" t="s">
        <v>12</v>
      </c>
      <c r="X108" s="8"/>
      <c r="Y108" s="199">
        <v>46129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ht="12.75" customHeight="1" x14ac:dyDescent="0.2">
      <c r="A116" s="131" t="s">
        <v>9</v>
      </c>
      <c r="B116" s="191" t="s">
        <v>242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7.4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 t="s">
        <v>222</v>
      </c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'16 ABRIL (JUEVES)'!M125</f>
        <v>487817.39999999997</v>
      </c>
      <c r="L125" s="16"/>
      <c r="M125" s="107">
        <f>K125+O125</f>
        <v>487882.39999999997</v>
      </c>
      <c r="N125" s="16"/>
      <c r="O125" s="118">
        <v>65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48.363095238095241</v>
      </c>
      <c r="V125" s="16"/>
      <c r="W125" s="141"/>
      <c r="Y125" s="109"/>
      <c r="Z125" s="109"/>
    </row>
    <row r="126" spans="1:26" x14ac:dyDescent="0.2">
      <c r="A126" s="115" t="s">
        <v>134</v>
      </c>
      <c r="B126" s="12">
        <v>1</v>
      </c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'16 ABRIL (JUEVES)'!M126</f>
        <v>549192.6</v>
      </c>
      <c r="L126" s="16"/>
      <c r="M126" s="107">
        <f t="shared" ref="M126:M129" si="11">K126+O126</f>
        <v>549252.6</v>
      </c>
      <c r="N126" s="16"/>
      <c r="O126" s="118">
        <v>60</v>
      </c>
      <c r="P126" s="16"/>
      <c r="R126" s="16"/>
      <c r="S126" s="64">
        <v>5</v>
      </c>
      <c r="T126" s="16"/>
      <c r="U126" s="57">
        <f t="shared" si="10"/>
        <v>66.666666666666671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'16 ABRIL (JUEVES)'!M127</f>
        <v>525778.4</v>
      </c>
      <c r="L127" s="16"/>
      <c r="M127" s="107">
        <f t="shared" si="11"/>
        <v>525903.4</v>
      </c>
      <c r="N127" s="16"/>
      <c r="O127" s="118">
        <v>125</v>
      </c>
      <c r="P127" s="16"/>
      <c r="R127" s="16"/>
      <c r="S127" s="64">
        <f>+S124</f>
        <v>8</v>
      </c>
      <c r="T127" s="16"/>
      <c r="U127" s="57">
        <f t="shared" si="10"/>
        <v>86.805555555555557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'16 ABRIL (JUEVES)'!M128</f>
        <v>603586</v>
      </c>
      <c r="L128" s="16"/>
      <c r="M128" s="107">
        <f t="shared" si="11"/>
        <v>603699</v>
      </c>
      <c r="N128" s="16"/>
      <c r="O128" s="118">
        <v>113</v>
      </c>
      <c r="P128" s="16"/>
      <c r="R128" s="16"/>
      <c r="S128" s="64">
        <f t="shared" si="9"/>
        <v>8</v>
      </c>
      <c r="T128" s="16"/>
      <c r="U128" s="57">
        <f t="shared" si="10"/>
        <v>81.178160919540232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'16 ABRIL (JUEVES)'!M129</f>
        <v>649837</v>
      </c>
      <c r="L129" s="16"/>
      <c r="M129" s="107">
        <f t="shared" si="11"/>
        <v>649940</v>
      </c>
      <c r="N129" s="16"/>
      <c r="O129" s="118">
        <v>103</v>
      </c>
      <c r="P129" s="16"/>
      <c r="R129" s="16"/>
      <c r="S129" s="64">
        <f t="shared" si="9"/>
        <v>8</v>
      </c>
      <c r="T129" s="16"/>
      <c r="U129" s="57">
        <f t="shared" si="10"/>
        <v>73.994252873563212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71.401546250684177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7.5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8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'16 ABRIL (JUEVES)'!M140</f>
        <v>565813.2999999997</v>
      </c>
      <c r="L140" s="16"/>
      <c r="M140" s="107">
        <f>K140+O140</f>
        <v>565916.2999999997</v>
      </c>
      <c r="N140" s="16"/>
      <c r="O140" s="118">
        <v>103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75.029137529137529</v>
      </c>
      <c r="V140" s="58"/>
      <c r="W140" s="141"/>
      <c r="Y140" s="109"/>
      <c r="Z140" s="109"/>
    </row>
    <row r="141" spans="1:26" x14ac:dyDescent="0.2">
      <c r="A141" s="115" t="s">
        <v>218</v>
      </c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'16 ABRIL (JUEVES)'!M141</f>
        <v>656409.20000000019</v>
      </c>
      <c r="L141" s="16"/>
      <c r="M141" s="107">
        <f t="shared" ref="M141:M148" si="13">K141+O141</f>
        <v>656409.20000000019</v>
      </c>
      <c r="N141" s="16"/>
      <c r="O141" s="118">
        <v>0</v>
      </c>
      <c r="P141" s="16"/>
      <c r="R141" s="58"/>
      <c r="S141" s="64"/>
      <c r="T141" s="58"/>
      <c r="U141" s="57"/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'16 ABRIL (JUEVES)'!M142</f>
        <v>566457.29999999981</v>
      </c>
      <c r="L142" s="16"/>
      <c r="M142" s="107">
        <f t="shared" si="13"/>
        <v>566559.29999999981</v>
      </c>
      <c r="N142" s="16"/>
      <c r="O142" s="118">
        <v>102</v>
      </c>
      <c r="P142" s="16"/>
      <c r="R142" s="58"/>
      <c r="S142" s="64">
        <f>+S139</f>
        <v>8</v>
      </c>
      <c r="T142" s="58"/>
      <c r="U142" s="57">
        <f t="shared" si="12"/>
        <v>74.041811846689896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'16 ABRIL (JUEVES)'!M143</f>
        <v>575283.79999999946</v>
      </c>
      <c r="L143" s="16"/>
      <c r="M143" s="107">
        <f t="shared" si="13"/>
        <v>575400.79999999946</v>
      </c>
      <c r="N143" s="16"/>
      <c r="O143" s="118">
        <v>117</v>
      </c>
      <c r="P143" s="16"/>
      <c r="R143" s="58"/>
      <c r="S143" s="64">
        <f t="shared" ref="S143:S146" si="14">+S142</f>
        <v>8</v>
      </c>
      <c r="T143" s="58"/>
      <c r="U143" s="57">
        <f t="shared" si="12"/>
        <v>80.711920529801318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'16 ABRIL (JUEVES)'!M144</f>
        <v>570676.2999999997</v>
      </c>
      <c r="L144" s="16"/>
      <c r="M144" s="107">
        <f t="shared" si="13"/>
        <v>570799.2999999997</v>
      </c>
      <c r="N144" s="16"/>
      <c r="O144" s="118">
        <v>123</v>
      </c>
      <c r="P144" s="16"/>
      <c r="R144" s="58"/>
      <c r="S144" s="64">
        <f t="shared" si="14"/>
        <v>8</v>
      </c>
      <c r="T144" s="58"/>
      <c r="U144" s="57">
        <f t="shared" si="12"/>
        <v>87.159863945578223</v>
      </c>
      <c r="V144" s="58"/>
      <c r="W144" s="141"/>
      <c r="Y144" s="110"/>
      <c r="Z144" s="110"/>
    </row>
    <row r="145" spans="1:26" x14ac:dyDescent="0.2">
      <c r="A145" s="115" t="s">
        <v>76</v>
      </c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'16 ABRIL (JUEVES)'!M145</f>
        <v>601522.99999999953</v>
      </c>
      <c r="L145" s="16"/>
      <c r="M145" s="107">
        <f t="shared" si="13"/>
        <v>601619.99999999953</v>
      </c>
      <c r="N145" s="16"/>
      <c r="O145" s="118">
        <v>97</v>
      </c>
      <c r="P145" s="16"/>
      <c r="R145" s="58"/>
      <c r="S145" s="64">
        <f t="shared" si="14"/>
        <v>8</v>
      </c>
      <c r="T145" s="58"/>
      <c r="U145" s="57">
        <f t="shared" si="12"/>
        <v>66.694169416941691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'16 ABRIL (JUEVES)'!M146</f>
        <v>556258.33999999973</v>
      </c>
      <c r="L146" s="16"/>
      <c r="M146" s="107">
        <f t="shared" si="13"/>
        <v>556369.33999999973</v>
      </c>
      <c r="N146" s="16"/>
      <c r="O146" s="118">
        <v>111</v>
      </c>
      <c r="P146" s="16"/>
      <c r="R146" s="58"/>
      <c r="S146" s="64">
        <f t="shared" si="14"/>
        <v>8</v>
      </c>
      <c r="T146" s="58"/>
      <c r="U146" s="57">
        <f t="shared" si="12"/>
        <v>77.083333333333329</v>
      </c>
      <c r="V146" s="58"/>
      <c r="W146" s="141"/>
      <c r="Y146" s="109"/>
      <c r="Z146" s="109"/>
    </row>
    <row r="147" spans="1:26" x14ac:dyDescent="0.2">
      <c r="A147" s="115" t="s">
        <v>223</v>
      </c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'16 ABRIL (JUEVES)'!M147</f>
        <v>574089.59999999928</v>
      </c>
      <c r="L147" s="16"/>
      <c r="M147" s="107">
        <f t="shared" si="13"/>
        <v>574155.59999999928</v>
      </c>
      <c r="N147" s="16"/>
      <c r="O147" s="118">
        <v>66</v>
      </c>
      <c r="P147" s="16"/>
      <c r="R147" s="58"/>
      <c r="S147" s="64">
        <v>4</v>
      </c>
      <c r="T147" s="58"/>
      <c r="U147" s="57">
        <f t="shared" si="12"/>
        <v>90.163934426229503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'16 ABRIL (JUEVES)'!M148</f>
        <v>610354.39999999967</v>
      </c>
      <c r="L148" s="16"/>
      <c r="M148" s="107">
        <f t="shared" si="13"/>
        <v>610486.39999999967</v>
      </c>
      <c r="N148" s="16"/>
      <c r="O148" s="118">
        <v>132</v>
      </c>
      <c r="P148" s="16"/>
      <c r="R148" s="58"/>
      <c r="S148" s="64">
        <f>+S139</f>
        <v>8</v>
      </c>
      <c r="T148" s="58"/>
      <c r="U148" s="57">
        <f t="shared" si="12"/>
        <v>88.709677419354847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79.949231055883303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7.6190476190476186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21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'16 ABRIL (JUEVES)'!M158</f>
        <v>364110.6</v>
      </c>
      <c r="L158" s="16"/>
      <c r="M158" s="107">
        <f t="shared" ref="M158:M179" si="15">K158+O158</f>
        <v>364235.6</v>
      </c>
      <c r="N158" s="16"/>
      <c r="O158" s="118">
        <v>125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65.104166666666657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'16 ABRIL (JUEVES)'!M159</f>
        <v>348297</v>
      </c>
      <c r="L159" s="16"/>
      <c r="M159" s="107">
        <f t="shared" si="15"/>
        <v>348367</v>
      </c>
      <c r="N159" s="16"/>
      <c r="O159" s="118">
        <v>70</v>
      </c>
      <c r="P159" s="16"/>
      <c r="Q159" s="16"/>
      <c r="R159" s="16"/>
      <c r="S159" s="64">
        <f t="shared" si="16"/>
        <v>8</v>
      </c>
      <c r="T159" s="16"/>
      <c r="U159" s="57">
        <f t="shared" si="17"/>
        <v>52.083333333333336</v>
      </c>
      <c r="V159" s="58"/>
      <c r="Y159" s="109"/>
      <c r="Z159" s="109"/>
    </row>
    <row r="160" spans="1:26" x14ac:dyDescent="0.2">
      <c r="A160" s="145" t="s">
        <v>219</v>
      </c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'16 ABRIL (JUEVES)'!M160</f>
        <v>377396.3</v>
      </c>
      <c r="L160" s="16"/>
      <c r="M160" s="107">
        <f t="shared" si="15"/>
        <v>377396.3</v>
      </c>
      <c r="N160" s="16"/>
      <c r="O160" s="118">
        <v>0</v>
      </c>
      <c r="P160" s="16"/>
      <c r="Q160" s="16"/>
      <c r="R160" s="16"/>
      <c r="S160" s="64"/>
      <c r="T160" s="16"/>
      <c r="U160" s="57"/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'16 ABRIL (JUEVES)'!M161</f>
        <v>382239</v>
      </c>
      <c r="L161" s="16"/>
      <c r="M161" s="107">
        <f t="shared" si="15"/>
        <v>382368</v>
      </c>
      <c r="N161" s="16"/>
      <c r="O161" s="118">
        <v>129</v>
      </c>
      <c r="P161" s="16"/>
      <c r="Q161" s="16"/>
      <c r="R161" s="16"/>
      <c r="S161" s="64">
        <f>+S157</f>
        <v>8</v>
      </c>
      <c r="T161" s="16"/>
      <c r="U161" s="57">
        <f t="shared" si="17"/>
        <v>76.785714285714278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'16 ABRIL (JUEVES)'!M162</f>
        <v>377330.5</v>
      </c>
      <c r="L162" s="16"/>
      <c r="M162" s="107">
        <f t="shared" si="15"/>
        <v>377480.5</v>
      </c>
      <c r="N162" s="16"/>
      <c r="O162" s="118">
        <v>150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97.65625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'16 ABRIL (JUEVES)'!M163</f>
        <v>379502.1</v>
      </c>
      <c r="L163" s="16"/>
      <c r="M163" s="107">
        <f t="shared" si="15"/>
        <v>379638.1</v>
      </c>
      <c r="N163" s="16"/>
      <c r="O163" s="118">
        <v>136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84.577114427860707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'16 ABRIL (JUEVES)'!M164</f>
        <v>596049.7999999997</v>
      </c>
      <c r="L164" s="16"/>
      <c r="M164" s="107">
        <f t="shared" si="15"/>
        <v>596172.7999999997</v>
      </c>
      <c r="N164" s="16"/>
      <c r="O164" s="118">
        <v>123</v>
      </c>
      <c r="P164" s="16"/>
      <c r="Q164" s="16"/>
      <c r="R164" s="16"/>
      <c r="S164" s="64">
        <f t="shared" si="16"/>
        <v>8</v>
      </c>
      <c r="T164" s="16"/>
      <c r="U164" s="57">
        <f t="shared" si="17"/>
        <v>84.850993377483448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'16 ABRIL (JUEVES)'!M165</f>
        <v>572213.39999999967</v>
      </c>
      <c r="L165" s="16"/>
      <c r="M165" s="107">
        <f t="shared" si="15"/>
        <v>572341.39999999967</v>
      </c>
      <c r="N165" s="16"/>
      <c r="O165" s="118">
        <v>128</v>
      </c>
      <c r="P165" s="16"/>
      <c r="Q165" s="16"/>
      <c r="R165" s="16"/>
      <c r="S165" s="64">
        <f t="shared" si="16"/>
        <v>8</v>
      </c>
      <c r="T165" s="16"/>
      <c r="U165" s="57">
        <f t="shared" si="17"/>
        <v>88.300220750551873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'16 ABRIL (JUEVES)'!M166</f>
        <v>619899.29999999946</v>
      </c>
      <c r="L166" s="16"/>
      <c r="M166" s="107">
        <f t="shared" si="15"/>
        <v>620028.29999999946</v>
      </c>
      <c r="N166" s="16"/>
      <c r="O166" s="118">
        <v>129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88.404605263157904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'16 ABRIL (JUEVES)'!M167</f>
        <v>586545.89999999909</v>
      </c>
      <c r="L167" s="16"/>
      <c r="M167" s="107">
        <f t="shared" si="15"/>
        <v>586648.89999999909</v>
      </c>
      <c r="N167" s="16"/>
      <c r="O167" s="118">
        <v>103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75.292397660818722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'16 ABRIL (JUEVES)'!M168</f>
        <v>583021.69999999995</v>
      </c>
      <c r="L168" s="16"/>
      <c r="M168" s="107">
        <f t="shared" si="15"/>
        <v>583131.69999999995</v>
      </c>
      <c r="N168" s="16"/>
      <c r="O168" s="118">
        <v>110</v>
      </c>
      <c r="P168" s="16"/>
      <c r="Q168" s="16"/>
      <c r="R168" s="16"/>
      <c r="S168" s="64">
        <f t="shared" si="16"/>
        <v>8</v>
      </c>
      <c r="T168" s="16"/>
      <c r="U168" s="57">
        <f t="shared" si="17"/>
        <v>76.3888888888889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'16 ABRIL (JUEVES)'!M169</f>
        <v>555068.99999999977</v>
      </c>
      <c r="L169" s="16"/>
      <c r="M169" s="107">
        <f t="shared" si="15"/>
        <v>555171.99999999977</v>
      </c>
      <c r="N169" s="16"/>
      <c r="O169" s="118">
        <v>103</v>
      </c>
      <c r="P169" s="16"/>
      <c r="Q169" s="16"/>
      <c r="R169" s="16"/>
      <c r="S169" s="64">
        <f t="shared" si="16"/>
        <v>8</v>
      </c>
      <c r="T169" s="16"/>
      <c r="U169" s="57">
        <f t="shared" si="17"/>
        <v>69.669913419913414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'16 ABRIL (JUEVES)'!M170</f>
        <v>614798.60000000009</v>
      </c>
      <c r="L170" s="16"/>
      <c r="M170" s="107">
        <f t="shared" si="15"/>
        <v>614907.60000000009</v>
      </c>
      <c r="N170" s="16"/>
      <c r="O170" s="118">
        <v>109</v>
      </c>
      <c r="P170" s="16"/>
      <c r="Q170" s="16"/>
      <c r="R170" s="16"/>
      <c r="S170" s="64">
        <f t="shared" si="16"/>
        <v>8</v>
      </c>
      <c r="T170" s="16"/>
      <c r="U170" s="57">
        <f t="shared" si="17"/>
        <v>68.813131313131308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'16 ABRIL (JUEVES)'!M171</f>
        <v>546192.69999999949</v>
      </c>
      <c r="L171" s="16"/>
      <c r="M171" s="107">
        <f t="shared" si="15"/>
        <v>546278.69999999949</v>
      </c>
      <c r="N171" s="16"/>
      <c r="O171" s="118">
        <v>86</v>
      </c>
      <c r="P171" s="16"/>
      <c r="Q171" s="16"/>
      <c r="R171" s="16"/>
      <c r="S171" s="64">
        <f t="shared" si="16"/>
        <v>8</v>
      </c>
      <c r="T171" s="16"/>
      <c r="U171" s="57">
        <f t="shared" si="17"/>
        <v>70.538057742782158</v>
      </c>
      <c r="V171" s="58"/>
      <c r="Y171" s="109"/>
      <c r="Z171" s="109"/>
    </row>
    <row r="172" spans="1:26" x14ac:dyDescent="0.2">
      <c r="A172" s="115" t="s">
        <v>106</v>
      </c>
      <c r="B172" s="12">
        <v>1</v>
      </c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'16 ABRIL (JUEVES)'!M172</f>
        <v>603627.09999999974</v>
      </c>
      <c r="L172" s="16"/>
      <c r="M172" s="107">
        <f t="shared" si="15"/>
        <v>603706.09999999974</v>
      </c>
      <c r="N172" s="16"/>
      <c r="O172" s="118">
        <v>79</v>
      </c>
      <c r="P172" s="16"/>
      <c r="Q172" s="16"/>
      <c r="R172" s="16"/>
      <c r="S172" s="64">
        <f t="shared" si="16"/>
        <v>8</v>
      </c>
      <c r="T172" s="16"/>
      <c r="U172" s="57">
        <f t="shared" si="17"/>
        <v>61.873433583959901</v>
      </c>
      <c r="V172" s="58"/>
      <c r="Y172" s="110"/>
      <c r="Z172" s="110"/>
    </row>
    <row r="173" spans="1:26" x14ac:dyDescent="0.2">
      <c r="A173" s="115" t="s">
        <v>166</v>
      </c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'16 ABRIL (JUEVES)'!M173</f>
        <v>571374.49999999977</v>
      </c>
      <c r="L173" s="16"/>
      <c r="M173" s="107">
        <f t="shared" si="15"/>
        <v>571458.49999999977</v>
      </c>
      <c r="N173" s="16"/>
      <c r="O173" s="118">
        <v>84</v>
      </c>
      <c r="P173" s="16"/>
      <c r="Q173" s="16"/>
      <c r="R173" s="16"/>
      <c r="S173" s="64">
        <f t="shared" si="16"/>
        <v>8</v>
      </c>
      <c r="T173" s="16"/>
      <c r="U173" s="57">
        <f t="shared" si="17"/>
        <v>53.030303030303038</v>
      </c>
      <c r="V173" s="58"/>
      <c r="Y173" s="109"/>
      <c r="Z173" s="109"/>
    </row>
    <row r="174" spans="1:26" x14ac:dyDescent="0.2">
      <c r="A174" s="115" t="s">
        <v>224</v>
      </c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'16 ABRIL (JUEVES)'!M174</f>
        <v>549398.29999999935</v>
      </c>
      <c r="L174" s="16"/>
      <c r="M174" s="107">
        <f t="shared" si="15"/>
        <v>549452.29999999935</v>
      </c>
      <c r="N174" s="16"/>
      <c r="O174" s="118">
        <v>54</v>
      </c>
      <c r="P174" s="16"/>
      <c r="Q174" s="16"/>
      <c r="R174" s="16"/>
      <c r="S174" s="64">
        <v>3</v>
      </c>
      <c r="T174" s="16"/>
      <c r="U174" s="57">
        <f t="shared" si="17"/>
        <v>93.75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'16 ABRIL (JUEVES)'!M175</f>
        <v>572024.19999999949</v>
      </c>
      <c r="L175" s="16"/>
      <c r="M175" s="107">
        <f t="shared" si="15"/>
        <v>572114.19999999949</v>
      </c>
      <c r="N175" s="16"/>
      <c r="O175" s="118">
        <v>90</v>
      </c>
      <c r="P175" s="16"/>
      <c r="Q175" s="16"/>
      <c r="R175" s="16"/>
      <c r="S175" s="64">
        <f>+S157</f>
        <v>8</v>
      </c>
      <c r="T175" s="16"/>
      <c r="U175" s="57">
        <f t="shared" si="17"/>
        <v>62.5</v>
      </c>
      <c r="V175" s="58"/>
      <c r="Y175" s="110"/>
      <c r="Z175" s="110"/>
    </row>
    <row r="176" spans="1:26" x14ac:dyDescent="0.2">
      <c r="A176" s="115" t="s">
        <v>86</v>
      </c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'16 ABRIL (JUEVES)'!M176</f>
        <v>350162.5</v>
      </c>
      <c r="L176" s="16"/>
      <c r="M176" s="107">
        <f t="shared" si="15"/>
        <v>350250.5</v>
      </c>
      <c r="N176" s="16"/>
      <c r="O176" s="118">
        <v>88</v>
      </c>
      <c r="P176" s="16"/>
      <c r="Q176" s="16"/>
      <c r="R176" s="16"/>
      <c r="S176" s="64">
        <v>5</v>
      </c>
      <c r="T176" s="16"/>
      <c r="U176" s="57">
        <f t="shared" si="17"/>
        <v>96.174863387978149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'16 ABRIL (JUEVES)'!M177</f>
        <v>369400.60000000003</v>
      </c>
      <c r="L177" s="16"/>
      <c r="M177" s="107">
        <f t="shared" si="15"/>
        <v>369518.60000000003</v>
      </c>
      <c r="N177" s="16"/>
      <c r="O177" s="118">
        <v>118</v>
      </c>
      <c r="P177" s="16"/>
      <c r="Q177" s="16"/>
      <c r="R177" s="16"/>
      <c r="S177" s="64">
        <f>+S157</f>
        <v>8</v>
      </c>
      <c r="T177" s="16"/>
      <c r="U177" s="57">
        <f t="shared" si="17"/>
        <v>76.822916666666657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'16 ABRIL (JUEVES)'!M178</f>
        <v>379402</v>
      </c>
      <c r="L178" s="16"/>
      <c r="M178" s="107">
        <f t="shared" si="15"/>
        <v>379547</v>
      </c>
      <c r="N178" s="16"/>
      <c r="O178" s="118">
        <v>145</v>
      </c>
      <c r="P178" s="16"/>
      <c r="Q178" s="16"/>
      <c r="R178" s="16"/>
      <c r="S178" s="64">
        <f t="shared" si="16"/>
        <v>8</v>
      </c>
      <c r="T178" s="16"/>
      <c r="U178" s="57">
        <f t="shared" si="17"/>
        <v>79.28696412948382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'16 ABRIL (JUEVES)'!M179</f>
        <v>361752</v>
      </c>
      <c r="L179" s="16"/>
      <c r="M179" s="107">
        <f t="shared" si="15"/>
        <v>361858</v>
      </c>
      <c r="N179" s="16"/>
      <c r="O179" s="118">
        <v>106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64.95098039215685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75.564488015278627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136</v>
      </c>
      <c r="T197" s="197"/>
      <c r="U197" s="197"/>
      <c r="W197" s="8" t="s">
        <v>12</v>
      </c>
      <c r="X197" s="8"/>
      <c r="Y197" s="199">
        <v>45764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ht="12.75" customHeight="1" x14ac:dyDescent="0.2">
      <c r="A205" s="131" t="s">
        <v>9</v>
      </c>
      <c r="B205" s="191" t="s">
        <v>226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'16 ABRIL (JUEVES)'!M214</f>
        <v>492796.6</v>
      </c>
      <c r="L214" s="16"/>
      <c r="M214" s="107">
        <f>K214+O214</f>
        <v>492883.6</v>
      </c>
      <c r="N214" s="16"/>
      <c r="O214" s="118">
        <v>87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64.732142857142847</v>
      </c>
      <c r="V214" s="16"/>
      <c r="W214" s="141"/>
      <c r="Y214" s="109"/>
      <c r="Z214" s="109"/>
    </row>
    <row r="215" spans="1:26" x14ac:dyDescent="0.2">
      <c r="A215" s="115" t="s">
        <v>225</v>
      </c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'16 ABRIL (JUEVES)'!M215</f>
        <v>551473</v>
      </c>
      <c r="L215" s="16"/>
      <c r="M215" s="107">
        <f t="shared" ref="M215:M218" si="20">K215+O215</f>
        <v>551574</v>
      </c>
      <c r="N215" s="16"/>
      <c r="O215" s="118">
        <v>101</v>
      </c>
      <c r="P215" s="16"/>
      <c r="R215" s="16"/>
      <c r="S215" s="95">
        <f t="shared" si="18"/>
        <v>8</v>
      </c>
      <c r="T215" s="16"/>
      <c r="U215" s="57">
        <f t="shared" si="19"/>
        <v>70.138888888888886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'16 ABRIL (JUEVES)'!M216</f>
        <v>532911</v>
      </c>
      <c r="L216" s="16"/>
      <c r="M216" s="107">
        <f t="shared" si="20"/>
        <v>533033</v>
      </c>
      <c r="N216" s="16"/>
      <c r="O216" s="118">
        <v>122</v>
      </c>
      <c r="P216" s="16"/>
      <c r="R216" s="16"/>
      <c r="S216" s="95">
        <f t="shared" si="18"/>
        <v>8</v>
      </c>
      <c r="T216" s="16"/>
      <c r="U216" s="57">
        <f t="shared" si="19"/>
        <v>84.722222222222214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'16 ABRIL (JUEVES)'!M217</f>
        <v>609268</v>
      </c>
      <c r="L217" s="16"/>
      <c r="M217" s="107">
        <f t="shared" si="20"/>
        <v>609398</v>
      </c>
      <c r="N217" s="16"/>
      <c r="O217" s="118">
        <v>130</v>
      </c>
      <c r="P217" s="16"/>
      <c r="R217" s="16"/>
      <c r="S217" s="95">
        <f t="shared" si="18"/>
        <v>8</v>
      </c>
      <c r="T217" s="16"/>
      <c r="U217" s="57">
        <f t="shared" si="19"/>
        <v>93.390804597701148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'16 ABRIL (JUEVES)'!M218</f>
        <v>660725</v>
      </c>
      <c r="L218" s="16"/>
      <c r="M218" s="107">
        <f t="shared" si="20"/>
        <v>660823</v>
      </c>
      <c r="N218" s="16"/>
      <c r="O218" s="118">
        <v>98</v>
      </c>
      <c r="P218" s="16"/>
      <c r="R218" s="16"/>
      <c r="S218" s="95">
        <f t="shared" si="18"/>
        <v>8</v>
      </c>
      <c r="T218" s="16"/>
      <c r="U218" s="57">
        <f t="shared" si="19"/>
        <v>70.402298850574709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76.677271483305972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8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8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'16 ABRIL (JUEVES)'!M229</f>
        <v>566086.19999999995</v>
      </c>
      <c r="L229" s="16"/>
      <c r="M229" s="107">
        <f>K229+O229</f>
        <v>566212.19999999995</v>
      </c>
      <c r="N229" s="16"/>
      <c r="O229" s="118">
        <v>126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91.783216783216787</v>
      </c>
      <c r="V229" s="58"/>
      <c r="W229" s="141"/>
      <c r="Y229" s="109"/>
      <c r="Z229" s="109"/>
    </row>
    <row r="230" spans="1:26" x14ac:dyDescent="0.2">
      <c r="A230" s="115" t="s">
        <v>218</v>
      </c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'16 ABRIL (JUEVES)'!M230</f>
        <v>656577.69999999995</v>
      </c>
      <c r="L230" s="16"/>
      <c r="M230" s="107">
        <f t="shared" ref="M230:M237" si="22">K230+O230</f>
        <v>656577.69999999995</v>
      </c>
      <c r="N230" s="16"/>
      <c r="O230" s="118">
        <v>0</v>
      </c>
      <c r="P230" s="16"/>
      <c r="R230" s="58"/>
      <c r="S230" s="95"/>
      <c r="T230" s="58"/>
      <c r="U230" s="57"/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'16 ABRIL (JUEVES)'!M231</f>
        <v>570790.89999999991</v>
      </c>
      <c r="L231" s="16"/>
      <c r="M231" s="107">
        <f t="shared" si="22"/>
        <v>570891.89999999991</v>
      </c>
      <c r="N231" s="16"/>
      <c r="O231" s="118">
        <v>101</v>
      </c>
      <c r="P231" s="16"/>
      <c r="R231" s="58"/>
      <c r="S231" s="95">
        <f>+S228</f>
        <v>8</v>
      </c>
      <c r="T231" s="58"/>
      <c r="U231" s="57">
        <f t="shared" si="21"/>
        <v>73.315911730545878</v>
      </c>
      <c r="V231" s="58"/>
      <c r="W231" s="141"/>
      <c r="Y231" s="110"/>
      <c r="Z231" s="110"/>
    </row>
    <row r="232" spans="1:26" x14ac:dyDescent="0.2">
      <c r="A232" s="115" t="s">
        <v>106</v>
      </c>
      <c r="B232" s="12">
        <v>1</v>
      </c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'16 ABRIL (JUEVES)'!M232</f>
        <v>576926.70000000007</v>
      </c>
      <c r="L232" s="16"/>
      <c r="M232" s="107">
        <f t="shared" si="22"/>
        <v>577028.70000000007</v>
      </c>
      <c r="N232" s="16"/>
      <c r="O232" s="118">
        <v>102</v>
      </c>
      <c r="P232" s="16"/>
      <c r="R232" s="58"/>
      <c r="S232" s="95">
        <f t="shared" ref="S232:S237" si="23">+S231</f>
        <v>8</v>
      </c>
      <c r="T232" s="58"/>
      <c r="U232" s="57">
        <f t="shared" si="21"/>
        <v>70.36423841059603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'16 ABRIL (JUEVES)'!M233</f>
        <v>570272.5</v>
      </c>
      <c r="L233" s="16"/>
      <c r="M233" s="107">
        <f t="shared" si="22"/>
        <v>570400.5</v>
      </c>
      <c r="N233" s="16"/>
      <c r="O233" s="118">
        <v>128</v>
      </c>
      <c r="P233" s="16"/>
      <c r="R233" s="58"/>
      <c r="S233" s="95">
        <f t="shared" si="23"/>
        <v>8</v>
      </c>
      <c r="T233" s="58"/>
      <c r="U233" s="57">
        <f t="shared" si="21"/>
        <v>90.702947845804999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'16 ABRIL (JUEVES)'!M234</f>
        <v>597212.6</v>
      </c>
      <c r="L234" s="16"/>
      <c r="M234" s="107">
        <f t="shared" si="22"/>
        <v>597298.6</v>
      </c>
      <c r="N234" s="16"/>
      <c r="O234" s="118">
        <v>86</v>
      </c>
      <c r="P234" s="16"/>
      <c r="R234" s="58"/>
      <c r="S234" s="95">
        <f t="shared" si="23"/>
        <v>8</v>
      </c>
      <c r="T234" s="58"/>
      <c r="U234" s="57">
        <f t="shared" si="21"/>
        <v>59.130913091309125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'16 ABRIL (JUEVES)'!M235</f>
        <v>555080.5</v>
      </c>
      <c r="L235" s="16"/>
      <c r="M235" s="107">
        <f t="shared" si="22"/>
        <v>555197.5</v>
      </c>
      <c r="N235" s="16"/>
      <c r="O235" s="118">
        <v>117</v>
      </c>
      <c r="P235" s="16"/>
      <c r="R235" s="58"/>
      <c r="S235" s="95">
        <f t="shared" si="23"/>
        <v>8</v>
      </c>
      <c r="T235" s="58"/>
      <c r="U235" s="57">
        <f t="shared" si="21"/>
        <v>81.25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'16 ABRIL (JUEVES)'!M236</f>
        <v>572723</v>
      </c>
      <c r="L236" s="16"/>
      <c r="M236" s="107">
        <f t="shared" si="22"/>
        <v>572836</v>
      </c>
      <c r="N236" s="16"/>
      <c r="O236" s="118">
        <v>113</v>
      </c>
      <c r="P236" s="16"/>
      <c r="R236" s="58"/>
      <c r="S236" s="95">
        <f t="shared" si="23"/>
        <v>8</v>
      </c>
      <c r="T236" s="58"/>
      <c r="U236" s="57">
        <f t="shared" si="21"/>
        <v>77.185792349726768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'16 ABRIL (JUEVES)'!M237</f>
        <v>608801</v>
      </c>
      <c r="L237" s="16"/>
      <c r="M237" s="107">
        <f t="shared" si="22"/>
        <v>608924</v>
      </c>
      <c r="N237" s="16"/>
      <c r="O237" s="118">
        <v>123</v>
      </c>
      <c r="P237" s="16"/>
      <c r="R237" s="58"/>
      <c r="S237" s="95">
        <f t="shared" si="23"/>
        <v>8</v>
      </c>
      <c r="T237" s="58"/>
      <c r="U237" s="57">
        <f t="shared" si="21"/>
        <v>82.661290322580641</v>
      </c>
      <c r="V237" s="58"/>
      <c r="Y237" s="109"/>
      <c r="Z237" s="109"/>
    </row>
    <row r="238" spans="1:26" ht="13.5" thickBot="1" x14ac:dyDescent="0.25">
      <c r="O238" s="149"/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78.299288816722523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7.7619047619047619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21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'16 ABRIL (JUEVES)'!M247</f>
        <v>364379</v>
      </c>
      <c r="L247" s="16"/>
      <c r="M247" s="107">
        <f t="shared" ref="M247:M268" si="24">K247+O247</f>
        <v>364509</v>
      </c>
      <c r="N247" s="16"/>
      <c r="O247" s="118">
        <v>130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67.708333333333329</v>
      </c>
      <c r="V247" s="58"/>
      <c r="Y247" s="109"/>
      <c r="Z247" s="109"/>
    </row>
    <row r="248" spans="1:26" x14ac:dyDescent="0.2">
      <c r="A248" s="145" t="s">
        <v>106</v>
      </c>
      <c r="B248" s="146">
        <v>1</v>
      </c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'16 ABRIL (JUEVES)'!M248</f>
        <v>343934</v>
      </c>
      <c r="L248" s="16"/>
      <c r="M248" s="107">
        <f t="shared" si="24"/>
        <v>344036</v>
      </c>
      <c r="N248" s="16"/>
      <c r="O248" s="118">
        <v>102</v>
      </c>
      <c r="P248" s="16"/>
      <c r="Q248" s="16"/>
      <c r="R248" s="16"/>
      <c r="S248" s="95">
        <f t="shared" si="25"/>
        <v>8</v>
      </c>
      <c r="T248" s="16"/>
      <c r="U248" s="57">
        <f t="shared" si="26"/>
        <v>75.892857142857139</v>
      </c>
      <c r="V248" s="58"/>
      <c r="Y248" s="109"/>
      <c r="Z248" s="109"/>
    </row>
    <row r="249" spans="1:26" x14ac:dyDescent="0.2">
      <c r="A249" s="145" t="s">
        <v>219</v>
      </c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'16 ABRIL (JUEVES)'!M249</f>
        <v>374826</v>
      </c>
      <c r="L249" s="16"/>
      <c r="M249" s="107">
        <f t="shared" si="24"/>
        <v>374826</v>
      </c>
      <c r="N249" s="16"/>
      <c r="O249" s="118">
        <v>0</v>
      </c>
      <c r="P249" s="16"/>
      <c r="Q249" s="16"/>
      <c r="R249" s="16"/>
      <c r="S249" s="95"/>
      <c r="T249" s="16"/>
      <c r="U249" s="57"/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'16 ABRIL (JUEVES)'!M250</f>
        <v>380700</v>
      </c>
      <c r="L250" s="16"/>
      <c r="M250" s="107">
        <f t="shared" si="24"/>
        <v>380817</v>
      </c>
      <c r="N250" s="16"/>
      <c r="O250" s="118">
        <v>117</v>
      </c>
      <c r="P250" s="16"/>
      <c r="Q250" s="16"/>
      <c r="R250" s="16"/>
      <c r="S250" s="95">
        <f>+S246</f>
        <v>8</v>
      </c>
      <c r="T250" s="16"/>
      <c r="U250" s="57">
        <f t="shared" si="26"/>
        <v>69.642857142857153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'16 ABRIL (JUEVES)'!M251</f>
        <v>374337</v>
      </c>
      <c r="L251" s="16"/>
      <c r="M251" s="107">
        <f t="shared" si="24"/>
        <v>374483</v>
      </c>
      <c r="N251" s="16"/>
      <c r="O251" s="118">
        <v>146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95.052083333333343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'16 ABRIL (JUEVES)'!M252</f>
        <v>379764</v>
      </c>
      <c r="L252" s="16"/>
      <c r="M252" s="107">
        <f t="shared" si="24"/>
        <v>379890</v>
      </c>
      <c r="N252" s="16"/>
      <c r="O252" s="118">
        <v>126</v>
      </c>
      <c r="P252" s="16"/>
      <c r="Q252" s="16"/>
      <c r="R252" s="16"/>
      <c r="S252" s="95">
        <f t="shared" si="25"/>
        <v>8</v>
      </c>
      <c r="T252" s="16"/>
      <c r="U252" s="57">
        <f t="shared" si="26"/>
        <v>78.358208955223873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'16 ABRIL (JUEVES)'!M253</f>
        <v>608348.49999999988</v>
      </c>
      <c r="L253" s="16"/>
      <c r="M253" s="107">
        <f t="shared" si="24"/>
        <v>608458.49999999988</v>
      </c>
      <c r="N253" s="16"/>
      <c r="O253" s="118">
        <v>110</v>
      </c>
      <c r="P253" s="16"/>
      <c r="Q253" s="16"/>
      <c r="R253" s="16"/>
      <c r="S253" s="95">
        <f t="shared" si="25"/>
        <v>8</v>
      </c>
      <c r="T253" s="16"/>
      <c r="U253" s="57">
        <f t="shared" si="26"/>
        <v>75.883002207505513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'16 ABRIL (JUEVES)'!M254</f>
        <v>580088.19999999995</v>
      </c>
      <c r="L254" s="16"/>
      <c r="M254" s="107">
        <f t="shared" si="24"/>
        <v>580197.19999999995</v>
      </c>
      <c r="N254" s="16"/>
      <c r="O254" s="118">
        <v>109</v>
      </c>
      <c r="P254" s="16"/>
      <c r="Q254" s="16"/>
      <c r="R254" s="16"/>
      <c r="S254" s="95">
        <f t="shared" si="25"/>
        <v>8</v>
      </c>
      <c r="T254" s="16"/>
      <c r="U254" s="57">
        <f t="shared" si="26"/>
        <v>75.193156732891822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'16 ABRIL (JUEVES)'!M255</f>
        <v>633480.19999999995</v>
      </c>
      <c r="L255" s="16"/>
      <c r="M255" s="107">
        <f t="shared" si="24"/>
        <v>633615.19999999995</v>
      </c>
      <c r="N255" s="16"/>
      <c r="O255" s="118">
        <v>135</v>
      </c>
      <c r="P255" s="16"/>
      <c r="Q255" s="16"/>
      <c r="R255" s="16"/>
      <c r="S255" s="95">
        <f t="shared" si="25"/>
        <v>8</v>
      </c>
      <c r="T255" s="16"/>
      <c r="U255" s="57">
        <f t="shared" si="26"/>
        <v>92.516447368421041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'16 ABRIL (JUEVES)'!M256</f>
        <v>597685</v>
      </c>
      <c r="L256" s="16"/>
      <c r="M256" s="107">
        <f t="shared" si="24"/>
        <v>597793</v>
      </c>
      <c r="N256" s="16"/>
      <c r="O256" s="118">
        <v>108</v>
      </c>
      <c r="P256" s="16"/>
      <c r="Q256" s="16"/>
      <c r="R256" s="16"/>
      <c r="S256" s="95">
        <f t="shared" si="25"/>
        <v>8</v>
      </c>
      <c r="T256" s="16"/>
      <c r="U256" s="57">
        <f t="shared" si="26"/>
        <v>78.94736842105263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'16 ABRIL (JUEVES)'!M257</f>
        <v>591816</v>
      </c>
      <c r="L257" s="16"/>
      <c r="M257" s="107">
        <f t="shared" si="24"/>
        <v>591941</v>
      </c>
      <c r="N257" s="16"/>
      <c r="O257" s="118">
        <v>125</v>
      </c>
      <c r="P257" s="16"/>
      <c r="Q257" s="16"/>
      <c r="R257" s="16"/>
      <c r="S257" s="95">
        <f t="shared" si="25"/>
        <v>8</v>
      </c>
      <c r="T257" s="16"/>
      <c r="U257" s="57">
        <f t="shared" si="26"/>
        <v>86.805555555555557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'16 ABRIL (JUEVES)'!M258</f>
        <v>564893.80000000005</v>
      </c>
      <c r="L258" s="16"/>
      <c r="M258" s="107">
        <f t="shared" si="24"/>
        <v>565000.80000000005</v>
      </c>
      <c r="N258" s="16"/>
      <c r="O258" s="118">
        <v>107</v>
      </c>
      <c r="P258" s="16"/>
      <c r="Q258" s="16"/>
      <c r="R258" s="16"/>
      <c r="S258" s="95">
        <f t="shared" si="25"/>
        <v>8</v>
      </c>
      <c r="T258" s="16"/>
      <c r="U258" s="57">
        <f t="shared" si="26"/>
        <v>72.375541125541119</v>
      </c>
      <c r="V258" s="58"/>
      <c r="Y258" s="109"/>
      <c r="Z258" s="109"/>
    </row>
    <row r="259" spans="1:26" x14ac:dyDescent="0.2">
      <c r="A259" s="115" t="s">
        <v>57</v>
      </c>
      <c r="B259" s="12">
        <v>1</v>
      </c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'16 ABRIL (JUEVES)'!M259</f>
        <v>620586.19999999995</v>
      </c>
      <c r="L259" s="16"/>
      <c r="M259" s="107">
        <f t="shared" si="24"/>
        <v>620660.19999999995</v>
      </c>
      <c r="N259" s="16"/>
      <c r="O259" s="118">
        <v>74</v>
      </c>
      <c r="P259" s="16"/>
      <c r="Q259" s="16"/>
      <c r="R259" s="16"/>
      <c r="S259" s="95">
        <f t="shared" si="25"/>
        <v>8</v>
      </c>
      <c r="T259" s="16"/>
      <c r="U259" s="57">
        <f t="shared" si="26"/>
        <v>46.717171717171723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'16 ABRIL (JUEVES)'!M260</f>
        <v>548611.19999999995</v>
      </c>
      <c r="L260" s="16"/>
      <c r="M260" s="107">
        <f t="shared" si="24"/>
        <v>548724.19999999995</v>
      </c>
      <c r="N260" s="16"/>
      <c r="O260" s="118">
        <v>113</v>
      </c>
      <c r="P260" s="16"/>
      <c r="Q260" s="16"/>
      <c r="R260" s="16"/>
      <c r="S260" s="95">
        <f t="shared" si="25"/>
        <v>8</v>
      </c>
      <c r="T260" s="16"/>
      <c r="U260" s="57">
        <f t="shared" si="26"/>
        <v>92.683727034120736</v>
      </c>
      <c r="V260" s="58"/>
      <c r="Y260" s="109"/>
      <c r="Z260" s="109"/>
    </row>
    <row r="261" spans="1:26" x14ac:dyDescent="0.2">
      <c r="A261" s="115" t="s">
        <v>168</v>
      </c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'16 ABRIL (JUEVES)'!M261</f>
        <v>611509.80000000005</v>
      </c>
      <c r="L261" s="16"/>
      <c r="M261" s="107">
        <f t="shared" si="24"/>
        <v>611581.80000000005</v>
      </c>
      <c r="N261" s="16"/>
      <c r="O261" s="118">
        <v>72</v>
      </c>
      <c r="P261" s="16"/>
      <c r="Q261" s="16"/>
      <c r="R261" s="16"/>
      <c r="S261" s="95">
        <v>5</v>
      </c>
      <c r="T261" s="16"/>
      <c r="U261" s="57">
        <f t="shared" si="26"/>
        <v>90.225563909774436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'16 ABRIL (JUEVES)'!M262</f>
        <v>577246.79999999993</v>
      </c>
      <c r="L262" s="16"/>
      <c r="M262" s="107">
        <f t="shared" si="24"/>
        <v>577377.79999999993</v>
      </c>
      <c r="N262" s="16"/>
      <c r="O262" s="118">
        <v>131</v>
      </c>
      <c r="P262" s="16"/>
      <c r="Q262" s="16"/>
      <c r="R262" s="16"/>
      <c r="S262" s="95">
        <f>+S246</f>
        <v>8</v>
      </c>
      <c r="T262" s="16"/>
      <c r="U262" s="57">
        <f t="shared" si="26"/>
        <v>82.702020202020208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'16 ABRIL (JUEVES)'!M263</f>
        <v>557645.1</v>
      </c>
      <c r="L263" s="16"/>
      <c r="M263" s="107">
        <f t="shared" si="24"/>
        <v>557767.1</v>
      </c>
      <c r="N263" s="16"/>
      <c r="O263" s="118">
        <v>122</v>
      </c>
      <c r="P263" s="16"/>
      <c r="Q263" s="16"/>
      <c r="R263" s="16"/>
      <c r="S263" s="95">
        <f t="shared" si="25"/>
        <v>8</v>
      </c>
      <c r="T263" s="16"/>
      <c r="U263" s="57">
        <f t="shared" si="26"/>
        <v>79.427083333333329</v>
      </c>
      <c r="V263" s="58"/>
      <c r="Y263" s="110"/>
      <c r="Z263" s="110"/>
    </row>
    <row r="264" spans="1:26" x14ac:dyDescent="0.2">
      <c r="A264" s="115" t="s">
        <v>76</v>
      </c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'16 ABRIL (JUEVES)'!M264</f>
        <v>578356.9</v>
      </c>
      <c r="L264" s="16"/>
      <c r="M264" s="107">
        <f t="shared" si="24"/>
        <v>578450.9</v>
      </c>
      <c r="N264" s="16"/>
      <c r="O264" s="118">
        <v>94</v>
      </c>
      <c r="P264" s="16"/>
      <c r="Q264" s="16"/>
      <c r="R264" s="16"/>
      <c r="S264" s="95">
        <f t="shared" si="25"/>
        <v>8</v>
      </c>
      <c r="T264" s="16"/>
      <c r="U264" s="57">
        <f t="shared" si="26"/>
        <v>65.277777777777771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'16 ABRIL (JUEVES)'!M265</f>
        <v>346130.4</v>
      </c>
      <c r="L265" s="16"/>
      <c r="M265" s="107">
        <f t="shared" si="24"/>
        <v>346235.4</v>
      </c>
      <c r="N265" s="16"/>
      <c r="O265" s="118">
        <v>105</v>
      </c>
      <c r="P265" s="16"/>
      <c r="Q265" s="16"/>
      <c r="R265" s="16"/>
      <c r="S265" s="95">
        <v>6</v>
      </c>
      <c r="T265" s="16"/>
      <c r="U265" s="57">
        <f t="shared" si="26"/>
        <v>95.62841530054645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'16 ABRIL (JUEVES)'!M266</f>
        <v>369251</v>
      </c>
      <c r="L266" s="16"/>
      <c r="M266" s="107">
        <f t="shared" si="24"/>
        <v>369402</v>
      </c>
      <c r="N266" s="16"/>
      <c r="O266" s="118">
        <v>151</v>
      </c>
      <c r="P266" s="16"/>
      <c r="Q266" s="16"/>
      <c r="R266" s="16"/>
      <c r="S266" s="95">
        <f>+S246</f>
        <v>8</v>
      </c>
      <c r="T266" s="16"/>
      <c r="U266" s="57">
        <f t="shared" si="26"/>
        <v>98.307291666666657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'16 ABRIL (JUEVES)'!M267</f>
        <v>376932</v>
      </c>
      <c r="L267" s="16"/>
      <c r="M267" s="107">
        <f t="shared" si="24"/>
        <v>377086</v>
      </c>
      <c r="N267" s="16"/>
      <c r="O267" s="118">
        <v>154</v>
      </c>
      <c r="P267" s="16"/>
      <c r="Q267" s="16"/>
      <c r="R267" s="16"/>
      <c r="S267" s="95">
        <f t="shared" si="25"/>
        <v>8</v>
      </c>
      <c r="T267" s="16"/>
      <c r="U267" s="57">
        <f t="shared" si="26"/>
        <v>84.208223972003509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'16 ABRIL (JUEVES)'!M268</f>
        <v>362464</v>
      </c>
      <c r="L268" s="16"/>
      <c r="M268" s="107">
        <f t="shared" si="24"/>
        <v>362570</v>
      </c>
      <c r="N268" s="16"/>
      <c r="O268" s="118">
        <v>106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64.95098039215685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79.452555553530672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MSF/hQ3IBf5NJTRW2kCHuqDS4JOzlYkW38HNoGeHZoaJRaN42vS9EsCuZTP9cfd8OTZG7ctzj1N+Dg9KNWqCCQ==" saltValue="apkvgAIJYBwa0qwfei1acw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O49:O50"/>
    <mergeCell ref="U49:U50"/>
    <mergeCell ref="W49:W50"/>
    <mergeCell ref="I61:J61"/>
    <mergeCell ref="O67:O68"/>
    <mergeCell ref="U67:U68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1739" priority="297" stopIfTrue="1" operator="equal">
      <formula>1</formula>
    </cfRule>
  </conditionalFormatting>
  <conditionalFormatting sqref="B100:D101">
    <cfRule type="cellIs" dxfId="1738" priority="221" stopIfTrue="1" operator="equal">
      <formula>1</formula>
    </cfRule>
  </conditionalFormatting>
  <conditionalFormatting sqref="B189:D190">
    <cfRule type="cellIs" dxfId="1737" priority="51" stopIfTrue="1" operator="equal">
      <formula>1</formula>
    </cfRule>
  </conditionalFormatting>
  <conditionalFormatting sqref="B278:D279">
    <cfRule type="cellIs" dxfId="1736" priority="34" stopIfTrue="1" operator="equal">
      <formula>1</formula>
    </cfRule>
  </conditionalFormatting>
  <conditionalFormatting sqref="B303:D308 B318:D326 B336:D357">
    <cfRule type="cellIs" dxfId="1735" priority="276" stopIfTrue="1" operator="equal">
      <formula>1</formula>
    </cfRule>
  </conditionalFormatting>
  <conditionalFormatting sqref="B367:D368">
    <cfRule type="cellIs" dxfId="1734" priority="17" stopIfTrue="1" operator="equal">
      <formula>1</formula>
    </cfRule>
  </conditionalFormatting>
  <conditionalFormatting sqref="B27:W29">
    <cfRule type="cellIs" dxfId="1733" priority="67" stopIfTrue="1" operator="notEqual">
      <formula>0</formula>
    </cfRule>
    <cfRule type="cellIs" dxfId="1732" priority="66" stopIfTrue="1" operator="equal">
      <formula>0</formula>
    </cfRule>
  </conditionalFormatting>
  <conditionalFormatting sqref="B116:W118">
    <cfRule type="cellIs" dxfId="1731" priority="52" stopIfTrue="1" operator="equal">
      <formula>0</formula>
    </cfRule>
    <cfRule type="cellIs" dxfId="1730" priority="53" stopIfTrue="1" operator="notEqual">
      <formula>0</formula>
    </cfRule>
  </conditionalFormatting>
  <conditionalFormatting sqref="B205:W207">
    <cfRule type="cellIs" dxfId="1729" priority="54" stopIfTrue="1" operator="equal">
      <formula>0</formula>
    </cfRule>
    <cfRule type="cellIs" dxfId="1728" priority="55" stopIfTrue="1" operator="notEqual">
      <formula>0</formula>
    </cfRule>
  </conditionalFormatting>
  <conditionalFormatting sqref="G19:I19 N19:Q19 S19:U19 Y19:Z1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727" priority="296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">
    <cfRule type="cellIs" dxfId="1726" priority="295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725" priority="275" stopIfTrue="1" operator="notEqual">
      <formula>0</formula>
    </cfRule>
    <cfRule type="cellIs" dxfId="1724" priority="274" stopIfTrue="1" operator="equal">
      <formula>0</formula>
    </cfRule>
  </conditionalFormatting>
  <conditionalFormatting sqref="H36:H41">
    <cfRule type="cellIs" dxfId="1723" priority="71" operator="lessThan">
      <formula>330</formula>
    </cfRule>
  </conditionalFormatting>
  <conditionalFormatting sqref="H51:H59">
    <cfRule type="cellIs" dxfId="1722" priority="70" operator="lessThan">
      <formula>360</formula>
    </cfRule>
  </conditionalFormatting>
  <conditionalFormatting sqref="H69:H74 H87:H90">
    <cfRule type="cellIs" dxfId="1721" priority="68" operator="lessThan">
      <formula>400</formula>
    </cfRule>
  </conditionalFormatting>
  <conditionalFormatting sqref="H75:H86">
    <cfRule type="cellIs" dxfId="1720" priority="69" operator="lessThan">
      <formula>360</formula>
    </cfRule>
  </conditionalFormatting>
  <conditionalFormatting sqref="H125:H130">
    <cfRule type="cellIs" dxfId="1719" priority="65" operator="lessThan">
      <formula>330</formula>
    </cfRule>
  </conditionalFormatting>
  <conditionalFormatting sqref="H140:H148">
    <cfRule type="cellIs" dxfId="1718" priority="64" operator="lessThan">
      <formula>360</formula>
    </cfRule>
  </conditionalFormatting>
  <conditionalFormatting sqref="H158:H163 H176:H179">
    <cfRule type="cellIs" dxfId="1717" priority="62" operator="lessThan">
      <formula>400</formula>
    </cfRule>
  </conditionalFormatting>
  <conditionalFormatting sqref="H164:H175">
    <cfRule type="cellIs" dxfId="1716" priority="63" operator="lessThan">
      <formula>360</formula>
    </cfRule>
  </conditionalFormatting>
  <conditionalFormatting sqref="H214:H219">
    <cfRule type="cellIs" dxfId="1715" priority="59" operator="lessThan">
      <formula>330</formula>
    </cfRule>
  </conditionalFormatting>
  <conditionalFormatting sqref="H228:H237">
    <cfRule type="cellIs" dxfId="1714" priority="58" operator="lessThan">
      <formula>360</formula>
    </cfRule>
  </conditionalFormatting>
  <conditionalFormatting sqref="H247:H252 H265:H268">
    <cfRule type="cellIs" dxfId="1713" priority="60" operator="lessThan">
      <formula>400</formula>
    </cfRule>
  </conditionalFormatting>
  <conditionalFormatting sqref="H253:H264">
    <cfRule type="cellIs" dxfId="1712" priority="61" operator="lessThan">
      <formula>360</formula>
    </cfRule>
  </conditionalFormatting>
  <conditionalFormatting sqref="H303:H308">
    <cfRule type="cellIs" dxfId="1711" priority="269" operator="lessThan">
      <formula>330</formula>
    </cfRule>
  </conditionalFormatting>
  <conditionalFormatting sqref="H318:H326 H342:H353">
    <cfRule type="cellIs" dxfId="1710" priority="268" operator="lessThan">
      <formula>360</formula>
    </cfRule>
  </conditionalFormatting>
  <conditionalFormatting sqref="H336:H341 H354:H357">
    <cfRule type="cellIs" dxfId="1709" priority="266" operator="lessThan">
      <formula>400</formula>
    </cfRule>
  </conditionalFormatting>
  <conditionalFormatting sqref="K95:K96 M95:M96 O95:O96 A100:A101">
    <cfRule type="cellIs" dxfId="1708" priority="220" stopIfTrue="1" operator="notEqual">
      <formula>0</formula>
    </cfRule>
    <cfRule type="cellIs" dxfId="1707" priority="219" stopIfTrue="1" operator="equal">
      <formula>0</formula>
    </cfRule>
  </conditionalFormatting>
  <conditionalFormatting sqref="K95:K96 M95:M96 O95:O96">
    <cfRule type="cellIs" dxfId="1706" priority="216" stopIfTrue="1" operator="notEqual">
      <formula>0</formula>
    </cfRule>
    <cfRule type="cellIs" dxfId="1705" priority="215" stopIfTrue="1" operator="equal">
      <formula>0</formula>
    </cfRule>
    <cfRule type="cellIs" dxfId="1704" priority="218" stopIfTrue="1" operator="notEqual">
      <formula>0</formula>
    </cfRule>
    <cfRule type="cellIs" dxfId="1703" priority="217" stopIfTrue="1" operator="equal">
      <formula>0</formula>
    </cfRule>
  </conditionalFormatting>
  <conditionalFormatting sqref="K100:K101">
    <cfRule type="cellIs" dxfId="1702" priority="133" stopIfTrue="1" operator="notEqual">
      <formula>0</formula>
    </cfRule>
    <cfRule type="cellIs" dxfId="1701" priority="132" stopIfTrue="1" operator="equal">
      <formula>0</formula>
    </cfRule>
  </conditionalFormatting>
  <conditionalFormatting sqref="K184:K185 M184:M185 O184:O185 A189:A190">
    <cfRule type="cellIs" dxfId="1700" priority="49" stopIfTrue="1" operator="equal">
      <formula>0</formula>
    </cfRule>
    <cfRule type="cellIs" dxfId="1699" priority="50" stopIfTrue="1" operator="notEqual">
      <formula>0</formula>
    </cfRule>
  </conditionalFormatting>
  <conditionalFormatting sqref="K184:K185 M184:M185 O184:O185">
    <cfRule type="cellIs" dxfId="1698" priority="48" stopIfTrue="1" operator="notEqual">
      <formula>0</formula>
    </cfRule>
    <cfRule type="cellIs" dxfId="1697" priority="47" stopIfTrue="1" operator="equal">
      <formula>0</formula>
    </cfRule>
    <cfRule type="cellIs" dxfId="1696" priority="46" stopIfTrue="1" operator="notEqual">
      <formula>0</formula>
    </cfRule>
    <cfRule type="cellIs" dxfId="1695" priority="45" stopIfTrue="1" operator="equal">
      <formula>0</formula>
    </cfRule>
  </conditionalFormatting>
  <conditionalFormatting sqref="K189:K190">
    <cfRule type="cellIs" dxfId="1694" priority="35" stopIfTrue="1" operator="equal">
      <formula>0</formula>
    </cfRule>
    <cfRule type="cellIs" dxfId="1693" priority="36" stopIfTrue="1" operator="notEqual">
      <formula>0</formula>
    </cfRule>
  </conditionalFormatting>
  <conditionalFormatting sqref="K273:K274 M273:M274 O273:O274 A278:A279">
    <cfRule type="cellIs" dxfId="1692" priority="33" stopIfTrue="1" operator="notEqual">
      <formula>0</formula>
    </cfRule>
    <cfRule type="cellIs" dxfId="1691" priority="32" stopIfTrue="1" operator="equal">
      <formula>0</formula>
    </cfRule>
  </conditionalFormatting>
  <conditionalFormatting sqref="K273:K274 M273:M274 O273:O274">
    <cfRule type="cellIs" dxfId="1690" priority="28" stopIfTrue="1" operator="equal">
      <formula>0</formula>
    </cfRule>
    <cfRule type="cellIs" dxfId="1689" priority="29" stopIfTrue="1" operator="notEqual">
      <formula>0</formula>
    </cfRule>
    <cfRule type="cellIs" dxfId="1688" priority="30" stopIfTrue="1" operator="equal">
      <formula>0</formula>
    </cfRule>
    <cfRule type="cellIs" dxfId="1687" priority="31" stopIfTrue="1" operator="notEqual">
      <formula>0</formula>
    </cfRule>
  </conditionalFormatting>
  <conditionalFormatting sqref="K278:K279">
    <cfRule type="cellIs" dxfId="1686" priority="18" stopIfTrue="1" operator="equal">
      <formula>0</formula>
    </cfRule>
    <cfRule type="cellIs" dxfId="1685" priority="19" stopIfTrue="1" operator="notEqual">
      <formula>0</formula>
    </cfRule>
  </conditionalFormatting>
  <conditionalFormatting sqref="K362:K363 M362:M363 O362:O363 A367:A368">
    <cfRule type="cellIs" dxfId="1684" priority="15" stopIfTrue="1" operator="equal">
      <formula>0</formula>
    </cfRule>
    <cfRule type="cellIs" dxfId="1683" priority="16" stopIfTrue="1" operator="notEqual">
      <formula>0</formula>
    </cfRule>
  </conditionalFormatting>
  <conditionalFormatting sqref="K362:K363 M362:M363 O362:O363">
    <cfRule type="cellIs" dxfId="1682" priority="14" stopIfTrue="1" operator="notEqual">
      <formula>0</formula>
    </cfRule>
    <cfRule type="cellIs" dxfId="1681" priority="13" stopIfTrue="1" operator="equal">
      <formula>0</formula>
    </cfRule>
    <cfRule type="cellIs" dxfId="1680" priority="11" stopIfTrue="1" operator="equal">
      <formula>0</formula>
    </cfRule>
    <cfRule type="cellIs" dxfId="1679" priority="12" stopIfTrue="1" operator="notEqual">
      <formula>0</formula>
    </cfRule>
  </conditionalFormatting>
  <conditionalFormatting sqref="K367:K368">
    <cfRule type="cellIs" dxfId="1678" priority="2" stopIfTrue="1" operator="notEqual">
      <formula>0</formula>
    </cfRule>
    <cfRule type="cellIs" dxfId="1677" priority="1" stopIfTrue="1" operator="equal">
      <formula>0</formula>
    </cfRule>
  </conditionalFormatting>
  <conditionalFormatting sqref="M100:M101">
    <cfRule type="cellIs" dxfId="1676" priority="206" stopIfTrue="1" operator="equal">
      <formula>0</formula>
    </cfRule>
    <cfRule type="cellIs" dxfId="1675" priority="207" stopIfTrue="1" operator="notEqual">
      <formula>0</formula>
    </cfRule>
  </conditionalFormatting>
  <conditionalFormatting sqref="M189:M190">
    <cfRule type="cellIs" dxfId="1674" priority="38" stopIfTrue="1" operator="notEqual">
      <formula>0</formula>
    </cfRule>
    <cfRule type="cellIs" dxfId="1673" priority="37" stopIfTrue="1" operator="equal">
      <formula>0</formula>
    </cfRule>
  </conditionalFormatting>
  <conditionalFormatting sqref="M278:M279">
    <cfRule type="cellIs" dxfId="1672" priority="21" stopIfTrue="1" operator="notEqual">
      <formula>0</formula>
    </cfRule>
    <cfRule type="cellIs" dxfId="1671" priority="20" stopIfTrue="1" operator="equal">
      <formula>0</formula>
    </cfRule>
  </conditionalFormatting>
  <conditionalFormatting sqref="M367:M368">
    <cfRule type="cellIs" dxfId="1670" priority="3" stopIfTrue="1" operator="equal">
      <formula>0</formula>
    </cfRule>
    <cfRule type="cellIs" dxfId="1669" priority="4" stopIfTrue="1" operator="notEqual">
      <formula>0</formula>
    </cfRule>
  </conditionalFormatting>
  <conditionalFormatting sqref="S36:S41 S51:S59 S69:S90 S125:S130 S140:S148 S158:S179 S214:S219 S229:S237 S247:S268">
    <cfRule type="cellIs" dxfId="1668" priority="292" operator="lessThan">
      <formula>8</formula>
    </cfRule>
  </conditionalFormatting>
  <conditionalFormatting sqref="S99">
    <cfRule type="cellIs" dxfId="1667" priority="214" stopIfTrue="1" operator="notEqual">
      <formula>0</formula>
    </cfRule>
    <cfRule type="cellIs" dxfId="1666" priority="213" stopIfTrue="1" operator="equal">
      <formula>0</formula>
    </cfRule>
  </conditionalFormatting>
  <conditionalFormatting sqref="S188">
    <cfRule type="cellIs" dxfId="1665" priority="43" stopIfTrue="1" operator="equal">
      <formula>0</formula>
    </cfRule>
    <cfRule type="cellIs" dxfId="1664" priority="44" stopIfTrue="1" operator="notEqual">
      <formula>0</formula>
    </cfRule>
  </conditionalFormatting>
  <conditionalFormatting sqref="S277">
    <cfRule type="cellIs" dxfId="1663" priority="27" stopIfTrue="1" operator="notEqual">
      <formula>0</formula>
    </cfRule>
    <cfRule type="cellIs" dxfId="1662" priority="26" stopIfTrue="1" operator="equal">
      <formula>0</formula>
    </cfRule>
  </conditionalFormatting>
  <conditionalFormatting sqref="S303:S308 S318:S326 S336:S357">
    <cfRule type="cellIs" dxfId="1661" priority="271" operator="lessThan">
      <formula>8</formula>
    </cfRule>
  </conditionalFormatting>
  <conditionalFormatting sqref="S366">
    <cfRule type="cellIs" dxfId="1660" priority="9" stopIfTrue="1" operator="equal">
      <formula>0</formula>
    </cfRule>
    <cfRule type="cellIs" dxfId="1659" priority="10" stopIfTrue="1" operator="notEqual">
      <formula>0</formula>
    </cfRule>
  </conditionalFormatting>
  <conditionalFormatting sqref="U36:U41 U51:U59 U125:U130 U140:U148 U214:U219 U229:U237">
    <cfRule type="cellIs" dxfId="1658" priority="291" operator="lessThan">
      <formula>70</formula>
    </cfRule>
  </conditionalFormatting>
  <conditionalFormatting sqref="U69:U90 U158:U179 U247:U268 U336:U357">
    <cfRule type="cellIs" dxfId="1657" priority="281" operator="lessThan">
      <formula>70</formula>
    </cfRule>
  </conditionalFormatting>
  <conditionalFormatting sqref="U69:U90 U158:U179 U247:U268">
    <cfRule type="cellIs" dxfId="1656" priority="284" operator="lessThan">
      <formula>70</formula>
    </cfRule>
    <cfRule type="cellIs" dxfId="1655" priority="280" operator="lessThan">
      <formula>70</formula>
    </cfRule>
  </conditionalFormatting>
  <conditionalFormatting sqref="U100:U101">
    <cfRule type="cellIs" dxfId="1654" priority="211" operator="lessThan">
      <formula>70</formula>
    </cfRule>
    <cfRule type="cellIs" dxfId="1653" priority="208" operator="lessThan">
      <formula>70</formula>
    </cfRule>
    <cfRule type="cellIs" dxfId="1652" priority="209" operator="lessThan">
      <formula>70</formula>
    </cfRule>
    <cfRule type="cellIs" dxfId="1651" priority="210" operator="lessThan">
      <formula>70</formula>
    </cfRule>
  </conditionalFormatting>
  <conditionalFormatting sqref="U189:U190">
    <cfRule type="cellIs" dxfId="1650" priority="39" operator="lessThan">
      <formula>70</formula>
    </cfRule>
    <cfRule type="cellIs" dxfId="1649" priority="42" operator="lessThan">
      <formula>70</formula>
    </cfRule>
    <cfRule type="cellIs" dxfId="1648" priority="41" operator="lessThan">
      <formula>70</formula>
    </cfRule>
    <cfRule type="cellIs" dxfId="1647" priority="40" operator="lessThan">
      <formula>70</formula>
    </cfRule>
  </conditionalFormatting>
  <conditionalFormatting sqref="U278:U279">
    <cfRule type="cellIs" dxfId="1646" priority="24" operator="lessThan">
      <formula>70</formula>
    </cfRule>
    <cfRule type="cellIs" dxfId="1645" priority="23" operator="lessThan">
      <formula>70</formula>
    </cfRule>
    <cfRule type="cellIs" dxfId="1644" priority="25" operator="lessThan">
      <formula>70</formula>
    </cfRule>
    <cfRule type="cellIs" dxfId="1643" priority="22" operator="lessThan">
      <formula>70</formula>
    </cfRule>
  </conditionalFormatting>
  <conditionalFormatting sqref="U303:U308 U318:U326">
    <cfRule type="cellIs" dxfId="1642" priority="270" operator="lessThan">
      <formula>70</formula>
    </cfRule>
  </conditionalFormatting>
  <conditionalFormatting sqref="U336:U357 U69:U90 U158:U179 U247:U268">
    <cfRule type="cellIs" dxfId="1641" priority="279" operator="lessThan">
      <formula>70</formula>
    </cfRule>
  </conditionalFormatting>
  <conditionalFormatting sqref="U336:U357">
    <cfRule type="cellIs" dxfId="1640" priority="263" operator="lessThan">
      <formula>70</formula>
    </cfRule>
    <cfRule type="cellIs" dxfId="1639" priority="258" operator="lessThan">
      <formula>70</formula>
    </cfRule>
    <cfRule type="cellIs" dxfId="1638" priority="259" operator="lessThan">
      <formula>70</formula>
    </cfRule>
    <cfRule type="cellIs" dxfId="1637" priority="260" operator="lessThan">
      <formula>70</formula>
    </cfRule>
  </conditionalFormatting>
  <conditionalFormatting sqref="U367:U368">
    <cfRule type="cellIs" dxfId="1636" priority="8" operator="lessThan">
      <formula>70</formula>
    </cfRule>
    <cfRule type="cellIs" dxfId="1635" priority="7" operator="lessThan">
      <formula>70</formula>
    </cfRule>
    <cfRule type="cellIs" dxfId="1634" priority="6" operator="lessThan">
      <formula>70</formula>
    </cfRule>
    <cfRule type="cellIs" dxfId="1633" priority="5" operator="lessThan">
      <formula>70</formula>
    </cfRule>
  </conditionalFormatting>
  <conditionalFormatting sqref="W36:W41 W51:W58 W125:W130 W140:W147 W214:W219 W229:W236 W303:W308 W318:W325">
    <cfRule type="cellIs" dxfId="1632" priority="294" stopIfTrue="1" operator="greaterThan">
      <formula>64</formula>
    </cfRule>
  </conditionalFormatting>
  <conditionalFormatting sqref="W303:W308 W318:W325 W36:W41 W51:W58 W125:W130 W140:W147 W214:W219 W229:W236">
    <cfRule type="cellIs" dxfId="1631" priority="293" stopIfTrue="1" operator="equal">
      <formula>0</formula>
    </cfRule>
  </conditionalFormatting>
  <conditionalFormatting sqref="W303:W308 W318:W325">
    <cfRule type="cellIs" dxfId="1630" priority="272" stopIfTrue="1" operator="equal">
      <formula>0</formula>
    </cfRule>
    <cfRule type="cellIs" dxfId="1629" priority="273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Z372"/>
  <sheetViews>
    <sheetView zoomScaleNormal="100" workbookViewId="0">
      <selection activeCell="A6" sqref="A6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70.548713738368903</v>
      </c>
      <c r="L5" s="84"/>
      <c r="M5" s="85">
        <f>U61</f>
        <v>74.981588176729517</v>
      </c>
      <c r="N5" s="84"/>
      <c r="O5" s="85">
        <f>U92</f>
        <v>79.459650298866663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71.152504105090316</v>
      </c>
      <c r="L7" s="84"/>
      <c r="M7" s="87">
        <f>U150</f>
        <v>70.770389779158535</v>
      </c>
      <c r="N7" s="84"/>
      <c r="O7" s="87">
        <f>U181</f>
        <v>79.493285182396008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76.242474001094692</v>
      </c>
      <c r="L9" s="84"/>
      <c r="M9" s="87">
        <f>+U239</f>
        <v>72.55786556727972</v>
      </c>
      <c r="N9" s="84"/>
      <c r="O9" s="87">
        <f>+U270</f>
        <v>81.313093036954967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72.647897281517984</v>
      </c>
      <c r="L13" s="84"/>
      <c r="M13" s="88">
        <f>(M11+M9+M7+M5)/3</f>
        <v>72.769947841055924</v>
      </c>
      <c r="N13" s="84"/>
      <c r="O13" s="88">
        <f>(O11+O9+O7+O5)/3</f>
        <v>80.088676172739213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72</v>
      </c>
      <c r="T19" s="197"/>
      <c r="U19" s="197"/>
      <c r="W19" s="8" t="s">
        <v>12</v>
      </c>
      <c r="X19" s="8"/>
      <c r="Y19" s="199">
        <v>46128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212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'15 ABRIL (MIERCOLES)'!G31</f>
        <v>20</v>
      </c>
      <c r="H31" s="91">
        <f>'15 ABRIL (MIERCOLES)'!H31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7.2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'15 ABRIL (MIERCOLES)'!G32</f>
        <v>60</v>
      </c>
      <c r="H32" s="94">
        <f>'15 ABRIL (MIERCOLES)'!H32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'15 ABRIL (MIERCOLES)'!M36</f>
        <v>553444</v>
      </c>
      <c r="L36" s="16"/>
      <c r="M36" s="107">
        <f>K36+O36</f>
        <v>553536</v>
      </c>
      <c r="N36" s="16"/>
      <c r="O36" s="118">
        <v>92</v>
      </c>
      <c r="P36" s="16"/>
      <c r="R36" s="16"/>
      <c r="S36" s="95">
        <f t="shared" ref="S36:S39" si="0">+S35</f>
        <v>8</v>
      </c>
      <c r="T36" s="16"/>
      <c r="U36" s="57">
        <f t="shared" ref="U36:U40" si="1">O36/(H36*60*S36)*100000</f>
        <v>68.452380952380963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'15 ABRIL (MIERCOLES)'!M37</f>
        <v>616974</v>
      </c>
      <c r="L37" s="16"/>
      <c r="M37" s="107">
        <f t="shared" ref="M37:M40" si="2">K37+O37</f>
        <v>617080</v>
      </c>
      <c r="N37" s="16"/>
      <c r="O37" s="118">
        <v>106</v>
      </c>
      <c r="P37" s="16"/>
      <c r="R37" s="16"/>
      <c r="S37" s="95">
        <f t="shared" si="0"/>
        <v>8</v>
      </c>
      <c r="T37" s="16"/>
      <c r="U37" s="57">
        <f t="shared" si="1"/>
        <v>73.611111111111114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'15 ABRIL (MIERCOLES)'!M38</f>
        <v>594753</v>
      </c>
      <c r="L38" s="16"/>
      <c r="M38" s="107">
        <f t="shared" si="2"/>
        <v>594835</v>
      </c>
      <c r="N38" s="16"/>
      <c r="O38" s="118">
        <v>82</v>
      </c>
      <c r="P38" s="16"/>
      <c r="R38" s="16"/>
      <c r="S38" s="95">
        <f t="shared" si="0"/>
        <v>8</v>
      </c>
      <c r="T38" s="16"/>
      <c r="U38" s="57">
        <f t="shared" si="1"/>
        <v>56.94444444444445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'15 ABRIL (MIERCOLES)'!M39</f>
        <v>681338.4</v>
      </c>
      <c r="L39" s="16"/>
      <c r="M39" s="107">
        <f t="shared" si="2"/>
        <v>681416.4</v>
      </c>
      <c r="N39" s="16"/>
      <c r="O39" s="118">
        <v>78</v>
      </c>
      <c r="P39" s="16"/>
      <c r="R39" s="16"/>
      <c r="S39" s="95">
        <f t="shared" si="0"/>
        <v>8</v>
      </c>
      <c r="T39" s="16"/>
      <c r="U39" s="57">
        <f t="shared" si="1"/>
        <v>56.034482758620683</v>
      </c>
      <c r="V39" s="16"/>
      <c r="W39" s="141"/>
      <c r="X39" s="109"/>
      <c r="Y39" s="109"/>
      <c r="Z39" s="109"/>
    </row>
    <row r="40" spans="1:26" ht="12" customHeight="1" x14ac:dyDescent="0.2">
      <c r="A40" s="115" t="s">
        <v>211</v>
      </c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'15 ABRIL (MIERCOLES)'!M40</f>
        <v>738541.5</v>
      </c>
      <c r="L40" s="16"/>
      <c r="M40" s="107">
        <f t="shared" si="2"/>
        <v>738609.5</v>
      </c>
      <c r="N40" s="16"/>
      <c r="O40" s="118">
        <v>68</v>
      </c>
      <c r="P40" s="16"/>
      <c r="R40" s="16"/>
      <c r="S40" s="95">
        <v>4</v>
      </c>
      <c r="T40" s="16"/>
      <c r="U40" s="57">
        <f t="shared" si="1"/>
        <v>97.701149425287355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70.548713738368903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7.625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8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'15 ABRIL (MIERCOLES)'!M51</f>
        <v>646545.59999999974</v>
      </c>
      <c r="L51" s="16"/>
      <c r="M51" s="107">
        <f>K51+O51</f>
        <v>646649.59999999974</v>
      </c>
      <c r="N51" s="16"/>
      <c r="O51" s="118">
        <v>104</v>
      </c>
      <c r="P51" s="16"/>
      <c r="R51" s="58"/>
      <c r="S51" s="95">
        <f>+S50</f>
        <v>8</v>
      </c>
      <c r="T51" s="58"/>
      <c r="U51" s="57">
        <f t="shared" ref="U51:U59" si="3">O51/(H51*60*S51)*100000</f>
        <v>75.757575757575751</v>
      </c>
      <c r="V51" s="58"/>
      <c r="W51" s="141"/>
      <c r="Y51" s="109"/>
      <c r="Z51" s="109"/>
    </row>
    <row r="52" spans="1:26" ht="12" customHeight="1" x14ac:dyDescent="0.2">
      <c r="A52" s="115" t="s">
        <v>209</v>
      </c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'15 ABRIL (MIERCOLES)'!M52</f>
        <v>753297.69999999984</v>
      </c>
      <c r="L52" s="16"/>
      <c r="M52" s="107">
        <f t="shared" ref="M52:M59" si="4">K52+O52</f>
        <v>753297.69999999984</v>
      </c>
      <c r="N52" s="16"/>
      <c r="O52" s="118">
        <v>0</v>
      </c>
      <c r="P52" s="16"/>
      <c r="R52" s="58"/>
      <c r="S52" s="95"/>
      <c r="T52" s="58"/>
      <c r="U52" s="57"/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'15 ABRIL (MIERCOLES)'!M53</f>
        <v>653995.79999999981</v>
      </c>
      <c r="L53" s="16"/>
      <c r="M53" s="107">
        <f t="shared" si="4"/>
        <v>654104.79999999981</v>
      </c>
      <c r="N53" s="16"/>
      <c r="O53" s="118">
        <v>109</v>
      </c>
      <c r="P53" s="16"/>
      <c r="R53" s="58"/>
      <c r="S53" s="95">
        <f>+S50</f>
        <v>8</v>
      </c>
      <c r="T53" s="58"/>
      <c r="U53" s="57">
        <f t="shared" si="3"/>
        <v>79.123112659698023</v>
      </c>
      <c r="V53" s="58"/>
      <c r="W53" s="141"/>
      <c r="Y53" s="110"/>
      <c r="Z53" s="110"/>
    </row>
    <row r="54" spans="1:26" ht="12" customHeight="1" x14ac:dyDescent="0.2">
      <c r="A54" s="115" t="s">
        <v>210</v>
      </c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'15 ABRIL (MIERCOLES)'!M54</f>
        <v>662106.69999999972</v>
      </c>
      <c r="L54" s="16"/>
      <c r="M54" s="107">
        <f t="shared" si="4"/>
        <v>662184.69999999972</v>
      </c>
      <c r="N54" s="16"/>
      <c r="O54" s="118">
        <v>78</v>
      </c>
      <c r="P54" s="16"/>
      <c r="R54" s="58"/>
      <c r="S54" s="95">
        <v>5</v>
      </c>
      <c r="T54" s="58"/>
      <c r="U54" s="57">
        <f t="shared" si="3"/>
        <v>86.092715231788077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'15 ABRIL (MIERCOLES)'!M55</f>
        <v>647182.69999999972</v>
      </c>
      <c r="L55" s="16"/>
      <c r="M55" s="107">
        <f t="shared" si="4"/>
        <v>647293.69999999972</v>
      </c>
      <c r="N55" s="16"/>
      <c r="O55" s="118">
        <v>111</v>
      </c>
      <c r="P55" s="16"/>
      <c r="R55" s="58"/>
      <c r="S55" s="95">
        <f>+S50</f>
        <v>8</v>
      </c>
      <c r="T55" s="58"/>
      <c r="U55" s="57">
        <f t="shared" si="3"/>
        <v>78.656462585034006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'15 ABRIL (MIERCOLES)'!M56</f>
        <v>677026.29999999993</v>
      </c>
      <c r="L56" s="16"/>
      <c r="M56" s="107">
        <f t="shared" si="4"/>
        <v>677127.29999999993</v>
      </c>
      <c r="N56" s="16"/>
      <c r="O56" s="118">
        <v>101</v>
      </c>
      <c r="P56" s="16"/>
      <c r="R56" s="58"/>
      <c r="S56" s="95">
        <f t="shared" ref="S56:S59" si="5">+S55</f>
        <v>8</v>
      </c>
      <c r="T56" s="58"/>
      <c r="U56" s="57">
        <f t="shared" si="3"/>
        <v>69.444444444444443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'15 ABRIL (MIERCOLES)'!M57</f>
        <v>632772.9</v>
      </c>
      <c r="L57" s="16"/>
      <c r="M57" s="107">
        <f t="shared" si="4"/>
        <v>632890.9</v>
      </c>
      <c r="N57" s="16"/>
      <c r="O57" s="118">
        <v>118</v>
      </c>
      <c r="P57" s="16"/>
      <c r="R57" s="58"/>
      <c r="S57" s="95">
        <f t="shared" si="5"/>
        <v>8</v>
      </c>
      <c r="T57" s="58"/>
      <c r="U57" s="57">
        <f t="shared" si="3"/>
        <v>81.944444444444443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'15 ABRIL (MIERCOLES)'!M58</f>
        <v>656818.89999999979</v>
      </c>
      <c r="L58" s="16"/>
      <c r="M58" s="107">
        <f t="shared" si="4"/>
        <v>656922.89999999979</v>
      </c>
      <c r="N58" s="16"/>
      <c r="O58" s="118">
        <v>104</v>
      </c>
      <c r="P58" s="16"/>
      <c r="R58" s="58"/>
      <c r="S58" s="95">
        <f t="shared" si="5"/>
        <v>8</v>
      </c>
      <c r="T58" s="58"/>
      <c r="U58" s="57">
        <f t="shared" si="3"/>
        <v>71.038251366120221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'15 ABRIL (MIERCOLES)'!M59</f>
        <v>694178.19999999984</v>
      </c>
      <c r="L59" s="16"/>
      <c r="M59" s="107">
        <f t="shared" si="4"/>
        <v>694264.19999999984</v>
      </c>
      <c r="N59" s="16"/>
      <c r="O59" s="118">
        <v>86</v>
      </c>
      <c r="P59" s="16"/>
      <c r="R59" s="58"/>
      <c r="S59" s="95">
        <f t="shared" si="5"/>
        <v>8</v>
      </c>
      <c r="T59" s="58"/>
      <c r="U59" s="57">
        <f t="shared" si="3"/>
        <v>57.795698924731177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74.981588176729517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8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'15 ABRIL (MIERCOLES)'!M69</f>
        <v>387939.30000000005</v>
      </c>
      <c r="L69" s="16"/>
      <c r="M69" s="107">
        <f t="shared" ref="M69:M90" si="6">K69+O69</f>
        <v>388083.30000000005</v>
      </c>
      <c r="N69" s="16"/>
      <c r="O69" s="118">
        <v>144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75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'15 ABRIL (MIERCOLES)'!M70</f>
        <v>369635.90000000014</v>
      </c>
      <c r="L70" s="16"/>
      <c r="M70" s="107">
        <f t="shared" si="6"/>
        <v>369765.90000000014</v>
      </c>
      <c r="N70" s="16"/>
      <c r="O70" s="118">
        <v>130</v>
      </c>
      <c r="P70" s="16"/>
      <c r="Q70" s="16"/>
      <c r="R70" s="16"/>
      <c r="S70" s="95">
        <f t="shared" si="7"/>
        <v>8</v>
      </c>
      <c r="T70" s="16"/>
      <c r="U70" s="57">
        <f t="shared" si="8"/>
        <v>96.726190476190482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'15 ABRIL (MIERCOLES)'!M71</f>
        <v>403223</v>
      </c>
      <c r="L71" s="16"/>
      <c r="M71" s="107">
        <f t="shared" si="6"/>
        <v>403373</v>
      </c>
      <c r="N71" s="16"/>
      <c r="O71" s="118">
        <v>150</v>
      </c>
      <c r="P71" s="16"/>
      <c r="Q71" s="16"/>
      <c r="R71" s="16"/>
      <c r="S71" s="95">
        <f t="shared" si="7"/>
        <v>8</v>
      </c>
      <c r="T71" s="16"/>
      <c r="U71" s="57">
        <f t="shared" si="8"/>
        <v>82.23684210526315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'15 ABRIL (MIERCOLES)'!M72</f>
        <v>406684</v>
      </c>
      <c r="L72" s="16"/>
      <c r="M72" s="107">
        <f t="shared" si="6"/>
        <v>406821</v>
      </c>
      <c r="N72" s="16"/>
      <c r="O72" s="118">
        <v>137</v>
      </c>
      <c r="P72" s="16"/>
      <c r="Q72" s="16"/>
      <c r="R72" s="16"/>
      <c r="S72" s="95">
        <f t="shared" si="7"/>
        <v>8</v>
      </c>
      <c r="T72" s="16"/>
      <c r="U72" s="57">
        <f t="shared" si="8"/>
        <v>81.547619047619051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'15 ABRIL (MIERCOLES)'!M73</f>
        <v>406727.5</v>
      </c>
      <c r="L73" s="16"/>
      <c r="M73" s="107">
        <f t="shared" si="6"/>
        <v>406877.5</v>
      </c>
      <c r="N73" s="16"/>
      <c r="O73" s="118">
        <v>150</v>
      </c>
      <c r="P73" s="16"/>
      <c r="Q73" s="16"/>
      <c r="R73" s="16"/>
      <c r="S73" s="95">
        <f t="shared" si="7"/>
        <v>8</v>
      </c>
      <c r="T73" s="16"/>
      <c r="U73" s="57">
        <f t="shared" si="8"/>
        <v>97.65625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'15 ABRIL (MIERCOLES)'!M74</f>
        <v>413751</v>
      </c>
      <c r="L74" s="16"/>
      <c r="M74" s="107">
        <f t="shared" si="6"/>
        <v>413881</v>
      </c>
      <c r="N74" s="16"/>
      <c r="O74" s="118">
        <v>130</v>
      </c>
      <c r="P74" s="16"/>
      <c r="Q74" s="16"/>
      <c r="R74" s="16"/>
      <c r="S74" s="95">
        <f t="shared" si="7"/>
        <v>8</v>
      </c>
      <c r="T74" s="16"/>
      <c r="U74" s="57">
        <f t="shared" si="8"/>
        <v>80.845771144278601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'15 ABRIL (MIERCOLES)'!M75</f>
        <v>679208.39999999991</v>
      </c>
      <c r="L75" s="16"/>
      <c r="M75" s="107">
        <f t="shared" si="6"/>
        <v>679302.39999999991</v>
      </c>
      <c r="N75" s="16"/>
      <c r="O75" s="118">
        <v>94</v>
      </c>
      <c r="P75" s="16"/>
      <c r="Q75" s="16"/>
      <c r="R75" s="16"/>
      <c r="S75" s="95">
        <f t="shared" si="7"/>
        <v>8</v>
      </c>
      <c r="T75" s="16"/>
      <c r="U75" s="57">
        <f t="shared" si="8"/>
        <v>64.845474613686534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'15 ABRIL (MIERCOLES)'!M76</f>
        <v>646189.79999999981</v>
      </c>
      <c r="L76" s="16"/>
      <c r="M76" s="107">
        <f t="shared" si="6"/>
        <v>646316.79999999981</v>
      </c>
      <c r="N76" s="16"/>
      <c r="O76" s="118">
        <v>127</v>
      </c>
      <c r="P76" s="16"/>
      <c r="Q76" s="16"/>
      <c r="R76" s="16"/>
      <c r="S76" s="95">
        <f t="shared" si="7"/>
        <v>8</v>
      </c>
      <c r="T76" s="16"/>
      <c r="U76" s="57">
        <f t="shared" si="8"/>
        <v>87.610375275938182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'15 ABRIL (MIERCOLES)'!M77</f>
        <v>711880.09999999974</v>
      </c>
      <c r="L77" s="16"/>
      <c r="M77" s="107">
        <f t="shared" si="6"/>
        <v>711958.09999999974</v>
      </c>
      <c r="N77" s="16"/>
      <c r="O77" s="118">
        <v>78</v>
      </c>
      <c r="P77" s="16"/>
      <c r="Q77" s="16"/>
      <c r="R77" s="16"/>
      <c r="S77" s="95">
        <f t="shared" si="7"/>
        <v>8</v>
      </c>
      <c r="T77" s="16"/>
      <c r="U77" s="57">
        <f t="shared" si="8"/>
        <v>53.453947368421055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'15 ABRIL (MIERCOLES)'!M78</f>
        <v>670936.49999999965</v>
      </c>
      <c r="L78" s="16"/>
      <c r="M78" s="107">
        <f t="shared" si="6"/>
        <v>671035.49999999965</v>
      </c>
      <c r="N78" s="16"/>
      <c r="O78" s="118">
        <v>99</v>
      </c>
      <c r="P78" s="16"/>
      <c r="Q78" s="16"/>
      <c r="R78" s="16"/>
      <c r="S78" s="95">
        <f t="shared" si="7"/>
        <v>8</v>
      </c>
      <c r="T78" s="16"/>
      <c r="U78" s="57">
        <f t="shared" si="8"/>
        <v>72.368421052631589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'15 ABRIL (MIERCOLES)'!M79</f>
        <v>670429.39999999956</v>
      </c>
      <c r="L79" s="16"/>
      <c r="M79" s="107">
        <f t="shared" si="6"/>
        <v>670536.39999999956</v>
      </c>
      <c r="N79" s="16"/>
      <c r="O79" s="118">
        <v>107</v>
      </c>
      <c r="P79" s="16"/>
      <c r="Q79" s="16"/>
      <c r="R79" s="16"/>
      <c r="S79" s="95">
        <f t="shared" si="7"/>
        <v>8</v>
      </c>
      <c r="T79" s="16"/>
      <c r="U79" s="57">
        <f t="shared" si="8"/>
        <v>74.305555555555557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'15 ABRIL (MIERCOLES)'!M80</f>
        <v>635121.7999999997</v>
      </c>
      <c r="L80" s="16"/>
      <c r="M80" s="107">
        <f t="shared" si="6"/>
        <v>635247.7999999997</v>
      </c>
      <c r="N80" s="16"/>
      <c r="O80" s="118">
        <v>126</v>
      </c>
      <c r="P80" s="16"/>
      <c r="Q80" s="16"/>
      <c r="R80" s="16"/>
      <c r="S80" s="95">
        <f t="shared" si="7"/>
        <v>8</v>
      </c>
      <c r="T80" s="16"/>
      <c r="U80" s="57">
        <f t="shared" si="8"/>
        <v>85.22727272727272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'15 ABRIL (MIERCOLES)'!M81</f>
        <v>699258.17999999982</v>
      </c>
      <c r="L81" s="16"/>
      <c r="M81" s="107">
        <f t="shared" si="6"/>
        <v>699365.17999999982</v>
      </c>
      <c r="N81" s="16"/>
      <c r="O81" s="118">
        <v>107</v>
      </c>
      <c r="P81" s="16"/>
      <c r="Q81" s="16"/>
      <c r="R81" s="16"/>
      <c r="S81" s="95">
        <f t="shared" si="7"/>
        <v>8</v>
      </c>
      <c r="T81" s="16"/>
      <c r="U81" s="57">
        <f t="shared" si="8"/>
        <v>67.550505050505052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'15 ABRIL (MIERCOLES)'!M82</f>
        <v>620361.29999999993</v>
      </c>
      <c r="L82" s="16"/>
      <c r="M82" s="107">
        <f t="shared" si="6"/>
        <v>620454.29999999993</v>
      </c>
      <c r="N82" s="16"/>
      <c r="O82" s="118">
        <v>93</v>
      </c>
      <c r="P82" s="16"/>
      <c r="Q82" s="16"/>
      <c r="R82" s="16"/>
      <c r="S82" s="95">
        <f t="shared" si="7"/>
        <v>8</v>
      </c>
      <c r="T82" s="16"/>
      <c r="U82" s="57">
        <f t="shared" si="8"/>
        <v>76.279527559055111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'15 ABRIL (MIERCOLES)'!M83</f>
        <v>683676.50000000012</v>
      </c>
      <c r="L83" s="16"/>
      <c r="M83" s="107">
        <f t="shared" si="6"/>
        <v>683797.50000000012</v>
      </c>
      <c r="N83" s="16"/>
      <c r="O83" s="118">
        <v>121</v>
      </c>
      <c r="P83" s="16"/>
      <c r="Q83" s="16"/>
      <c r="R83" s="16"/>
      <c r="S83" s="95">
        <f t="shared" si="7"/>
        <v>8</v>
      </c>
      <c r="T83" s="16"/>
      <c r="U83" s="57">
        <f t="shared" si="8"/>
        <v>94.768170426065168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'15 ABRIL (MIERCOLES)'!M84</f>
        <v>643596.49999999988</v>
      </c>
      <c r="L84" s="16"/>
      <c r="M84" s="107">
        <f t="shared" si="6"/>
        <v>643709.49999999988</v>
      </c>
      <c r="N84" s="16"/>
      <c r="O84" s="118">
        <v>113</v>
      </c>
      <c r="P84" s="16"/>
      <c r="Q84" s="16"/>
      <c r="R84" s="16"/>
      <c r="S84" s="95">
        <f t="shared" si="7"/>
        <v>8</v>
      </c>
      <c r="T84" s="16"/>
      <c r="U84" s="57">
        <f t="shared" si="8"/>
        <v>71.338383838383848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'15 ABRIL (MIERCOLES)'!M85</f>
        <v>621525.73999999976</v>
      </c>
      <c r="L85" s="16"/>
      <c r="M85" s="107">
        <f t="shared" si="6"/>
        <v>621637.73999999976</v>
      </c>
      <c r="N85" s="16"/>
      <c r="O85" s="118">
        <v>112</v>
      </c>
      <c r="P85" s="16"/>
      <c r="Q85" s="16"/>
      <c r="R85" s="16"/>
      <c r="S85" s="95">
        <f t="shared" si="7"/>
        <v>8</v>
      </c>
      <c r="T85" s="16"/>
      <c r="U85" s="57">
        <f t="shared" si="8"/>
        <v>72.916666666666671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'15 ABRIL (MIERCOLES)'!M86</f>
        <v>644537</v>
      </c>
      <c r="L86" s="16"/>
      <c r="M86" s="107">
        <f t="shared" si="6"/>
        <v>644661</v>
      </c>
      <c r="N86" s="16"/>
      <c r="O86" s="118">
        <v>124</v>
      </c>
      <c r="P86" s="16"/>
      <c r="Q86" s="16"/>
      <c r="R86" s="16"/>
      <c r="S86" s="95">
        <f t="shared" si="7"/>
        <v>8</v>
      </c>
      <c r="T86" s="16"/>
      <c r="U86" s="57">
        <f t="shared" si="8"/>
        <v>86.111111111111114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'15 ABRIL (MIERCOLES)'!M87</f>
        <v>376825.2</v>
      </c>
      <c r="L87" s="16"/>
      <c r="M87" s="107">
        <f t="shared" si="6"/>
        <v>376955.2</v>
      </c>
      <c r="N87" s="16"/>
      <c r="O87" s="118">
        <v>130</v>
      </c>
      <c r="P87" s="16"/>
      <c r="Q87" s="16"/>
      <c r="R87" s="16"/>
      <c r="S87" s="95">
        <f t="shared" si="7"/>
        <v>8</v>
      </c>
      <c r="T87" s="16"/>
      <c r="U87" s="57">
        <f t="shared" si="8"/>
        <v>88.797814207650276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'15 ABRIL (MIERCOLES)'!M88</f>
        <v>400902</v>
      </c>
      <c r="L88" s="16"/>
      <c r="M88" s="107">
        <f t="shared" si="6"/>
        <v>401031</v>
      </c>
      <c r="N88" s="16"/>
      <c r="O88" s="118">
        <v>129</v>
      </c>
      <c r="P88" s="16"/>
      <c r="Q88" s="16"/>
      <c r="R88" s="16"/>
      <c r="S88" s="95">
        <f t="shared" si="7"/>
        <v>8</v>
      </c>
      <c r="T88" s="16"/>
      <c r="U88" s="57">
        <f t="shared" si="8"/>
        <v>83.984375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'15 ABRIL (MIERCOLES)'!M89</f>
        <v>405362</v>
      </c>
      <c r="L89" s="16"/>
      <c r="M89" s="107">
        <f t="shared" si="6"/>
        <v>405518</v>
      </c>
      <c r="N89" s="16"/>
      <c r="O89" s="118">
        <v>156</v>
      </c>
      <c r="P89" s="16"/>
      <c r="Q89" s="16"/>
      <c r="R89" s="16"/>
      <c r="S89" s="95">
        <f t="shared" si="7"/>
        <v>8</v>
      </c>
      <c r="T89" s="16"/>
      <c r="U89" s="57">
        <f t="shared" si="8"/>
        <v>85.30183727034121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'15 ABRIL (MIERCOLES)'!M90</f>
        <v>388642.3</v>
      </c>
      <c r="L90" s="16"/>
      <c r="M90" s="107">
        <f t="shared" si="6"/>
        <v>388755.3</v>
      </c>
      <c r="N90" s="16"/>
      <c r="O90" s="118">
        <v>113</v>
      </c>
      <c r="P90" s="16"/>
      <c r="Q90" s="16"/>
      <c r="R90" s="16"/>
      <c r="S90" s="95">
        <f t="shared" si="7"/>
        <v>8</v>
      </c>
      <c r="T90" s="16"/>
      <c r="U90" s="57">
        <f t="shared" si="8"/>
        <v>69.240196078431367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79.459650298866663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62</v>
      </c>
      <c r="O108" s="197"/>
      <c r="P108" s="197"/>
      <c r="Q108" s="197"/>
      <c r="R108" s="8" t="s">
        <v>26</v>
      </c>
      <c r="S108" s="198" t="s">
        <v>72</v>
      </c>
      <c r="T108" s="197"/>
      <c r="U108" s="197"/>
      <c r="W108" s="8" t="s">
        <v>12</v>
      </c>
      <c r="X108" s="8"/>
      <c r="Y108" s="199">
        <v>46129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217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'15 ABRIL (MIERCOLES)'!M125</f>
        <v>487738.39999999997</v>
      </c>
      <c r="L125" s="16"/>
      <c r="M125" s="107">
        <f>K125+O125</f>
        <v>487817.39999999997</v>
      </c>
      <c r="N125" s="16"/>
      <c r="O125" s="118">
        <v>79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58.779761904761905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'15 ABRIL (MIERCOLES)'!M126</f>
        <v>549092.6</v>
      </c>
      <c r="L126" s="16"/>
      <c r="M126" s="107">
        <f t="shared" ref="M126:M129" si="11">K126+O126</f>
        <v>549192.6</v>
      </c>
      <c r="N126" s="16"/>
      <c r="O126" s="118">
        <v>100</v>
      </c>
      <c r="P126" s="16"/>
      <c r="R126" s="16"/>
      <c r="S126" s="64">
        <f t="shared" si="9"/>
        <v>8</v>
      </c>
      <c r="T126" s="16"/>
      <c r="U126" s="57">
        <f t="shared" si="10"/>
        <v>69.444444444444443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'15 ABRIL (MIERCOLES)'!M127</f>
        <v>525680.4</v>
      </c>
      <c r="L127" s="16"/>
      <c r="M127" s="107">
        <f t="shared" si="11"/>
        <v>525778.4</v>
      </c>
      <c r="N127" s="16"/>
      <c r="O127" s="118">
        <v>98</v>
      </c>
      <c r="P127" s="16"/>
      <c r="R127" s="16"/>
      <c r="S127" s="64">
        <f t="shared" si="9"/>
        <v>8</v>
      </c>
      <c r="T127" s="16"/>
      <c r="U127" s="57">
        <f t="shared" si="10"/>
        <v>68.055555555555557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'15 ABRIL (MIERCOLES)'!M128</f>
        <v>603471</v>
      </c>
      <c r="L128" s="16"/>
      <c r="M128" s="107">
        <f t="shared" si="11"/>
        <v>603586</v>
      </c>
      <c r="N128" s="16"/>
      <c r="O128" s="118">
        <v>115</v>
      </c>
      <c r="P128" s="16"/>
      <c r="R128" s="16"/>
      <c r="S128" s="64">
        <f t="shared" si="9"/>
        <v>8</v>
      </c>
      <c r="T128" s="16"/>
      <c r="U128" s="57">
        <f t="shared" si="10"/>
        <v>82.614942528735625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'15 ABRIL (MIERCOLES)'!M129</f>
        <v>649730</v>
      </c>
      <c r="L129" s="16"/>
      <c r="M129" s="107">
        <f t="shared" si="11"/>
        <v>649837</v>
      </c>
      <c r="N129" s="16"/>
      <c r="O129" s="118">
        <v>107</v>
      </c>
      <c r="P129" s="16"/>
      <c r="R129" s="16"/>
      <c r="S129" s="64">
        <f t="shared" si="9"/>
        <v>8</v>
      </c>
      <c r="T129" s="16"/>
      <c r="U129" s="57">
        <f t="shared" si="10"/>
        <v>76.867816091954026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71.152504105090316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7.75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8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'15 ABRIL (MIERCOLES)'!M140</f>
        <v>565721.2999999997</v>
      </c>
      <c r="L140" s="16"/>
      <c r="M140" s="107">
        <f>K140+O140</f>
        <v>565813.2999999997</v>
      </c>
      <c r="N140" s="16"/>
      <c r="O140" s="118">
        <v>92</v>
      </c>
      <c r="P140" s="16"/>
      <c r="R140" s="58"/>
      <c r="S140" s="64">
        <v>6</v>
      </c>
      <c r="T140" s="58"/>
      <c r="U140" s="57">
        <f t="shared" ref="U140:U148" si="12">O140/(H140*60*S140)*100000</f>
        <v>89.355089355089362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'15 ABRIL (MIERCOLES)'!M141</f>
        <v>656409.20000000019</v>
      </c>
      <c r="L141" s="16"/>
      <c r="M141" s="107">
        <f t="shared" ref="M141:M148" si="13">K141+O141</f>
        <v>656409.20000000019</v>
      </c>
      <c r="N141" s="16"/>
      <c r="O141" s="118">
        <v>0</v>
      </c>
      <c r="P141" s="16"/>
      <c r="R141" s="58"/>
      <c r="S141" s="64"/>
      <c r="T141" s="58"/>
      <c r="U141" s="57"/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'15 ABRIL (MIERCOLES)'!M142</f>
        <v>566371.29999999981</v>
      </c>
      <c r="L142" s="16"/>
      <c r="M142" s="107">
        <f t="shared" si="13"/>
        <v>566457.29999999981</v>
      </c>
      <c r="N142" s="16"/>
      <c r="O142" s="118">
        <v>86</v>
      </c>
      <c r="P142" s="16"/>
      <c r="R142" s="58"/>
      <c r="S142" s="64">
        <f>+S139</f>
        <v>8</v>
      </c>
      <c r="T142" s="58"/>
      <c r="U142" s="57">
        <f t="shared" si="12"/>
        <v>62.427409988385605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'15 ABRIL (MIERCOLES)'!M143</f>
        <v>575223.79999999946</v>
      </c>
      <c r="L143" s="16"/>
      <c r="M143" s="107">
        <f t="shared" si="13"/>
        <v>575283.79999999946</v>
      </c>
      <c r="N143" s="16"/>
      <c r="O143" s="118">
        <v>60</v>
      </c>
      <c r="P143" s="16"/>
      <c r="R143" s="58"/>
      <c r="S143" s="64">
        <f t="shared" ref="S143:S148" si="14">+S142</f>
        <v>8</v>
      </c>
      <c r="T143" s="58"/>
      <c r="U143" s="57">
        <f t="shared" si="12"/>
        <v>41.390728476821195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'15 ABRIL (MIERCOLES)'!M144</f>
        <v>570558.2999999997</v>
      </c>
      <c r="L144" s="16"/>
      <c r="M144" s="107">
        <f t="shared" si="13"/>
        <v>570676.2999999997</v>
      </c>
      <c r="N144" s="16"/>
      <c r="O144" s="118">
        <v>118</v>
      </c>
      <c r="P144" s="16"/>
      <c r="R144" s="58"/>
      <c r="S144" s="64">
        <f t="shared" si="14"/>
        <v>8</v>
      </c>
      <c r="T144" s="58"/>
      <c r="U144" s="57">
        <f t="shared" si="12"/>
        <v>83.616780045351476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'15 ABRIL (MIERCOLES)'!M145</f>
        <v>601419.99999999953</v>
      </c>
      <c r="L145" s="16"/>
      <c r="M145" s="107">
        <f t="shared" si="13"/>
        <v>601522.99999999953</v>
      </c>
      <c r="N145" s="16"/>
      <c r="O145" s="118">
        <v>103</v>
      </c>
      <c r="P145" s="16"/>
      <c r="R145" s="58"/>
      <c r="S145" s="64">
        <f t="shared" si="14"/>
        <v>8</v>
      </c>
      <c r="T145" s="58"/>
      <c r="U145" s="57">
        <f t="shared" si="12"/>
        <v>70.819581958195812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'15 ABRIL (MIERCOLES)'!M146</f>
        <v>556148.33999999973</v>
      </c>
      <c r="L146" s="16"/>
      <c r="M146" s="107">
        <f t="shared" si="13"/>
        <v>556258.33999999973</v>
      </c>
      <c r="N146" s="16"/>
      <c r="O146" s="118">
        <v>110</v>
      </c>
      <c r="P146" s="16"/>
      <c r="R146" s="58"/>
      <c r="S146" s="64">
        <f t="shared" si="14"/>
        <v>8</v>
      </c>
      <c r="T146" s="58"/>
      <c r="U146" s="57">
        <f t="shared" si="12"/>
        <v>76.3888888888889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'15 ABRIL (MIERCOLES)'!M147</f>
        <v>573995.59999999928</v>
      </c>
      <c r="L147" s="16"/>
      <c r="M147" s="107">
        <f t="shared" si="13"/>
        <v>574089.59999999928</v>
      </c>
      <c r="N147" s="16"/>
      <c r="O147" s="118">
        <v>94</v>
      </c>
      <c r="P147" s="16"/>
      <c r="R147" s="58"/>
      <c r="S147" s="64">
        <f t="shared" si="14"/>
        <v>8</v>
      </c>
      <c r="T147" s="58"/>
      <c r="U147" s="57">
        <f t="shared" si="12"/>
        <v>64.207650273224047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'15 ABRIL (MIERCOLES)'!M148</f>
        <v>610238.39999999967</v>
      </c>
      <c r="L148" s="16"/>
      <c r="M148" s="107">
        <f t="shared" si="13"/>
        <v>610354.39999999967</v>
      </c>
      <c r="N148" s="16"/>
      <c r="O148" s="118">
        <v>116</v>
      </c>
      <c r="P148" s="16"/>
      <c r="R148" s="58"/>
      <c r="S148" s="64">
        <f t="shared" si="14"/>
        <v>8</v>
      </c>
      <c r="T148" s="58"/>
      <c r="U148" s="57">
        <f t="shared" si="12"/>
        <v>77.956989247311839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70.770389779158535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7.4545454545454541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'15 ABRIL (MIERCOLES)'!M158</f>
        <v>363963.6</v>
      </c>
      <c r="L158" s="16"/>
      <c r="M158" s="107">
        <f t="shared" ref="M158:M179" si="15">K158+O158</f>
        <v>364110.6</v>
      </c>
      <c r="N158" s="16"/>
      <c r="O158" s="118">
        <v>147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76.5625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'15 ABRIL (MIERCOLES)'!M159</f>
        <v>348164</v>
      </c>
      <c r="L159" s="16"/>
      <c r="M159" s="107">
        <f t="shared" si="15"/>
        <v>348297</v>
      </c>
      <c r="N159" s="16"/>
      <c r="O159" s="118">
        <v>133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98.958333333333343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'15 ABRIL (MIERCOLES)'!M160</f>
        <v>377310.3</v>
      </c>
      <c r="L160" s="16"/>
      <c r="M160" s="107">
        <f t="shared" si="15"/>
        <v>377396.3</v>
      </c>
      <c r="N160" s="16"/>
      <c r="O160" s="118">
        <v>86</v>
      </c>
      <c r="P160" s="16"/>
      <c r="Q160" s="16"/>
      <c r="R160" s="16"/>
      <c r="S160" s="64">
        <v>4</v>
      </c>
      <c r="T160" s="16"/>
      <c r="U160" s="57">
        <f t="shared" si="17"/>
        <v>94.298245614035082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'15 ABRIL (MIERCOLES)'!M161</f>
        <v>382093</v>
      </c>
      <c r="L161" s="16"/>
      <c r="M161" s="107">
        <f t="shared" si="15"/>
        <v>382239</v>
      </c>
      <c r="N161" s="16"/>
      <c r="O161" s="118">
        <v>146</v>
      </c>
      <c r="P161" s="16"/>
      <c r="Q161" s="16"/>
      <c r="R161" s="16"/>
      <c r="S161" s="64">
        <f>+S157</f>
        <v>8</v>
      </c>
      <c r="T161" s="16"/>
      <c r="U161" s="57">
        <f t="shared" si="17"/>
        <v>86.904761904761898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'15 ABRIL (MIERCOLES)'!M162</f>
        <v>377187.5</v>
      </c>
      <c r="L162" s="16"/>
      <c r="M162" s="107">
        <f t="shared" si="15"/>
        <v>377330.5</v>
      </c>
      <c r="N162" s="16"/>
      <c r="O162" s="118">
        <v>143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93.098958333333343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'15 ABRIL (MIERCOLES)'!M163</f>
        <v>379391.1</v>
      </c>
      <c r="L163" s="16"/>
      <c r="M163" s="107">
        <f t="shared" si="15"/>
        <v>379502.1</v>
      </c>
      <c r="N163" s="16"/>
      <c r="O163" s="118">
        <v>111</v>
      </c>
      <c r="P163" s="16"/>
      <c r="Q163" s="16"/>
      <c r="R163" s="16"/>
      <c r="S163" s="64">
        <f t="shared" si="16"/>
        <v>8</v>
      </c>
      <c r="T163" s="16"/>
      <c r="U163" s="57">
        <f t="shared" si="17"/>
        <v>69.02985074626865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'15 ABRIL (MIERCOLES)'!M164</f>
        <v>595922.7999999997</v>
      </c>
      <c r="L164" s="16"/>
      <c r="M164" s="107">
        <f t="shared" si="15"/>
        <v>596049.7999999997</v>
      </c>
      <c r="N164" s="16"/>
      <c r="O164" s="118">
        <v>127</v>
      </c>
      <c r="P164" s="16"/>
      <c r="Q164" s="16"/>
      <c r="R164" s="16"/>
      <c r="S164" s="64">
        <f t="shared" si="16"/>
        <v>8</v>
      </c>
      <c r="T164" s="16"/>
      <c r="U164" s="57">
        <f t="shared" si="17"/>
        <v>87.610375275938182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'15 ABRIL (MIERCOLES)'!M165</f>
        <v>572083.39999999967</v>
      </c>
      <c r="L165" s="16"/>
      <c r="M165" s="107">
        <f t="shared" si="15"/>
        <v>572213.39999999967</v>
      </c>
      <c r="N165" s="16"/>
      <c r="O165" s="118">
        <v>130</v>
      </c>
      <c r="P165" s="16"/>
      <c r="Q165" s="16"/>
      <c r="R165" s="16"/>
      <c r="S165" s="64">
        <f t="shared" si="16"/>
        <v>8</v>
      </c>
      <c r="T165" s="16"/>
      <c r="U165" s="57">
        <f t="shared" si="17"/>
        <v>89.679911699779254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'15 ABRIL (MIERCOLES)'!M166</f>
        <v>619778.29999999946</v>
      </c>
      <c r="L166" s="16"/>
      <c r="M166" s="107">
        <f t="shared" si="15"/>
        <v>619899.29999999946</v>
      </c>
      <c r="N166" s="16"/>
      <c r="O166" s="118">
        <v>121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82.922149122807014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'15 ABRIL (MIERCOLES)'!M167</f>
        <v>586453.89999999909</v>
      </c>
      <c r="L167" s="16"/>
      <c r="M167" s="107">
        <f t="shared" si="15"/>
        <v>586545.89999999909</v>
      </c>
      <c r="N167" s="16"/>
      <c r="O167" s="118">
        <v>92</v>
      </c>
      <c r="P167" s="16"/>
      <c r="Q167" s="16"/>
      <c r="R167" s="16"/>
      <c r="S167" s="64">
        <f t="shared" si="16"/>
        <v>8</v>
      </c>
      <c r="T167" s="16"/>
      <c r="U167" s="57">
        <f t="shared" si="17"/>
        <v>67.251461988304101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'15 ABRIL (MIERCOLES)'!M168</f>
        <v>582921.69999999995</v>
      </c>
      <c r="L168" s="16"/>
      <c r="M168" s="107">
        <f t="shared" si="15"/>
        <v>583021.69999999995</v>
      </c>
      <c r="N168" s="16"/>
      <c r="O168" s="118">
        <v>100</v>
      </c>
      <c r="P168" s="16"/>
      <c r="Q168" s="16"/>
      <c r="R168" s="16"/>
      <c r="S168" s="64">
        <f t="shared" si="16"/>
        <v>8</v>
      </c>
      <c r="T168" s="16"/>
      <c r="U168" s="57">
        <f t="shared" si="17"/>
        <v>69.444444444444443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'15 ABRIL (MIERCOLES)'!M169</f>
        <v>554939.99999999977</v>
      </c>
      <c r="L169" s="16"/>
      <c r="M169" s="107">
        <f t="shared" si="15"/>
        <v>555068.99999999977</v>
      </c>
      <c r="N169" s="16"/>
      <c r="O169" s="118">
        <v>129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87.256493506493499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'15 ABRIL (MIERCOLES)'!M170</f>
        <v>614681.60000000009</v>
      </c>
      <c r="L170" s="16"/>
      <c r="M170" s="107">
        <f t="shared" si="15"/>
        <v>614798.60000000009</v>
      </c>
      <c r="N170" s="16"/>
      <c r="O170" s="118">
        <v>117</v>
      </c>
      <c r="P170" s="16"/>
      <c r="Q170" s="16"/>
      <c r="R170" s="16"/>
      <c r="S170" s="64">
        <f t="shared" si="16"/>
        <v>8</v>
      </c>
      <c r="T170" s="16"/>
      <c r="U170" s="57">
        <f t="shared" si="17"/>
        <v>73.86363636363636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'15 ABRIL (MIERCOLES)'!M171</f>
        <v>546144.69999999949</v>
      </c>
      <c r="L171" s="16"/>
      <c r="M171" s="107">
        <f t="shared" si="15"/>
        <v>546192.69999999949</v>
      </c>
      <c r="N171" s="16"/>
      <c r="O171" s="118">
        <v>48</v>
      </c>
      <c r="P171" s="16"/>
      <c r="Q171" s="16"/>
      <c r="R171" s="16"/>
      <c r="S171" s="64">
        <v>4</v>
      </c>
      <c r="T171" s="16"/>
      <c r="U171" s="57">
        <f t="shared" si="17"/>
        <v>78.740157480314963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'15 ABRIL (MIERCOLES)'!M172</f>
        <v>603572.09999999974</v>
      </c>
      <c r="L172" s="16"/>
      <c r="M172" s="107">
        <f t="shared" si="15"/>
        <v>603627.09999999974</v>
      </c>
      <c r="N172" s="16"/>
      <c r="O172" s="118">
        <v>55</v>
      </c>
      <c r="P172" s="16"/>
      <c r="Q172" s="16"/>
      <c r="R172" s="16"/>
      <c r="S172" s="64">
        <v>4</v>
      </c>
      <c r="T172" s="16"/>
      <c r="U172" s="57">
        <f t="shared" si="17"/>
        <v>86.152882205513777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'15 ABRIL (MIERCOLES)'!M173</f>
        <v>571272.49999999977</v>
      </c>
      <c r="L173" s="16"/>
      <c r="M173" s="107">
        <f t="shared" si="15"/>
        <v>571374.49999999977</v>
      </c>
      <c r="N173" s="16"/>
      <c r="O173" s="118">
        <v>102</v>
      </c>
      <c r="P173" s="16"/>
      <c r="Q173" s="16"/>
      <c r="R173" s="16"/>
      <c r="S173" s="64">
        <f>+S157</f>
        <v>8</v>
      </c>
      <c r="T173" s="16"/>
      <c r="U173" s="57">
        <f t="shared" si="17"/>
        <v>64.393939393939391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'15 ABRIL (MIERCOLES)'!M174</f>
        <v>549278.29999999935</v>
      </c>
      <c r="L174" s="16"/>
      <c r="M174" s="107">
        <f t="shared" si="15"/>
        <v>549398.29999999935</v>
      </c>
      <c r="N174" s="16"/>
      <c r="O174" s="118">
        <v>120</v>
      </c>
      <c r="P174" s="16"/>
      <c r="Q174" s="16"/>
      <c r="R174" s="16"/>
      <c r="S174" s="64">
        <f t="shared" si="16"/>
        <v>8</v>
      </c>
      <c r="T174" s="16"/>
      <c r="U174" s="57">
        <f t="shared" si="17"/>
        <v>78.125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'15 ABRIL (MIERCOLES)'!M175</f>
        <v>571912.19999999949</v>
      </c>
      <c r="L175" s="16"/>
      <c r="M175" s="107">
        <f t="shared" si="15"/>
        <v>572024.19999999949</v>
      </c>
      <c r="N175" s="16"/>
      <c r="O175" s="118">
        <v>112</v>
      </c>
      <c r="P175" s="16"/>
      <c r="Q175" s="16"/>
      <c r="R175" s="16"/>
      <c r="S175" s="64">
        <f t="shared" si="16"/>
        <v>8</v>
      </c>
      <c r="T175" s="16"/>
      <c r="U175" s="57">
        <f t="shared" si="17"/>
        <v>77.777777777777771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'15 ABRIL (MIERCOLES)'!M176</f>
        <v>350088.5</v>
      </c>
      <c r="L176" s="16"/>
      <c r="M176" s="107">
        <f t="shared" si="15"/>
        <v>350162.5</v>
      </c>
      <c r="N176" s="16"/>
      <c r="O176" s="118">
        <v>74</v>
      </c>
      <c r="P176" s="16"/>
      <c r="Q176" s="16"/>
      <c r="R176" s="16"/>
      <c r="S176" s="64">
        <f t="shared" si="16"/>
        <v>8</v>
      </c>
      <c r="T176" s="16"/>
      <c r="U176" s="57">
        <f t="shared" si="17"/>
        <v>50.546448087431699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'15 ABRIL (MIERCOLES)'!M177</f>
        <v>369272.60000000003</v>
      </c>
      <c r="L177" s="16"/>
      <c r="M177" s="107">
        <f t="shared" si="15"/>
        <v>369400.60000000003</v>
      </c>
      <c r="N177" s="16"/>
      <c r="O177" s="118">
        <v>128</v>
      </c>
      <c r="P177" s="16"/>
      <c r="Q177" s="16"/>
      <c r="R177" s="16"/>
      <c r="S177" s="64">
        <f t="shared" si="16"/>
        <v>8</v>
      </c>
      <c r="T177" s="16"/>
      <c r="U177" s="57">
        <f t="shared" si="17"/>
        <v>83.333333333333343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'15 ABRIL (MIERCOLES)'!M178</f>
        <v>379249</v>
      </c>
      <c r="L178" s="16"/>
      <c r="M178" s="107">
        <f t="shared" si="15"/>
        <v>379402</v>
      </c>
      <c r="N178" s="16"/>
      <c r="O178" s="118">
        <v>153</v>
      </c>
      <c r="P178" s="16"/>
      <c r="Q178" s="16"/>
      <c r="R178" s="16"/>
      <c r="S178" s="64">
        <f t="shared" si="16"/>
        <v>8</v>
      </c>
      <c r="T178" s="16"/>
      <c r="U178" s="57">
        <f t="shared" si="17"/>
        <v>83.661417322834652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'15 ABRIL (MIERCOLES)'!M179</f>
        <v>361639</v>
      </c>
      <c r="L179" s="16"/>
      <c r="M179" s="107">
        <f t="shared" si="15"/>
        <v>361752</v>
      </c>
      <c r="N179" s="16"/>
      <c r="O179" s="118">
        <v>113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69.240196078431367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79.493285182396008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201" t="s">
        <v>213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72</v>
      </c>
      <c r="T197" s="197"/>
      <c r="U197" s="197"/>
      <c r="W197" s="8" t="s">
        <v>12</v>
      </c>
      <c r="X197" s="8"/>
      <c r="Y197" s="199">
        <v>46128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 t="s">
        <v>214</v>
      </c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216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7.6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'15 ABRIL (MIERCOLES)'!M214</f>
        <v>492697.59999999998</v>
      </c>
      <c r="L214" s="16"/>
      <c r="M214" s="107">
        <f>K214+O214</f>
        <v>492796.6</v>
      </c>
      <c r="N214" s="16"/>
      <c r="O214" s="118">
        <v>99</v>
      </c>
      <c r="P214" s="16"/>
      <c r="R214" s="16"/>
      <c r="S214" s="95">
        <v>6</v>
      </c>
      <c r="T214" s="16"/>
      <c r="U214" s="57">
        <f t="shared" ref="U214:U218" si="18">O214/(H214*60*S214)*100000</f>
        <v>98.214285714285722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'15 ABRIL (MIERCOLES)'!M215</f>
        <v>551381</v>
      </c>
      <c r="L215" s="16"/>
      <c r="M215" s="107">
        <f t="shared" ref="M215:M218" si="19">K215+O215</f>
        <v>551473</v>
      </c>
      <c r="N215" s="16"/>
      <c r="O215" s="118">
        <v>92</v>
      </c>
      <c r="P215" s="16"/>
      <c r="R215" s="16"/>
      <c r="S215" s="95">
        <f>+S213</f>
        <v>8</v>
      </c>
      <c r="T215" s="16"/>
      <c r="U215" s="57">
        <f t="shared" si="18"/>
        <v>63.888888888888893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'15 ABRIL (MIERCOLES)'!M216</f>
        <v>532791</v>
      </c>
      <c r="L216" s="16"/>
      <c r="M216" s="107">
        <f t="shared" si="19"/>
        <v>532911</v>
      </c>
      <c r="N216" s="16"/>
      <c r="O216" s="118">
        <v>120</v>
      </c>
      <c r="P216" s="16"/>
      <c r="R216" s="16"/>
      <c r="S216" s="95">
        <f t="shared" ref="S216:S218" si="20">+S215</f>
        <v>8</v>
      </c>
      <c r="T216" s="16"/>
      <c r="U216" s="57">
        <f t="shared" si="18"/>
        <v>83.333333333333343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'15 ABRIL (MIERCOLES)'!M217</f>
        <v>609144</v>
      </c>
      <c r="L217" s="16"/>
      <c r="M217" s="107">
        <f t="shared" si="19"/>
        <v>609268</v>
      </c>
      <c r="N217" s="16"/>
      <c r="O217" s="118">
        <v>124</v>
      </c>
      <c r="P217" s="16"/>
      <c r="R217" s="16"/>
      <c r="S217" s="95">
        <f t="shared" si="20"/>
        <v>8</v>
      </c>
      <c r="T217" s="16"/>
      <c r="U217" s="57">
        <f t="shared" si="18"/>
        <v>89.080459770114942</v>
      </c>
      <c r="V217" s="16"/>
      <c r="W217" s="141"/>
      <c r="Y217" s="109"/>
      <c r="Z217" s="109"/>
    </row>
    <row r="218" spans="1:26" x14ac:dyDescent="0.2">
      <c r="A218" s="115" t="s">
        <v>57</v>
      </c>
      <c r="B218" s="12">
        <v>1</v>
      </c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'15 ABRIL (MIERCOLES)'!M218</f>
        <v>660660</v>
      </c>
      <c r="L218" s="16"/>
      <c r="M218" s="107">
        <f t="shared" si="19"/>
        <v>660725</v>
      </c>
      <c r="N218" s="16"/>
      <c r="O218" s="118">
        <v>65</v>
      </c>
      <c r="P218" s="16"/>
      <c r="R218" s="16"/>
      <c r="S218" s="95">
        <f t="shared" si="20"/>
        <v>8</v>
      </c>
      <c r="T218" s="16"/>
      <c r="U218" s="57">
        <f t="shared" si="18"/>
        <v>46.695402298850574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76.242474001094692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8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8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'15 ABRIL (MIERCOLES)'!M229</f>
        <v>565981.19999999995</v>
      </c>
      <c r="L229" s="16"/>
      <c r="M229" s="107">
        <f>K229+O229</f>
        <v>566086.19999999995</v>
      </c>
      <c r="N229" s="16"/>
      <c r="O229" s="118">
        <v>105</v>
      </c>
      <c r="P229" s="16"/>
      <c r="R229" s="58"/>
      <c r="S229" s="95">
        <v>8</v>
      </c>
      <c r="T229" s="58"/>
      <c r="U229" s="57">
        <f t="shared" ref="U229:U237" si="21">O229/(H229*60*S229)*100000</f>
        <v>76.486013986013987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'15 ABRIL (MIERCOLES)'!M230</f>
        <v>656577.69999999995</v>
      </c>
      <c r="L230" s="16"/>
      <c r="M230" s="107">
        <f t="shared" ref="M230:M237" si="22">K230+O230</f>
        <v>656577.69999999995</v>
      </c>
      <c r="N230" s="16"/>
      <c r="O230" s="118"/>
      <c r="P230" s="16"/>
      <c r="R230" s="58"/>
      <c r="S230" s="95"/>
      <c r="T230" s="58"/>
      <c r="U230" s="57"/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'15 ABRIL (MIERCOLES)'!M231</f>
        <v>570695.89999999991</v>
      </c>
      <c r="L231" s="16"/>
      <c r="M231" s="107">
        <f t="shared" si="22"/>
        <v>570790.89999999991</v>
      </c>
      <c r="N231" s="16"/>
      <c r="O231" s="118">
        <v>95</v>
      </c>
      <c r="P231" s="16"/>
      <c r="R231" s="58"/>
      <c r="S231" s="95">
        <f>+S228</f>
        <v>8</v>
      </c>
      <c r="T231" s="58"/>
      <c r="U231" s="57">
        <f t="shared" si="21"/>
        <v>68.960511033681769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'15 ABRIL (MIERCOLES)'!M232</f>
        <v>576812.70000000007</v>
      </c>
      <c r="L232" s="16"/>
      <c r="M232" s="107">
        <f t="shared" si="22"/>
        <v>576926.70000000007</v>
      </c>
      <c r="N232" s="16"/>
      <c r="O232" s="118">
        <v>114</v>
      </c>
      <c r="P232" s="16"/>
      <c r="R232" s="58"/>
      <c r="S232" s="95">
        <f t="shared" ref="S232:S237" si="23">+S231</f>
        <v>8</v>
      </c>
      <c r="T232" s="58"/>
      <c r="U232" s="57">
        <f t="shared" si="21"/>
        <v>78.642384105960261</v>
      </c>
      <c r="V232" s="58"/>
      <c r="W232" s="141"/>
      <c r="Y232" s="109"/>
      <c r="Z232" s="109"/>
    </row>
    <row r="233" spans="1:26" x14ac:dyDescent="0.2">
      <c r="A233" s="115" t="s">
        <v>57</v>
      </c>
      <c r="B233" s="12">
        <v>1</v>
      </c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'15 ABRIL (MIERCOLES)'!M233</f>
        <v>570190.5</v>
      </c>
      <c r="L233" s="16"/>
      <c r="M233" s="107">
        <f t="shared" si="22"/>
        <v>570272.5</v>
      </c>
      <c r="N233" s="16"/>
      <c r="O233" s="118">
        <v>82</v>
      </c>
      <c r="P233" s="16"/>
      <c r="R233" s="58"/>
      <c r="S233" s="95">
        <f t="shared" si="23"/>
        <v>8</v>
      </c>
      <c r="T233" s="58"/>
      <c r="U233" s="57">
        <f t="shared" si="21"/>
        <v>58.106575963718818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'15 ABRIL (MIERCOLES)'!M234</f>
        <v>597114.6</v>
      </c>
      <c r="L234" s="16"/>
      <c r="M234" s="107">
        <f t="shared" si="22"/>
        <v>597212.6</v>
      </c>
      <c r="N234" s="16"/>
      <c r="O234" s="118">
        <v>98</v>
      </c>
      <c r="P234" s="16"/>
      <c r="R234" s="58"/>
      <c r="S234" s="95">
        <f t="shared" si="23"/>
        <v>8</v>
      </c>
      <c r="T234" s="58"/>
      <c r="U234" s="57">
        <f t="shared" si="21"/>
        <v>67.381738173817382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'15 ABRIL (MIERCOLES)'!M235</f>
        <v>554959.5</v>
      </c>
      <c r="L235" s="16"/>
      <c r="M235" s="107">
        <f t="shared" si="22"/>
        <v>555080.5</v>
      </c>
      <c r="N235" s="16"/>
      <c r="O235" s="118">
        <v>121</v>
      </c>
      <c r="P235" s="16"/>
      <c r="R235" s="58"/>
      <c r="S235" s="95">
        <f t="shared" si="23"/>
        <v>8</v>
      </c>
      <c r="T235" s="58"/>
      <c r="U235" s="57">
        <f t="shared" si="21"/>
        <v>84.027777777777786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'15 ABRIL (MIERCOLES)'!M236</f>
        <v>572630</v>
      </c>
      <c r="L236" s="16"/>
      <c r="M236" s="107">
        <f t="shared" si="22"/>
        <v>572723</v>
      </c>
      <c r="N236" s="16"/>
      <c r="O236" s="118">
        <v>93</v>
      </c>
      <c r="P236" s="16"/>
      <c r="R236" s="58"/>
      <c r="S236" s="95">
        <f t="shared" si="23"/>
        <v>8</v>
      </c>
      <c r="T236" s="58"/>
      <c r="U236" s="57">
        <f t="shared" si="21"/>
        <v>63.524590163934427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'15 ABRIL (MIERCOLES)'!M237</f>
        <v>608677</v>
      </c>
      <c r="L237" s="16"/>
      <c r="M237" s="107">
        <f t="shared" si="22"/>
        <v>608801</v>
      </c>
      <c r="N237" s="16"/>
      <c r="O237" s="118">
        <v>124</v>
      </c>
      <c r="P237" s="16"/>
      <c r="R237" s="58"/>
      <c r="S237" s="95">
        <f t="shared" si="23"/>
        <v>8</v>
      </c>
      <c r="T237" s="58"/>
      <c r="U237" s="57">
        <f t="shared" si="21"/>
        <v>83.333333333333343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72.55786556727972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7.8636363636363633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'15 ABRIL (MIERCOLES)'!M247</f>
        <v>364240</v>
      </c>
      <c r="L247" s="16"/>
      <c r="M247" s="107">
        <f t="shared" ref="M247:M268" si="24">K247+O247</f>
        <v>364379</v>
      </c>
      <c r="N247" s="16"/>
      <c r="O247" s="118">
        <v>139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72.395833333333329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'15 ABRIL (MIERCOLES)'!M248</f>
        <v>343805</v>
      </c>
      <c r="L248" s="16"/>
      <c r="M248" s="107">
        <f t="shared" si="24"/>
        <v>343934</v>
      </c>
      <c r="N248" s="16"/>
      <c r="O248" s="118">
        <v>129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95.982142857142861</v>
      </c>
      <c r="V248" s="58"/>
      <c r="Y248" s="109"/>
      <c r="Z248" s="109"/>
    </row>
    <row r="249" spans="1:26" x14ac:dyDescent="0.2">
      <c r="A249" s="145" t="s">
        <v>215</v>
      </c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'15 ABRIL (MIERCOLES)'!M249</f>
        <v>374696</v>
      </c>
      <c r="L249" s="16"/>
      <c r="M249" s="107">
        <f t="shared" si="24"/>
        <v>374826</v>
      </c>
      <c r="N249" s="16"/>
      <c r="O249" s="118">
        <v>130</v>
      </c>
      <c r="P249" s="16"/>
      <c r="Q249" s="16"/>
      <c r="R249" s="16"/>
      <c r="S249" s="95">
        <v>6</v>
      </c>
      <c r="T249" s="16"/>
      <c r="U249" s="57">
        <f t="shared" si="26"/>
        <v>95.029239766081872</v>
      </c>
      <c r="V249" s="58"/>
      <c r="Y249" s="109"/>
      <c r="Z249" s="109"/>
    </row>
    <row r="250" spans="1:26" x14ac:dyDescent="0.2">
      <c r="A250" s="145" t="s">
        <v>56</v>
      </c>
      <c r="B250" s="146"/>
      <c r="C250" s="146">
        <v>1</v>
      </c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'15 ABRIL (MIERCOLES)'!M250</f>
        <v>380605</v>
      </c>
      <c r="L250" s="16"/>
      <c r="M250" s="107">
        <f t="shared" si="24"/>
        <v>380700</v>
      </c>
      <c r="N250" s="16"/>
      <c r="O250" s="118">
        <v>95</v>
      </c>
      <c r="P250" s="16"/>
      <c r="Q250" s="16"/>
      <c r="R250" s="16"/>
      <c r="S250" s="95">
        <f>+S246</f>
        <v>8</v>
      </c>
      <c r="T250" s="16"/>
      <c r="U250" s="57">
        <f t="shared" si="26"/>
        <v>56.547619047619044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'15 ABRIL (MIERCOLES)'!M251</f>
        <v>374187</v>
      </c>
      <c r="L251" s="16"/>
      <c r="M251" s="107">
        <f t="shared" si="24"/>
        <v>374337</v>
      </c>
      <c r="N251" s="16"/>
      <c r="O251" s="118">
        <v>150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97.65625</v>
      </c>
      <c r="V251" s="58"/>
      <c r="Y251" s="109"/>
      <c r="Z251" s="109"/>
    </row>
    <row r="252" spans="1:26" x14ac:dyDescent="0.2">
      <c r="A252" s="115" t="s">
        <v>57</v>
      </c>
      <c r="B252" s="146">
        <v>1</v>
      </c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'15 ABRIL (MIERCOLES)'!M252</f>
        <v>379663</v>
      </c>
      <c r="L252" s="16"/>
      <c r="M252" s="107">
        <f t="shared" si="24"/>
        <v>379764</v>
      </c>
      <c r="N252" s="16"/>
      <c r="O252" s="118">
        <v>101</v>
      </c>
      <c r="P252" s="16"/>
      <c r="Q252" s="16"/>
      <c r="R252" s="16"/>
      <c r="S252" s="95">
        <f t="shared" si="25"/>
        <v>8</v>
      </c>
      <c r="T252" s="16"/>
      <c r="U252" s="57">
        <f t="shared" si="26"/>
        <v>62.810945273631845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'15 ABRIL (MIERCOLES)'!M253</f>
        <v>608222.49999999988</v>
      </c>
      <c r="L253" s="16"/>
      <c r="M253" s="107">
        <f t="shared" si="24"/>
        <v>608348.49999999988</v>
      </c>
      <c r="N253" s="16"/>
      <c r="O253" s="118">
        <v>126</v>
      </c>
      <c r="P253" s="16"/>
      <c r="Q253" s="16"/>
      <c r="R253" s="16"/>
      <c r="S253" s="95">
        <f t="shared" si="25"/>
        <v>8</v>
      </c>
      <c r="T253" s="16"/>
      <c r="U253" s="57">
        <f t="shared" si="26"/>
        <v>86.920529801324506</v>
      </c>
      <c r="V253" s="58"/>
      <c r="Y253" s="109"/>
      <c r="Z253" s="109"/>
    </row>
    <row r="254" spans="1:26" x14ac:dyDescent="0.2">
      <c r="A254" s="115" t="s">
        <v>106</v>
      </c>
      <c r="B254" s="12">
        <v>1</v>
      </c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'15 ABRIL (MIERCOLES)'!M254</f>
        <v>579992.19999999995</v>
      </c>
      <c r="L254" s="16"/>
      <c r="M254" s="107">
        <f t="shared" si="24"/>
        <v>580088.19999999995</v>
      </c>
      <c r="N254" s="16"/>
      <c r="O254" s="118">
        <v>96</v>
      </c>
      <c r="P254" s="16"/>
      <c r="Q254" s="16"/>
      <c r="R254" s="16"/>
      <c r="S254" s="95">
        <f t="shared" si="25"/>
        <v>8</v>
      </c>
      <c r="T254" s="16"/>
      <c r="U254" s="57">
        <f t="shared" si="26"/>
        <v>66.225165562913901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'15 ABRIL (MIERCOLES)'!M255</f>
        <v>633353.19999999995</v>
      </c>
      <c r="L255" s="16"/>
      <c r="M255" s="107">
        <f t="shared" si="24"/>
        <v>633480.19999999995</v>
      </c>
      <c r="N255" s="16"/>
      <c r="O255" s="118">
        <v>127</v>
      </c>
      <c r="P255" s="16"/>
      <c r="Q255" s="16"/>
      <c r="R255" s="16"/>
      <c r="S255" s="95">
        <f t="shared" si="25"/>
        <v>8</v>
      </c>
      <c r="T255" s="16"/>
      <c r="U255" s="57">
        <f t="shared" si="26"/>
        <v>87.033991228070178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'15 ABRIL (MIERCOLES)'!M256</f>
        <v>597562</v>
      </c>
      <c r="L256" s="16"/>
      <c r="M256" s="107">
        <f t="shared" si="24"/>
        <v>597685</v>
      </c>
      <c r="N256" s="16"/>
      <c r="O256" s="118">
        <v>123</v>
      </c>
      <c r="P256" s="16"/>
      <c r="Q256" s="16"/>
      <c r="R256" s="16"/>
      <c r="S256" s="95">
        <f t="shared" si="25"/>
        <v>8</v>
      </c>
      <c r="T256" s="16"/>
      <c r="U256" s="57">
        <f t="shared" si="26"/>
        <v>89.912280701754383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'15 ABRIL (MIERCOLES)'!M257</f>
        <v>591693</v>
      </c>
      <c r="L257" s="16"/>
      <c r="M257" s="107">
        <f t="shared" si="24"/>
        <v>591816</v>
      </c>
      <c r="N257" s="16"/>
      <c r="O257" s="118">
        <v>123</v>
      </c>
      <c r="P257" s="16"/>
      <c r="Q257" s="16"/>
      <c r="R257" s="16"/>
      <c r="S257" s="95">
        <f t="shared" si="25"/>
        <v>8</v>
      </c>
      <c r="T257" s="16"/>
      <c r="U257" s="57">
        <f t="shared" si="26"/>
        <v>85.416666666666671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'15 ABRIL (MIERCOLES)'!M258</f>
        <v>564775.80000000005</v>
      </c>
      <c r="L258" s="16"/>
      <c r="M258" s="107">
        <f t="shared" si="24"/>
        <v>564893.80000000005</v>
      </c>
      <c r="N258" s="16"/>
      <c r="O258" s="118">
        <v>118</v>
      </c>
      <c r="P258" s="16"/>
      <c r="Q258" s="16"/>
      <c r="R258" s="16"/>
      <c r="S258" s="95">
        <f t="shared" si="25"/>
        <v>8</v>
      </c>
      <c r="T258" s="16"/>
      <c r="U258" s="57">
        <f t="shared" si="26"/>
        <v>79.816017316017323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'15 ABRIL (MIERCOLES)'!M259</f>
        <v>620446.19999999995</v>
      </c>
      <c r="L259" s="16"/>
      <c r="M259" s="107">
        <f t="shared" si="24"/>
        <v>620586.19999999995</v>
      </c>
      <c r="N259" s="16"/>
      <c r="O259" s="118">
        <v>140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88.383838383838395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'15 ABRIL (MIERCOLES)'!M260</f>
        <v>548512.19999999995</v>
      </c>
      <c r="L260" s="16"/>
      <c r="M260" s="107">
        <f t="shared" si="24"/>
        <v>548611.19999999995</v>
      </c>
      <c r="N260" s="16"/>
      <c r="O260" s="118">
        <v>99</v>
      </c>
      <c r="P260" s="16"/>
      <c r="Q260" s="16"/>
      <c r="R260" s="16"/>
      <c r="S260" s="95">
        <f t="shared" si="25"/>
        <v>8</v>
      </c>
      <c r="T260" s="16"/>
      <c r="U260" s="57">
        <f t="shared" si="26"/>
        <v>81.2007874015748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'15 ABRIL (MIERCOLES)'!M261</f>
        <v>611383.80000000005</v>
      </c>
      <c r="L261" s="16"/>
      <c r="M261" s="107">
        <f t="shared" si="24"/>
        <v>611509.80000000005</v>
      </c>
      <c r="N261" s="16"/>
      <c r="O261" s="118">
        <v>126</v>
      </c>
      <c r="P261" s="16"/>
      <c r="Q261" s="16"/>
      <c r="R261" s="16"/>
      <c r="S261" s="95">
        <f t="shared" si="25"/>
        <v>8</v>
      </c>
      <c r="T261" s="16"/>
      <c r="U261" s="57">
        <f t="shared" si="26"/>
        <v>98.684210526315795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'15 ABRIL (MIERCOLES)'!M262</f>
        <v>577141.79999999993</v>
      </c>
      <c r="L262" s="16"/>
      <c r="M262" s="107">
        <f t="shared" si="24"/>
        <v>577246.79999999993</v>
      </c>
      <c r="N262" s="16"/>
      <c r="O262" s="118">
        <v>105</v>
      </c>
      <c r="P262" s="16"/>
      <c r="Q262" s="16"/>
      <c r="R262" s="16"/>
      <c r="S262" s="95">
        <f t="shared" si="25"/>
        <v>8</v>
      </c>
      <c r="T262" s="16"/>
      <c r="U262" s="57">
        <f t="shared" si="26"/>
        <v>66.287878787878796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'15 ABRIL (MIERCOLES)'!M263</f>
        <v>557535.1</v>
      </c>
      <c r="L263" s="16"/>
      <c r="M263" s="107">
        <f t="shared" si="24"/>
        <v>557645.1</v>
      </c>
      <c r="N263" s="16"/>
      <c r="O263" s="118">
        <v>110</v>
      </c>
      <c r="P263" s="16"/>
      <c r="Q263" s="16"/>
      <c r="R263" s="16"/>
      <c r="S263" s="95">
        <f t="shared" si="25"/>
        <v>8</v>
      </c>
      <c r="T263" s="16"/>
      <c r="U263" s="57">
        <f t="shared" si="26"/>
        <v>71.614583333333329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'15 ABRIL (MIERCOLES)'!M264</f>
        <v>578265.9</v>
      </c>
      <c r="L264" s="16"/>
      <c r="M264" s="107">
        <f t="shared" si="24"/>
        <v>578356.9</v>
      </c>
      <c r="N264" s="16"/>
      <c r="O264" s="118">
        <v>91</v>
      </c>
      <c r="P264" s="16"/>
      <c r="Q264" s="16"/>
      <c r="R264" s="16"/>
      <c r="S264" s="95">
        <f t="shared" si="25"/>
        <v>8</v>
      </c>
      <c r="T264" s="16"/>
      <c r="U264" s="57">
        <f t="shared" si="26"/>
        <v>63.194444444444443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'15 ABRIL (MIERCOLES)'!M265</f>
        <v>346013.4</v>
      </c>
      <c r="L265" s="16"/>
      <c r="M265" s="107">
        <f t="shared" si="24"/>
        <v>346130.4</v>
      </c>
      <c r="N265" s="16"/>
      <c r="O265" s="118">
        <v>117</v>
      </c>
      <c r="P265" s="16"/>
      <c r="Q265" s="16"/>
      <c r="R265" s="16"/>
      <c r="S265" s="95">
        <v>7</v>
      </c>
      <c r="T265" s="16"/>
      <c r="U265" s="57">
        <f t="shared" si="26"/>
        <v>91.334894613583131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'15 ABRIL (MIERCOLES)'!M266</f>
        <v>369105</v>
      </c>
      <c r="L266" s="16"/>
      <c r="M266" s="107">
        <f t="shared" si="24"/>
        <v>369251</v>
      </c>
      <c r="N266" s="16"/>
      <c r="O266" s="118">
        <v>146</v>
      </c>
      <c r="P266" s="16"/>
      <c r="Q266" s="16"/>
      <c r="R266" s="16"/>
      <c r="S266" s="95">
        <f>+S246</f>
        <v>8</v>
      </c>
      <c r="T266" s="16"/>
      <c r="U266" s="57">
        <f t="shared" si="26"/>
        <v>95.052083333333343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'15 ABRIL (MIERCOLES)'!M267</f>
        <v>376782</v>
      </c>
      <c r="L267" s="16"/>
      <c r="M267" s="107">
        <f t="shared" si="24"/>
        <v>376932</v>
      </c>
      <c r="N267" s="16"/>
      <c r="O267" s="118">
        <v>150</v>
      </c>
      <c r="P267" s="16"/>
      <c r="Q267" s="16"/>
      <c r="R267" s="16"/>
      <c r="S267" s="95">
        <f t="shared" si="25"/>
        <v>8</v>
      </c>
      <c r="T267" s="16"/>
      <c r="U267" s="57">
        <f t="shared" si="26"/>
        <v>82.020997375328079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'15 ABRIL (MIERCOLES)'!M268</f>
        <v>362341</v>
      </c>
      <c r="L268" s="16"/>
      <c r="M268" s="107">
        <f t="shared" si="24"/>
        <v>362464</v>
      </c>
      <c r="N268" s="16"/>
      <c r="O268" s="118">
        <v>123</v>
      </c>
      <c r="P268" s="16"/>
      <c r="Q268" s="16"/>
      <c r="R268" s="16"/>
      <c r="S268" s="95">
        <f t="shared" si="25"/>
        <v>8</v>
      </c>
      <c r="T268" s="16"/>
      <c r="U268" s="57">
        <f t="shared" si="26"/>
        <v>75.367647058823522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81.313093036954967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2V4KeorQtGiMEH+g8CH/PwIEcjZPHf/gRU1zpxyzocxKeMxu5VdcSKcosEE+QXTKyvOAdp2dtiNR1NW83bNKdA==" saltValue="eT1o5tQn8UwSNZlL/9scww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1628" priority="223" stopIfTrue="1" operator="equal">
      <formula>1</formula>
    </cfRule>
  </conditionalFormatting>
  <conditionalFormatting sqref="B100:D101">
    <cfRule type="cellIs" dxfId="1627" priority="147" stopIfTrue="1" operator="equal">
      <formula>1</formula>
    </cfRule>
  </conditionalFormatting>
  <conditionalFormatting sqref="B189:D190">
    <cfRule type="cellIs" dxfId="1626" priority="51" stopIfTrue="1" operator="equal">
      <formula>1</formula>
    </cfRule>
  </conditionalFormatting>
  <conditionalFormatting sqref="B278:D279">
    <cfRule type="cellIs" dxfId="1625" priority="34" stopIfTrue="1" operator="equal">
      <formula>1</formula>
    </cfRule>
  </conditionalFormatting>
  <conditionalFormatting sqref="B303:D308 B318:D326 B336:D357">
    <cfRule type="cellIs" dxfId="1624" priority="202" stopIfTrue="1" operator="equal">
      <formula>1</formula>
    </cfRule>
  </conditionalFormatting>
  <conditionalFormatting sqref="B367:D368">
    <cfRule type="cellIs" dxfId="1623" priority="17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622" priority="222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1621" priority="221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620" priority="201" stopIfTrue="1" operator="notEqual">
      <formula>0</formula>
    </cfRule>
    <cfRule type="cellIs" dxfId="1619" priority="200" stopIfTrue="1" operator="equal">
      <formula>0</formula>
    </cfRule>
  </conditionalFormatting>
  <conditionalFormatting sqref="H36:H41">
    <cfRule type="cellIs" dxfId="1618" priority="63" operator="lessThan">
      <formula>330</formula>
    </cfRule>
  </conditionalFormatting>
  <conditionalFormatting sqref="H51:H59">
    <cfRule type="cellIs" dxfId="1617" priority="62" operator="lessThan">
      <formula>360</formula>
    </cfRule>
  </conditionalFormatting>
  <conditionalFormatting sqref="H69:H74 H87:H90">
    <cfRule type="cellIs" dxfId="1616" priority="60" operator="lessThan">
      <formula>400</formula>
    </cfRule>
  </conditionalFormatting>
  <conditionalFormatting sqref="H75:H86">
    <cfRule type="cellIs" dxfId="1615" priority="61" operator="lessThan">
      <formula>360</formula>
    </cfRule>
  </conditionalFormatting>
  <conditionalFormatting sqref="H125:H130">
    <cfRule type="cellIs" dxfId="1614" priority="55" operator="lessThan">
      <formula>330</formula>
    </cfRule>
  </conditionalFormatting>
  <conditionalFormatting sqref="H140:H148">
    <cfRule type="cellIs" dxfId="1613" priority="54" operator="lessThan">
      <formula>360</formula>
    </cfRule>
  </conditionalFormatting>
  <conditionalFormatting sqref="H158:H163 H176:H179">
    <cfRule type="cellIs" dxfId="1612" priority="52" operator="lessThan">
      <formula>400</formula>
    </cfRule>
  </conditionalFormatting>
  <conditionalFormatting sqref="H164:H175">
    <cfRule type="cellIs" dxfId="1611" priority="53" operator="lessThan">
      <formula>360</formula>
    </cfRule>
  </conditionalFormatting>
  <conditionalFormatting sqref="H214:H219">
    <cfRule type="cellIs" dxfId="1610" priority="56" operator="lessThan">
      <formula>330</formula>
    </cfRule>
  </conditionalFormatting>
  <conditionalFormatting sqref="H228:H237">
    <cfRule type="cellIs" dxfId="1609" priority="57" operator="lessThan">
      <formula>360</formula>
    </cfRule>
  </conditionalFormatting>
  <conditionalFormatting sqref="H247:H252 H265:H268">
    <cfRule type="cellIs" dxfId="1608" priority="58" operator="lessThan">
      <formula>400</formula>
    </cfRule>
  </conditionalFormatting>
  <conditionalFormatting sqref="H253:H264">
    <cfRule type="cellIs" dxfId="1607" priority="59" operator="lessThan">
      <formula>360</formula>
    </cfRule>
  </conditionalFormatting>
  <conditionalFormatting sqref="H303:H308">
    <cfRule type="cellIs" dxfId="1606" priority="195" operator="lessThan">
      <formula>330</formula>
    </cfRule>
  </conditionalFormatting>
  <conditionalFormatting sqref="H318:H326 H342:H353">
    <cfRule type="cellIs" dxfId="1605" priority="194" operator="lessThan">
      <formula>360</formula>
    </cfRule>
  </conditionalFormatting>
  <conditionalFormatting sqref="H336:H341 H354:H357">
    <cfRule type="cellIs" dxfId="1604" priority="192" operator="lessThan">
      <formula>400</formula>
    </cfRule>
  </conditionalFormatting>
  <conditionalFormatting sqref="K95:K96 M95:M96 O95:O96 A100:A101">
    <cfRule type="cellIs" dxfId="1603" priority="146" stopIfTrue="1" operator="notEqual">
      <formula>0</formula>
    </cfRule>
    <cfRule type="cellIs" dxfId="1602" priority="145" stopIfTrue="1" operator="equal">
      <formula>0</formula>
    </cfRule>
  </conditionalFormatting>
  <conditionalFormatting sqref="K95:K96 M95:M96 O95:O96">
    <cfRule type="cellIs" dxfId="1601" priority="141" stopIfTrue="1" operator="equal">
      <formula>0</formula>
    </cfRule>
    <cfRule type="cellIs" dxfId="1600" priority="144" stopIfTrue="1" operator="notEqual">
      <formula>0</formula>
    </cfRule>
    <cfRule type="cellIs" dxfId="1599" priority="143" stopIfTrue="1" operator="equal">
      <formula>0</formula>
    </cfRule>
    <cfRule type="cellIs" dxfId="1598" priority="142" stopIfTrue="1" operator="notEqual">
      <formula>0</formula>
    </cfRule>
  </conditionalFormatting>
  <conditionalFormatting sqref="K100:K101">
    <cfRule type="cellIs" dxfId="1597" priority="124" stopIfTrue="1" operator="equal">
      <formula>0</formula>
    </cfRule>
    <cfRule type="cellIs" dxfId="1596" priority="125" stopIfTrue="1" operator="notEqual">
      <formula>0</formula>
    </cfRule>
  </conditionalFormatting>
  <conditionalFormatting sqref="K184:K185 M184:M185 O184:O185 A189:A190">
    <cfRule type="cellIs" dxfId="1595" priority="50" stopIfTrue="1" operator="notEqual">
      <formula>0</formula>
    </cfRule>
    <cfRule type="cellIs" dxfId="1594" priority="49" stopIfTrue="1" operator="equal">
      <formula>0</formula>
    </cfRule>
  </conditionalFormatting>
  <conditionalFormatting sqref="K184:K185 M184:M185 O184:O185">
    <cfRule type="cellIs" dxfId="1593" priority="45" stopIfTrue="1" operator="equal">
      <formula>0</formula>
    </cfRule>
    <cfRule type="cellIs" dxfId="1592" priority="46" stopIfTrue="1" operator="notEqual">
      <formula>0</formula>
    </cfRule>
    <cfRule type="cellIs" dxfId="1591" priority="47" stopIfTrue="1" operator="equal">
      <formula>0</formula>
    </cfRule>
    <cfRule type="cellIs" dxfId="1590" priority="48" stopIfTrue="1" operator="notEqual">
      <formula>0</formula>
    </cfRule>
  </conditionalFormatting>
  <conditionalFormatting sqref="K189:K190">
    <cfRule type="cellIs" dxfId="1589" priority="35" stopIfTrue="1" operator="equal">
      <formula>0</formula>
    </cfRule>
    <cfRule type="cellIs" dxfId="1588" priority="36" stopIfTrue="1" operator="notEqual">
      <formula>0</formula>
    </cfRule>
  </conditionalFormatting>
  <conditionalFormatting sqref="K273:K274 M273:M274 O273:O274 A278:A279">
    <cfRule type="cellIs" dxfId="1587" priority="32" stopIfTrue="1" operator="equal">
      <formula>0</formula>
    </cfRule>
    <cfRule type="cellIs" dxfId="1586" priority="33" stopIfTrue="1" operator="notEqual">
      <formula>0</formula>
    </cfRule>
  </conditionalFormatting>
  <conditionalFormatting sqref="K273:K274 M273:M274 O273:O274">
    <cfRule type="cellIs" dxfId="1585" priority="28" stopIfTrue="1" operator="equal">
      <formula>0</formula>
    </cfRule>
    <cfRule type="cellIs" dxfId="1584" priority="29" stopIfTrue="1" operator="notEqual">
      <formula>0</formula>
    </cfRule>
    <cfRule type="cellIs" dxfId="1583" priority="30" stopIfTrue="1" operator="equal">
      <formula>0</formula>
    </cfRule>
    <cfRule type="cellIs" dxfId="1582" priority="31" stopIfTrue="1" operator="notEqual">
      <formula>0</formula>
    </cfRule>
  </conditionalFormatting>
  <conditionalFormatting sqref="K278:K279">
    <cfRule type="cellIs" dxfId="1581" priority="19" stopIfTrue="1" operator="notEqual">
      <formula>0</formula>
    </cfRule>
    <cfRule type="cellIs" dxfId="1580" priority="18" stopIfTrue="1" operator="equal">
      <formula>0</formula>
    </cfRule>
  </conditionalFormatting>
  <conditionalFormatting sqref="K362:K363 M362:M363 O362:O363 A367:A368">
    <cfRule type="cellIs" dxfId="1579" priority="16" stopIfTrue="1" operator="notEqual">
      <formula>0</formula>
    </cfRule>
    <cfRule type="cellIs" dxfId="1578" priority="15" stopIfTrue="1" operator="equal">
      <formula>0</formula>
    </cfRule>
  </conditionalFormatting>
  <conditionalFormatting sqref="K362:K363 M362:M363 O362:O363">
    <cfRule type="cellIs" dxfId="1577" priority="13" stopIfTrue="1" operator="equal">
      <formula>0</formula>
    </cfRule>
    <cfRule type="cellIs" dxfId="1576" priority="12" stopIfTrue="1" operator="notEqual">
      <formula>0</formula>
    </cfRule>
    <cfRule type="cellIs" dxfId="1575" priority="14" stopIfTrue="1" operator="notEqual">
      <formula>0</formula>
    </cfRule>
    <cfRule type="cellIs" dxfId="1574" priority="11" stopIfTrue="1" operator="equal">
      <formula>0</formula>
    </cfRule>
  </conditionalFormatting>
  <conditionalFormatting sqref="K367:K368">
    <cfRule type="cellIs" dxfId="1573" priority="2" stopIfTrue="1" operator="notEqual">
      <formula>0</formula>
    </cfRule>
    <cfRule type="cellIs" dxfId="1572" priority="1" stopIfTrue="1" operator="equal">
      <formula>0</formula>
    </cfRule>
  </conditionalFormatting>
  <conditionalFormatting sqref="M100:M101">
    <cfRule type="cellIs" dxfId="1571" priority="133" stopIfTrue="1" operator="notEqual">
      <formula>0</formula>
    </cfRule>
    <cfRule type="cellIs" dxfId="1570" priority="132" stopIfTrue="1" operator="equal">
      <formula>0</formula>
    </cfRule>
  </conditionalFormatting>
  <conditionalFormatting sqref="M189:M190">
    <cfRule type="cellIs" dxfId="1569" priority="38" stopIfTrue="1" operator="notEqual">
      <formula>0</formula>
    </cfRule>
    <cfRule type="cellIs" dxfId="1568" priority="37" stopIfTrue="1" operator="equal">
      <formula>0</formula>
    </cfRule>
  </conditionalFormatting>
  <conditionalFormatting sqref="M278:M279">
    <cfRule type="cellIs" dxfId="1567" priority="21" stopIfTrue="1" operator="notEqual">
      <formula>0</formula>
    </cfRule>
    <cfRule type="cellIs" dxfId="1566" priority="20" stopIfTrue="1" operator="equal">
      <formula>0</formula>
    </cfRule>
  </conditionalFormatting>
  <conditionalFormatting sqref="M367:M368">
    <cfRule type="cellIs" dxfId="1565" priority="4" stopIfTrue="1" operator="notEqual">
      <formula>0</formula>
    </cfRule>
    <cfRule type="cellIs" dxfId="1564" priority="3" stopIfTrue="1" operator="equal">
      <formula>0</formula>
    </cfRule>
  </conditionalFormatting>
  <conditionalFormatting sqref="S36:S41 S51:S59 S69:S90 S125:S130 S140:S148 S158:S179 S214:S219 S229:S237 S247:S268">
    <cfRule type="cellIs" dxfId="1563" priority="218" operator="lessThan">
      <formula>8</formula>
    </cfRule>
  </conditionalFormatting>
  <conditionalFormatting sqref="S99">
    <cfRule type="cellIs" dxfId="1562" priority="139" stopIfTrue="1" operator="equal">
      <formula>0</formula>
    </cfRule>
    <cfRule type="cellIs" dxfId="1561" priority="140" stopIfTrue="1" operator="notEqual">
      <formula>0</formula>
    </cfRule>
  </conditionalFormatting>
  <conditionalFormatting sqref="S188">
    <cfRule type="cellIs" dxfId="1560" priority="44" stopIfTrue="1" operator="notEqual">
      <formula>0</formula>
    </cfRule>
    <cfRule type="cellIs" dxfId="1559" priority="43" stopIfTrue="1" operator="equal">
      <formula>0</formula>
    </cfRule>
  </conditionalFormatting>
  <conditionalFormatting sqref="S277">
    <cfRule type="cellIs" dxfId="1558" priority="27" stopIfTrue="1" operator="notEqual">
      <formula>0</formula>
    </cfRule>
    <cfRule type="cellIs" dxfId="1557" priority="26" stopIfTrue="1" operator="equal">
      <formula>0</formula>
    </cfRule>
  </conditionalFormatting>
  <conditionalFormatting sqref="S303:S308 S318:S326 S336:S357">
    <cfRule type="cellIs" dxfId="1556" priority="197" operator="lessThan">
      <formula>8</formula>
    </cfRule>
  </conditionalFormatting>
  <conditionalFormatting sqref="S366">
    <cfRule type="cellIs" dxfId="1555" priority="10" stopIfTrue="1" operator="notEqual">
      <formula>0</formula>
    </cfRule>
    <cfRule type="cellIs" dxfId="1554" priority="9" stopIfTrue="1" operator="equal">
      <formula>0</formula>
    </cfRule>
  </conditionalFormatting>
  <conditionalFormatting sqref="U36:U41 U51:U59 U125:U130 U140:U148 U214:U219 U229:U237">
    <cfRule type="cellIs" dxfId="1553" priority="217" operator="lessThan">
      <formula>70</formula>
    </cfRule>
  </conditionalFormatting>
  <conditionalFormatting sqref="U69:U90 U158:U179 U247:U268 U336:U357">
    <cfRule type="cellIs" dxfId="1552" priority="207" operator="lessThan">
      <formula>70</formula>
    </cfRule>
  </conditionalFormatting>
  <conditionalFormatting sqref="U69:U90 U158:U179 U247:U268">
    <cfRule type="cellIs" dxfId="1551" priority="206" operator="lessThan">
      <formula>70</formula>
    </cfRule>
    <cfRule type="cellIs" dxfId="1550" priority="210" operator="lessThan">
      <formula>70</formula>
    </cfRule>
  </conditionalFormatting>
  <conditionalFormatting sqref="U100:U101">
    <cfRule type="cellIs" dxfId="1549" priority="136" operator="lessThan">
      <formula>70</formula>
    </cfRule>
    <cfRule type="cellIs" dxfId="1548" priority="134" operator="lessThan">
      <formula>70</formula>
    </cfRule>
    <cfRule type="cellIs" dxfId="1547" priority="135" operator="lessThan">
      <formula>70</formula>
    </cfRule>
    <cfRule type="cellIs" dxfId="1546" priority="137" operator="lessThan">
      <formula>70</formula>
    </cfRule>
  </conditionalFormatting>
  <conditionalFormatting sqref="U189:U190">
    <cfRule type="cellIs" dxfId="1545" priority="39" operator="lessThan">
      <formula>70</formula>
    </cfRule>
    <cfRule type="cellIs" dxfId="1544" priority="40" operator="lessThan">
      <formula>70</formula>
    </cfRule>
    <cfRule type="cellIs" dxfId="1543" priority="42" operator="lessThan">
      <formula>70</formula>
    </cfRule>
    <cfRule type="cellIs" dxfId="1542" priority="41" operator="lessThan">
      <formula>70</formula>
    </cfRule>
  </conditionalFormatting>
  <conditionalFormatting sqref="U278:U279">
    <cfRule type="cellIs" dxfId="1541" priority="22" operator="lessThan">
      <formula>70</formula>
    </cfRule>
    <cfRule type="cellIs" dxfId="1540" priority="24" operator="lessThan">
      <formula>70</formula>
    </cfRule>
    <cfRule type="cellIs" dxfId="1539" priority="23" operator="lessThan">
      <formula>70</formula>
    </cfRule>
    <cfRule type="cellIs" dxfId="1538" priority="25" operator="lessThan">
      <formula>70</formula>
    </cfRule>
  </conditionalFormatting>
  <conditionalFormatting sqref="U303:U308 U318:U326">
    <cfRule type="cellIs" dxfId="1537" priority="196" operator="lessThan">
      <formula>70</formula>
    </cfRule>
  </conditionalFormatting>
  <conditionalFormatting sqref="U336:U357 U69:U90 U158:U179 U247:U268">
    <cfRule type="cellIs" dxfId="1536" priority="205" operator="lessThan">
      <formula>70</formula>
    </cfRule>
  </conditionalFormatting>
  <conditionalFormatting sqref="U336:U357">
    <cfRule type="cellIs" dxfId="1535" priority="185" operator="lessThan">
      <formula>70</formula>
    </cfRule>
    <cfRule type="cellIs" dxfId="1534" priority="186" operator="lessThan">
      <formula>70</formula>
    </cfRule>
    <cfRule type="cellIs" dxfId="1533" priority="189" operator="lessThan">
      <formula>70</formula>
    </cfRule>
    <cfRule type="cellIs" dxfId="1532" priority="184" operator="lessThan">
      <formula>70</formula>
    </cfRule>
  </conditionalFormatting>
  <conditionalFormatting sqref="U367:U368">
    <cfRule type="cellIs" dxfId="1531" priority="7" operator="lessThan">
      <formula>70</formula>
    </cfRule>
    <cfRule type="cellIs" dxfId="1530" priority="8" operator="lessThan">
      <formula>70</formula>
    </cfRule>
    <cfRule type="cellIs" dxfId="1529" priority="6" operator="lessThan">
      <formula>70</formula>
    </cfRule>
    <cfRule type="cellIs" dxfId="1528" priority="5" operator="lessThan">
      <formula>70</formula>
    </cfRule>
  </conditionalFormatting>
  <conditionalFormatting sqref="W36:W41 W51:W58 W125:W130 W140:W147 W214:W219 W229:W236 W303:W308 W318:W325">
    <cfRule type="cellIs" dxfId="1527" priority="220" stopIfTrue="1" operator="greaterThan">
      <formula>64</formula>
    </cfRule>
  </conditionalFormatting>
  <conditionalFormatting sqref="W303:W308 W318:W325 W36:W41 W51:W58 W125:W130 W140:W147 W214:W219 W229:W236">
    <cfRule type="cellIs" dxfId="1526" priority="219" stopIfTrue="1" operator="equal">
      <formula>0</formula>
    </cfRule>
  </conditionalFormatting>
  <conditionalFormatting sqref="W303:W308 W318:W325">
    <cfRule type="cellIs" dxfId="1525" priority="198" stopIfTrue="1" operator="equal">
      <formula>0</formula>
    </cfRule>
    <cfRule type="cellIs" dxfId="1524" priority="199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Z372"/>
  <sheetViews>
    <sheetView topLeftCell="A107" zoomScaleNormal="100" workbookViewId="0">
      <selection activeCell="U126" sqref="U126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80.176518883415454</v>
      </c>
      <c r="L5" s="84"/>
      <c r="M5" s="85">
        <f>U61</f>
        <v>80.60898880022549</v>
      </c>
      <c r="N5" s="84"/>
      <c r="O5" s="85">
        <f>U92</f>
        <v>82.51363109103788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78.430829228243013</v>
      </c>
      <c r="L7" s="84"/>
      <c r="M7" s="87">
        <f>U150</f>
        <v>84.199104424881199</v>
      </c>
      <c r="N7" s="84"/>
      <c r="O7" s="87">
        <f>U181</f>
        <v>80.340820568705581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83.141078270388604</v>
      </c>
      <c r="L9" s="84"/>
      <c r="M9" s="87">
        <f>+U239</f>
        <v>77.574750401122202</v>
      </c>
      <c r="N9" s="84"/>
      <c r="O9" s="87">
        <f>+U270</f>
        <v>83.979178713850487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80.582808794015691</v>
      </c>
      <c r="L13" s="84"/>
      <c r="M13" s="88">
        <f>(M11+M9+M7+M5)/3</f>
        <v>80.794281208742959</v>
      </c>
      <c r="N13" s="84"/>
      <c r="O13" s="88">
        <f>(O11+O9+O7+O5)/3</f>
        <v>82.277876791197983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201</v>
      </c>
      <c r="T19" s="197"/>
      <c r="U19" s="197"/>
      <c r="W19" s="8" t="s">
        <v>12</v>
      </c>
      <c r="X19" s="8"/>
      <c r="Y19" s="199">
        <v>46127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204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'14 ABRIL (MARTES)'!G31</f>
        <v>20</v>
      </c>
      <c r="H31" s="91">
        <f>'14 ABRIL (MARTES)'!H31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'14 ABRIL (MARTES)'!G32</f>
        <v>60</v>
      </c>
      <c r="H32" s="94">
        <f>'14 ABRIL (MARTES)'!H32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'14 ABRIL (MARTES)'!M36</f>
        <v>553362</v>
      </c>
      <c r="L36" s="16"/>
      <c r="M36" s="107">
        <f>K36+O36</f>
        <v>553444</v>
      </c>
      <c r="N36" s="16"/>
      <c r="O36" s="118">
        <v>82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61.011904761904759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'14 ABRIL (MARTES)'!M37</f>
        <v>616864</v>
      </c>
      <c r="L37" s="16"/>
      <c r="M37" s="107">
        <f t="shared" ref="M37:M40" si="2">K37+O37</f>
        <v>616974</v>
      </c>
      <c r="N37" s="16"/>
      <c r="O37" s="118">
        <v>110</v>
      </c>
      <c r="P37" s="16"/>
      <c r="R37" s="16"/>
      <c r="S37" s="95">
        <f t="shared" si="0"/>
        <v>8</v>
      </c>
      <c r="T37" s="16"/>
      <c r="U37" s="57">
        <f t="shared" si="1"/>
        <v>76.3888888888889</v>
      </c>
      <c r="V37" s="16"/>
      <c r="W37" s="141"/>
      <c r="X37" s="109"/>
      <c r="Y37" s="109"/>
      <c r="Z37" s="109"/>
    </row>
    <row r="38" spans="1:26" ht="12" customHeight="1" x14ac:dyDescent="0.2">
      <c r="A38" s="115" t="s">
        <v>138</v>
      </c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'14 ABRIL (MARTES)'!M38</f>
        <v>594656</v>
      </c>
      <c r="L38" s="16"/>
      <c r="M38" s="107">
        <f t="shared" si="2"/>
        <v>594753</v>
      </c>
      <c r="N38" s="16"/>
      <c r="O38" s="118">
        <v>97</v>
      </c>
      <c r="P38" s="16"/>
      <c r="R38" s="16"/>
      <c r="S38" s="95">
        <f t="shared" si="0"/>
        <v>8</v>
      </c>
      <c r="T38" s="16"/>
      <c r="U38" s="57">
        <f t="shared" si="1"/>
        <v>67.361111111111114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'14 ABRIL (MARTES)'!M39</f>
        <v>681203.4</v>
      </c>
      <c r="L39" s="16"/>
      <c r="M39" s="107">
        <f t="shared" si="2"/>
        <v>681338.4</v>
      </c>
      <c r="N39" s="16"/>
      <c r="O39" s="118">
        <v>135</v>
      </c>
      <c r="P39" s="16"/>
      <c r="R39" s="16"/>
      <c r="S39" s="95">
        <f t="shared" si="0"/>
        <v>8</v>
      </c>
      <c r="T39" s="16"/>
      <c r="U39" s="57">
        <f t="shared" si="1"/>
        <v>96.982758620689651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'14 ABRIL (MARTES)'!M40</f>
        <v>738403.5</v>
      </c>
      <c r="L40" s="16"/>
      <c r="M40" s="107">
        <f t="shared" si="2"/>
        <v>738541.5</v>
      </c>
      <c r="N40" s="16"/>
      <c r="O40" s="118">
        <v>138</v>
      </c>
      <c r="P40" s="16"/>
      <c r="R40" s="16"/>
      <c r="S40" s="95">
        <f t="shared" si="0"/>
        <v>8</v>
      </c>
      <c r="T40" s="16"/>
      <c r="U40" s="57">
        <f t="shared" si="1"/>
        <v>99.137931034482762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80.176518883415454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8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'14 ABRIL (MARTES)'!M51</f>
        <v>646424.59999999974</v>
      </c>
      <c r="L51" s="16"/>
      <c r="M51" s="107">
        <f>K51+O51</f>
        <v>646545.59999999974</v>
      </c>
      <c r="N51" s="16"/>
      <c r="O51" s="118">
        <v>121</v>
      </c>
      <c r="P51" s="16"/>
      <c r="R51" s="58"/>
      <c r="S51" s="95">
        <f>+S50</f>
        <v>8</v>
      </c>
      <c r="T51" s="58"/>
      <c r="U51" s="57">
        <f t="shared" ref="U51:U59" si="3">O51/(H51*60*S51)*100000</f>
        <v>88.141025641025635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'14 ABRIL (MARTES)'!M52</f>
        <v>753178.69999999984</v>
      </c>
      <c r="L52" s="16"/>
      <c r="M52" s="107">
        <f t="shared" ref="M52:M59" si="4">K52+O52</f>
        <v>753297.69999999984</v>
      </c>
      <c r="N52" s="16"/>
      <c r="O52" s="118">
        <v>119</v>
      </c>
      <c r="P52" s="16"/>
      <c r="R52" s="58"/>
      <c r="S52" s="95">
        <f t="shared" ref="S52:S59" si="5">+S51</f>
        <v>8</v>
      </c>
      <c r="T52" s="58"/>
      <c r="U52" s="57">
        <f t="shared" si="3"/>
        <v>91.482164821648212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'14 ABRIL (MARTES)'!M53</f>
        <v>653880.79999999981</v>
      </c>
      <c r="L53" s="16"/>
      <c r="M53" s="107">
        <f t="shared" si="4"/>
        <v>653995.79999999981</v>
      </c>
      <c r="N53" s="16"/>
      <c r="O53" s="118">
        <v>115</v>
      </c>
      <c r="P53" s="16"/>
      <c r="R53" s="58"/>
      <c r="S53" s="95">
        <f t="shared" si="5"/>
        <v>8</v>
      </c>
      <c r="T53" s="58"/>
      <c r="U53" s="57">
        <f t="shared" si="3"/>
        <v>83.478513356562132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'14 ABRIL (MARTES)'!M54</f>
        <v>661982.69999999972</v>
      </c>
      <c r="L54" s="16"/>
      <c r="M54" s="107">
        <f t="shared" si="4"/>
        <v>662106.69999999972</v>
      </c>
      <c r="N54" s="16"/>
      <c r="O54" s="118">
        <v>124</v>
      </c>
      <c r="P54" s="16"/>
      <c r="R54" s="58"/>
      <c r="S54" s="95">
        <f t="shared" si="5"/>
        <v>8</v>
      </c>
      <c r="T54" s="58"/>
      <c r="U54" s="57">
        <f t="shared" si="3"/>
        <v>85.540838852097139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'14 ABRIL (MARTES)'!M55</f>
        <v>647074.69999999972</v>
      </c>
      <c r="L55" s="16"/>
      <c r="M55" s="107">
        <f t="shared" si="4"/>
        <v>647182.69999999972</v>
      </c>
      <c r="N55" s="16"/>
      <c r="O55" s="118">
        <v>108</v>
      </c>
      <c r="P55" s="16"/>
      <c r="R55" s="58"/>
      <c r="S55" s="95">
        <f t="shared" si="5"/>
        <v>8</v>
      </c>
      <c r="T55" s="58"/>
      <c r="U55" s="57">
        <f t="shared" si="3"/>
        <v>76.530612244897952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'14 ABRIL (MARTES)'!M56</f>
        <v>676925.29999999993</v>
      </c>
      <c r="L56" s="16"/>
      <c r="M56" s="107">
        <f t="shared" si="4"/>
        <v>677026.29999999993</v>
      </c>
      <c r="N56" s="16"/>
      <c r="O56" s="118">
        <v>101</v>
      </c>
      <c r="P56" s="16"/>
      <c r="R56" s="58"/>
      <c r="S56" s="95">
        <f t="shared" si="5"/>
        <v>8</v>
      </c>
      <c r="T56" s="58"/>
      <c r="U56" s="57">
        <f t="shared" si="3"/>
        <v>69.444444444444443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'14 ABRIL (MARTES)'!M57</f>
        <v>632652.9</v>
      </c>
      <c r="L57" s="16"/>
      <c r="M57" s="107">
        <f t="shared" si="4"/>
        <v>632772.9</v>
      </c>
      <c r="N57" s="16"/>
      <c r="O57" s="118">
        <v>120</v>
      </c>
      <c r="P57" s="16"/>
      <c r="R57" s="58"/>
      <c r="S57" s="95">
        <f t="shared" si="5"/>
        <v>8</v>
      </c>
      <c r="T57" s="58"/>
      <c r="U57" s="57">
        <f t="shared" si="3"/>
        <v>83.333333333333343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'14 ABRIL (MARTES)'!M58</f>
        <v>656725.89999999979</v>
      </c>
      <c r="L58" s="16"/>
      <c r="M58" s="107">
        <f t="shared" si="4"/>
        <v>656818.89999999979</v>
      </c>
      <c r="N58" s="16"/>
      <c r="O58" s="118">
        <v>93</v>
      </c>
      <c r="P58" s="16"/>
      <c r="R58" s="58"/>
      <c r="S58" s="95">
        <f t="shared" si="5"/>
        <v>8</v>
      </c>
      <c r="T58" s="58"/>
      <c r="U58" s="57">
        <f t="shared" si="3"/>
        <v>63.524590163934427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'14 ABRIL (MARTES)'!M59</f>
        <v>694053.19999999984</v>
      </c>
      <c r="L59" s="16"/>
      <c r="M59" s="107">
        <f t="shared" si="4"/>
        <v>694178.19999999984</v>
      </c>
      <c r="N59" s="16"/>
      <c r="O59" s="118">
        <v>125</v>
      </c>
      <c r="P59" s="16"/>
      <c r="R59" s="58"/>
      <c r="S59" s="95">
        <f t="shared" si="5"/>
        <v>8</v>
      </c>
      <c r="T59" s="58"/>
      <c r="U59" s="57">
        <f t="shared" si="3"/>
        <v>84.005376344086017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80.60898880022549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7.4772727272727275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'14 ABRIL (MARTES)'!M69</f>
        <v>387814.30000000005</v>
      </c>
      <c r="L69" s="16"/>
      <c r="M69" s="107">
        <f t="shared" ref="M69:M90" si="6">K69+O69</f>
        <v>387939.30000000005</v>
      </c>
      <c r="N69" s="16"/>
      <c r="O69" s="118">
        <v>125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65.104166666666657</v>
      </c>
      <c r="V69" s="58"/>
      <c r="W69" s="109"/>
      <c r="Y69" s="109"/>
      <c r="Z69" s="109"/>
    </row>
    <row r="70" spans="1:26" ht="12" customHeight="1" x14ac:dyDescent="0.2">
      <c r="A70" s="145" t="s">
        <v>202</v>
      </c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'14 ABRIL (MARTES)'!M70</f>
        <v>369578.90000000014</v>
      </c>
      <c r="L70" s="16"/>
      <c r="M70" s="107">
        <f t="shared" si="6"/>
        <v>369635.90000000014</v>
      </c>
      <c r="N70" s="16"/>
      <c r="O70" s="118">
        <v>57</v>
      </c>
      <c r="P70" s="16"/>
      <c r="Q70" s="16"/>
      <c r="R70" s="16"/>
      <c r="S70" s="95">
        <v>4</v>
      </c>
      <c r="T70" s="16"/>
      <c r="U70" s="57">
        <f t="shared" si="8"/>
        <v>84.821428571428569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'14 ABRIL (MARTES)'!M71</f>
        <v>403073</v>
      </c>
      <c r="L71" s="16"/>
      <c r="M71" s="107">
        <f t="shared" si="6"/>
        <v>403223</v>
      </c>
      <c r="N71" s="16"/>
      <c r="O71" s="118">
        <v>150</v>
      </c>
      <c r="P71" s="16"/>
      <c r="Q71" s="16"/>
      <c r="R71" s="16"/>
      <c r="S71" s="95">
        <f>+S68</f>
        <v>8</v>
      </c>
      <c r="T71" s="16"/>
      <c r="U71" s="57">
        <f t="shared" si="8"/>
        <v>82.23684210526315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'14 ABRIL (MARTES)'!M72</f>
        <v>406539</v>
      </c>
      <c r="L72" s="16"/>
      <c r="M72" s="107">
        <f t="shared" si="6"/>
        <v>406684</v>
      </c>
      <c r="N72" s="16"/>
      <c r="O72" s="118">
        <v>145</v>
      </c>
      <c r="P72" s="16"/>
      <c r="Q72" s="16"/>
      <c r="R72" s="16"/>
      <c r="S72" s="95">
        <f t="shared" si="7"/>
        <v>8</v>
      </c>
      <c r="T72" s="16"/>
      <c r="U72" s="57">
        <f t="shared" si="8"/>
        <v>86.30952380952381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'14 ABRIL (MARTES)'!M73</f>
        <v>406584.5</v>
      </c>
      <c r="L73" s="16"/>
      <c r="M73" s="107">
        <f t="shared" si="6"/>
        <v>406727.5</v>
      </c>
      <c r="N73" s="16"/>
      <c r="O73" s="118">
        <v>143</v>
      </c>
      <c r="P73" s="16"/>
      <c r="Q73" s="16"/>
      <c r="R73" s="16"/>
      <c r="S73" s="95">
        <f t="shared" si="7"/>
        <v>8</v>
      </c>
      <c r="T73" s="16"/>
      <c r="U73" s="57">
        <f t="shared" si="8"/>
        <v>93.098958333333343</v>
      </c>
      <c r="V73" s="58"/>
      <c r="W73" s="109"/>
      <c r="Y73" s="109"/>
      <c r="Z73" s="109"/>
    </row>
    <row r="74" spans="1:26" ht="12" customHeight="1" x14ac:dyDescent="0.2">
      <c r="A74" s="145" t="s">
        <v>56</v>
      </c>
      <c r="B74" s="146"/>
      <c r="C74" s="146">
        <v>1</v>
      </c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'14 ABRIL (MARTES)'!M74</f>
        <v>413636</v>
      </c>
      <c r="L74" s="16"/>
      <c r="M74" s="107">
        <f t="shared" si="6"/>
        <v>413751</v>
      </c>
      <c r="N74" s="16"/>
      <c r="O74" s="118">
        <v>115</v>
      </c>
      <c r="P74" s="16"/>
      <c r="Q74" s="16"/>
      <c r="R74" s="16"/>
      <c r="S74" s="95">
        <f t="shared" si="7"/>
        <v>8</v>
      </c>
      <c r="T74" s="16"/>
      <c r="U74" s="57">
        <f t="shared" si="8"/>
        <v>71.517412935323378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'14 ABRIL (MARTES)'!M75</f>
        <v>679068.39999999991</v>
      </c>
      <c r="L75" s="16"/>
      <c r="M75" s="107">
        <f t="shared" si="6"/>
        <v>679208.39999999991</v>
      </c>
      <c r="N75" s="16"/>
      <c r="O75" s="118">
        <v>140</v>
      </c>
      <c r="P75" s="16"/>
      <c r="Q75" s="16"/>
      <c r="R75" s="16"/>
      <c r="S75" s="95">
        <f t="shared" si="7"/>
        <v>8</v>
      </c>
      <c r="T75" s="16"/>
      <c r="U75" s="57">
        <f t="shared" si="8"/>
        <v>96.578366445916117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'14 ABRIL (MARTES)'!M76</f>
        <v>646058.79999999981</v>
      </c>
      <c r="L76" s="16"/>
      <c r="M76" s="107">
        <f t="shared" si="6"/>
        <v>646189.79999999981</v>
      </c>
      <c r="N76" s="16"/>
      <c r="O76" s="118">
        <v>131</v>
      </c>
      <c r="P76" s="16"/>
      <c r="Q76" s="16"/>
      <c r="R76" s="16"/>
      <c r="S76" s="95">
        <f t="shared" si="7"/>
        <v>8</v>
      </c>
      <c r="T76" s="16"/>
      <c r="U76" s="57">
        <f t="shared" si="8"/>
        <v>90.369757174392944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'14 ABRIL (MARTES)'!M77</f>
        <v>711753.09999999974</v>
      </c>
      <c r="L77" s="16"/>
      <c r="M77" s="107">
        <f t="shared" si="6"/>
        <v>711880.09999999974</v>
      </c>
      <c r="N77" s="16"/>
      <c r="O77" s="118">
        <v>127</v>
      </c>
      <c r="P77" s="16"/>
      <c r="Q77" s="16"/>
      <c r="R77" s="16"/>
      <c r="S77" s="95">
        <f t="shared" si="7"/>
        <v>8</v>
      </c>
      <c r="T77" s="16"/>
      <c r="U77" s="57">
        <f t="shared" si="8"/>
        <v>87.033991228070178</v>
      </c>
      <c r="V77" s="58"/>
      <c r="W77" s="110"/>
      <c r="Y77" s="110"/>
      <c r="Z77" s="110"/>
    </row>
    <row r="78" spans="1:26" ht="12" customHeight="1" x14ac:dyDescent="0.2">
      <c r="A78" s="115" t="s">
        <v>138</v>
      </c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'14 ABRIL (MARTES)'!M78</f>
        <v>670849.49999999965</v>
      </c>
      <c r="L78" s="16"/>
      <c r="M78" s="107">
        <f t="shared" si="6"/>
        <v>670936.49999999965</v>
      </c>
      <c r="N78" s="16"/>
      <c r="O78" s="118">
        <v>87</v>
      </c>
      <c r="P78" s="16"/>
      <c r="Q78" s="16"/>
      <c r="R78" s="16"/>
      <c r="S78" s="95">
        <f t="shared" si="7"/>
        <v>8</v>
      </c>
      <c r="T78" s="16"/>
      <c r="U78" s="57">
        <f t="shared" si="8"/>
        <v>63.596491228070178</v>
      </c>
      <c r="V78" s="58"/>
      <c r="W78" s="110"/>
      <c r="Y78" s="110"/>
      <c r="Z78" s="110"/>
    </row>
    <row r="79" spans="1:26" ht="12" customHeight="1" x14ac:dyDescent="0.2">
      <c r="A79" s="115" t="s">
        <v>203</v>
      </c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'14 ABRIL (MARTES)'!M79</f>
        <v>670334.39999999956</v>
      </c>
      <c r="L79" s="16"/>
      <c r="M79" s="107">
        <f t="shared" si="6"/>
        <v>670429.39999999956</v>
      </c>
      <c r="N79" s="16"/>
      <c r="O79" s="118">
        <v>95</v>
      </c>
      <c r="P79" s="16"/>
      <c r="Q79" s="16"/>
      <c r="R79" s="16"/>
      <c r="S79" s="95">
        <v>6</v>
      </c>
      <c r="T79" s="16"/>
      <c r="U79" s="57">
        <f t="shared" si="8"/>
        <v>87.962962962962962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'14 ABRIL (MARTES)'!M80</f>
        <v>634996.7999999997</v>
      </c>
      <c r="L80" s="16"/>
      <c r="M80" s="107">
        <f t="shared" si="6"/>
        <v>635121.7999999997</v>
      </c>
      <c r="N80" s="16"/>
      <c r="O80" s="118">
        <v>125</v>
      </c>
      <c r="P80" s="16"/>
      <c r="Q80" s="16"/>
      <c r="R80" s="16"/>
      <c r="S80" s="95">
        <f>+S68</f>
        <v>8</v>
      </c>
      <c r="T80" s="16"/>
      <c r="U80" s="57">
        <f t="shared" si="8"/>
        <v>84.550865800865793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'14 ABRIL (MARTES)'!M81</f>
        <v>699131.17999999982</v>
      </c>
      <c r="L81" s="16"/>
      <c r="M81" s="107">
        <f t="shared" si="6"/>
        <v>699258.17999999982</v>
      </c>
      <c r="N81" s="16"/>
      <c r="O81" s="118">
        <v>127</v>
      </c>
      <c r="P81" s="16"/>
      <c r="Q81" s="16"/>
      <c r="R81" s="16"/>
      <c r="S81" s="95">
        <f t="shared" si="7"/>
        <v>8</v>
      </c>
      <c r="T81" s="16"/>
      <c r="U81" s="57">
        <f t="shared" si="8"/>
        <v>80.176767676767668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'14 ABRIL (MARTES)'!M82</f>
        <v>620269.29999999993</v>
      </c>
      <c r="L82" s="16"/>
      <c r="M82" s="107">
        <f t="shared" si="6"/>
        <v>620361.29999999993</v>
      </c>
      <c r="N82" s="16"/>
      <c r="O82" s="118">
        <v>92</v>
      </c>
      <c r="P82" s="16"/>
      <c r="Q82" s="16"/>
      <c r="R82" s="16"/>
      <c r="S82" s="95">
        <v>6.5</v>
      </c>
      <c r="T82" s="16"/>
      <c r="U82" s="57">
        <f t="shared" si="8"/>
        <v>92.87300625883303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'14 ABRIL (MARTES)'!M83</f>
        <v>683560.50000000012</v>
      </c>
      <c r="L83" s="16"/>
      <c r="M83" s="107">
        <f t="shared" si="6"/>
        <v>683676.50000000012</v>
      </c>
      <c r="N83" s="16"/>
      <c r="O83" s="118">
        <v>116</v>
      </c>
      <c r="P83" s="16"/>
      <c r="Q83" s="16"/>
      <c r="R83" s="16"/>
      <c r="S83" s="95">
        <f>+S68</f>
        <v>8</v>
      </c>
      <c r="T83" s="16"/>
      <c r="U83" s="57">
        <f t="shared" si="8"/>
        <v>90.852130325814542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'14 ABRIL (MARTES)'!M84</f>
        <v>643494.49999999988</v>
      </c>
      <c r="L84" s="16"/>
      <c r="M84" s="107">
        <f t="shared" si="6"/>
        <v>643596.49999999988</v>
      </c>
      <c r="N84" s="16"/>
      <c r="O84" s="118">
        <v>102</v>
      </c>
      <c r="P84" s="16"/>
      <c r="Q84" s="16"/>
      <c r="R84" s="16"/>
      <c r="S84" s="95">
        <v>6</v>
      </c>
      <c r="T84" s="16"/>
      <c r="U84" s="57">
        <f t="shared" si="8"/>
        <v>85.858585858585855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'14 ABRIL (MARTES)'!M85</f>
        <v>621418.73999999976</v>
      </c>
      <c r="L85" s="16"/>
      <c r="M85" s="107">
        <f t="shared" si="6"/>
        <v>621525.73999999976</v>
      </c>
      <c r="N85" s="16"/>
      <c r="O85" s="118">
        <v>107</v>
      </c>
      <c r="P85" s="16"/>
      <c r="Q85" s="16"/>
      <c r="R85" s="16"/>
      <c r="S85" s="95">
        <v>6</v>
      </c>
      <c r="T85" s="16"/>
      <c r="U85" s="57">
        <f t="shared" si="8"/>
        <v>92.881944444444443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'14 ABRIL (MARTES)'!M86</f>
        <v>644455</v>
      </c>
      <c r="L86" s="16"/>
      <c r="M86" s="107">
        <f t="shared" si="6"/>
        <v>644537</v>
      </c>
      <c r="N86" s="16"/>
      <c r="O86" s="118">
        <v>82</v>
      </c>
      <c r="P86" s="16"/>
      <c r="Q86" s="16"/>
      <c r="R86" s="16"/>
      <c r="S86" s="95">
        <f>+S68</f>
        <v>8</v>
      </c>
      <c r="T86" s="16"/>
      <c r="U86" s="57">
        <f t="shared" si="8"/>
        <v>56.94444444444445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'14 ABRIL (MARTES)'!M87</f>
        <v>376680.2</v>
      </c>
      <c r="L87" s="16"/>
      <c r="M87" s="107">
        <f t="shared" si="6"/>
        <v>376825.2</v>
      </c>
      <c r="N87" s="16"/>
      <c r="O87" s="118">
        <v>145</v>
      </c>
      <c r="P87" s="16"/>
      <c r="Q87" s="16"/>
      <c r="R87" s="16"/>
      <c r="S87" s="95">
        <f t="shared" si="7"/>
        <v>8</v>
      </c>
      <c r="T87" s="16"/>
      <c r="U87" s="57">
        <f t="shared" si="8"/>
        <v>99.04371584699453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'14 ABRIL (MARTES)'!M88</f>
        <v>400792</v>
      </c>
      <c r="L88" s="16"/>
      <c r="M88" s="107">
        <f t="shared" si="6"/>
        <v>400902</v>
      </c>
      <c r="N88" s="16"/>
      <c r="O88" s="118">
        <v>110</v>
      </c>
      <c r="P88" s="16"/>
      <c r="Q88" s="16"/>
      <c r="R88" s="16"/>
      <c r="S88" s="95">
        <f t="shared" si="7"/>
        <v>8</v>
      </c>
      <c r="T88" s="16"/>
      <c r="U88" s="57">
        <f t="shared" si="8"/>
        <v>71.614583333333329</v>
      </c>
      <c r="V88" s="58"/>
      <c r="W88" s="110"/>
      <c r="Y88" s="110"/>
      <c r="Z88" s="110"/>
    </row>
    <row r="89" spans="1:26" ht="12" customHeight="1" x14ac:dyDescent="0.2">
      <c r="A89" s="115" t="s">
        <v>57</v>
      </c>
      <c r="B89" s="12">
        <v>1</v>
      </c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'14 ABRIL (MARTES)'!M89</f>
        <v>405212</v>
      </c>
      <c r="L89" s="16"/>
      <c r="M89" s="107">
        <f t="shared" si="6"/>
        <v>405362</v>
      </c>
      <c r="N89" s="16"/>
      <c r="O89" s="118">
        <v>150</v>
      </c>
      <c r="P89" s="16"/>
      <c r="Q89" s="16"/>
      <c r="R89" s="16"/>
      <c r="S89" s="95">
        <f t="shared" si="7"/>
        <v>8</v>
      </c>
      <c r="T89" s="16"/>
      <c r="U89" s="57">
        <f t="shared" si="8"/>
        <v>82.020997375328079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'14 ABRIL (MARTES)'!M90</f>
        <v>388528.3</v>
      </c>
      <c r="L90" s="16"/>
      <c r="M90" s="107">
        <f t="shared" si="6"/>
        <v>388642.3</v>
      </c>
      <c r="N90" s="16"/>
      <c r="O90" s="118">
        <v>114</v>
      </c>
      <c r="P90" s="16"/>
      <c r="Q90" s="16"/>
      <c r="R90" s="16"/>
      <c r="S90" s="95">
        <f t="shared" si="7"/>
        <v>8</v>
      </c>
      <c r="T90" s="16"/>
      <c r="U90" s="57">
        <f t="shared" si="8"/>
        <v>69.852941176470594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82.51363109103788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62</v>
      </c>
      <c r="O108" s="197"/>
      <c r="P108" s="197"/>
      <c r="Q108" s="197"/>
      <c r="R108" s="8" t="s">
        <v>26</v>
      </c>
      <c r="S108" s="198" t="s">
        <v>63</v>
      </c>
      <c r="T108" s="197"/>
      <c r="U108" s="197"/>
      <c r="W108" s="8" t="s">
        <v>12</v>
      </c>
      <c r="X108" s="8"/>
      <c r="Y108" s="199">
        <v>46127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205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7.6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'14 ABRIL (MARTES)'!M125</f>
        <v>487649.39999999997</v>
      </c>
      <c r="L125" s="16"/>
      <c r="M125" s="107">
        <f>K125+O125</f>
        <v>487738.39999999997</v>
      </c>
      <c r="N125" s="16"/>
      <c r="O125" s="118">
        <v>89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66.220238095238088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'14 ABRIL (MARTES)'!M126</f>
        <v>549011.6</v>
      </c>
      <c r="L126" s="16"/>
      <c r="M126" s="107">
        <f t="shared" ref="M126:M129" si="11">K126+O126</f>
        <v>549092.6</v>
      </c>
      <c r="N126" s="16"/>
      <c r="O126" s="118">
        <v>81</v>
      </c>
      <c r="P126" s="16"/>
      <c r="R126" s="16"/>
      <c r="S126" s="64">
        <v>6</v>
      </c>
      <c r="T126" s="16"/>
      <c r="U126" s="57">
        <f t="shared" si="10"/>
        <v>75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'14 ABRIL (MARTES)'!M127</f>
        <v>525569.4</v>
      </c>
      <c r="L127" s="16"/>
      <c r="M127" s="107">
        <f t="shared" si="11"/>
        <v>525680.4</v>
      </c>
      <c r="N127" s="16"/>
      <c r="O127" s="118">
        <v>111</v>
      </c>
      <c r="P127" s="16"/>
      <c r="R127" s="16"/>
      <c r="S127" s="64">
        <f>+S124</f>
        <v>8</v>
      </c>
      <c r="T127" s="16"/>
      <c r="U127" s="57">
        <f t="shared" si="10"/>
        <v>77.083333333333329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'14 ABRIL (MARTES)'!M128</f>
        <v>603352</v>
      </c>
      <c r="L128" s="16"/>
      <c r="M128" s="107">
        <f t="shared" si="11"/>
        <v>603471</v>
      </c>
      <c r="N128" s="16"/>
      <c r="O128" s="118">
        <v>119</v>
      </c>
      <c r="P128" s="16"/>
      <c r="R128" s="16"/>
      <c r="S128" s="64">
        <f t="shared" si="9"/>
        <v>8</v>
      </c>
      <c r="T128" s="16"/>
      <c r="U128" s="57">
        <f t="shared" si="10"/>
        <v>85.488505747126439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'14 ABRIL (MARTES)'!M129</f>
        <v>649607</v>
      </c>
      <c r="L129" s="16"/>
      <c r="M129" s="107">
        <f t="shared" si="11"/>
        <v>649730</v>
      </c>
      <c r="N129" s="16"/>
      <c r="O129" s="118">
        <v>123</v>
      </c>
      <c r="P129" s="16"/>
      <c r="R129" s="16"/>
      <c r="S129" s="64">
        <f t="shared" si="9"/>
        <v>8</v>
      </c>
      <c r="T129" s="16"/>
      <c r="U129" s="57">
        <f t="shared" si="10"/>
        <v>88.362068965517238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78.430829228243013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7.3888888888888893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'14 ABRIL (MARTES)'!M140</f>
        <v>565607.2999999997</v>
      </c>
      <c r="L140" s="16"/>
      <c r="M140" s="107">
        <f>K140+O140</f>
        <v>565721.2999999997</v>
      </c>
      <c r="N140" s="16"/>
      <c r="O140" s="118">
        <v>114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83.04195804195804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'14 ABRIL (MARTES)'!M141</f>
        <v>656324.20000000019</v>
      </c>
      <c r="L141" s="16"/>
      <c r="M141" s="107">
        <f t="shared" ref="M141:M148" si="13">K141+O141</f>
        <v>656409.20000000019</v>
      </c>
      <c r="N141" s="16"/>
      <c r="O141" s="118">
        <v>85</v>
      </c>
      <c r="P141" s="16"/>
      <c r="R141" s="58"/>
      <c r="S141" s="95">
        <v>5.5</v>
      </c>
      <c r="T141" s="58"/>
      <c r="U141" s="57">
        <f t="shared" si="12"/>
        <v>95.046405009504639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'14 ABRIL (MARTES)'!M142</f>
        <v>566259.29999999981</v>
      </c>
      <c r="L142" s="16"/>
      <c r="M142" s="107">
        <f t="shared" si="13"/>
        <v>566371.29999999981</v>
      </c>
      <c r="N142" s="16"/>
      <c r="O142" s="118">
        <v>112</v>
      </c>
      <c r="P142" s="16"/>
      <c r="R142" s="58"/>
      <c r="S142" s="64">
        <f>+S139</f>
        <v>8</v>
      </c>
      <c r="T142" s="58"/>
      <c r="U142" s="57">
        <f t="shared" si="12"/>
        <v>81.300813008130078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'14 ABRIL (MARTES)'!M143</f>
        <v>575093.79999999946</v>
      </c>
      <c r="L143" s="16"/>
      <c r="M143" s="107">
        <f t="shared" si="13"/>
        <v>575223.79999999946</v>
      </c>
      <c r="N143" s="16"/>
      <c r="O143" s="118">
        <v>130</v>
      </c>
      <c r="P143" s="16"/>
      <c r="R143" s="58"/>
      <c r="S143" s="64">
        <f t="shared" ref="S143:S146" si="14">+S142</f>
        <v>8</v>
      </c>
      <c r="T143" s="58"/>
      <c r="U143" s="57">
        <f t="shared" si="12"/>
        <v>89.679911699779254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'14 ABRIL (MARTES)'!M144</f>
        <v>570443.2999999997</v>
      </c>
      <c r="L144" s="16"/>
      <c r="M144" s="107">
        <f t="shared" si="13"/>
        <v>570558.2999999997</v>
      </c>
      <c r="N144" s="16"/>
      <c r="O144" s="118">
        <v>115</v>
      </c>
      <c r="P144" s="16"/>
      <c r="R144" s="58"/>
      <c r="S144" s="64">
        <f t="shared" si="14"/>
        <v>8</v>
      </c>
      <c r="T144" s="58"/>
      <c r="U144" s="57">
        <f t="shared" si="12"/>
        <v>81.490929705215422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'14 ABRIL (MARTES)'!M145</f>
        <v>601323.99999999953</v>
      </c>
      <c r="L145" s="16"/>
      <c r="M145" s="107">
        <f t="shared" si="13"/>
        <v>601419.99999999953</v>
      </c>
      <c r="N145" s="16"/>
      <c r="O145" s="118">
        <v>96</v>
      </c>
      <c r="P145" s="16"/>
      <c r="R145" s="58"/>
      <c r="S145" s="64">
        <f t="shared" si="14"/>
        <v>8</v>
      </c>
      <c r="T145" s="58"/>
      <c r="U145" s="57">
        <f t="shared" si="12"/>
        <v>66.006600660066013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'14 ABRIL (MARTES)'!M146</f>
        <v>556025.33999999973</v>
      </c>
      <c r="L146" s="16"/>
      <c r="M146" s="107">
        <f t="shared" si="13"/>
        <v>556148.33999999973</v>
      </c>
      <c r="N146" s="16"/>
      <c r="O146" s="118">
        <v>123</v>
      </c>
      <c r="P146" s="16"/>
      <c r="R146" s="58"/>
      <c r="S146" s="64">
        <f t="shared" si="14"/>
        <v>8</v>
      </c>
      <c r="T146" s="58"/>
      <c r="U146" s="57">
        <f t="shared" si="12"/>
        <v>85.416666666666671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'14 ABRIL (MARTES)'!M147</f>
        <v>573911.59999999928</v>
      </c>
      <c r="L147" s="16"/>
      <c r="M147" s="107">
        <f t="shared" si="13"/>
        <v>573995.59999999928</v>
      </c>
      <c r="N147" s="16"/>
      <c r="O147" s="118">
        <v>84</v>
      </c>
      <c r="P147" s="16"/>
      <c r="R147" s="58"/>
      <c r="S147" s="64">
        <v>5</v>
      </c>
      <c r="T147" s="58"/>
      <c r="U147" s="57">
        <f t="shared" si="12"/>
        <v>91.803278688524586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'14 ABRIL (MARTES)'!M148</f>
        <v>610113.39999999967</v>
      </c>
      <c r="L148" s="16"/>
      <c r="M148" s="107">
        <f t="shared" si="13"/>
        <v>610238.39999999967</v>
      </c>
      <c r="N148" s="16"/>
      <c r="O148" s="118">
        <v>125</v>
      </c>
      <c r="P148" s="16"/>
      <c r="R148" s="58"/>
      <c r="S148" s="64">
        <f>+S139</f>
        <v>8</v>
      </c>
      <c r="T148" s="58"/>
      <c r="U148" s="57">
        <f t="shared" si="12"/>
        <v>84.005376344086017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84.199104424881199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8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'14 ABRIL (MARTES)'!M158</f>
        <v>363814.6</v>
      </c>
      <c r="L158" s="16"/>
      <c r="M158" s="107">
        <f t="shared" ref="M158:M179" si="15">K158+O158</f>
        <v>363963.6</v>
      </c>
      <c r="N158" s="16"/>
      <c r="O158" s="118">
        <v>149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77.604166666666657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'14 ABRIL (MARTES)'!M159</f>
        <v>348031</v>
      </c>
      <c r="L159" s="16"/>
      <c r="M159" s="107">
        <f t="shared" si="15"/>
        <v>348164</v>
      </c>
      <c r="N159" s="16"/>
      <c r="O159" s="118">
        <v>133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98.958333333333343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'14 ABRIL (MARTES)'!M160</f>
        <v>377203.3</v>
      </c>
      <c r="L160" s="16"/>
      <c r="M160" s="107">
        <f t="shared" si="15"/>
        <v>377310.3</v>
      </c>
      <c r="N160" s="16"/>
      <c r="O160" s="118">
        <v>107</v>
      </c>
      <c r="P160" s="16"/>
      <c r="Q160" s="16"/>
      <c r="R160" s="16"/>
      <c r="S160" s="64">
        <f t="shared" si="16"/>
        <v>8</v>
      </c>
      <c r="T160" s="16"/>
      <c r="U160" s="57">
        <f t="shared" si="17"/>
        <v>58.662280701754391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'14 ABRIL (MARTES)'!M161</f>
        <v>381947</v>
      </c>
      <c r="L161" s="16"/>
      <c r="M161" s="107">
        <f t="shared" si="15"/>
        <v>382093</v>
      </c>
      <c r="N161" s="16"/>
      <c r="O161" s="118">
        <v>146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86.904761904761898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'14 ABRIL (MARTES)'!M162</f>
        <v>377035.5</v>
      </c>
      <c r="L162" s="16"/>
      <c r="M162" s="107">
        <f t="shared" si="15"/>
        <v>377187.5</v>
      </c>
      <c r="N162" s="16"/>
      <c r="O162" s="118">
        <v>152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98.958333333333343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'14 ABRIL (MARTES)'!M163</f>
        <v>379240.1</v>
      </c>
      <c r="L163" s="16"/>
      <c r="M163" s="107">
        <f t="shared" si="15"/>
        <v>379391.1</v>
      </c>
      <c r="N163" s="16"/>
      <c r="O163" s="118">
        <v>151</v>
      </c>
      <c r="P163" s="16"/>
      <c r="Q163" s="16"/>
      <c r="R163" s="16"/>
      <c r="S163" s="64">
        <f t="shared" si="16"/>
        <v>8</v>
      </c>
      <c r="T163" s="16"/>
      <c r="U163" s="57">
        <f t="shared" si="17"/>
        <v>93.905472636815929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'14 ABRIL (MARTES)'!M164</f>
        <v>595790.7999999997</v>
      </c>
      <c r="L164" s="16"/>
      <c r="M164" s="107">
        <f t="shared" si="15"/>
        <v>595922.7999999997</v>
      </c>
      <c r="N164" s="16"/>
      <c r="O164" s="118">
        <v>132</v>
      </c>
      <c r="P164" s="16"/>
      <c r="Q164" s="16"/>
      <c r="R164" s="16"/>
      <c r="S164" s="64">
        <f t="shared" si="16"/>
        <v>8</v>
      </c>
      <c r="T164" s="16"/>
      <c r="U164" s="57">
        <f t="shared" si="17"/>
        <v>91.059602649006621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'14 ABRIL (MARTES)'!M165</f>
        <v>571951.39999999967</v>
      </c>
      <c r="L165" s="16"/>
      <c r="M165" s="107">
        <f t="shared" si="15"/>
        <v>572083.39999999967</v>
      </c>
      <c r="N165" s="16"/>
      <c r="O165" s="118">
        <v>132</v>
      </c>
      <c r="P165" s="16"/>
      <c r="Q165" s="16"/>
      <c r="R165" s="16"/>
      <c r="S165" s="64">
        <f t="shared" si="16"/>
        <v>8</v>
      </c>
      <c r="T165" s="16"/>
      <c r="U165" s="57">
        <f t="shared" si="17"/>
        <v>91.059602649006621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'14 ABRIL (MARTES)'!M166</f>
        <v>619647.29999999946</v>
      </c>
      <c r="L166" s="16"/>
      <c r="M166" s="107">
        <f t="shared" si="15"/>
        <v>619778.29999999946</v>
      </c>
      <c r="N166" s="16"/>
      <c r="O166" s="118">
        <v>131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89.775219298245617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'14 ABRIL (MARTES)'!M167</f>
        <v>586351.89999999909</v>
      </c>
      <c r="L167" s="16"/>
      <c r="M167" s="107">
        <f t="shared" si="15"/>
        <v>586453.89999999909</v>
      </c>
      <c r="N167" s="16"/>
      <c r="O167" s="118">
        <v>102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74.561403508771932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'14 ABRIL (MARTES)'!M168</f>
        <v>582859.69999999995</v>
      </c>
      <c r="L168" s="16"/>
      <c r="M168" s="107">
        <f t="shared" si="15"/>
        <v>582921.69999999995</v>
      </c>
      <c r="N168" s="16"/>
      <c r="O168" s="118">
        <v>62</v>
      </c>
      <c r="P168" s="16"/>
      <c r="Q168" s="16"/>
      <c r="R168" s="16"/>
      <c r="S168" s="64">
        <f t="shared" si="16"/>
        <v>8</v>
      </c>
      <c r="T168" s="16"/>
      <c r="U168" s="57">
        <f t="shared" si="17"/>
        <v>43.055555555555557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'14 ABRIL (MARTES)'!M169</f>
        <v>554817.99999999977</v>
      </c>
      <c r="L169" s="16"/>
      <c r="M169" s="107">
        <f t="shared" si="15"/>
        <v>554939.99999999977</v>
      </c>
      <c r="N169" s="16"/>
      <c r="O169" s="118">
        <v>122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82.521645021645014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'14 ABRIL (MARTES)'!M170</f>
        <v>614553.60000000009</v>
      </c>
      <c r="L170" s="16"/>
      <c r="M170" s="107">
        <f t="shared" si="15"/>
        <v>614681.60000000009</v>
      </c>
      <c r="N170" s="16"/>
      <c r="O170" s="118">
        <v>128</v>
      </c>
      <c r="P170" s="16"/>
      <c r="Q170" s="16"/>
      <c r="R170" s="16"/>
      <c r="S170" s="64">
        <f t="shared" si="16"/>
        <v>8</v>
      </c>
      <c r="T170" s="16"/>
      <c r="U170" s="57">
        <f t="shared" si="17"/>
        <v>80.808080808080803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'14 ABRIL (MARTES)'!M171</f>
        <v>546043.69999999949</v>
      </c>
      <c r="L171" s="16"/>
      <c r="M171" s="107">
        <f t="shared" si="15"/>
        <v>546144.69999999949</v>
      </c>
      <c r="N171" s="16"/>
      <c r="O171" s="118">
        <v>101</v>
      </c>
      <c r="P171" s="16"/>
      <c r="Q171" s="16"/>
      <c r="R171" s="16"/>
      <c r="S171" s="64">
        <f t="shared" si="16"/>
        <v>8</v>
      </c>
      <c r="T171" s="16"/>
      <c r="U171" s="57">
        <f t="shared" si="17"/>
        <v>82.841207349081358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'14 ABRIL (MARTES)'!M172</f>
        <v>603448.09999999974</v>
      </c>
      <c r="L172" s="16"/>
      <c r="M172" s="107">
        <f t="shared" si="15"/>
        <v>603572.09999999974</v>
      </c>
      <c r="N172" s="16"/>
      <c r="O172" s="118">
        <v>124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97.11779448621553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'14 ABRIL (MARTES)'!M173</f>
        <v>571169.49999999977</v>
      </c>
      <c r="L173" s="16"/>
      <c r="M173" s="107">
        <f t="shared" si="15"/>
        <v>571272.49999999977</v>
      </c>
      <c r="N173" s="16"/>
      <c r="O173" s="118">
        <v>103</v>
      </c>
      <c r="P173" s="16"/>
      <c r="Q173" s="16"/>
      <c r="R173" s="16"/>
      <c r="S173" s="64">
        <f t="shared" si="16"/>
        <v>8</v>
      </c>
      <c r="T173" s="16"/>
      <c r="U173" s="57">
        <f t="shared" si="17"/>
        <v>65.025252525252526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'14 ABRIL (MARTES)'!M174</f>
        <v>549167.29999999935</v>
      </c>
      <c r="L174" s="16"/>
      <c r="M174" s="107">
        <f t="shared" si="15"/>
        <v>549278.29999999935</v>
      </c>
      <c r="N174" s="16"/>
      <c r="O174" s="118">
        <v>111</v>
      </c>
      <c r="P174" s="16"/>
      <c r="Q174" s="16"/>
      <c r="R174" s="16"/>
      <c r="S174" s="64">
        <f t="shared" si="16"/>
        <v>8</v>
      </c>
      <c r="T174" s="16"/>
      <c r="U174" s="57">
        <f t="shared" si="17"/>
        <v>72.265625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'14 ABRIL (MARTES)'!M175</f>
        <v>571791.19999999949</v>
      </c>
      <c r="L175" s="16"/>
      <c r="M175" s="107">
        <f t="shared" si="15"/>
        <v>571912.19999999949</v>
      </c>
      <c r="N175" s="16"/>
      <c r="O175" s="118">
        <v>121</v>
      </c>
      <c r="P175" s="16"/>
      <c r="Q175" s="16"/>
      <c r="R175" s="16"/>
      <c r="S175" s="64">
        <f t="shared" si="16"/>
        <v>8</v>
      </c>
      <c r="T175" s="16"/>
      <c r="U175" s="57">
        <f t="shared" si="17"/>
        <v>84.027777777777786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'14 ABRIL (MARTES)'!M176</f>
        <v>349946.5</v>
      </c>
      <c r="L176" s="16"/>
      <c r="M176" s="107">
        <f t="shared" si="15"/>
        <v>350088.5</v>
      </c>
      <c r="N176" s="16"/>
      <c r="O176" s="118">
        <v>142</v>
      </c>
      <c r="P176" s="16"/>
      <c r="Q176" s="16"/>
      <c r="R176" s="16"/>
      <c r="S176" s="64">
        <f t="shared" si="16"/>
        <v>8</v>
      </c>
      <c r="T176" s="16"/>
      <c r="U176" s="57">
        <f t="shared" si="17"/>
        <v>96.994535519125691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'14 ABRIL (MARTES)'!M177</f>
        <v>369195.60000000003</v>
      </c>
      <c r="L177" s="16"/>
      <c r="M177" s="107">
        <f t="shared" si="15"/>
        <v>369272.60000000003</v>
      </c>
      <c r="N177" s="16"/>
      <c r="O177" s="118">
        <v>77</v>
      </c>
      <c r="P177" s="16"/>
      <c r="Q177" s="16"/>
      <c r="R177" s="16"/>
      <c r="S177" s="64">
        <f t="shared" si="16"/>
        <v>8</v>
      </c>
      <c r="T177" s="16"/>
      <c r="U177" s="57">
        <f t="shared" si="17"/>
        <v>50.130208333333329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'14 ABRIL (MARTES)'!M178</f>
        <v>379099</v>
      </c>
      <c r="L178" s="16"/>
      <c r="M178" s="107">
        <f t="shared" si="15"/>
        <v>379249</v>
      </c>
      <c r="N178" s="16"/>
      <c r="O178" s="118">
        <v>150</v>
      </c>
      <c r="P178" s="16"/>
      <c r="Q178" s="16"/>
      <c r="R178" s="16"/>
      <c r="S178" s="64">
        <f t="shared" si="16"/>
        <v>8</v>
      </c>
      <c r="T178" s="16"/>
      <c r="U178" s="57">
        <f t="shared" si="17"/>
        <v>82.020997375328079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'14 ABRIL (MARTES)'!M179</f>
        <v>361526</v>
      </c>
      <c r="L179" s="16"/>
      <c r="M179" s="107">
        <f t="shared" si="15"/>
        <v>361639</v>
      </c>
      <c r="N179" s="16"/>
      <c r="O179" s="118">
        <v>113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69.240196078431367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80.340820568705581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63</v>
      </c>
      <c r="T197" s="197"/>
      <c r="U197" s="197"/>
      <c r="W197" s="8" t="s">
        <v>12</v>
      </c>
      <c r="X197" s="8"/>
      <c r="Y197" s="199">
        <v>46127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208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7.2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'14 ABRIL (MARTES)'!M214</f>
        <v>492601.59999999998</v>
      </c>
      <c r="L214" s="16"/>
      <c r="M214" s="107">
        <f>K214+O214</f>
        <v>492697.59999999998</v>
      </c>
      <c r="N214" s="16"/>
      <c r="O214" s="118">
        <v>96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71.428571428571431</v>
      </c>
      <c r="V214" s="16"/>
      <c r="W214" s="141"/>
      <c r="Y214" s="109"/>
      <c r="Z214" s="109"/>
    </row>
    <row r="215" spans="1:26" x14ac:dyDescent="0.2">
      <c r="A215" s="115" t="s">
        <v>191</v>
      </c>
      <c r="B215" s="12">
        <v>1</v>
      </c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'14 ABRIL (MARTES)'!M215</f>
        <v>551318</v>
      </c>
      <c r="L215" s="16"/>
      <c r="M215" s="107">
        <f t="shared" ref="M215:M218" si="20">K215+O215</f>
        <v>551381</v>
      </c>
      <c r="N215" s="16"/>
      <c r="O215" s="118">
        <v>63</v>
      </c>
      <c r="P215" s="16"/>
      <c r="R215" s="16"/>
      <c r="S215" s="95">
        <v>4</v>
      </c>
      <c r="T215" s="16"/>
      <c r="U215" s="57">
        <f t="shared" si="19"/>
        <v>87.5</v>
      </c>
      <c r="V215" s="16"/>
      <c r="W215" s="141"/>
      <c r="Y215" s="109"/>
      <c r="Z215" s="109"/>
    </row>
    <row r="216" spans="1:26" x14ac:dyDescent="0.2">
      <c r="A216" s="115" t="s">
        <v>206</v>
      </c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'14 ABRIL (MARTES)'!M216</f>
        <v>532684</v>
      </c>
      <c r="L216" s="16"/>
      <c r="M216" s="107">
        <f t="shared" si="20"/>
        <v>532791</v>
      </c>
      <c r="N216" s="16"/>
      <c r="O216" s="118">
        <v>107</v>
      </c>
      <c r="P216" s="16"/>
      <c r="R216" s="16"/>
      <c r="S216" s="95">
        <f>+S213</f>
        <v>8</v>
      </c>
      <c r="T216" s="16"/>
      <c r="U216" s="57">
        <f t="shared" si="19"/>
        <v>74.305555555555557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'14 ABRIL (MARTES)'!M217</f>
        <v>609017</v>
      </c>
      <c r="L217" s="16"/>
      <c r="M217" s="107">
        <f t="shared" si="20"/>
        <v>609144</v>
      </c>
      <c r="N217" s="16"/>
      <c r="O217" s="118">
        <v>127</v>
      </c>
      <c r="P217" s="16"/>
      <c r="R217" s="16"/>
      <c r="S217" s="95">
        <f t="shared" si="18"/>
        <v>8</v>
      </c>
      <c r="T217" s="16"/>
      <c r="U217" s="57">
        <f t="shared" si="19"/>
        <v>91.235632183908052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'14 ABRIL (MARTES)'!M218</f>
        <v>660533</v>
      </c>
      <c r="L218" s="16"/>
      <c r="M218" s="107">
        <f t="shared" si="20"/>
        <v>660660</v>
      </c>
      <c r="N218" s="16"/>
      <c r="O218" s="118">
        <v>127</v>
      </c>
      <c r="P218" s="16"/>
      <c r="R218" s="16"/>
      <c r="S218" s="95">
        <f t="shared" si="18"/>
        <v>8</v>
      </c>
      <c r="T218" s="16"/>
      <c r="U218" s="57">
        <f t="shared" si="19"/>
        <v>91.235632183908052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83.141078270388604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8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'14 ABRIL (MARTES)'!M229</f>
        <v>565875.19999999995</v>
      </c>
      <c r="L229" s="16"/>
      <c r="M229" s="107">
        <f>K229+O229</f>
        <v>565981.19999999995</v>
      </c>
      <c r="N229" s="16"/>
      <c r="O229" s="118">
        <v>106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77.214452214452223</v>
      </c>
      <c r="V229" s="58"/>
      <c r="W229" s="141"/>
      <c r="Y229" s="109"/>
      <c r="Z229" s="109"/>
    </row>
    <row r="230" spans="1:26" x14ac:dyDescent="0.2">
      <c r="A230" s="115" t="s">
        <v>191</v>
      </c>
      <c r="B230" s="12">
        <v>1</v>
      </c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'14 ABRIL (MARTES)'!M230</f>
        <v>656498.69999999995</v>
      </c>
      <c r="L230" s="16"/>
      <c r="M230" s="107">
        <f t="shared" ref="M230:M237" si="22">K230+O230</f>
        <v>656577.69999999995</v>
      </c>
      <c r="N230" s="16"/>
      <c r="O230" s="118">
        <v>79</v>
      </c>
      <c r="P230" s="16"/>
      <c r="R230" s="58"/>
      <c r="S230" s="95">
        <v>8</v>
      </c>
      <c r="T230" s="58"/>
      <c r="U230" s="57">
        <f t="shared" si="21"/>
        <v>60.731857318573184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'14 ABRIL (MARTES)'!M231</f>
        <v>570590.89999999991</v>
      </c>
      <c r="L231" s="16"/>
      <c r="M231" s="107">
        <f t="shared" si="22"/>
        <v>570695.89999999991</v>
      </c>
      <c r="N231" s="16"/>
      <c r="O231" s="118">
        <v>105</v>
      </c>
      <c r="P231" s="16"/>
      <c r="R231" s="58"/>
      <c r="S231" s="95">
        <f>+S228</f>
        <v>8</v>
      </c>
      <c r="T231" s="58"/>
      <c r="U231" s="57">
        <f t="shared" si="21"/>
        <v>76.219512195121951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'14 ABRIL (MARTES)'!M232</f>
        <v>576689.70000000007</v>
      </c>
      <c r="L232" s="16"/>
      <c r="M232" s="107">
        <f t="shared" si="22"/>
        <v>576812.70000000007</v>
      </c>
      <c r="N232" s="16"/>
      <c r="O232" s="118">
        <v>123</v>
      </c>
      <c r="P232" s="16"/>
      <c r="R232" s="58"/>
      <c r="S232" s="95">
        <f t="shared" ref="S232:S236" si="23">+S231</f>
        <v>8</v>
      </c>
      <c r="T232" s="58"/>
      <c r="U232" s="57">
        <f t="shared" si="21"/>
        <v>84.850993377483448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'14 ABRIL (MARTES)'!M233</f>
        <v>570062.5</v>
      </c>
      <c r="L233" s="16"/>
      <c r="M233" s="107">
        <f t="shared" si="22"/>
        <v>570190.5</v>
      </c>
      <c r="N233" s="16"/>
      <c r="O233" s="118">
        <v>128</v>
      </c>
      <c r="P233" s="16"/>
      <c r="R233" s="58"/>
      <c r="S233" s="95">
        <f t="shared" si="23"/>
        <v>8</v>
      </c>
      <c r="T233" s="58"/>
      <c r="U233" s="57">
        <f t="shared" si="21"/>
        <v>90.702947845804999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'14 ABRIL (MARTES)'!M234</f>
        <v>597010.6</v>
      </c>
      <c r="L234" s="16"/>
      <c r="M234" s="107">
        <f t="shared" si="22"/>
        <v>597114.6</v>
      </c>
      <c r="N234" s="16"/>
      <c r="O234" s="118">
        <v>104</v>
      </c>
      <c r="P234" s="16"/>
      <c r="R234" s="58"/>
      <c r="S234" s="95">
        <f t="shared" si="23"/>
        <v>8</v>
      </c>
      <c r="T234" s="58"/>
      <c r="U234" s="57">
        <f t="shared" si="21"/>
        <v>71.507150715071504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'14 ABRIL (MARTES)'!M235</f>
        <v>554836.5</v>
      </c>
      <c r="L235" s="16"/>
      <c r="M235" s="107">
        <f t="shared" si="22"/>
        <v>554959.5</v>
      </c>
      <c r="N235" s="16"/>
      <c r="O235" s="118">
        <v>123</v>
      </c>
      <c r="P235" s="16"/>
      <c r="R235" s="58"/>
      <c r="S235" s="95">
        <f t="shared" si="23"/>
        <v>8</v>
      </c>
      <c r="T235" s="58"/>
      <c r="U235" s="57">
        <f t="shared" si="21"/>
        <v>85.416666666666671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'14 ABRIL (MARTES)'!M236</f>
        <v>572540</v>
      </c>
      <c r="L236" s="16"/>
      <c r="M236" s="107">
        <f t="shared" si="22"/>
        <v>572630</v>
      </c>
      <c r="N236" s="16"/>
      <c r="O236" s="118">
        <v>90</v>
      </c>
      <c r="P236" s="16"/>
      <c r="R236" s="58"/>
      <c r="S236" s="95">
        <f t="shared" si="23"/>
        <v>8</v>
      </c>
      <c r="T236" s="58"/>
      <c r="U236" s="57">
        <f t="shared" si="21"/>
        <v>61.47540983606558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'14 ABRIL (MARTES)'!M237</f>
        <v>608543</v>
      </c>
      <c r="L237" s="16"/>
      <c r="M237" s="107">
        <f t="shared" si="22"/>
        <v>608677</v>
      </c>
      <c r="N237" s="16"/>
      <c r="O237" s="118">
        <v>134</v>
      </c>
      <c r="P237" s="16"/>
      <c r="R237" s="58"/>
      <c r="S237" s="95">
        <f>+S228</f>
        <v>8</v>
      </c>
      <c r="T237" s="58"/>
      <c r="U237" s="57">
        <f t="shared" si="21"/>
        <v>90.053763440860209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77.574750401122202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7.75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'14 ABRIL (MARTES)'!M247</f>
        <v>364095</v>
      </c>
      <c r="L247" s="16"/>
      <c r="M247" s="107">
        <f t="shared" ref="M247:M268" si="24">K247+O247</f>
        <v>364240</v>
      </c>
      <c r="N247" s="16"/>
      <c r="O247" s="118">
        <v>145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75.520833333333329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'14 ABRIL (MARTES)'!M248</f>
        <v>343666</v>
      </c>
      <c r="L248" s="16"/>
      <c r="M248" s="107">
        <f t="shared" si="24"/>
        <v>343805</v>
      </c>
      <c r="N248" s="16"/>
      <c r="O248" s="118">
        <v>139</v>
      </c>
      <c r="P248" s="16"/>
      <c r="Q248" s="16"/>
      <c r="R248" s="16"/>
      <c r="S248" s="95">
        <f t="shared" si="25"/>
        <v>8</v>
      </c>
      <c r="T248" s="16"/>
      <c r="U248" s="57">
        <f t="shared" si="26"/>
        <v>103.42261904761905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'14 ABRIL (MARTES)'!M249</f>
        <v>374552</v>
      </c>
      <c r="L249" s="16"/>
      <c r="M249" s="107">
        <f t="shared" si="24"/>
        <v>374696</v>
      </c>
      <c r="N249" s="16"/>
      <c r="O249" s="118">
        <v>144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78.94736842105263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'14 ABRIL (MARTES)'!M250</f>
        <v>380461</v>
      </c>
      <c r="L250" s="16"/>
      <c r="M250" s="107">
        <f t="shared" si="24"/>
        <v>380605</v>
      </c>
      <c r="N250" s="16"/>
      <c r="O250" s="118">
        <v>144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85.714285714285708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'14 ABRIL (MARTES)'!M251</f>
        <v>374030</v>
      </c>
      <c r="L251" s="16"/>
      <c r="M251" s="107">
        <f t="shared" si="24"/>
        <v>374187</v>
      </c>
      <c r="N251" s="16"/>
      <c r="O251" s="118">
        <v>157</v>
      </c>
      <c r="P251" s="16"/>
      <c r="Q251" s="16"/>
      <c r="R251" s="16"/>
      <c r="S251" s="95">
        <f t="shared" si="25"/>
        <v>8</v>
      </c>
      <c r="T251" s="16"/>
      <c r="U251" s="57">
        <f t="shared" si="26"/>
        <v>102.21354166666666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'14 ABRIL (MARTES)'!M252</f>
        <v>379519</v>
      </c>
      <c r="L252" s="16"/>
      <c r="M252" s="107">
        <f t="shared" si="24"/>
        <v>379663</v>
      </c>
      <c r="N252" s="16"/>
      <c r="O252" s="118">
        <v>144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89.552238805970148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'14 ABRIL (MARTES)'!M253</f>
        <v>608091.49999999988</v>
      </c>
      <c r="L253" s="16"/>
      <c r="M253" s="107">
        <f t="shared" si="24"/>
        <v>608222.49999999988</v>
      </c>
      <c r="N253" s="16"/>
      <c r="O253" s="118">
        <v>131</v>
      </c>
      <c r="P253" s="16"/>
      <c r="Q253" s="16"/>
      <c r="R253" s="16"/>
      <c r="S253" s="95">
        <f t="shared" si="25"/>
        <v>8</v>
      </c>
      <c r="T253" s="16"/>
      <c r="U253" s="57">
        <f t="shared" si="26"/>
        <v>90.369757174392944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'14 ABRIL (MARTES)'!M254</f>
        <v>579874.19999999995</v>
      </c>
      <c r="L254" s="16"/>
      <c r="M254" s="107">
        <f t="shared" si="24"/>
        <v>579992.19999999995</v>
      </c>
      <c r="N254" s="16"/>
      <c r="O254" s="118">
        <v>118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81.401766004415009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'14 ABRIL (MARTES)'!M255</f>
        <v>633242.19999999995</v>
      </c>
      <c r="L255" s="16"/>
      <c r="M255" s="107">
        <f t="shared" si="24"/>
        <v>633353.19999999995</v>
      </c>
      <c r="N255" s="16"/>
      <c r="O255" s="118">
        <v>111</v>
      </c>
      <c r="P255" s="16"/>
      <c r="Q255" s="16"/>
      <c r="R255" s="16"/>
      <c r="S255" s="95">
        <f t="shared" si="25"/>
        <v>8</v>
      </c>
      <c r="T255" s="16"/>
      <c r="U255" s="57">
        <f t="shared" si="26"/>
        <v>76.069078947368425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'14 ABRIL (MARTES)'!M256</f>
        <v>597464</v>
      </c>
      <c r="L256" s="16"/>
      <c r="M256" s="107">
        <f t="shared" si="24"/>
        <v>597562</v>
      </c>
      <c r="N256" s="16"/>
      <c r="O256" s="118">
        <v>98</v>
      </c>
      <c r="P256" s="16"/>
      <c r="Q256" s="16"/>
      <c r="R256" s="16"/>
      <c r="S256" s="95">
        <f t="shared" si="25"/>
        <v>8</v>
      </c>
      <c r="T256" s="16"/>
      <c r="U256" s="57">
        <f t="shared" si="26"/>
        <v>71.637426900584799</v>
      </c>
      <c r="V256" s="58"/>
      <c r="Y256" s="109"/>
      <c r="Z256" s="109"/>
    </row>
    <row r="257" spans="1:26" x14ac:dyDescent="0.2">
      <c r="A257" s="115" t="s">
        <v>207</v>
      </c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'14 ABRIL (MARTES)'!M257</f>
        <v>591652</v>
      </c>
      <c r="L257" s="16"/>
      <c r="M257" s="107">
        <f t="shared" si="24"/>
        <v>591693</v>
      </c>
      <c r="N257" s="16"/>
      <c r="O257" s="118">
        <v>41</v>
      </c>
      <c r="P257" s="16"/>
      <c r="Q257" s="16"/>
      <c r="R257" s="16"/>
      <c r="S257" s="95">
        <v>2.5</v>
      </c>
      <c r="T257" s="16"/>
      <c r="U257" s="57">
        <f t="shared" si="26"/>
        <v>91.111111111111114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'14 ABRIL (MARTES)'!M258</f>
        <v>564651.80000000005</v>
      </c>
      <c r="L258" s="16"/>
      <c r="M258" s="107">
        <f t="shared" si="24"/>
        <v>564775.80000000005</v>
      </c>
      <c r="N258" s="16"/>
      <c r="O258" s="118">
        <v>124</v>
      </c>
      <c r="P258" s="16"/>
      <c r="Q258" s="16"/>
      <c r="R258" s="16"/>
      <c r="S258" s="95">
        <f>+S246</f>
        <v>8</v>
      </c>
      <c r="T258" s="16"/>
      <c r="U258" s="57">
        <f t="shared" si="26"/>
        <v>83.874458874458881</v>
      </c>
      <c r="V258" s="58"/>
      <c r="Y258" s="109"/>
      <c r="Z258" s="109"/>
    </row>
    <row r="259" spans="1:26" x14ac:dyDescent="0.2">
      <c r="A259" s="115" t="s">
        <v>127</v>
      </c>
      <c r="B259" s="12"/>
      <c r="C259" s="12">
        <v>1</v>
      </c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'14 ABRIL (MARTES)'!M259</f>
        <v>620350.19999999995</v>
      </c>
      <c r="L259" s="16"/>
      <c r="M259" s="107">
        <f t="shared" si="24"/>
        <v>620446.19999999995</v>
      </c>
      <c r="N259" s="16"/>
      <c r="O259" s="118">
        <v>96</v>
      </c>
      <c r="P259" s="16"/>
      <c r="Q259" s="16"/>
      <c r="R259" s="16"/>
      <c r="S259" s="95">
        <f t="shared" si="25"/>
        <v>8</v>
      </c>
      <c r="T259" s="16"/>
      <c r="U259" s="57">
        <f t="shared" si="26"/>
        <v>60.606060606060609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'14 ABRIL (MARTES)'!M260</f>
        <v>548405.19999999995</v>
      </c>
      <c r="L260" s="16"/>
      <c r="M260" s="107">
        <f t="shared" si="24"/>
        <v>548512.19999999995</v>
      </c>
      <c r="N260" s="16"/>
      <c r="O260" s="118">
        <v>107</v>
      </c>
      <c r="P260" s="16"/>
      <c r="Q260" s="16"/>
      <c r="R260" s="16"/>
      <c r="S260" s="95">
        <f t="shared" si="25"/>
        <v>8</v>
      </c>
      <c r="T260" s="16"/>
      <c r="U260" s="57">
        <f t="shared" si="26"/>
        <v>87.762467191601047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'14 ABRIL (MARTES)'!M261</f>
        <v>611258.80000000005</v>
      </c>
      <c r="L261" s="16"/>
      <c r="M261" s="107">
        <f t="shared" si="24"/>
        <v>611383.80000000005</v>
      </c>
      <c r="N261" s="16"/>
      <c r="O261" s="118">
        <v>125</v>
      </c>
      <c r="P261" s="16"/>
      <c r="Q261" s="16"/>
      <c r="R261" s="16"/>
      <c r="S261" s="95">
        <f t="shared" si="25"/>
        <v>8</v>
      </c>
      <c r="T261" s="16"/>
      <c r="U261" s="57">
        <f t="shared" si="26"/>
        <v>97.901002506265655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'14 ABRIL (MARTES)'!M262</f>
        <v>577023.79999999993</v>
      </c>
      <c r="L262" s="16"/>
      <c r="M262" s="107">
        <f t="shared" si="24"/>
        <v>577141.79999999993</v>
      </c>
      <c r="N262" s="16"/>
      <c r="O262" s="118">
        <v>118</v>
      </c>
      <c r="P262" s="16"/>
      <c r="Q262" s="16"/>
      <c r="R262" s="16"/>
      <c r="S262" s="95">
        <f t="shared" si="25"/>
        <v>8</v>
      </c>
      <c r="T262" s="16"/>
      <c r="U262" s="57">
        <f t="shared" si="26"/>
        <v>74.494949494949495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'14 ABRIL (MARTES)'!M263</f>
        <v>557419.1</v>
      </c>
      <c r="L263" s="16"/>
      <c r="M263" s="107">
        <f t="shared" si="24"/>
        <v>557535.1</v>
      </c>
      <c r="N263" s="16"/>
      <c r="O263" s="118">
        <v>116</v>
      </c>
      <c r="P263" s="16"/>
      <c r="Q263" s="16"/>
      <c r="R263" s="16"/>
      <c r="S263" s="95">
        <f t="shared" si="25"/>
        <v>8</v>
      </c>
      <c r="T263" s="16"/>
      <c r="U263" s="57">
        <f t="shared" si="26"/>
        <v>75.520833333333329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'14 ABRIL (MARTES)'!M264</f>
        <v>578159.9</v>
      </c>
      <c r="L264" s="16"/>
      <c r="M264" s="107">
        <f t="shared" si="24"/>
        <v>578265.9</v>
      </c>
      <c r="N264" s="16"/>
      <c r="O264" s="118">
        <v>106</v>
      </c>
      <c r="P264" s="16"/>
      <c r="Q264" s="16"/>
      <c r="R264" s="16"/>
      <c r="S264" s="95">
        <f t="shared" si="25"/>
        <v>8</v>
      </c>
      <c r="T264" s="16"/>
      <c r="U264" s="57">
        <f t="shared" si="26"/>
        <v>73.611111111111114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'14 ABRIL (MARTES)'!M265</f>
        <v>345860.4</v>
      </c>
      <c r="L265" s="16"/>
      <c r="M265" s="107">
        <f t="shared" si="24"/>
        <v>346013.4</v>
      </c>
      <c r="N265" s="16"/>
      <c r="O265" s="118">
        <v>153</v>
      </c>
      <c r="P265" s="16"/>
      <c r="Q265" s="16"/>
      <c r="R265" s="16"/>
      <c r="S265" s="95">
        <f t="shared" si="25"/>
        <v>8</v>
      </c>
      <c r="T265" s="16"/>
      <c r="U265" s="57">
        <f t="shared" si="26"/>
        <v>104.50819672131148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'14 ABRIL (MARTES)'!M266</f>
        <v>368965</v>
      </c>
      <c r="L266" s="16"/>
      <c r="M266" s="107">
        <f t="shared" si="24"/>
        <v>369105</v>
      </c>
      <c r="N266" s="16"/>
      <c r="O266" s="118">
        <v>140</v>
      </c>
      <c r="P266" s="16"/>
      <c r="Q266" s="16"/>
      <c r="R266" s="16"/>
      <c r="S266" s="95">
        <f t="shared" si="25"/>
        <v>8</v>
      </c>
      <c r="T266" s="16"/>
      <c r="U266" s="57">
        <f t="shared" si="26"/>
        <v>91.145833333333329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'14 ABRIL (MARTES)'!M267</f>
        <v>376627</v>
      </c>
      <c r="L267" s="16"/>
      <c r="M267" s="107">
        <f t="shared" si="24"/>
        <v>376782</v>
      </c>
      <c r="N267" s="16"/>
      <c r="O267" s="118">
        <v>155</v>
      </c>
      <c r="P267" s="16"/>
      <c r="Q267" s="16"/>
      <c r="R267" s="16"/>
      <c r="S267" s="95">
        <f t="shared" si="25"/>
        <v>8</v>
      </c>
      <c r="T267" s="16"/>
      <c r="U267" s="57">
        <f t="shared" si="26"/>
        <v>84.755030621172352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'14 ABRIL (MARTES)'!M268</f>
        <v>362231</v>
      </c>
      <c r="L268" s="16"/>
      <c r="M268" s="107">
        <f t="shared" si="24"/>
        <v>362341</v>
      </c>
      <c r="N268" s="16"/>
      <c r="O268" s="118">
        <v>110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67.401960784313729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83.979178713850487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WaE2SuCiniwlLewosOD6XoD/ivP3akYtrSj6aSzpE6MKN7oGPp9dEpsTgbU9sD+EmaG2Z91WmtR62qrmL0VsWA==" saltValue="Ii78Sx9ZSUOPFL0KdmedVQ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1523" priority="209" stopIfTrue="1" operator="equal">
      <formula>1</formula>
    </cfRule>
  </conditionalFormatting>
  <conditionalFormatting sqref="B100:D101">
    <cfRule type="cellIs" dxfId="1522" priority="145" stopIfTrue="1" operator="equal">
      <formula>1</formula>
    </cfRule>
  </conditionalFormatting>
  <conditionalFormatting sqref="B189:D190">
    <cfRule type="cellIs" dxfId="1521" priority="17" stopIfTrue="1" operator="equal">
      <formula>1</formula>
    </cfRule>
  </conditionalFormatting>
  <conditionalFormatting sqref="B278:D279">
    <cfRule type="cellIs" dxfId="1520" priority="51" stopIfTrue="1" operator="equal">
      <formula>1</formula>
    </cfRule>
  </conditionalFormatting>
  <conditionalFormatting sqref="B303:D308 B318:D326 B336:D357">
    <cfRule type="cellIs" dxfId="1519" priority="188" stopIfTrue="1" operator="equal">
      <formula>1</formula>
    </cfRule>
  </conditionalFormatting>
  <conditionalFormatting sqref="B367:D368">
    <cfRule type="cellIs" dxfId="1518" priority="34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517" priority="208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1516" priority="207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515" priority="186" stopIfTrue="1" operator="equal">
      <formula>0</formula>
    </cfRule>
    <cfRule type="cellIs" dxfId="1514" priority="187" stopIfTrue="1" operator="notEqual">
      <formula>0</formula>
    </cfRule>
  </conditionalFormatting>
  <conditionalFormatting sqref="H36:H41">
    <cfRule type="cellIs" dxfId="1513" priority="63" operator="lessThan">
      <formula>330</formula>
    </cfRule>
  </conditionalFormatting>
  <conditionalFormatting sqref="H51:H59">
    <cfRule type="cellIs" dxfId="1512" priority="62" operator="lessThan">
      <formula>360</formula>
    </cfRule>
  </conditionalFormatting>
  <conditionalFormatting sqref="H69:H74 H87:H90">
    <cfRule type="cellIs" dxfId="1511" priority="60" operator="lessThan">
      <formula>400</formula>
    </cfRule>
  </conditionalFormatting>
  <conditionalFormatting sqref="H75:H86">
    <cfRule type="cellIs" dxfId="1510" priority="61" operator="lessThan">
      <formula>360</formula>
    </cfRule>
  </conditionalFormatting>
  <conditionalFormatting sqref="H125:H130">
    <cfRule type="cellIs" dxfId="1509" priority="59" operator="lessThan">
      <formula>330</formula>
    </cfRule>
  </conditionalFormatting>
  <conditionalFormatting sqref="H140:H148">
    <cfRule type="cellIs" dxfId="1508" priority="58" operator="lessThan">
      <formula>360</formula>
    </cfRule>
  </conditionalFormatting>
  <conditionalFormatting sqref="H158:H163 H176:H179">
    <cfRule type="cellIs" dxfId="1507" priority="56" operator="lessThan">
      <formula>400</formula>
    </cfRule>
  </conditionalFormatting>
  <conditionalFormatting sqref="H164:H175">
    <cfRule type="cellIs" dxfId="1506" priority="57" operator="lessThan">
      <formula>360</formula>
    </cfRule>
  </conditionalFormatting>
  <conditionalFormatting sqref="H214:H219">
    <cfRule type="cellIs" dxfId="1505" priority="52" operator="lessThan">
      <formula>330</formula>
    </cfRule>
  </conditionalFormatting>
  <conditionalFormatting sqref="H228:H237">
    <cfRule type="cellIs" dxfId="1504" priority="53" operator="lessThan">
      <formula>360</formula>
    </cfRule>
  </conditionalFormatting>
  <conditionalFormatting sqref="H247:H252 H265:H268">
    <cfRule type="cellIs" dxfId="1503" priority="54" operator="lessThan">
      <formula>400</formula>
    </cfRule>
  </conditionalFormatting>
  <conditionalFormatting sqref="H253:H264">
    <cfRule type="cellIs" dxfId="1502" priority="55" operator="lessThan">
      <formula>360</formula>
    </cfRule>
  </conditionalFormatting>
  <conditionalFormatting sqref="H303:H308">
    <cfRule type="cellIs" dxfId="1501" priority="181" operator="lessThan">
      <formula>330</formula>
    </cfRule>
  </conditionalFormatting>
  <conditionalFormatting sqref="H318:H326 H342:H353">
    <cfRule type="cellIs" dxfId="1500" priority="180" operator="lessThan">
      <formula>360</formula>
    </cfRule>
  </conditionalFormatting>
  <conditionalFormatting sqref="H336:H341 H354:H357">
    <cfRule type="cellIs" dxfId="1499" priority="178" operator="lessThan">
      <formula>400</formula>
    </cfRule>
  </conditionalFormatting>
  <conditionalFormatting sqref="K95:K96 M95:M96 O95:O96 A100:A101">
    <cfRule type="cellIs" dxfId="1498" priority="144" stopIfTrue="1" operator="notEqual">
      <formula>0</formula>
    </cfRule>
    <cfRule type="cellIs" dxfId="1497" priority="143" stopIfTrue="1" operator="equal">
      <formula>0</formula>
    </cfRule>
  </conditionalFormatting>
  <conditionalFormatting sqref="K95:K96 M95:M96 O95:O96">
    <cfRule type="cellIs" dxfId="1496" priority="142" stopIfTrue="1" operator="notEqual">
      <formula>0</formula>
    </cfRule>
    <cfRule type="cellIs" dxfId="1495" priority="141" stopIfTrue="1" operator="equal">
      <formula>0</formula>
    </cfRule>
    <cfRule type="cellIs" dxfId="1494" priority="140" stopIfTrue="1" operator="notEqual">
      <formula>0</formula>
    </cfRule>
    <cfRule type="cellIs" dxfId="1493" priority="139" stopIfTrue="1" operator="equal">
      <formula>0</formula>
    </cfRule>
  </conditionalFormatting>
  <conditionalFormatting sqref="K100:K101">
    <cfRule type="cellIs" dxfId="1492" priority="124" stopIfTrue="1" operator="equal">
      <formula>0</formula>
    </cfRule>
    <cfRule type="cellIs" dxfId="1491" priority="125" stopIfTrue="1" operator="notEqual">
      <formula>0</formula>
    </cfRule>
  </conditionalFormatting>
  <conditionalFormatting sqref="K184:K185 M184:M185 O184:O185 A189:A190">
    <cfRule type="cellIs" dxfId="1490" priority="16" stopIfTrue="1" operator="notEqual">
      <formula>0</formula>
    </cfRule>
    <cfRule type="cellIs" dxfId="1489" priority="15" stopIfTrue="1" operator="equal">
      <formula>0</formula>
    </cfRule>
  </conditionalFormatting>
  <conditionalFormatting sqref="K184:K185 M184:M185 O184:O185">
    <cfRule type="cellIs" dxfId="1488" priority="12" stopIfTrue="1" operator="notEqual">
      <formula>0</formula>
    </cfRule>
    <cfRule type="cellIs" dxfId="1487" priority="11" stopIfTrue="1" operator="equal">
      <formula>0</formula>
    </cfRule>
    <cfRule type="cellIs" dxfId="1486" priority="13" stopIfTrue="1" operator="equal">
      <formula>0</formula>
    </cfRule>
    <cfRule type="cellIs" dxfId="1485" priority="14" stopIfTrue="1" operator="notEqual">
      <formula>0</formula>
    </cfRule>
  </conditionalFormatting>
  <conditionalFormatting sqref="K189:K190">
    <cfRule type="cellIs" dxfId="1484" priority="2" stopIfTrue="1" operator="notEqual">
      <formula>0</formula>
    </cfRule>
    <cfRule type="cellIs" dxfId="1483" priority="1" stopIfTrue="1" operator="equal">
      <formula>0</formula>
    </cfRule>
  </conditionalFormatting>
  <conditionalFormatting sqref="K273:K274 M273:M274 O273:O274 A278:A279">
    <cfRule type="cellIs" dxfId="1482" priority="50" stopIfTrue="1" operator="notEqual">
      <formula>0</formula>
    </cfRule>
    <cfRule type="cellIs" dxfId="1481" priority="49" stopIfTrue="1" operator="equal">
      <formula>0</formula>
    </cfRule>
  </conditionalFormatting>
  <conditionalFormatting sqref="K273:K274 M273:M274 O273:O274">
    <cfRule type="cellIs" dxfId="1480" priority="46" stopIfTrue="1" operator="notEqual">
      <formula>0</formula>
    </cfRule>
    <cfRule type="cellIs" dxfId="1479" priority="47" stopIfTrue="1" operator="equal">
      <formula>0</formula>
    </cfRule>
    <cfRule type="cellIs" dxfId="1478" priority="45" stopIfTrue="1" operator="equal">
      <formula>0</formula>
    </cfRule>
    <cfRule type="cellIs" dxfId="1477" priority="48" stopIfTrue="1" operator="notEqual">
      <formula>0</formula>
    </cfRule>
  </conditionalFormatting>
  <conditionalFormatting sqref="K278:K279">
    <cfRule type="cellIs" dxfId="1476" priority="35" stopIfTrue="1" operator="equal">
      <formula>0</formula>
    </cfRule>
    <cfRule type="cellIs" dxfId="1475" priority="36" stopIfTrue="1" operator="notEqual">
      <formula>0</formula>
    </cfRule>
  </conditionalFormatting>
  <conditionalFormatting sqref="K362:K363 M362:M363 O362:O363 A367:A368">
    <cfRule type="cellIs" dxfId="1474" priority="32" stopIfTrue="1" operator="equal">
      <formula>0</formula>
    </cfRule>
    <cfRule type="cellIs" dxfId="1473" priority="33" stopIfTrue="1" operator="notEqual">
      <formula>0</formula>
    </cfRule>
  </conditionalFormatting>
  <conditionalFormatting sqref="K362:K363 M362:M363 O362:O363">
    <cfRule type="cellIs" dxfId="1472" priority="28" stopIfTrue="1" operator="equal">
      <formula>0</formula>
    </cfRule>
    <cfRule type="cellIs" dxfId="1471" priority="29" stopIfTrue="1" operator="notEqual">
      <formula>0</formula>
    </cfRule>
    <cfRule type="cellIs" dxfId="1470" priority="30" stopIfTrue="1" operator="equal">
      <formula>0</formula>
    </cfRule>
    <cfRule type="cellIs" dxfId="1469" priority="31" stopIfTrue="1" operator="notEqual">
      <formula>0</formula>
    </cfRule>
  </conditionalFormatting>
  <conditionalFormatting sqref="K367:K368">
    <cfRule type="cellIs" dxfId="1468" priority="18" stopIfTrue="1" operator="equal">
      <formula>0</formula>
    </cfRule>
    <cfRule type="cellIs" dxfId="1467" priority="19" stopIfTrue="1" operator="notEqual">
      <formula>0</formula>
    </cfRule>
  </conditionalFormatting>
  <conditionalFormatting sqref="M100:M101">
    <cfRule type="cellIs" dxfId="1466" priority="130" stopIfTrue="1" operator="equal">
      <formula>0</formula>
    </cfRule>
    <cfRule type="cellIs" dxfId="1465" priority="131" stopIfTrue="1" operator="notEqual">
      <formula>0</formula>
    </cfRule>
  </conditionalFormatting>
  <conditionalFormatting sqref="M189:M190">
    <cfRule type="cellIs" dxfId="1464" priority="4" stopIfTrue="1" operator="notEqual">
      <formula>0</formula>
    </cfRule>
    <cfRule type="cellIs" dxfId="1463" priority="3" stopIfTrue="1" operator="equal">
      <formula>0</formula>
    </cfRule>
  </conditionalFormatting>
  <conditionalFormatting sqref="M278:M279">
    <cfRule type="cellIs" dxfId="1462" priority="38" stopIfTrue="1" operator="notEqual">
      <formula>0</formula>
    </cfRule>
    <cfRule type="cellIs" dxfId="1461" priority="37" stopIfTrue="1" operator="equal">
      <formula>0</formula>
    </cfRule>
  </conditionalFormatting>
  <conditionalFormatting sqref="M367:M368">
    <cfRule type="cellIs" dxfId="1460" priority="20" stopIfTrue="1" operator="equal">
      <formula>0</formula>
    </cfRule>
    <cfRule type="cellIs" dxfId="1459" priority="21" stopIfTrue="1" operator="notEqual">
      <formula>0</formula>
    </cfRule>
  </conditionalFormatting>
  <conditionalFormatting sqref="S36:S41 S51:S59 S69:S90 S125:S130 S140:S148 S158:S179 S214:S219 S229:S237 S247:S268">
    <cfRule type="cellIs" dxfId="1458" priority="204" operator="lessThan">
      <formula>8</formula>
    </cfRule>
  </conditionalFormatting>
  <conditionalFormatting sqref="S99">
    <cfRule type="cellIs" dxfId="1457" priority="137" stopIfTrue="1" operator="equal">
      <formula>0</formula>
    </cfRule>
    <cfRule type="cellIs" dxfId="1456" priority="138" stopIfTrue="1" operator="notEqual">
      <formula>0</formula>
    </cfRule>
  </conditionalFormatting>
  <conditionalFormatting sqref="S188">
    <cfRule type="cellIs" dxfId="1455" priority="9" stopIfTrue="1" operator="equal">
      <formula>0</formula>
    </cfRule>
    <cfRule type="cellIs" dxfId="1454" priority="10" stopIfTrue="1" operator="notEqual">
      <formula>0</formula>
    </cfRule>
  </conditionalFormatting>
  <conditionalFormatting sqref="S277">
    <cfRule type="cellIs" dxfId="1453" priority="44" stopIfTrue="1" operator="notEqual">
      <formula>0</formula>
    </cfRule>
    <cfRule type="cellIs" dxfId="1452" priority="43" stopIfTrue="1" operator="equal">
      <formula>0</formula>
    </cfRule>
  </conditionalFormatting>
  <conditionalFormatting sqref="S303:S308 S318:S326 S336:S357">
    <cfRule type="cellIs" dxfId="1451" priority="183" operator="lessThan">
      <formula>8</formula>
    </cfRule>
  </conditionalFormatting>
  <conditionalFormatting sqref="S366">
    <cfRule type="cellIs" dxfId="1450" priority="27" stopIfTrue="1" operator="notEqual">
      <formula>0</formula>
    </cfRule>
    <cfRule type="cellIs" dxfId="1449" priority="26" stopIfTrue="1" operator="equal">
      <formula>0</formula>
    </cfRule>
  </conditionalFormatting>
  <conditionalFormatting sqref="U36:U41 U51:U59 U125:U130 U140:U148 U214:U219 U229:U237">
    <cfRule type="cellIs" dxfId="1448" priority="203" operator="lessThan">
      <formula>70</formula>
    </cfRule>
  </conditionalFormatting>
  <conditionalFormatting sqref="U69:U90 U158:U179 U247:U268 U336:U357">
    <cfRule type="cellIs" dxfId="1447" priority="193" operator="lessThan">
      <formula>70</formula>
    </cfRule>
  </conditionalFormatting>
  <conditionalFormatting sqref="U69:U90 U158:U179 U247:U268">
    <cfRule type="cellIs" dxfId="1446" priority="192" operator="lessThan">
      <formula>70</formula>
    </cfRule>
    <cfRule type="cellIs" dxfId="1445" priority="196" operator="lessThan">
      <formula>70</formula>
    </cfRule>
  </conditionalFormatting>
  <conditionalFormatting sqref="U100:U101">
    <cfRule type="cellIs" dxfId="1444" priority="132" operator="lessThan">
      <formula>70</formula>
    </cfRule>
    <cfRule type="cellIs" dxfId="1443" priority="135" operator="lessThan">
      <formula>70</formula>
    </cfRule>
    <cfRule type="cellIs" dxfId="1442" priority="134" operator="lessThan">
      <formula>70</formula>
    </cfRule>
    <cfRule type="cellIs" dxfId="1441" priority="133" operator="lessThan">
      <formula>70</formula>
    </cfRule>
  </conditionalFormatting>
  <conditionalFormatting sqref="U189:U190">
    <cfRule type="cellIs" dxfId="1440" priority="8" operator="lessThan">
      <formula>70</formula>
    </cfRule>
    <cfRule type="cellIs" dxfId="1439" priority="7" operator="lessThan">
      <formula>70</formula>
    </cfRule>
    <cfRule type="cellIs" dxfId="1438" priority="6" operator="lessThan">
      <formula>70</formula>
    </cfRule>
    <cfRule type="cellIs" dxfId="1437" priority="5" operator="lessThan">
      <formula>70</formula>
    </cfRule>
  </conditionalFormatting>
  <conditionalFormatting sqref="U278:U279">
    <cfRule type="cellIs" dxfId="1436" priority="39" operator="lessThan">
      <formula>70</formula>
    </cfRule>
    <cfRule type="cellIs" dxfId="1435" priority="41" operator="lessThan">
      <formula>70</formula>
    </cfRule>
    <cfRule type="cellIs" dxfId="1434" priority="42" operator="lessThan">
      <formula>70</formula>
    </cfRule>
    <cfRule type="cellIs" dxfId="1433" priority="40" operator="lessThan">
      <formula>70</formula>
    </cfRule>
  </conditionalFormatting>
  <conditionalFormatting sqref="U303:U308 U318:U326">
    <cfRule type="cellIs" dxfId="1432" priority="182" operator="lessThan">
      <formula>70</formula>
    </cfRule>
  </conditionalFormatting>
  <conditionalFormatting sqref="U336:U357 U69:U90 U158:U179 U247:U268">
    <cfRule type="cellIs" dxfId="1431" priority="191" operator="lessThan">
      <formula>70</formula>
    </cfRule>
  </conditionalFormatting>
  <conditionalFormatting sqref="U336:U357">
    <cfRule type="cellIs" dxfId="1430" priority="170" operator="lessThan">
      <formula>70</formula>
    </cfRule>
    <cfRule type="cellIs" dxfId="1429" priority="171" operator="lessThan">
      <formula>70</formula>
    </cfRule>
    <cfRule type="cellIs" dxfId="1428" priority="172" operator="lessThan">
      <formula>70</formula>
    </cfRule>
    <cfRule type="cellIs" dxfId="1427" priority="175" operator="lessThan">
      <formula>70</formula>
    </cfRule>
  </conditionalFormatting>
  <conditionalFormatting sqref="U367:U368">
    <cfRule type="cellIs" dxfId="1426" priority="25" operator="lessThan">
      <formula>70</formula>
    </cfRule>
    <cfRule type="cellIs" dxfId="1425" priority="24" operator="lessThan">
      <formula>70</formula>
    </cfRule>
    <cfRule type="cellIs" dxfId="1424" priority="23" operator="lessThan">
      <formula>70</formula>
    </cfRule>
    <cfRule type="cellIs" dxfId="1423" priority="22" operator="lessThan">
      <formula>70</formula>
    </cfRule>
  </conditionalFormatting>
  <conditionalFormatting sqref="W36:W41 W51:W58 W125:W130 W140:W147 W214:W219 W229:W236 W303:W308 W318:W325">
    <cfRule type="cellIs" dxfId="1422" priority="206" stopIfTrue="1" operator="greaterThan">
      <formula>64</formula>
    </cfRule>
  </conditionalFormatting>
  <conditionalFormatting sqref="W303:W308 W318:W325 W36:W41 W51:W58 W125:W130 W140:W147 W214:W219 W229:W236">
    <cfRule type="cellIs" dxfId="1421" priority="205" stopIfTrue="1" operator="equal">
      <formula>0</formula>
    </cfRule>
  </conditionalFormatting>
  <conditionalFormatting sqref="W303:W308 W318:W325">
    <cfRule type="cellIs" dxfId="1420" priority="184" stopIfTrue="1" operator="equal">
      <formula>0</formula>
    </cfRule>
    <cfRule type="cellIs" dxfId="1419" priority="185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Z372"/>
  <sheetViews>
    <sheetView topLeftCell="A111" zoomScaleNormal="100" workbookViewId="0">
      <selection activeCell="U126" sqref="U126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80.525109469074977</v>
      </c>
      <c r="L5" s="84"/>
      <c r="M5" s="85">
        <f>U61</f>
        <v>79.912480214803594</v>
      </c>
      <c r="N5" s="84"/>
      <c r="O5" s="85">
        <f>U92</f>
        <v>74.931911031472069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79.544677066228786</v>
      </c>
      <c r="L7" s="84"/>
      <c r="M7" s="87">
        <f>U150</f>
        <v>82.073028659170291</v>
      </c>
      <c r="N7" s="84"/>
      <c r="O7" s="87">
        <f>U181</f>
        <v>78.939289631525838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82.668992884510118</v>
      </c>
      <c r="L9" s="84"/>
      <c r="M9" s="87">
        <f>+U239</f>
        <v>77.449635854228234</v>
      </c>
      <c r="N9" s="84"/>
      <c r="O9" s="87">
        <f>+U270</f>
        <v>82.75103098760394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80.912926473271298</v>
      </c>
      <c r="L13" s="84"/>
      <c r="M13" s="88">
        <f>(M11+M9+M7+M5)/3</f>
        <v>79.811714909400706</v>
      </c>
      <c r="N13" s="84"/>
      <c r="O13" s="88">
        <f>(O11+O9+O7+O5)/3</f>
        <v>78.874077216867292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175</v>
      </c>
      <c r="H19" s="197"/>
      <c r="I19" s="197"/>
      <c r="J19" s="8"/>
      <c r="K19" s="49" t="s">
        <v>14</v>
      </c>
      <c r="L19" s="8"/>
      <c r="M19" s="49"/>
      <c r="N19" s="197" t="s">
        <v>62</v>
      </c>
      <c r="O19" s="197"/>
      <c r="P19" s="197"/>
      <c r="Q19" s="197"/>
      <c r="R19" s="8" t="s">
        <v>26</v>
      </c>
      <c r="S19" s="198" t="s">
        <v>53</v>
      </c>
      <c r="T19" s="197"/>
      <c r="U19" s="197"/>
      <c r="W19" s="8" t="s">
        <v>12</v>
      </c>
      <c r="X19" s="8"/>
      <c r="Y19" s="199">
        <v>46126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194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'13 ABRIL (LUNES)'!G31</f>
        <v>20</v>
      </c>
      <c r="H31" s="91">
        <f>'13 ABRIL (LUNES)'!H31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'13 ABRIL (LUNES)'!G32</f>
        <v>60</v>
      </c>
      <c r="H32" s="94">
        <f>'13 ABRIL (LUNES)'!H32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'13 ABRIL (LUNES)'!M36</f>
        <v>553269</v>
      </c>
      <c r="L36" s="16"/>
      <c r="M36" s="107">
        <f>K36+O36</f>
        <v>553362</v>
      </c>
      <c r="N36" s="16"/>
      <c r="O36" s="118">
        <v>93</v>
      </c>
      <c r="P36" s="16"/>
      <c r="R36" s="16"/>
      <c r="S36" s="95">
        <f t="shared" ref="S36:S40" si="0">+S35</f>
        <v>8</v>
      </c>
      <c r="T36" s="16"/>
      <c r="U36" s="57">
        <f>O36/(H36*60*S36)*100000</f>
        <v>69.196428571428569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'13 ABRIL (LUNES)'!M37</f>
        <v>616750</v>
      </c>
      <c r="L37" s="16"/>
      <c r="M37" s="107">
        <f>K37+O37</f>
        <v>616864</v>
      </c>
      <c r="N37" s="16"/>
      <c r="O37" s="118">
        <v>114</v>
      </c>
      <c r="P37" s="16"/>
      <c r="R37" s="16"/>
      <c r="S37" s="95">
        <f t="shared" si="0"/>
        <v>8</v>
      </c>
      <c r="T37" s="16"/>
      <c r="U37" s="57">
        <f>O37/(H37*60*S37)*100000</f>
        <v>79.166666666666671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'13 ABRIL (LUNES)'!M38</f>
        <v>594564</v>
      </c>
      <c r="L38" s="16"/>
      <c r="M38" s="107">
        <f t="shared" ref="M38:M40" si="1">K38+O38</f>
        <v>594656</v>
      </c>
      <c r="N38" s="16"/>
      <c r="O38" s="118">
        <v>92</v>
      </c>
      <c r="P38" s="16"/>
      <c r="R38" s="16"/>
      <c r="S38" s="95">
        <f t="shared" si="0"/>
        <v>8</v>
      </c>
      <c r="T38" s="16"/>
      <c r="U38" s="57">
        <f t="shared" ref="U38:U40" si="2">O38/(H38*60*S38)*100000</f>
        <v>63.888888888888893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'13 ABRIL (LUNES)'!M39</f>
        <v>681069.4</v>
      </c>
      <c r="L39" s="16"/>
      <c r="M39" s="107">
        <f t="shared" si="1"/>
        <v>681203.4</v>
      </c>
      <c r="N39" s="16"/>
      <c r="O39" s="118">
        <v>134</v>
      </c>
      <c r="P39" s="16"/>
      <c r="R39" s="16"/>
      <c r="S39" s="95">
        <f t="shared" si="0"/>
        <v>8</v>
      </c>
      <c r="T39" s="16"/>
      <c r="U39" s="57">
        <f t="shared" si="2"/>
        <v>96.264367816091962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'13 ABRIL (LUNES)'!M40</f>
        <v>738272.5</v>
      </c>
      <c r="L40" s="16"/>
      <c r="M40" s="107">
        <f t="shared" si="1"/>
        <v>738403.5</v>
      </c>
      <c r="N40" s="16"/>
      <c r="O40" s="118">
        <v>131</v>
      </c>
      <c r="P40" s="16"/>
      <c r="R40" s="16"/>
      <c r="S40" s="95">
        <f t="shared" si="0"/>
        <v>8</v>
      </c>
      <c r="T40" s="16"/>
      <c r="U40" s="57">
        <f t="shared" si="2"/>
        <v>94.109195402298852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80.525109469074977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7.3888888888888893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'13 ABRIL (LUNES)'!M51</f>
        <v>646311.59999999974</v>
      </c>
      <c r="L51" s="16"/>
      <c r="M51" s="107">
        <f>K51+O51</f>
        <v>646424.59999999974</v>
      </c>
      <c r="N51" s="16"/>
      <c r="O51" s="118">
        <v>113</v>
      </c>
      <c r="P51" s="16"/>
      <c r="R51" s="58"/>
      <c r="S51" s="95">
        <f>+S50</f>
        <v>8</v>
      </c>
      <c r="T51" s="58"/>
      <c r="U51" s="57">
        <f t="shared" ref="U51:U59" si="3">O51/(H51*60*S51)*100000</f>
        <v>82.313519813519818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'13 ABRIL (LUNES)'!M52</f>
        <v>753052.69999999984</v>
      </c>
      <c r="L52" s="16"/>
      <c r="M52" s="107">
        <f t="shared" ref="M52:M59" si="4">K52+O52</f>
        <v>753178.69999999984</v>
      </c>
      <c r="N52" s="16"/>
      <c r="O52" s="118">
        <v>126</v>
      </c>
      <c r="P52" s="16"/>
      <c r="R52" s="58"/>
      <c r="S52" s="95">
        <f t="shared" ref="S52:S58" si="5">+S51</f>
        <v>8</v>
      </c>
      <c r="T52" s="58"/>
      <c r="U52" s="57">
        <f t="shared" si="3"/>
        <v>96.863468634686342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'13 ABRIL (LUNES)'!M53</f>
        <v>653776.79999999981</v>
      </c>
      <c r="L53" s="16"/>
      <c r="M53" s="107">
        <f t="shared" si="4"/>
        <v>653880.79999999981</v>
      </c>
      <c r="N53" s="16"/>
      <c r="O53" s="118">
        <v>104</v>
      </c>
      <c r="P53" s="16"/>
      <c r="R53" s="58"/>
      <c r="S53" s="95">
        <f t="shared" si="5"/>
        <v>8</v>
      </c>
      <c r="T53" s="58"/>
      <c r="U53" s="57">
        <f t="shared" si="3"/>
        <v>75.493612078977932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'13 ABRIL (LUNES)'!M54</f>
        <v>661860.69999999972</v>
      </c>
      <c r="L54" s="16"/>
      <c r="M54" s="107">
        <f t="shared" si="4"/>
        <v>661982.69999999972</v>
      </c>
      <c r="N54" s="16"/>
      <c r="O54" s="118">
        <v>122</v>
      </c>
      <c r="P54" s="16"/>
      <c r="R54" s="58"/>
      <c r="S54" s="95">
        <f t="shared" si="5"/>
        <v>8</v>
      </c>
      <c r="T54" s="58"/>
      <c r="U54" s="57">
        <f t="shared" si="3"/>
        <v>84.161147902869757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'13 ABRIL (LUNES)'!M55</f>
        <v>646968.69999999972</v>
      </c>
      <c r="L55" s="16"/>
      <c r="M55" s="107">
        <f t="shared" si="4"/>
        <v>647074.69999999972</v>
      </c>
      <c r="N55" s="16"/>
      <c r="O55" s="118">
        <v>106</v>
      </c>
      <c r="P55" s="16"/>
      <c r="R55" s="58"/>
      <c r="S55" s="95">
        <f t="shared" si="5"/>
        <v>8</v>
      </c>
      <c r="T55" s="58"/>
      <c r="U55" s="57">
        <f t="shared" si="3"/>
        <v>75.113378684807259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'13 ABRIL (LUNES)'!M56</f>
        <v>676832.29999999993</v>
      </c>
      <c r="L56" s="16"/>
      <c r="M56" s="107">
        <f t="shared" si="4"/>
        <v>676925.29999999993</v>
      </c>
      <c r="N56" s="16"/>
      <c r="O56" s="118">
        <v>93</v>
      </c>
      <c r="P56" s="16"/>
      <c r="R56" s="58"/>
      <c r="S56" s="95">
        <f t="shared" si="5"/>
        <v>8</v>
      </c>
      <c r="T56" s="58"/>
      <c r="U56" s="57">
        <f t="shared" si="3"/>
        <v>63.943894389438938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'13 ABRIL (LUNES)'!M57</f>
        <v>632537.9</v>
      </c>
      <c r="L57" s="16"/>
      <c r="M57" s="107">
        <f t="shared" si="4"/>
        <v>632652.9</v>
      </c>
      <c r="N57" s="16"/>
      <c r="O57" s="118">
        <v>115</v>
      </c>
      <c r="P57" s="16"/>
      <c r="R57" s="58"/>
      <c r="S57" s="95">
        <f t="shared" si="5"/>
        <v>8</v>
      </c>
      <c r="T57" s="58"/>
      <c r="U57" s="57">
        <f t="shared" si="3"/>
        <v>79.861111111111114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'13 ABRIL (LUNES)'!M58</f>
        <v>656624.89999999979</v>
      </c>
      <c r="L58" s="16"/>
      <c r="M58" s="107">
        <f t="shared" si="4"/>
        <v>656725.89999999979</v>
      </c>
      <c r="N58" s="16"/>
      <c r="O58" s="118">
        <v>101</v>
      </c>
      <c r="P58" s="16"/>
      <c r="R58" s="58"/>
      <c r="S58" s="95">
        <f t="shared" si="5"/>
        <v>8</v>
      </c>
      <c r="T58" s="58"/>
      <c r="U58" s="57">
        <f t="shared" si="3"/>
        <v>68.989071038251367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'13 ABRIL (LUNES)'!M59</f>
        <v>694010.19999999984</v>
      </c>
      <c r="L59" s="16"/>
      <c r="M59" s="107">
        <f t="shared" si="4"/>
        <v>694053.19999999984</v>
      </c>
      <c r="N59" s="16"/>
      <c r="O59" s="118">
        <v>43</v>
      </c>
      <c r="P59" s="16"/>
      <c r="R59" s="58"/>
      <c r="S59" s="95">
        <v>2.5</v>
      </c>
      <c r="T59" s="58"/>
      <c r="U59" s="57">
        <f t="shared" si="3"/>
        <v>92.473118279569903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79.912480214803594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7.6363636363636367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'13 ABRIL (LUNES)'!M69</f>
        <v>387678.30000000005</v>
      </c>
      <c r="L69" s="16"/>
      <c r="M69" s="107">
        <f t="shared" ref="M69:M90" si="6">K69+O69</f>
        <v>387814.30000000005</v>
      </c>
      <c r="N69" s="16"/>
      <c r="O69" s="118">
        <v>136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70.833333333333343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'13 ABRIL (LUNES)'!M70</f>
        <v>369468.90000000014</v>
      </c>
      <c r="L70" s="16"/>
      <c r="M70" s="107">
        <f t="shared" si="6"/>
        <v>369578.90000000014</v>
      </c>
      <c r="N70" s="16"/>
      <c r="O70" s="118">
        <v>110</v>
      </c>
      <c r="P70" s="16"/>
      <c r="Q70" s="16"/>
      <c r="R70" s="16"/>
      <c r="S70" s="95">
        <f t="shared" si="7"/>
        <v>8</v>
      </c>
      <c r="T70" s="16"/>
      <c r="U70" s="57">
        <f t="shared" si="8"/>
        <v>81.845238095238102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'13 ABRIL (LUNES)'!M71</f>
        <v>402964</v>
      </c>
      <c r="L71" s="16"/>
      <c r="M71" s="107">
        <f t="shared" si="6"/>
        <v>403073</v>
      </c>
      <c r="N71" s="16"/>
      <c r="O71" s="118">
        <v>109</v>
      </c>
      <c r="P71" s="16"/>
      <c r="Q71" s="16"/>
      <c r="R71" s="16"/>
      <c r="S71" s="95">
        <f t="shared" si="7"/>
        <v>8</v>
      </c>
      <c r="T71" s="16"/>
      <c r="U71" s="57">
        <f t="shared" si="8"/>
        <v>59.758771929824562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'13 ABRIL (LUNES)'!M72</f>
        <v>406393</v>
      </c>
      <c r="L72" s="16"/>
      <c r="M72" s="107">
        <f t="shared" si="6"/>
        <v>406539</v>
      </c>
      <c r="N72" s="16"/>
      <c r="O72" s="118">
        <v>146</v>
      </c>
      <c r="P72" s="16"/>
      <c r="Q72" s="16"/>
      <c r="R72" s="16"/>
      <c r="S72" s="95">
        <f t="shared" si="7"/>
        <v>8</v>
      </c>
      <c r="T72" s="16"/>
      <c r="U72" s="57">
        <f t="shared" si="8"/>
        <v>86.904761904761898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'13 ABRIL (LUNES)'!M73</f>
        <v>406488.5</v>
      </c>
      <c r="L73" s="16"/>
      <c r="M73" s="107">
        <f t="shared" si="6"/>
        <v>406584.5</v>
      </c>
      <c r="N73" s="16"/>
      <c r="O73" s="118">
        <v>96</v>
      </c>
      <c r="P73" s="16"/>
      <c r="Q73" s="16"/>
      <c r="R73" s="16"/>
      <c r="S73" s="95">
        <v>6</v>
      </c>
      <c r="T73" s="16"/>
      <c r="U73" s="57">
        <f t="shared" si="8"/>
        <v>83.333333333333343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'13 ABRIL (LUNES)'!M74</f>
        <v>413505</v>
      </c>
      <c r="L74" s="16"/>
      <c r="M74" s="107">
        <f t="shared" si="6"/>
        <v>413636</v>
      </c>
      <c r="N74" s="16"/>
      <c r="O74" s="118">
        <v>131</v>
      </c>
      <c r="P74" s="16"/>
      <c r="Q74" s="16"/>
      <c r="R74" s="16"/>
      <c r="S74" s="95">
        <f>+S68</f>
        <v>8</v>
      </c>
      <c r="T74" s="16"/>
      <c r="U74" s="57">
        <f t="shared" si="8"/>
        <v>81.46766169154229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'13 ABRIL (LUNES)'!M75</f>
        <v>678963.39999999991</v>
      </c>
      <c r="L75" s="16"/>
      <c r="M75" s="107">
        <f t="shared" si="6"/>
        <v>679068.39999999991</v>
      </c>
      <c r="N75" s="16"/>
      <c r="O75" s="118">
        <v>105</v>
      </c>
      <c r="P75" s="16"/>
      <c r="Q75" s="16"/>
      <c r="R75" s="16"/>
      <c r="S75" s="95">
        <f t="shared" si="7"/>
        <v>8</v>
      </c>
      <c r="T75" s="16"/>
      <c r="U75" s="57">
        <f t="shared" si="8"/>
        <v>72.433774834437088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'13 ABRIL (LUNES)'!M76</f>
        <v>645954.79999999981</v>
      </c>
      <c r="L76" s="16"/>
      <c r="M76" s="107">
        <f t="shared" si="6"/>
        <v>646058.79999999981</v>
      </c>
      <c r="N76" s="16"/>
      <c r="O76" s="118">
        <v>104</v>
      </c>
      <c r="P76" s="16"/>
      <c r="Q76" s="16"/>
      <c r="R76" s="16"/>
      <c r="S76" s="95">
        <f t="shared" si="7"/>
        <v>8</v>
      </c>
      <c r="T76" s="16"/>
      <c r="U76" s="57">
        <f t="shared" si="8"/>
        <v>71.743929359823397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'13 ABRIL (LUNES)'!M77</f>
        <v>711673.09999999974</v>
      </c>
      <c r="L77" s="16"/>
      <c r="M77" s="107">
        <f t="shared" si="6"/>
        <v>711753.09999999974</v>
      </c>
      <c r="N77" s="16"/>
      <c r="O77" s="118">
        <v>80</v>
      </c>
      <c r="P77" s="16"/>
      <c r="Q77" s="16"/>
      <c r="R77" s="16"/>
      <c r="S77" s="95">
        <f t="shared" si="7"/>
        <v>8</v>
      </c>
      <c r="T77" s="16"/>
      <c r="U77" s="57">
        <f t="shared" si="8"/>
        <v>54.824561403508767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'13 ABRIL (LUNES)'!M78</f>
        <v>670755.49999999965</v>
      </c>
      <c r="L78" s="16"/>
      <c r="M78" s="107">
        <f t="shared" si="6"/>
        <v>670849.49999999965</v>
      </c>
      <c r="N78" s="16"/>
      <c r="O78" s="118">
        <v>94</v>
      </c>
      <c r="P78" s="16"/>
      <c r="Q78" s="16"/>
      <c r="R78" s="16"/>
      <c r="S78" s="95">
        <f t="shared" si="7"/>
        <v>8</v>
      </c>
      <c r="T78" s="16"/>
      <c r="U78" s="57">
        <f t="shared" si="8"/>
        <v>68.713450292397667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'13 ABRIL (LUNES)'!M79</f>
        <v>670215.39999999956</v>
      </c>
      <c r="L79" s="16"/>
      <c r="M79" s="107">
        <f t="shared" si="6"/>
        <v>670334.39999999956</v>
      </c>
      <c r="N79" s="16"/>
      <c r="O79" s="118">
        <v>119</v>
      </c>
      <c r="P79" s="16"/>
      <c r="Q79" s="16"/>
      <c r="R79" s="16"/>
      <c r="S79" s="95">
        <f t="shared" si="7"/>
        <v>8</v>
      </c>
      <c r="T79" s="16"/>
      <c r="U79" s="57">
        <f t="shared" si="8"/>
        <v>82.638888888888886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'13 ABRIL (LUNES)'!M80</f>
        <v>634928.7999999997</v>
      </c>
      <c r="L80" s="16"/>
      <c r="M80" s="107">
        <f t="shared" si="6"/>
        <v>634996.7999999997</v>
      </c>
      <c r="N80" s="16"/>
      <c r="O80" s="118">
        <v>68</v>
      </c>
      <c r="P80" s="16"/>
      <c r="Q80" s="16"/>
      <c r="R80" s="16"/>
      <c r="S80" s="95">
        <f t="shared" si="7"/>
        <v>8</v>
      </c>
      <c r="T80" s="16"/>
      <c r="U80" s="57">
        <f t="shared" si="8"/>
        <v>45.995670995670999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'13 ABRIL (LUNES)'!M81</f>
        <v>699016.17999999982</v>
      </c>
      <c r="L81" s="16"/>
      <c r="M81" s="107">
        <f t="shared" si="6"/>
        <v>699131.17999999982</v>
      </c>
      <c r="N81" s="16"/>
      <c r="O81" s="118">
        <v>115</v>
      </c>
      <c r="P81" s="16"/>
      <c r="Q81" s="16"/>
      <c r="R81" s="16"/>
      <c r="S81" s="95">
        <f t="shared" si="7"/>
        <v>8</v>
      </c>
      <c r="T81" s="16"/>
      <c r="U81" s="57">
        <f t="shared" si="8"/>
        <v>72.601010101010104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'13 ABRIL (LUNES)'!M82</f>
        <v>620213.29999999993</v>
      </c>
      <c r="L82" s="16"/>
      <c r="M82" s="107">
        <f t="shared" si="6"/>
        <v>620269.29999999993</v>
      </c>
      <c r="N82" s="16"/>
      <c r="O82" s="118">
        <v>56</v>
      </c>
      <c r="P82" s="16"/>
      <c r="Q82" s="16"/>
      <c r="R82" s="16"/>
      <c r="S82" s="95">
        <v>4</v>
      </c>
      <c r="T82" s="16"/>
      <c r="U82" s="57">
        <f t="shared" si="8"/>
        <v>91.863517060367457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'13 ABRIL (LUNES)'!M83</f>
        <v>683434.50000000012</v>
      </c>
      <c r="L83" s="16"/>
      <c r="M83" s="107">
        <f t="shared" si="6"/>
        <v>683560.50000000012</v>
      </c>
      <c r="N83" s="16"/>
      <c r="O83" s="118">
        <v>126</v>
      </c>
      <c r="P83" s="16"/>
      <c r="Q83" s="16"/>
      <c r="R83" s="16"/>
      <c r="S83" s="95">
        <f>+S68</f>
        <v>8</v>
      </c>
      <c r="T83" s="16"/>
      <c r="U83" s="57">
        <f t="shared" si="8"/>
        <v>98.684210526315795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'13 ABRIL (LUNES)'!M84</f>
        <v>643379.49999999988</v>
      </c>
      <c r="L84" s="16"/>
      <c r="M84" s="107">
        <f t="shared" si="6"/>
        <v>643494.49999999988</v>
      </c>
      <c r="N84" s="16"/>
      <c r="O84" s="118">
        <v>115</v>
      </c>
      <c r="P84" s="16"/>
      <c r="Q84" s="16"/>
      <c r="R84" s="16"/>
      <c r="S84" s="95">
        <f t="shared" si="7"/>
        <v>8</v>
      </c>
      <c r="T84" s="16"/>
      <c r="U84" s="57">
        <f t="shared" si="8"/>
        <v>72.601010101010104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'13 ABRIL (LUNES)'!M85</f>
        <v>621315.73999999976</v>
      </c>
      <c r="L85" s="16"/>
      <c r="M85" s="107">
        <f t="shared" si="6"/>
        <v>621418.73999999976</v>
      </c>
      <c r="N85" s="16"/>
      <c r="O85" s="118">
        <v>103</v>
      </c>
      <c r="P85" s="16"/>
      <c r="Q85" s="16"/>
      <c r="R85" s="16"/>
      <c r="S85" s="95">
        <f t="shared" si="7"/>
        <v>8</v>
      </c>
      <c r="T85" s="16"/>
      <c r="U85" s="57">
        <f t="shared" si="8"/>
        <v>67.057291666666671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'13 ABRIL (LUNES)'!M86</f>
        <v>644371</v>
      </c>
      <c r="L86" s="16"/>
      <c r="M86" s="107">
        <f t="shared" si="6"/>
        <v>644455</v>
      </c>
      <c r="N86" s="16"/>
      <c r="O86" s="118">
        <v>84</v>
      </c>
      <c r="P86" s="16"/>
      <c r="Q86" s="16"/>
      <c r="R86" s="16"/>
      <c r="S86" s="95">
        <f t="shared" si="7"/>
        <v>8</v>
      </c>
      <c r="T86" s="16"/>
      <c r="U86" s="57">
        <f t="shared" si="8"/>
        <v>58.333333333333336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'13 ABRIL (LUNES)'!M87</f>
        <v>376535.2</v>
      </c>
      <c r="L87" s="16"/>
      <c r="M87" s="107">
        <f t="shared" si="6"/>
        <v>376680.2</v>
      </c>
      <c r="N87" s="16"/>
      <c r="O87" s="118">
        <v>145</v>
      </c>
      <c r="P87" s="16"/>
      <c r="Q87" s="16"/>
      <c r="R87" s="16"/>
      <c r="S87" s="95">
        <f t="shared" si="7"/>
        <v>8</v>
      </c>
      <c r="T87" s="16"/>
      <c r="U87" s="57">
        <f t="shared" si="8"/>
        <v>99.04371584699453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'13 ABRIL (LUNES)'!M88</f>
        <v>400698</v>
      </c>
      <c r="L88" s="16"/>
      <c r="M88" s="107">
        <f t="shared" si="6"/>
        <v>400792</v>
      </c>
      <c r="N88" s="16"/>
      <c r="O88" s="118">
        <v>94</v>
      </c>
      <c r="P88" s="16"/>
      <c r="Q88" s="16"/>
      <c r="R88" s="16"/>
      <c r="S88" s="95">
        <v>6</v>
      </c>
      <c r="T88" s="16"/>
      <c r="U88" s="57">
        <f t="shared" si="8"/>
        <v>81.597222222222229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'13 ABRIL (LUNES)'!M89</f>
        <v>405060</v>
      </c>
      <c r="L89" s="16"/>
      <c r="M89" s="107">
        <f t="shared" si="6"/>
        <v>405212</v>
      </c>
      <c r="N89" s="16"/>
      <c r="O89" s="118">
        <v>152</v>
      </c>
      <c r="P89" s="16"/>
      <c r="Q89" s="16"/>
      <c r="R89" s="16"/>
      <c r="S89" s="95">
        <f>+S68</f>
        <v>8</v>
      </c>
      <c r="T89" s="16"/>
      <c r="U89" s="57">
        <f t="shared" si="8"/>
        <v>83.11461067366578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'13 ABRIL (LUNES)'!M90</f>
        <v>388425.3</v>
      </c>
      <c r="L90" s="16"/>
      <c r="M90" s="107">
        <f t="shared" si="6"/>
        <v>388528.3</v>
      </c>
      <c r="N90" s="16"/>
      <c r="O90" s="118">
        <v>103</v>
      </c>
      <c r="P90" s="16"/>
      <c r="Q90" s="16"/>
      <c r="R90" s="16"/>
      <c r="S90" s="95">
        <f t="shared" si="7"/>
        <v>8</v>
      </c>
      <c r="T90" s="16"/>
      <c r="U90" s="57">
        <f t="shared" si="8"/>
        <v>63.112745098039213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74.931911031472069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52</v>
      </c>
      <c r="O108" s="197"/>
      <c r="P108" s="197"/>
      <c r="Q108" s="197"/>
      <c r="R108" s="8" t="s">
        <v>26</v>
      </c>
      <c r="S108" s="198" t="s">
        <v>53</v>
      </c>
      <c r="T108" s="197"/>
      <c r="U108" s="197"/>
      <c r="W108" s="8" t="s">
        <v>12</v>
      </c>
      <c r="X108" s="8"/>
      <c r="Y108" s="199">
        <v>46126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198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'13 ABRIL (LUNES)'!M125</f>
        <v>487552.39999999997</v>
      </c>
      <c r="L125" s="16"/>
      <c r="M125" s="107">
        <f>K125+O125</f>
        <v>487649.39999999997</v>
      </c>
      <c r="N125" s="16"/>
      <c r="O125" s="118">
        <v>97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72.172619047619051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'13 ABRIL (LUNES)'!M126</f>
        <v>548907.6</v>
      </c>
      <c r="L126" s="16"/>
      <c r="M126" s="107">
        <f t="shared" ref="M126:M129" si="11">K126+O126</f>
        <v>549011.6</v>
      </c>
      <c r="N126" s="16"/>
      <c r="O126" s="118">
        <v>104</v>
      </c>
      <c r="P126" s="16"/>
      <c r="R126" s="16"/>
      <c r="S126" s="64">
        <f t="shared" si="9"/>
        <v>8</v>
      </c>
      <c r="T126" s="16"/>
      <c r="U126" s="57">
        <f t="shared" si="10"/>
        <v>72.222222222222214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'13 ABRIL (LUNES)'!M127</f>
        <v>525468.4</v>
      </c>
      <c r="L127" s="16"/>
      <c r="M127" s="107">
        <f t="shared" si="11"/>
        <v>525569.4</v>
      </c>
      <c r="N127" s="16"/>
      <c r="O127" s="118">
        <v>101</v>
      </c>
      <c r="P127" s="16"/>
      <c r="R127" s="16"/>
      <c r="S127" s="64">
        <f t="shared" si="9"/>
        <v>8</v>
      </c>
      <c r="T127" s="16"/>
      <c r="U127" s="57">
        <f t="shared" si="10"/>
        <v>70.138888888888886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'13 ABRIL (LUNES)'!M128</f>
        <v>603225</v>
      </c>
      <c r="L128" s="16"/>
      <c r="M128" s="107">
        <f t="shared" si="11"/>
        <v>603352</v>
      </c>
      <c r="N128" s="16"/>
      <c r="O128" s="118">
        <v>127</v>
      </c>
      <c r="P128" s="16"/>
      <c r="R128" s="16"/>
      <c r="S128" s="64">
        <f t="shared" si="9"/>
        <v>8</v>
      </c>
      <c r="T128" s="16"/>
      <c r="U128" s="57">
        <f t="shared" si="10"/>
        <v>91.235632183908052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'13 ABRIL (LUNES)'!M129</f>
        <v>649479</v>
      </c>
      <c r="L129" s="16"/>
      <c r="M129" s="107">
        <f t="shared" si="11"/>
        <v>649607</v>
      </c>
      <c r="N129" s="16"/>
      <c r="O129" s="118">
        <v>128</v>
      </c>
      <c r="P129" s="16"/>
      <c r="R129" s="16"/>
      <c r="S129" s="64">
        <f t="shared" si="9"/>
        <v>8</v>
      </c>
      <c r="T129" s="16"/>
      <c r="U129" s="57">
        <f t="shared" si="10"/>
        <v>91.954022988505741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79.544677066228786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8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'13 ABRIL (LUNES)'!M140</f>
        <v>565491.2999999997</v>
      </c>
      <c r="L140" s="16"/>
      <c r="M140" s="107">
        <f>K140+O140</f>
        <v>565607.2999999997</v>
      </c>
      <c r="N140" s="16"/>
      <c r="O140" s="118">
        <v>116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84.498834498834498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'13 ABRIL (LUNES)'!M141</f>
        <v>656198.20000000019</v>
      </c>
      <c r="L141" s="16"/>
      <c r="M141" s="107">
        <f t="shared" ref="M141:M148" si="13">K141+O141</f>
        <v>656324.20000000019</v>
      </c>
      <c r="N141" s="16"/>
      <c r="O141" s="118">
        <v>126</v>
      </c>
      <c r="P141" s="16"/>
      <c r="R141" s="58"/>
      <c r="S141" s="64">
        <f t="shared" ref="S141:S148" si="14">+S140</f>
        <v>8</v>
      </c>
      <c r="T141" s="58"/>
      <c r="U141" s="57">
        <f t="shared" si="12"/>
        <v>96.863468634686342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'13 ABRIL (LUNES)'!M142</f>
        <v>566161.29999999981</v>
      </c>
      <c r="L142" s="16"/>
      <c r="M142" s="107">
        <f t="shared" si="13"/>
        <v>566259.29999999981</v>
      </c>
      <c r="N142" s="16"/>
      <c r="O142" s="118">
        <v>98</v>
      </c>
      <c r="P142" s="16"/>
      <c r="R142" s="58"/>
      <c r="S142" s="64">
        <f t="shared" si="14"/>
        <v>8</v>
      </c>
      <c r="T142" s="58"/>
      <c r="U142" s="57">
        <f t="shared" si="12"/>
        <v>71.138211382113823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'13 ABRIL (LUNES)'!M143</f>
        <v>574974.79999999946</v>
      </c>
      <c r="L143" s="16"/>
      <c r="M143" s="107">
        <f t="shared" si="13"/>
        <v>575093.79999999946</v>
      </c>
      <c r="N143" s="16"/>
      <c r="O143" s="118">
        <v>119</v>
      </c>
      <c r="P143" s="16"/>
      <c r="R143" s="58"/>
      <c r="S143" s="64">
        <f t="shared" si="14"/>
        <v>8</v>
      </c>
      <c r="T143" s="58"/>
      <c r="U143" s="57">
        <f t="shared" si="12"/>
        <v>82.0916114790287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'13 ABRIL (LUNES)'!M144</f>
        <v>570337.2999999997</v>
      </c>
      <c r="L144" s="16"/>
      <c r="M144" s="107">
        <f t="shared" si="13"/>
        <v>570443.2999999997</v>
      </c>
      <c r="N144" s="16"/>
      <c r="O144" s="118">
        <v>106</v>
      </c>
      <c r="P144" s="16"/>
      <c r="R144" s="58"/>
      <c r="S144" s="64">
        <f t="shared" si="14"/>
        <v>8</v>
      </c>
      <c r="T144" s="58"/>
      <c r="U144" s="57">
        <f t="shared" si="12"/>
        <v>75.113378684807259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'13 ABRIL (LUNES)'!M145</f>
        <v>601230.99999999953</v>
      </c>
      <c r="L145" s="16"/>
      <c r="M145" s="107">
        <f t="shared" si="13"/>
        <v>601323.99999999953</v>
      </c>
      <c r="N145" s="16"/>
      <c r="O145" s="118">
        <v>93</v>
      </c>
      <c r="P145" s="16"/>
      <c r="R145" s="58"/>
      <c r="S145" s="64">
        <f t="shared" si="14"/>
        <v>8</v>
      </c>
      <c r="T145" s="58"/>
      <c r="U145" s="57">
        <f t="shared" si="12"/>
        <v>63.943894389438938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'13 ABRIL (LUNES)'!M146</f>
        <v>555898.33999999973</v>
      </c>
      <c r="L146" s="16"/>
      <c r="M146" s="107">
        <f t="shared" si="13"/>
        <v>556025.33999999973</v>
      </c>
      <c r="N146" s="16"/>
      <c r="O146" s="118">
        <v>127</v>
      </c>
      <c r="P146" s="16"/>
      <c r="R146" s="58"/>
      <c r="S146" s="64">
        <f t="shared" si="14"/>
        <v>8</v>
      </c>
      <c r="T146" s="58"/>
      <c r="U146" s="57">
        <f t="shared" si="12"/>
        <v>88.194444444444443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'13 ABRIL (LUNES)'!M147</f>
        <v>573783.59999999928</v>
      </c>
      <c r="L147" s="16"/>
      <c r="M147" s="107">
        <f t="shared" si="13"/>
        <v>573911.59999999928</v>
      </c>
      <c r="N147" s="16"/>
      <c r="O147" s="118">
        <v>128</v>
      </c>
      <c r="P147" s="16"/>
      <c r="R147" s="58"/>
      <c r="S147" s="64">
        <f t="shared" si="14"/>
        <v>8</v>
      </c>
      <c r="T147" s="58"/>
      <c r="U147" s="57">
        <f t="shared" si="12"/>
        <v>87.431693989071036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'13 ABRIL (LUNES)'!M148</f>
        <v>609980.39999999967</v>
      </c>
      <c r="L148" s="16"/>
      <c r="M148" s="107">
        <f t="shared" si="13"/>
        <v>610113.39999999967</v>
      </c>
      <c r="N148" s="16"/>
      <c r="O148" s="118">
        <v>133</v>
      </c>
      <c r="P148" s="16"/>
      <c r="R148" s="58"/>
      <c r="S148" s="64">
        <f t="shared" si="14"/>
        <v>8</v>
      </c>
      <c r="T148" s="58"/>
      <c r="U148" s="57">
        <f t="shared" si="12"/>
        <v>89.381720430107535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82.073028659170291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7.1818181818181817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'13 ABRIL (LUNES)'!M158</f>
        <v>363679.6</v>
      </c>
      <c r="L158" s="16"/>
      <c r="M158" s="107">
        <f t="shared" ref="M158:M179" si="15">K158+O158</f>
        <v>363814.6</v>
      </c>
      <c r="N158" s="16"/>
      <c r="O158" s="118">
        <v>135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70.3125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'13 ABRIL (LUNES)'!M159</f>
        <v>347899</v>
      </c>
      <c r="L159" s="16"/>
      <c r="M159" s="107">
        <f t="shared" si="15"/>
        <v>348031</v>
      </c>
      <c r="N159" s="16"/>
      <c r="O159" s="118">
        <v>132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98.214285714285722</v>
      </c>
      <c r="V159" s="58"/>
      <c r="Y159" s="109"/>
      <c r="Z159" s="109"/>
    </row>
    <row r="160" spans="1:26" x14ac:dyDescent="0.2">
      <c r="A160" s="145" t="s">
        <v>195</v>
      </c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'13 ABRIL (LUNES)'!M160</f>
        <v>377181.3</v>
      </c>
      <c r="L160" s="16"/>
      <c r="M160" s="107">
        <f t="shared" si="15"/>
        <v>377203.3</v>
      </c>
      <c r="N160" s="16"/>
      <c r="O160" s="118">
        <v>22</v>
      </c>
      <c r="P160" s="16"/>
      <c r="Q160" s="16"/>
      <c r="R160" s="16"/>
      <c r="S160" s="64">
        <v>1</v>
      </c>
      <c r="T160" s="16"/>
      <c r="U160" s="57">
        <f t="shared" si="17"/>
        <v>96.491228070175438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'13 ABRIL (LUNES)'!M161</f>
        <v>381802</v>
      </c>
      <c r="L161" s="16"/>
      <c r="M161" s="107">
        <f t="shared" si="15"/>
        <v>381947</v>
      </c>
      <c r="N161" s="16"/>
      <c r="O161" s="118">
        <v>145</v>
      </c>
      <c r="P161" s="16"/>
      <c r="Q161" s="16"/>
      <c r="R161" s="16"/>
      <c r="S161" s="64">
        <f>+S157</f>
        <v>8</v>
      </c>
      <c r="T161" s="16"/>
      <c r="U161" s="57">
        <f t="shared" si="17"/>
        <v>86.30952380952381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'13 ABRIL (LUNES)'!M162</f>
        <v>376913.5</v>
      </c>
      <c r="L162" s="16"/>
      <c r="M162" s="107">
        <f t="shared" si="15"/>
        <v>377035.5</v>
      </c>
      <c r="N162" s="16"/>
      <c r="O162" s="118">
        <v>122</v>
      </c>
      <c r="P162" s="16"/>
      <c r="Q162" s="16"/>
      <c r="R162" s="16"/>
      <c r="S162" s="64">
        <f t="shared" si="16"/>
        <v>8</v>
      </c>
      <c r="T162" s="16"/>
      <c r="U162" s="57">
        <f t="shared" si="17"/>
        <v>79.427083333333329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'13 ABRIL (LUNES)'!M163</f>
        <v>379105.1</v>
      </c>
      <c r="L163" s="16"/>
      <c r="M163" s="107">
        <f t="shared" si="15"/>
        <v>379240.1</v>
      </c>
      <c r="N163" s="16"/>
      <c r="O163" s="118">
        <v>135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83.955223880597018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'13 ABRIL (LUNES)'!M164</f>
        <v>595658.7999999997</v>
      </c>
      <c r="L164" s="16"/>
      <c r="M164" s="107">
        <f t="shared" si="15"/>
        <v>595790.7999999997</v>
      </c>
      <c r="N164" s="16"/>
      <c r="O164" s="118">
        <v>132</v>
      </c>
      <c r="P164" s="16"/>
      <c r="Q164" s="16"/>
      <c r="R164" s="16"/>
      <c r="S164" s="64">
        <f t="shared" si="16"/>
        <v>8</v>
      </c>
      <c r="T164" s="16"/>
      <c r="U164" s="57">
        <f t="shared" si="17"/>
        <v>91.059602649006621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'13 ABRIL (LUNES)'!M165</f>
        <v>571827.39999999967</v>
      </c>
      <c r="L165" s="16"/>
      <c r="M165" s="107">
        <f t="shared" si="15"/>
        <v>571951.39999999967</v>
      </c>
      <c r="N165" s="16"/>
      <c r="O165" s="118">
        <v>124</v>
      </c>
      <c r="P165" s="16"/>
      <c r="Q165" s="16"/>
      <c r="R165" s="16"/>
      <c r="S165" s="64">
        <f t="shared" si="16"/>
        <v>8</v>
      </c>
      <c r="T165" s="16"/>
      <c r="U165" s="57">
        <f t="shared" si="17"/>
        <v>85.540838852097139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'13 ABRIL (LUNES)'!M166</f>
        <v>619529.29999999946</v>
      </c>
      <c r="L166" s="16"/>
      <c r="M166" s="107">
        <f t="shared" si="15"/>
        <v>619647.29999999946</v>
      </c>
      <c r="N166" s="16"/>
      <c r="O166" s="118">
        <v>118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80.866228070175438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'13 ABRIL (LUNES)'!M167</f>
        <v>586244.89999999909</v>
      </c>
      <c r="L167" s="16"/>
      <c r="M167" s="107">
        <f t="shared" si="15"/>
        <v>586351.89999999909</v>
      </c>
      <c r="N167" s="16"/>
      <c r="O167" s="118">
        <v>107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78.21637426900584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'13 ABRIL (LUNES)'!M168</f>
        <v>582781.69999999995</v>
      </c>
      <c r="L168" s="16"/>
      <c r="M168" s="107">
        <f t="shared" si="15"/>
        <v>582859.69999999995</v>
      </c>
      <c r="N168" s="16"/>
      <c r="O168" s="118">
        <v>78</v>
      </c>
      <c r="P168" s="16"/>
      <c r="Q168" s="16"/>
      <c r="R168" s="16"/>
      <c r="S168" s="64">
        <f t="shared" si="16"/>
        <v>8</v>
      </c>
      <c r="T168" s="16"/>
      <c r="U168" s="57">
        <f t="shared" si="17"/>
        <v>54.166666666666664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'13 ABRIL (LUNES)'!M169</f>
        <v>554692.99999999977</v>
      </c>
      <c r="L169" s="16"/>
      <c r="M169" s="107">
        <f t="shared" si="15"/>
        <v>554817.99999999977</v>
      </c>
      <c r="N169" s="16"/>
      <c r="O169" s="118">
        <v>125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84.550865800865793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'13 ABRIL (LUNES)'!M170</f>
        <v>614416.60000000009</v>
      </c>
      <c r="L170" s="16"/>
      <c r="M170" s="107">
        <f t="shared" si="15"/>
        <v>614553.60000000009</v>
      </c>
      <c r="N170" s="16"/>
      <c r="O170" s="118">
        <v>137</v>
      </c>
      <c r="P170" s="16"/>
      <c r="Q170" s="16"/>
      <c r="R170" s="16"/>
      <c r="S170" s="64">
        <f t="shared" si="16"/>
        <v>8</v>
      </c>
      <c r="T170" s="16"/>
      <c r="U170" s="57">
        <f t="shared" si="17"/>
        <v>86.48989898989899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'13 ABRIL (LUNES)'!M171</f>
        <v>545946.69999999949</v>
      </c>
      <c r="L171" s="16"/>
      <c r="M171" s="107">
        <f t="shared" si="15"/>
        <v>546043.69999999949</v>
      </c>
      <c r="N171" s="16"/>
      <c r="O171" s="118">
        <v>97</v>
      </c>
      <c r="P171" s="16"/>
      <c r="Q171" s="16"/>
      <c r="R171" s="16"/>
      <c r="S171" s="64">
        <f t="shared" si="16"/>
        <v>8</v>
      </c>
      <c r="T171" s="16"/>
      <c r="U171" s="57">
        <f t="shared" si="17"/>
        <v>79.560367454068242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'13 ABRIL (LUNES)'!M172</f>
        <v>603357.09999999974</v>
      </c>
      <c r="L172" s="16"/>
      <c r="M172" s="107">
        <f t="shared" si="15"/>
        <v>603448.09999999974</v>
      </c>
      <c r="N172" s="16"/>
      <c r="O172" s="118">
        <v>91</v>
      </c>
      <c r="P172" s="16"/>
      <c r="Q172" s="16"/>
      <c r="R172" s="16"/>
      <c r="S172" s="64">
        <f t="shared" si="16"/>
        <v>8</v>
      </c>
      <c r="T172" s="16"/>
      <c r="U172" s="57">
        <f t="shared" si="17"/>
        <v>71.271929824561411</v>
      </c>
      <c r="V172" s="58"/>
      <c r="Y172" s="110"/>
      <c r="Z172" s="110"/>
    </row>
    <row r="173" spans="1:26" x14ac:dyDescent="0.2">
      <c r="A173" s="115" t="s">
        <v>196</v>
      </c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'13 ABRIL (LUNES)'!M173</f>
        <v>571089.49999999977</v>
      </c>
      <c r="L173" s="16"/>
      <c r="M173" s="107">
        <f t="shared" si="15"/>
        <v>571169.49999999977</v>
      </c>
      <c r="N173" s="16"/>
      <c r="O173" s="118">
        <v>80</v>
      </c>
      <c r="P173" s="16"/>
      <c r="Q173" s="16"/>
      <c r="R173" s="16"/>
      <c r="S173" s="64">
        <v>5</v>
      </c>
      <c r="T173" s="16"/>
      <c r="U173" s="57">
        <f t="shared" si="17"/>
        <v>80.808080808080803</v>
      </c>
      <c r="V173" s="58"/>
      <c r="Y173" s="109"/>
      <c r="Z173" s="109"/>
    </row>
    <row r="174" spans="1:26" x14ac:dyDescent="0.2">
      <c r="A174" s="115" t="s">
        <v>57</v>
      </c>
      <c r="B174" s="12">
        <v>1</v>
      </c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'13 ABRIL (LUNES)'!M174</f>
        <v>549111.29999999935</v>
      </c>
      <c r="L174" s="16"/>
      <c r="M174" s="107">
        <f t="shared" si="15"/>
        <v>549167.29999999935</v>
      </c>
      <c r="N174" s="16"/>
      <c r="O174" s="118">
        <v>56</v>
      </c>
      <c r="P174" s="16"/>
      <c r="Q174" s="16"/>
      <c r="R174" s="16"/>
      <c r="S174" s="64">
        <v>4</v>
      </c>
      <c r="T174" s="16"/>
      <c r="U174" s="57">
        <f t="shared" si="17"/>
        <v>72.916666666666671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'13 ABRIL (LUNES)'!M175</f>
        <v>571726.19999999949</v>
      </c>
      <c r="L175" s="16"/>
      <c r="M175" s="107">
        <f t="shared" si="15"/>
        <v>571791.19999999949</v>
      </c>
      <c r="N175" s="16"/>
      <c r="O175" s="118">
        <v>65</v>
      </c>
      <c r="P175" s="16"/>
      <c r="Q175" s="16"/>
      <c r="R175" s="16"/>
      <c r="S175" s="64">
        <f>+S157</f>
        <v>8</v>
      </c>
      <c r="T175" s="16"/>
      <c r="U175" s="57">
        <f t="shared" si="17"/>
        <v>45.138888888888886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'13 ABRIL (LUNES)'!M176</f>
        <v>349805.5</v>
      </c>
      <c r="L176" s="16"/>
      <c r="M176" s="107">
        <f t="shared" si="15"/>
        <v>349946.5</v>
      </c>
      <c r="N176" s="16"/>
      <c r="O176" s="118">
        <v>141</v>
      </c>
      <c r="P176" s="16"/>
      <c r="Q176" s="16"/>
      <c r="R176" s="16"/>
      <c r="S176" s="64">
        <f t="shared" si="16"/>
        <v>8</v>
      </c>
      <c r="T176" s="16"/>
      <c r="U176" s="57">
        <f t="shared" si="17"/>
        <v>96.311475409836063</v>
      </c>
      <c r="V176" s="58"/>
      <c r="Y176" s="110"/>
      <c r="Z176" s="110"/>
    </row>
    <row r="177" spans="1:26" x14ac:dyDescent="0.2">
      <c r="A177" s="115" t="s">
        <v>197</v>
      </c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'13 ABRIL (LUNES)'!M177</f>
        <v>369135.60000000003</v>
      </c>
      <c r="L177" s="16"/>
      <c r="M177" s="107">
        <f t="shared" si="15"/>
        <v>369195.60000000003</v>
      </c>
      <c r="N177" s="16"/>
      <c r="O177" s="118">
        <v>60</v>
      </c>
      <c r="P177" s="16"/>
      <c r="Q177" s="16"/>
      <c r="R177" s="16"/>
      <c r="S177" s="64">
        <v>4</v>
      </c>
      <c r="T177" s="16"/>
      <c r="U177" s="57">
        <f t="shared" si="17"/>
        <v>78.125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'13 ABRIL (LUNES)'!M178</f>
        <v>378964</v>
      </c>
      <c r="L178" s="16"/>
      <c r="M178" s="107">
        <f t="shared" si="15"/>
        <v>379099</v>
      </c>
      <c r="N178" s="16"/>
      <c r="O178" s="118">
        <v>135</v>
      </c>
      <c r="P178" s="16"/>
      <c r="Q178" s="16"/>
      <c r="R178" s="16"/>
      <c r="S178" s="64">
        <f>+S157</f>
        <v>8</v>
      </c>
      <c r="T178" s="16"/>
      <c r="U178" s="57">
        <f t="shared" si="17"/>
        <v>73.818897637795274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'13 ABRIL (LUNES)'!M179</f>
        <v>361423</v>
      </c>
      <c r="L179" s="16"/>
      <c r="M179" s="107">
        <f t="shared" si="15"/>
        <v>361526</v>
      </c>
      <c r="N179" s="16"/>
      <c r="O179" s="118">
        <v>103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63.112745098039213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78.939289631525838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53</v>
      </c>
      <c r="T197" s="197"/>
      <c r="U197" s="197"/>
      <c r="W197" s="8" t="s">
        <v>12</v>
      </c>
      <c r="X197" s="8"/>
      <c r="Y197" s="199">
        <v>46126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200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'13 ABRIL (LUNES)'!M214</f>
        <v>492499.6</v>
      </c>
      <c r="L214" s="16"/>
      <c r="M214" s="107">
        <f>K214+O214</f>
        <v>492601.59999999998</v>
      </c>
      <c r="N214" s="16"/>
      <c r="O214" s="118">
        <v>102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75.892857142857139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'13 ABRIL (LUNES)'!M215</f>
        <v>551210</v>
      </c>
      <c r="L215" s="16"/>
      <c r="M215" s="107">
        <f t="shared" ref="M215:M218" si="20">K215+O215</f>
        <v>551318</v>
      </c>
      <c r="N215" s="16"/>
      <c r="O215" s="118">
        <v>108</v>
      </c>
      <c r="P215" s="16"/>
      <c r="R215" s="16"/>
      <c r="S215" s="95">
        <f t="shared" si="18"/>
        <v>8</v>
      </c>
      <c r="T215" s="16"/>
      <c r="U215" s="57">
        <f t="shared" si="19"/>
        <v>75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'13 ABRIL (LUNES)'!M216</f>
        <v>532574</v>
      </c>
      <c r="L216" s="16"/>
      <c r="M216" s="107">
        <f t="shared" si="20"/>
        <v>532684</v>
      </c>
      <c r="N216" s="16"/>
      <c r="O216" s="118">
        <v>110</v>
      </c>
      <c r="P216" s="16"/>
      <c r="R216" s="16"/>
      <c r="S216" s="95">
        <f t="shared" si="18"/>
        <v>8</v>
      </c>
      <c r="T216" s="16"/>
      <c r="U216" s="57">
        <f t="shared" si="19"/>
        <v>76.3888888888889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'13 ABRIL (LUNES)'!M217</f>
        <v>608888</v>
      </c>
      <c r="L217" s="16"/>
      <c r="M217" s="107">
        <f t="shared" si="20"/>
        <v>609017</v>
      </c>
      <c r="N217" s="16"/>
      <c r="O217" s="118">
        <v>129</v>
      </c>
      <c r="P217" s="16"/>
      <c r="R217" s="16"/>
      <c r="S217" s="95">
        <f t="shared" si="18"/>
        <v>8</v>
      </c>
      <c r="T217" s="16"/>
      <c r="U217" s="57">
        <f t="shared" si="19"/>
        <v>92.672413793103445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'13 ABRIL (LUNES)'!M218</f>
        <v>660403</v>
      </c>
      <c r="L218" s="16"/>
      <c r="M218" s="107">
        <f t="shared" si="20"/>
        <v>660533</v>
      </c>
      <c r="N218" s="16"/>
      <c r="O218" s="118">
        <v>130</v>
      </c>
      <c r="P218" s="16"/>
      <c r="R218" s="16"/>
      <c r="S218" s="95">
        <f t="shared" si="18"/>
        <v>8</v>
      </c>
      <c r="T218" s="16"/>
      <c r="U218" s="57">
        <f t="shared" si="19"/>
        <v>93.390804597701148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82.668992884510118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7.7777777777777777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'13 ABRIL (LUNES)'!M229</f>
        <v>565815.19999999995</v>
      </c>
      <c r="L229" s="16"/>
      <c r="M229" s="107">
        <f>K229+O229</f>
        <v>565875.19999999995</v>
      </c>
      <c r="N229" s="16"/>
      <c r="O229" s="118">
        <v>60</v>
      </c>
      <c r="P229" s="16"/>
      <c r="R229" s="58"/>
      <c r="S229" s="95">
        <v>6</v>
      </c>
      <c r="T229" s="58"/>
      <c r="U229" s="57">
        <f t="shared" ref="U229:U237" si="21">O229/(H229*60*S229)*100000</f>
        <v>58.275058275058278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'13 ABRIL (LUNES)'!M230</f>
        <v>656377.69999999995</v>
      </c>
      <c r="L230" s="16"/>
      <c r="M230" s="107">
        <f t="shared" ref="M230:M237" si="22">K230+O230</f>
        <v>656498.69999999995</v>
      </c>
      <c r="N230" s="16"/>
      <c r="O230" s="118">
        <v>121</v>
      </c>
      <c r="P230" s="16"/>
      <c r="R230" s="58"/>
      <c r="S230" s="95">
        <f>+S228</f>
        <v>8</v>
      </c>
      <c r="T230" s="58"/>
      <c r="U230" s="57">
        <f t="shared" si="21"/>
        <v>93.019680196801971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'13 ABRIL (LUNES)'!M231</f>
        <v>570469.89999999991</v>
      </c>
      <c r="L231" s="16"/>
      <c r="M231" s="107">
        <f t="shared" si="22"/>
        <v>570590.89999999991</v>
      </c>
      <c r="N231" s="16"/>
      <c r="O231" s="118">
        <v>121</v>
      </c>
      <c r="P231" s="16"/>
      <c r="R231" s="58"/>
      <c r="S231" s="95">
        <f t="shared" ref="S231:S237" si="23">+S230</f>
        <v>8</v>
      </c>
      <c r="T231" s="58"/>
      <c r="U231" s="57">
        <f t="shared" si="21"/>
        <v>87.833914053426255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'13 ABRIL (LUNES)'!M232</f>
        <v>576569.70000000007</v>
      </c>
      <c r="L232" s="16"/>
      <c r="M232" s="107">
        <f t="shared" si="22"/>
        <v>576689.70000000007</v>
      </c>
      <c r="N232" s="16"/>
      <c r="O232" s="118">
        <v>120</v>
      </c>
      <c r="P232" s="16"/>
      <c r="R232" s="58"/>
      <c r="S232" s="95">
        <f t="shared" si="23"/>
        <v>8</v>
      </c>
      <c r="T232" s="58"/>
      <c r="U232" s="57">
        <f t="shared" si="21"/>
        <v>82.78145695364239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'13 ABRIL (LUNES)'!M233</f>
        <v>569961.5</v>
      </c>
      <c r="L233" s="16"/>
      <c r="M233" s="107">
        <f t="shared" si="22"/>
        <v>570062.5</v>
      </c>
      <c r="N233" s="16"/>
      <c r="O233" s="118">
        <v>101</v>
      </c>
      <c r="P233" s="16"/>
      <c r="R233" s="58"/>
      <c r="S233" s="95">
        <f t="shared" si="23"/>
        <v>8</v>
      </c>
      <c r="T233" s="58"/>
      <c r="U233" s="57">
        <f t="shared" si="21"/>
        <v>71.570294784580497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'13 ABRIL (LUNES)'!M234</f>
        <v>596919.6</v>
      </c>
      <c r="L234" s="16"/>
      <c r="M234" s="107">
        <f t="shared" si="22"/>
        <v>597010.6</v>
      </c>
      <c r="N234" s="16"/>
      <c r="O234" s="118">
        <v>91</v>
      </c>
      <c r="P234" s="16"/>
      <c r="R234" s="58"/>
      <c r="S234" s="95">
        <f t="shared" si="23"/>
        <v>8</v>
      </c>
      <c r="T234" s="58"/>
      <c r="U234" s="57">
        <f t="shared" si="21"/>
        <v>62.568756875687569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'13 ABRIL (LUNES)'!M235</f>
        <v>554720.5</v>
      </c>
      <c r="L235" s="16"/>
      <c r="M235" s="107">
        <f t="shared" si="22"/>
        <v>554836.5</v>
      </c>
      <c r="N235" s="16"/>
      <c r="O235" s="118">
        <v>116</v>
      </c>
      <c r="P235" s="16"/>
      <c r="R235" s="58"/>
      <c r="S235" s="95">
        <f t="shared" si="23"/>
        <v>8</v>
      </c>
      <c r="T235" s="58"/>
      <c r="U235" s="57">
        <f t="shared" si="21"/>
        <v>80.555555555555557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'13 ABRIL (LUNES)'!M236</f>
        <v>572434</v>
      </c>
      <c r="L236" s="16"/>
      <c r="M236" s="107">
        <f t="shared" si="22"/>
        <v>572540</v>
      </c>
      <c r="N236" s="16"/>
      <c r="O236" s="118">
        <v>106</v>
      </c>
      <c r="P236" s="16"/>
      <c r="R236" s="58"/>
      <c r="S236" s="95">
        <f t="shared" si="23"/>
        <v>8</v>
      </c>
      <c r="T236" s="58"/>
      <c r="U236" s="57">
        <f t="shared" si="21"/>
        <v>72.404371584699462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'13 ABRIL (LUNES)'!M237</f>
        <v>608412</v>
      </c>
      <c r="L237" s="16"/>
      <c r="M237" s="107">
        <f t="shared" si="22"/>
        <v>608543</v>
      </c>
      <c r="N237" s="16"/>
      <c r="O237" s="118">
        <v>131</v>
      </c>
      <c r="P237" s="16"/>
      <c r="R237" s="58"/>
      <c r="S237" s="95">
        <f t="shared" si="23"/>
        <v>8</v>
      </c>
      <c r="T237" s="58"/>
      <c r="U237" s="57">
        <f t="shared" si="21"/>
        <v>88.037634408602145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77.449635854228234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7.6904761904761907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21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'13 ABRIL (LUNES)'!M247</f>
        <v>363956</v>
      </c>
      <c r="L247" s="16"/>
      <c r="M247" s="107">
        <f t="shared" ref="M247:M268" si="24">K247+O247</f>
        <v>364095</v>
      </c>
      <c r="N247" s="16"/>
      <c r="O247" s="118">
        <v>139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72.395833333333329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'13 ABRIL (LUNES)'!M248</f>
        <v>343542</v>
      </c>
      <c r="L248" s="16"/>
      <c r="M248" s="107">
        <f t="shared" si="24"/>
        <v>343666</v>
      </c>
      <c r="N248" s="16"/>
      <c r="O248" s="118">
        <v>124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92.261904761904759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'13 ABRIL (LUNES)'!M249</f>
        <v>374427</v>
      </c>
      <c r="L249" s="16"/>
      <c r="M249" s="107">
        <f t="shared" si="24"/>
        <v>374552</v>
      </c>
      <c r="N249" s="16"/>
      <c r="O249" s="118">
        <v>125</v>
      </c>
      <c r="P249" s="16"/>
      <c r="Q249" s="16"/>
      <c r="R249" s="16"/>
      <c r="S249" s="95">
        <v>3.5</v>
      </c>
      <c r="T249" s="16"/>
      <c r="U249" s="57">
        <f t="shared" si="26"/>
        <v>156.64160401002505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'13 ABRIL (LUNES)'!M250</f>
        <v>380317</v>
      </c>
      <c r="L250" s="16"/>
      <c r="M250" s="107">
        <f t="shared" si="24"/>
        <v>380461</v>
      </c>
      <c r="N250" s="16"/>
      <c r="O250" s="118">
        <v>144</v>
      </c>
      <c r="P250" s="16"/>
      <c r="Q250" s="16"/>
      <c r="R250" s="16"/>
      <c r="S250" s="95">
        <f>+S246</f>
        <v>8</v>
      </c>
      <c r="T250" s="16"/>
      <c r="U250" s="57">
        <f t="shared" si="26"/>
        <v>85.714285714285708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'13 ABRIL (LUNES)'!M251</f>
        <v>373881</v>
      </c>
      <c r="L251" s="16"/>
      <c r="M251" s="107">
        <f t="shared" si="24"/>
        <v>374030</v>
      </c>
      <c r="N251" s="16"/>
      <c r="O251" s="118">
        <v>149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97.005208333333329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'13 ABRIL (LUNES)'!M252</f>
        <v>379402</v>
      </c>
      <c r="L252" s="16"/>
      <c r="M252" s="107">
        <f t="shared" si="24"/>
        <v>379519</v>
      </c>
      <c r="N252" s="16"/>
      <c r="O252" s="118">
        <v>117</v>
      </c>
      <c r="P252" s="16"/>
      <c r="Q252" s="16"/>
      <c r="R252" s="16"/>
      <c r="S252" s="95">
        <f t="shared" si="25"/>
        <v>8</v>
      </c>
      <c r="T252" s="16"/>
      <c r="U252" s="57">
        <f t="shared" si="26"/>
        <v>72.761194029850742</v>
      </c>
      <c r="V252" s="58"/>
      <c r="Y252" s="109"/>
      <c r="Z252" s="109"/>
    </row>
    <row r="253" spans="1:26" x14ac:dyDescent="0.2">
      <c r="A253" s="145" t="s">
        <v>106</v>
      </c>
      <c r="B253" s="146">
        <v>1</v>
      </c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'13 ABRIL (LUNES)'!M253</f>
        <v>608014.49999999988</v>
      </c>
      <c r="L253" s="16"/>
      <c r="M253" s="107">
        <f t="shared" si="24"/>
        <v>608091.49999999988</v>
      </c>
      <c r="N253" s="16"/>
      <c r="O253" s="118">
        <v>77</v>
      </c>
      <c r="P253" s="16"/>
      <c r="Q253" s="16"/>
      <c r="R253" s="16"/>
      <c r="S253" s="95">
        <f t="shared" si="25"/>
        <v>8</v>
      </c>
      <c r="T253" s="16"/>
      <c r="U253" s="57">
        <f t="shared" si="26"/>
        <v>53.118101545253857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'13 ABRIL (LUNES)'!M254</f>
        <v>579747.19999999995</v>
      </c>
      <c r="L254" s="16"/>
      <c r="M254" s="107">
        <f t="shared" si="24"/>
        <v>579874.19999999995</v>
      </c>
      <c r="N254" s="16"/>
      <c r="O254" s="118">
        <v>127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87.610375275938182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'13 ABRIL (LUNES)'!M255</f>
        <v>633128.19999999995</v>
      </c>
      <c r="L255" s="16"/>
      <c r="M255" s="107">
        <f t="shared" si="24"/>
        <v>633242.19999999995</v>
      </c>
      <c r="N255" s="16"/>
      <c r="O255" s="118">
        <v>114</v>
      </c>
      <c r="P255" s="16"/>
      <c r="Q255" s="16"/>
      <c r="R255" s="16"/>
      <c r="S255" s="95">
        <f t="shared" si="25"/>
        <v>8</v>
      </c>
      <c r="T255" s="16"/>
      <c r="U255" s="57">
        <f t="shared" si="26"/>
        <v>78.125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'13 ABRIL (LUNES)'!M256</f>
        <v>597346</v>
      </c>
      <c r="L256" s="16"/>
      <c r="M256" s="107">
        <f t="shared" si="24"/>
        <v>597464</v>
      </c>
      <c r="N256" s="16"/>
      <c r="O256" s="118">
        <v>118</v>
      </c>
      <c r="P256" s="16"/>
      <c r="Q256" s="16"/>
      <c r="R256" s="16"/>
      <c r="S256" s="95">
        <f t="shared" si="25"/>
        <v>8</v>
      </c>
      <c r="T256" s="16"/>
      <c r="U256" s="57">
        <f t="shared" si="26"/>
        <v>86.257309941520461</v>
      </c>
      <c r="V256" s="58"/>
      <c r="Y256" s="109"/>
      <c r="Z256" s="109"/>
    </row>
    <row r="257" spans="1:26" x14ac:dyDescent="0.2">
      <c r="A257" s="115" t="s">
        <v>199</v>
      </c>
      <c r="B257" s="12">
        <v>1</v>
      </c>
      <c r="C257" s="12">
        <v>1</v>
      </c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'13 ABRIL (LUNES)'!M257</f>
        <v>591580</v>
      </c>
      <c r="L257" s="16"/>
      <c r="M257" s="107">
        <f t="shared" si="24"/>
        <v>591652</v>
      </c>
      <c r="N257" s="16"/>
      <c r="O257" s="118">
        <v>72</v>
      </c>
      <c r="P257" s="16"/>
      <c r="Q257" s="16"/>
      <c r="R257" s="16"/>
      <c r="S257" s="95">
        <f t="shared" si="25"/>
        <v>8</v>
      </c>
      <c r="T257" s="16"/>
      <c r="U257" s="57">
        <f t="shared" si="26"/>
        <v>50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'13 ABRIL (LUNES)'!M258</f>
        <v>564519.80000000005</v>
      </c>
      <c r="L258" s="16"/>
      <c r="M258" s="107">
        <f t="shared" si="24"/>
        <v>564651.80000000005</v>
      </c>
      <c r="N258" s="16"/>
      <c r="O258" s="118">
        <v>132</v>
      </c>
      <c r="P258" s="16"/>
      <c r="Q258" s="16"/>
      <c r="R258" s="16"/>
      <c r="S258" s="95">
        <f t="shared" si="25"/>
        <v>8</v>
      </c>
      <c r="T258" s="16"/>
      <c r="U258" s="57">
        <f t="shared" si="26"/>
        <v>89.285714285714278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'13 ABRIL (LUNES)'!M259</f>
        <v>620214.19999999995</v>
      </c>
      <c r="L259" s="16"/>
      <c r="M259" s="107">
        <f t="shared" si="24"/>
        <v>620350.19999999995</v>
      </c>
      <c r="N259" s="16"/>
      <c r="O259" s="118">
        <v>136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85.858585858585855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'13 ABRIL (LUNES)'!M260</f>
        <v>548315.19999999995</v>
      </c>
      <c r="L260" s="16"/>
      <c r="M260" s="107">
        <f t="shared" si="24"/>
        <v>548405.19999999995</v>
      </c>
      <c r="N260" s="16"/>
      <c r="O260" s="118">
        <v>90</v>
      </c>
      <c r="P260" s="16"/>
      <c r="Q260" s="16"/>
      <c r="R260" s="16"/>
      <c r="S260" s="95">
        <f t="shared" si="25"/>
        <v>8</v>
      </c>
      <c r="T260" s="16"/>
      <c r="U260" s="57">
        <f t="shared" si="26"/>
        <v>73.818897637795274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'13 ABRIL (LUNES)'!M261</f>
        <v>611131.80000000005</v>
      </c>
      <c r="L261" s="16"/>
      <c r="M261" s="107">
        <f t="shared" si="24"/>
        <v>611258.80000000005</v>
      </c>
      <c r="N261" s="16"/>
      <c r="O261" s="118">
        <v>127</v>
      </c>
      <c r="P261" s="16"/>
      <c r="Q261" s="16"/>
      <c r="R261" s="16"/>
      <c r="S261" s="95">
        <f t="shared" si="25"/>
        <v>8</v>
      </c>
      <c r="T261" s="16"/>
      <c r="U261" s="57">
        <f t="shared" si="26"/>
        <v>99.467418546365906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'13 ABRIL (LUNES)'!M262</f>
        <v>576923.79999999993</v>
      </c>
      <c r="L262" s="16"/>
      <c r="M262" s="107">
        <f t="shared" si="24"/>
        <v>577023.79999999993</v>
      </c>
      <c r="N262" s="16"/>
      <c r="O262" s="118">
        <v>100</v>
      </c>
      <c r="P262" s="16"/>
      <c r="Q262" s="16"/>
      <c r="R262" s="16"/>
      <c r="S262" s="95">
        <f t="shared" si="25"/>
        <v>8</v>
      </c>
      <c r="T262" s="16"/>
      <c r="U262" s="57">
        <f t="shared" si="26"/>
        <v>63.131313131313135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'13 ABRIL (LUNES)'!M263</f>
        <v>557315.1</v>
      </c>
      <c r="L263" s="16"/>
      <c r="M263" s="107">
        <f t="shared" si="24"/>
        <v>557419.1</v>
      </c>
      <c r="N263" s="16"/>
      <c r="O263" s="118">
        <v>104</v>
      </c>
      <c r="P263" s="16"/>
      <c r="Q263" s="16"/>
      <c r="R263" s="16"/>
      <c r="S263" s="95">
        <f t="shared" si="25"/>
        <v>8</v>
      </c>
      <c r="T263" s="16"/>
      <c r="U263" s="57">
        <f t="shared" si="26"/>
        <v>67.708333333333329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'13 ABRIL (LUNES)'!M264</f>
        <v>578159.9</v>
      </c>
      <c r="L264" s="16"/>
      <c r="M264" s="107">
        <f t="shared" si="24"/>
        <v>578159.9</v>
      </c>
      <c r="N264" s="16"/>
      <c r="O264" s="118">
        <v>0</v>
      </c>
      <c r="P264" s="16"/>
      <c r="Q264" s="16"/>
      <c r="R264" s="16"/>
      <c r="S264" s="95"/>
      <c r="T264" s="16"/>
      <c r="U264" s="57"/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'13 ABRIL (LUNES)'!M265</f>
        <v>345715.4</v>
      </c>
      <c r="L265" s="16"/>
      <c r="M265" s="107">
        <f t="shared" si="24"/>
        <v>345860.4</v>
      </c>
      <c r="N265" s="16"/>
      <c r="O265" s="118">
        <v>145</v>
      </c>
      <c r="P265" s="16"/>
      <c r="Q265" s="16"/>
      <c r="R265" s="16"/>
      <c r="S265" s="95">
        <f>+S246</f>
        <v>8</v>
      </c>
      <c r="T265" s="16"/>
      <c r="U265" s="57">
        <f t="shared" si="26"/>
        <v>99.04371584699453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'13 ABRIL (LUNES)'!M266</f>
        <v>368862</v>
      </c>
      <c r="L266" s="16"/>
      <c r="M266" s="107">
        <f t="shared" si="24"/>
        <v>368965</v>
      </c>
      <c r="N266" s="16"/>
      <c r="O266" s="118">
        <v>103</v>
      </c>
      <c r="P266" s="16"/>
      <c r="Q266" s="16"/>
      <c r="R266" s="16"/>
      <c r="S266" s="95">
        <v>6</v>
      </c>
      <c r="T266" s="16"/>
      <c r="U266" s="57">
        <f t="shared" si="26"/>
        <v>89.409722222222229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'13 ABRIL (LUNES)'!M267</f>
        <v>376492</v>
      </c>
      <c r="L267" s="16"/>
      <c r="M267" s="107">
        <f t="shared" si="24"/>
        <v>376627</v>
      </c>
      <c r="N267" s="16"/>
      <c r="O267" s="118">
        <v>135</v>
      </c>
      <c r="P267" s="16"/>
      <c r="Q267" s="16"/>
      <c r="R267" s="16"/>
      <c r="S267" s="95">
        <f>+S246</f>
        <v>8</v>
      </c>
      <c r="T267" s="16"/>
      <c r="U267" s="57">
        <f t="shared" si="26"/>
        <v>73.818897637795274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'13 ABRIL (LUNES)'!M268</f>
        <v>362126</v>
      </c>
      <c r="L268" s="16"/>
      <c r="M268" s="107">
        <f t="shared" si="24"/>
        <v>362231</v>
      </c>
      <c r="N268" s="16"/>
      <c r="O268" s="118">
        <v>105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64.338235294117652</v>
      </c>
      <c r="V268" s="58"/>
      <c r="Y268" s="109"/>
      <c r="Z268" s="109"/>
    </row>
    <row r="269" spans="1:26" ht="13.5" thickBot="1" x14ac:dyDescent="0.25">
      <c r="O269" s="149"/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82.75103098760394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5VKF4GJQLMgkSfbjej8Nwlc4U2z8lqymiBLGvOx3+qvBEe4MzxQNkVBljWD1qOR+0PBPN2CPZRsMe9Gs3hhC/Q==" saltValue="QhLPyf87XeFALn2qboW/Eg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1418" priority="215" stopIfTrue="1" operator="equal">
      <formula>1</formula>
    </cfRule>
  </conditionalFormatting>
  <conditionalFormatting sqref="B100:D101">
    <cfRule type="cellIs" dxfId="1417" priority="151" stopIfTrue="1" operator="equal">
      <formula>1</formula>
    </cfRule>
  </conditionalFormatting>
  <conditionalFormatting sqref="B189:D190">
    <cfRule type="cellIs" dxfId="1416" priority="51" stopIfTrue="1" operator="equal">
      <formula>1</formula>
    </cfRule>
  </conditionalFormatting>
  <conditionalFormatting sqref="B278:D279">
    <cfRule type="cellIs" dxfId="1415" priority="34" stopIfTrue="1" operator="equal">
      <formula>1</formula>
    </cfRule>
  </conditionalFormatting>
  <conditionalFormatting sqref="B303:D308 B318:D326 B336:D357">
    <cfRule type="cellIs" dxfId="1414" priority="194" stopIfTrue="1" operator="equal">
      <formula>1</formula>
    </cfRule>
  </conditionalFormatting>
  <conditionalFormatting sqref="B367:D368">
    <cfRule type="cellIs" dxfId="1413" priority="17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412" priority="214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1411" priority="213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410" priority="193" stopIfTrue="1" operator="notEqual">
      <formula>0</formula>
    </cfRule>
    <cfRule type="cellIs" dxfId="1409" priority="192" stopIfTrue="1" operator="equal">
      <formula>0</formula>
    </cfRule>
  </conditionalFormatting>
  <conditionalFormatting sqref="H36:H41">
    <cfRule type="cellIs" dxfId="1408" priority="60" operator="lessThan">
      <formula>330</formula>
    </cfRule>
  </conditionalFormatting>
  <conditionalFormatting sqref="H51:H59">
    <cfRule type="cellIs" dxfId="1407" priority="61" operator="lessThan">
      <formula>360</formula>
    </cfRule>
  </conditionalFormatting>
  <conditionalFormatting sqref="H69:H74 H87:H90">
    <cfRule type="cellIs" dxfId="1406" priority="62" operator="lessThan">
      <formula>400</formula>
    </cfRule>
  </conditionalFormatting>
  <conditionalFormatting sqref="H75:H86">
    <cfRule type="cellIs" dxfId="1405" priority="63" operator="lessThan">
      <formula>360</formula>
    </cfRule>
  </conditionalFormatting>
  <conditionalFormatting sqref="H125:H130">
    <cfRule type="cellIs" dxfId="1404" priority="59" operator="lessThan">
      <formula>330</formula>
    </cfRule>
  </conditionalFormatting>
  <conditionalFormatting sqref="H140:H148">
    <cfRule type="cellIs" dxfId="1403" priority="58" operator="lessThan">
      <formula>360</formula>
    </cfRule>
  </conditionalFormatting>
  <conditionalFormatting sqref="H158:H163 H176:H179">
    <cfRule type="cellIs" dxfId="1402" priority="56" operator="lessThan">
      <formula>400</formula>
    </cfRule>
  </conditionalFormatting>
  <conditionalFormatting sqref="H164:H175">
    <cfRule type="cellIs" dxfId="1401" priority="57" operator="lessThan">
      <formula>360</formula>
    </cfRule>
  </conditionalFormatting>
  <conditionalFormatting sqref="H214:H219">
    <cfRule type="cellIs" dxfId="1400" priority="52" operator="lessThan">
      <formula>330</formula>
    </cfRule>
  </conditionalFormatting>
  <conditionalFormatting sqref="H228:H237">
    <cfRule type="cellIs" dxfId="1399" priority="53" operator="lessThan">
      <formula>360</formula>
    </cfRule>
  </conditionalFormatting>
  <conditionalFormatting sqref="H247:H252 H265:H268">
    <cfRule type="cellIs" dxfId="1398" priority="54" operator="lessThan">
      <formula>400</formula>
    </cfRule>
  </conditionalFormatting>
  <conditionalFormatting sqref="H253:H264">
    <cfRule type="cellIs" dxfId="1397" priority="55" operator="lessThan">
      <formula>360</formula>
    </cfRule>
  </conditionalFormatting>
  <conditionalFormatting sqref="H303:H308">
    <cfRule type="cellIs" dxfId="1396" priority="187" operator="lessThan">
      <formula>330</formula>
    </cfRule>
  </conditionalFormatting>
  <conditionalFormatting sqref="H318:H326 H342:H353">
    <cfRule type="cellIs" dxfId="1395" priority="186" operator="lessThan">
      <formula>360</formula>
    </cfRule>
  </conditionalFormatting>
  <conditionalFormatting sqref="H336:H341 H354:H357">
    <cfRule type="cellIs" dxfId="1394" priority="184" operator="lessThan">
      <formula>400</formula>
    </cfRule>
  </conditionalFormatting>
  <conditionalFormatting sqref="K95:K96 M95:M96 O95:O96 A100:A101">
    <cfRule type="cellIs" dxfId="1393" priority="150" stopIfTrue="1" operator="notEqual">
      <formula>0</formula>
    </cfRule>
    <cfRule type="cellIs" dxfId="1392" priority="149" stopIfTrue="1" operator="equal">
      <formula>0</formula>
    </cfRule>
  </conditionalFormatting>
  <conditionalFormatting sqref="K95:K96 M95:M96 O95:O96">
    <cfRule type="cellIs" dxfId="1391" priority="145" stopIfTrue="1" operator="equal">
      <formula>0</formula>
    </cfRule>
    <cfRule type="cellIs" dxfId="1390" priority="148" stopIfTrue="1" operator="notEqual">
      <formula>0</formula>
    </cfRule>
    <cfRule type="cellIs" dxfId="1389" priority="147" stopIfTrue="1" operator="equal">
      <formula>0</formula>
    </cfRule>
    <cfRule type="cellIs" dxfId="1388" priority="146" stopIfTrue="1" operator="notEqual">
      <formula>0</formula>
    </cfRule>
  </conditionalFormatting>
  <conditionalFormatting sqref="K100:K101">
    <cfRule type="cellIs" dxfId="1387" priority="128" stopIfTrue="1" operator="equal">
      <formula>0</formula>
    </cfRule>
    <cfRule type="cellIs" dxfId="1386" priority="129" stopIfTrue="1" operator="notEqual">
      <formula>0</formula>
    </cfRule>
  </conditionalFormatting>
  <conditionalFormatting sqref="K184:K185 M184:M185 O184:O185 A189:A190">
    <cfRule type="cellIs" dxfId="1385" priority="50" stopIfTrue="1" operator="notEqual">
      <formula>0</formula>
    </cfRule>
    <cfRule type="cellIs" dxfId="1384" priority="49" stopIfTrue="1" operator="equal">
      <formula>0</formula>
    </cfRule>
  </conditionalFormatting>
  <conditionalFormatting sqref="K184:K185 M184:M185 O184:O185">
    <cfRule type="cellIs" dxfId="1383" priority="45" stopIfTrue="1" operator="equal">
      <formula>0</formula>
    </cfRule>
    <cfRule type="cellIs" dxfId="1382" priority="46" stopIfTrue="1" operator="notEqual">
      <formula>0</formula>
    </cfRule>
    <cfRule type="cellIs" dxfId="1381" priority="47" stopIfTrue="1" operator="equal">
      <formula>0</formula>
    </cfRule>
    <cfRule type="cellIs" dxfId="1380" priority="48" stopIfTrue="1" operator="notEqual">
      <formula>0</formula>
    </cfRule>
  </conditionalFormatting>
  <conditionalFormatting sqref="K189:K190">
    <cfRule type="cellIs" dxfId="1379" priority="35" stopIfTrue="1" operator="equal">
      <formula>0</formula>
    </cfRule>
    <cfRule type="cellIs" dxfId="1378" priority="36" stopIfTrue="1" operator="notEqual">
      <formula>0</formula>
    </cfRule>
  </conditionalFormatting>
  <conditionalFormatting sqref="K273:K274 M273:M274 O273:O274 A278:A279">
    <cfRule type="cellIs" dxfId="1377" priority="32" stopIfTrue="1" operator="equal">
      <formula>0</formula>
    </cfRule>
    <cfRule type="cellIs" dxfId="1376" priority="33" stopIfTrue="1" operator="notEqual">
      <formula>0</formula>
    </cfRule>
  </conditionalFormatting>
  <conditionalFormatting sqref="K273:K274 M273:M274 O273:O274">
    <cfRule type="cellIs" dxfId="1375" priority="28" stopIfTrue="1" operator="equal">
      <formula>0</formula>
    </cfRule>
    <cfRule type="cellIs" dxfId="1374" priority="29" stopIfTrue="1" operator="notEqual">
      <formula>0</formula>
    </cfRule>
    <cfRule type="cellIs" dxfId="1373" priority="30" stopIfTrue="1" operator="equal">
      <formula>0</formula>
    </cfRule>
    <cfRule type="cellIs" dxfId="1372" priority="31" stopIfTrue="1" operator="notEqual">
      <formula>0</formula>
    </cfRule>
  </conditionalFormatting>
  <conditionalFormatting sqref="K278:K279">
    <cfRule type="cellIs" dxfId="1371" priority="19" stopIfTrue="1" operator="notEqual">
      <formula>0</formula>
    </cfRule>
    <cfRule type="cellIs" dxfId="1370" priority="18" stopIfTrue="1" operator="equal">
      <formula>0</formula>
    </cfRule>
  </conditionalFormatting>
  <conditionalFormatting sqref="K362:K363 M362:M363 O362:O363 A367:A368">
    <cfRule type="cellIs" dxfId="1369" priority="16" stopIfTrue="1" operator="notEqual">
      <formula>0</formula>
    </cfRule>
    <cfRule type="cellIs" dxfId="1368" priority="15" stopIfTrue="1" operator="equal">
      <formula>0</formula>
    </cfRule>
  </conditionalFormatting>
  <conditionalFormatting sqref="K362:K363 M362:M363 O362:O363">
    <cfRule type="cellIs" dxfId="1367" priority="13" stopIfTrue="1" operator="equal">
      <formula>0</formula>
    </cfRule>
    <cfRule type="cellIs" dxfId="1366" priority="12" stopIfTrue="1" operator="notEqual">
      <formula>0</formula>
    </cfRule>
    <cfRule type="cellIs" dxfId="1365" priority="14" stopIfTrue="1" operator="notEqual">
      <formula>0</formula>
    </cfRule>
    <cfRule type="cellIs" dxfId="1364" priority="11" stopIfTrue="1" operator="equal">
      <formula>0</formula>
    </cfRule>
  </conditionalFormatting>
  <conditionalFormatting sqref="K367:K368">
    <cfRule type="cellIs" dxfId="1363" priority="2" stopIfTrue="1" operator="notEqual">
      <formula>0</formula>
    </cfRule>
    <cfRule type="cellIs" dxfId="1362" priority="1" stopIfTrue="1" operator="equal">
      <formula>0</formula>
    </cfRule>
  </conditionalFormatting>
  <conditionalFormatting sqref="M100:M101">
    <cfRule type="cellIs" dxfId="1361" priority="137" stopIfTrue="1" operator="notEqual">
      <formula>0</formula>
    </cfRule>
    <cfRule type="cellIs" dxfId="1360" priority="136" stopIfTrue="1" operator="equal">
      <formula>0</formula>
    </cfRule>
  </conditionalFormatting>
  <conditionalFormatting sqref="M189:M190">
    <cfRule type="cellIs" dxfId="1359" priority="38" stopIfTrue="1" operator="notEqual">
      <formula>0</formula>
    </cfRule>
    <cfRule type="cellIs" dxfId="1358" priority="37" stopIfTrue="1" operator="equal">
      <formula>0</formula>
    </cfRule>
  </conditionalFormatting>
  <conditionalFormatting sqref="M278:M279">
    <cfRule type="cellIs" dxfId="1357" priority="21" stopIfTrue="1" operator="notEqual">
      <formula>0</formula>
    </cfRule>
    <cfRule type="cellIs" dxfId="1356" priority="20" stopIfTrue="1" operator="equal">
      <formula>0</formula>
    </cfRule>
  </conditionalFormatting>
  <conditionalFormatting sqref="M367:M368">
    <cfRule type="cellIs" dxfId="1355" priority="4" stopIfTrue="1" operator="notEqual">
      <formula>0</formula>
    </cfRule>
    <cfRule type="cellIs" dxfId="1354" priority="3" stopIfTrue="1" operator="equal">
      <formula>0</formula>
    </cfRule>
  </conditionalFormatting>
  <conditionalFormatting sqref="S36:S41 S51:S59 S69:S90 S125:S130 S140:S148 S158:S179 S214:S219 S229:S237 S247:S268">
    <cfRule type="cellIs" dxfId="1353" priority="210" operator="lessThan">
      <formula>8</formula>
    </cfRule>
  </conditionalFormatting>
  <conditionalFormatting sqref="S99">
    <cfRule type="cellIs" dxfId="1352" priority="143" stopIfTrue="1" operator="equal">
      <formula>0</formula>
    </cfRule>
    <cfRule type="cellIs" dxfId="1351" priority="144" stopIfTrue="1" operator="notEqual">
      <formula>0</formula>
    </cfRule>
  </conditionalFormatting>
  <conditionalFormatting sqref="S188">
    <cfRule type="cellIs" dxfId="1350" priority="44" stopIfTrue="1" operator="notEqual">
      <formula>0</formula>
    </cfRule>
    <cfRule type="cellIs" dxfId="1349" priority="43" stopIfTrue="1" operator="equal">
      <formula>0</formula>
    </cfRule>
  </conditionalFormatting>
  <conditionalFormatting sqref="S277">
    <cfRule type="cellIs" dxfId="1348" priority="27" stopIfTrue="1" operator="notEqual">
      <formula>0</formula>
    </cfRule>
    <cfRule type="cellIs" dxfId="1347" priority="26" stopIfTrue="1" operator="equal">
      <formula>0</formula>
    </cfRule>
  </conditionalFormatting>
  <conditionalFormatting sqref="S303:S308 S318:S326 S336:S357">
    <cfRule type="cellIs" dxfId="1346" priority="189" operator="lessThan">
      <formula>8</formula>
    </cfRule>
  </conditionalFormatting>
  <conditionalFormatting sqref="S366">
    <cfRule type="cellIs" dxfId="1345" priority="10" stopIfTrue="1" operator="notEqual">
      <formula>0</formula>
    </cfRule>
    <cfRule type="cellIs" dxfId="1344" priority="9" stopIfTrue="1" operator="equal">
      <formula>0</formula>
    </cfRule>
  </conditionalFormatting>
  <conditionalFormatting sqref="U36:U41 U51:U59 U125:U130 U140:U148 U214:U219 U229:U237">
    <cfRule type="cellIs" dxfId="1343" priority="209" operator="lessThan">
      <formula>70</formula>
    </cfRule>
  </conditionalFormatting>
  <conditionalFormatting sqref="U69:U90 U158:U179 U247:U268 U336:U357">
    <cfRule type="cellIs" dxfId="1342" priority="199" operator="lessThan">
      <formula>70</formula>
    </cfRule>
  </conditionalFormatting>
  <conditionalFormatting sqref="U69:U90 U158:U179 U247:U268">
    <cfRule type="cellIs" dxfId="1341" priority="198" operator="lessThan">
      <formula>70</formula>
    </cfRule>
    <cfRule type="cellIs" dxfId="1340" priority="202" operator="lessThan">
      <formula>70</formula>
    </cfRule>
  </conditionalFormatting>
  <conditionalFormatting sqref="U100:U101">
    <cfRule type="cellIs" dxfId="1339" priority="140" operator="lessThan">
      <formula>70</formula>
    </cfRule>
    <cfRule type="cellIs" dxfId="1338" priority="138" operator="lessThan">
      <formula>70</formula>
    </cfRule>
    <cfRule type="cellIs" dxfId="1337" priority="139" operator="lessThan">
      <formula>70</formula>
    </cfRule>
    <cfRule type="cellIs" dxfId="1336" priority="141" operator="lessThan">
      <formula>70</formula>
    </cfRule>
  </conditionalFormatting>
  <conditionalFormatting sqref="U189:U190">
    <cfRule type="cellIs" dxfId="1335" priority="39" operator="lessThan">
      <formula>70</formula>
    </cfRule>
    <cfRule type="cellIs" dxfId="1334" priority="40" operator="lessThan">
      <formula>70</formula>
    </cfRule>
    <cfRule type="cellIs" dxfId="1333" priority="42" operator="lessThan">
      <formula>70</formula>
    </cfRule>
    <cfRule type="cellIs" dxfId="1332" priority="41" operator="lessThan">
      <formula>70</formula>
    </cfRule>
  </conditionalFormatting>
  <conditionalFormatting sqref="U278:U279">
    <cfRule type="cellIs" dxfId="1331" priority="22" operator="lessThan">
      <formula>70</formula>
    </cfRule>
    <cfRule type="cellIs" dxfId="1330" priority="24" operator="lessThan">
      <formula>70</formula>
    </cfRule>
    <cfRule type="cellIs" dxfId="1329" priority="23" operator="lessThan">
      <formula>70</formula>
    </cfRule>
    <cfRule type="cellIs" dxfId="1328" priority="25" operator="lessThan">
      <formula>70</formula>
    </cfRule>
  </conditionalFormatting>
  <conditionalFormatting sqref="U303:U308 U318:U326">
    <cfRule type="cellIs" dxfId="1327" priority="188" operator="lessThan">
      <formula>70</formula>
    </cfRule>
  </conditionalFormatting>
  <conditionalFormatting sqref="U336:U357 U69:U90 U158:U179 U247:U268">
    <cfRule type="cellIs" dxfId="1326" priority="197" operator="lessThan">
      <formula>70</formula>
    </cfRule>
  </conditionalFormatting>
  <conditionalFormatting sqref="U336:U357">
    <cfRule type="cellIs" dxfId="1325" priority="177" operator="lessThan">
      <formula>70</formula>
    </cfRule>
    <cfRule type="cellIs" dxfId="1324" priority="178" operator="lessThan">
      <formula>70</formula>
    </cfRule>
    <cfRule type="cellIs" dxfId="1323" priority="181" operator="lessThan">
      <formula>70</formula>
    </cfRule>
    <cfRule type="cellIs" dxfId="1322" priority="176" operator="lessThan">
      <formula>70</formula>
    </cfRule>
  </conditionalFormatting>
  <conditionalFormatting sqref="U367:U368">
    <cfRule type="cellIs" dxfId="1321" priority="7" operator="lessThan">
      <formula>70</formula>
    </cfRule>
    <cfRule type="cellIs" dxfId="1320" priority="8" operator="lessThan">
      <formula>70</formula>
    </cfRule>
    <cfRule type="cellIs" dxfId="1319" priority="6" operator="lessThan">
      <formula>70</formula>
    </cfRule>
    <cfRule type="cellIs" dxfId="1318" priority="5" operator="lessThan">
      <formula>70</formula>
    </cfRule>
  </conditionalFormatting>
  <conditionalFormatting sqref="W36:W41 W51:W58 W125:W130 W140:W147 W214:W219 W229:W236 W303:W308 W318:W325">
    <cfRule type="cellIs" dxfId="1317" priority="212" stopIfTrue="1" operator="greaterThan">
      <formula>64</formula>
    </cfRule>
  </conditionalFormatting>
  <conditionalFormatting sqref="W303:W308 W318:W325 W36:W41 W51:W58 W125:W130 W140:W147 W214:W219 W229:W236">
    <cfRule type="cellIs" dxfId="1316" priority="211" stopIfTrue="1" operator="equal">
      <formula>0</formula>
    </cfRule>
  </conditionalFormatting>
  <conditionalFormatting sqref="W303:W308 W318:W325">
    <cfRule type="cellIs" dxfId="1315" priority="190" stopIfTrue="1" operator="equal">
      <formula>0</formula>
    </cfRule>
    <cfRule type="cellIs" dxfId="1314" priority="191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Z372"/>
  <sheetViews>
    <sheetView topLeftCell="A4" zoomScaleNormal="100" workbookViewId="0">
      <selection activeCell="A5" sqref="A5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82.143541324575807</v>
      </c>
      <c r="L5" s="84"/>
      <c r="M5" s="85">
        <f>U61</f>
        <v>72.393464819000087</v>
      </c>
      <c r="N5" s="84"/>
      <c r="O5" s="85">
        <f>U92</f>
        <v>77.559438015926787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 t="e">
        <f>U132</f>
        <v>#DIV/0!</v>
      </c>
      <c r="L7" s="84"/>
      <c r="M7" s="87">
        <f>U150</f>
        <v>77.062630977736774</v>
      </c>
      <c r="N7" s="84"/>
      <c r="O7" s="87">
        <f>U181</f>
        <v>81.317847294289962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79.005883962780516</v>
      </c>
      <c r="L9" s="84"/>
      <c r="M9" s="87">
        <f>+U239</f>
        <v>74.370955364708976</v>
      </c>
      <c r="N9" s="84"/>
      <c r="O9" s="87">
        <f>+U270</f>
        <v>79.005790838008139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>
        <f>(M11+M9+M7+M5)/3</f>
        <v>74.609017053815279</v>
      </c>
      <c r="N13" s="84"/>
      <c r="O13" s="88">
        <f>(O11+O9+O7+O5)/3</f>
        <v>79.294358716074967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78</v>
      </c>
      <c r="T19" s="197"/>
      <c r="U19" s="197"/>
      <c r="W19" s="8" t="s">
        <v>12</v>
      </c>
      <c r="X19" s="8"/>
      <c r="Y19" s="199">
        <v>46125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189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'12 ABRIL (DOMINGO)'!G31</f>
        <v>20</v>
      </c>
      <c r="H31" s="91">
        <f>'12 ABRIL (DOMINGO)'!H31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6.9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'12 ABRIL (DOMINGO)'!G32</f>
        <v>60</v>
      </c>
      <c r="H32" s="94">
        <f>'12 ABRIL (DOMINGO)'!H32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'12 ABRIL (DOMINGO)'!M36</f>
        <v>553165</v>
      </c>
      <c r="L36" s="16"/>
      <c r="M36" s="107">
        <f>K36+O36</f>
        <v>553269</v>
      </c>
      <c r="N36" s="16"/>
      <c r="O36" s="118">
        <v>104</v>
      </c>
      <c r="P36" s="16"/>
      <c r="R36" s="16"/>
      <c r="S36" s="95">
        <f t="shared" ref="S36:S38" si="0">+S35</f>
        <v>8</v>
      </c>
      <c r="T36" s="16"/>
      <c r="U36" s="57">
        <f t="shared" ref="U36:U40" si="1">O36/(H36*60*S36)*100000</f>
        <v>77.38095238095238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'12 ABRIL (DOMINGO)'!M37</f>
        <v>616639</v>
      </c>
      <c r="L37" s="16"/>
      <c r="M37" s="107">
        <f t="shared" ref="M37:M40" si="2">K37+O37</f>
        <v>616750</v>
      </c>
      <c r="N37" s="16"/>
      <c r="O37" s="118">
        <v>111</v>
      </c>
      <c r="P37" s="16"/>
      <c r="R37" s="16"/>
      <c r="S37" s="95">
        <f t="shared" si="0"/>
        <v>8</v>
      </c>
      <c r="T37" s="16"/>
      <c r="U37" s="57">
        <f t="shared" si="1"/>
        <v>77.083333333333329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'12 ABRIL (DOMINGO)'!M38</f>
        <v>594448</v>
      </c>
      <c r="L38" s="16"/>
      <c r="M38" s="107">
        <f t="shared" si="2"/>
        <v>594564</v>
      </c>
      <c r="N38" s="16"/>
      <c r="O38" s="118">
        <v>116</v>
      </c>
      <c r="P38" s="16"/>
      <c r="R38" s="16"/>
      <c r="S38" s="95">
        <f t="shared" si="0"/>
        <v>8</v>
      </c>
      <c r="T38" s="16"/>
      <c r="U38" s="57">
        <f t="shared" si="1"/>
        <v>80.555555555555557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'12 ABRIL (DOMINGO)'!M39</f>
        <v>680957.4</v>
      </c>
      <c r="L39" s="16"/>
      <c r="M39" s="107">
        <f t="shared" si="2"/>
        <v>681069.4</v>
      </c>
      <c r="N39" s="16"/>
      <c r="O39" s="118">
        <v>112</v>
      </c>
      <c r="P39" s="16"/>
      <c r="R39" s="16"/>
      <c r="S39" s="95">
        <v>7</v>
      </c>
      <c r="T39" s="16"/>
      <c r="U39" s="57">
        <f t="shared" si="1"/>
        <v>91.954022988505741</v>
      </c>
      <c r="V39" s="16"/>
      <c r="W39" s="141"/>
      <c r="X39" s="109"/>
      <c r="Y39" s="109"/>
      <c r="Z39" s="109"/>
    </row>
    <row r="40" spans="1:26" ht="12" customHeight="1" x14ac:dyDescent="0.2">
      <c r="A40" s="115" t="s">
        <v>186</v>
      </c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'12 ABRIL (DOMINGO)'!M40</f>
        <v>738221.5</v>
      </c>
      <c r="L40" s="16"/>
      <c r="M40" s="107">
        <f t="shared" si="2"/>
        <v>738272.5</v>
      </c>
      <c r="N40" s="16"/>
      <c r="O40" s="118">
        <v>51</v>
      </c>
      <c r="P40" s="16"/>
      <c r="R40" s="16"/>
      <c r="S40" s="95">
        <v>3.5</v>
      </c>
      <c r="T40" s="16"/>
      <c r="U40" s="57">
        <f t="shared" si="1"/>
        <v>83.743842364532028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82.143541324575807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8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 t="s">
        <v>57</v>
      </c>
      <c r="B51" s="146">
        <v>1</v>
      </c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'12 ABRIL (DOMINGO)'!M51</f>
        <v>646239.59999999974</v>
      </c>
      <c r="L51" s="16"/>
      <c r="M51" s="107">
        <f>K51+O51</f>
        <v>646311.59999999974</v>
      </c>
      <c r="N51" s="16"/>
      <c r="O51" s="118">
        <v>72</v>
      </c>
      <c r="P51" s="16"/>
      <c r="R51" s="58"/>
      <c r="S51" s="95">
        <f>+S50</f>
        <v>8</v>
      </c>
      <c r="T51" s="58"/>
      <c r="U51" s="57">
        <f t="shared" ref="U51:U59" si="3">O51/(H51*60*S51)*100000</f>
        <v>52.447552447552447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'12 ABRIL (DOMINGO)'!M52</f>
        <v>752938.69999999984</v>
      </c>
      <c r="L52" s="16"/>
      <c r="M52" s="107">
        <f t="shared" ref="M52:M59" si="4">K52+O52</f>
        <v>753052.69999999984</v>
      </c>
      <c r="N52" s="16"/>
      <c r="O52" s="118">
        <v>114</v>
      </c>
      <c r="P52" s="16"/>
      <c r="R52" s="58"/>
      <c r="S52" s="95">
        <f t="shared" ref="S52:S59" si="5">+S51</f>
        <v>8</v>
      </c>
      <c r="T52" s="58"/>
      <c r="U52" s="57">
        <f t="shared" si="3"/>
        <v>87.638376383763827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'12 ABRIL (DOMINGO)'!M53</f>
        <v>653685.79999999981</v>
      </c>
      <c r="L53" s="16"/>
      <c r="M53" s="107">
        <f t="shared" si="4"/>
        <v>653776.79999999981</v>
      </c>
      <c r="N53" s="16"/>
      <c r="O53" s="118">
        <v>91</v>
      </c>
      <c r="P53" s="16"/>
      <c r="R53" s="58"/>
      <c r="S53" s="95">
        <f t="shared" si="5"/>
        <v>8</v>
      </c>
      <c r="T53" s="58"/>
      <c r="U53" s="57">
        <f t="shared" si="3"/>
        <v>66.056910569105682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'12 ABRIL (DOMINGO)'!M54</f>
        <v>661742.69999999972</v>
      </c>
      <c r="L54" s="16"/>
      <c r="M54" s="107">
        <f t="shared" si="4"/>
        <v>661860.69999999972</v>
      </c>
      <c r="N54" s="16"/>
      <c r="O54" s="118">
        <v>118</v>
      </c>
      <c r="P54" s="16"/>
      <c r="R54" s="58"/>
      <c r="S54" s="95">
        <f t="shared" si="5"/>
        <v>8</v>
      </c>
      <c r="T54" s="58"/>
      <c r="U54" s="57">
        <f t="shared" si="3"/>
        <v>81.401766004415009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'12 ABRIL (DOMINGO)'!M55</f>
        <v>646854.69999999972</v>
      </c>
      <c r="L55" s="16"/>
      <c r="M55" s="107">
        <f t="shared" si="4"/>
        <v>646968.69999999972</v>
      </c>
      <c r="N55" s="16"/>
      <c r="O55" s="118">
        <v>114</v>
      </c>
      <c r="P55" s="16"/>
      <c r="R55" s="58"/>
      <c r="S55" s="95">
        <f t="shared" si="5"/>
        <v>8</v>
      </c>
      <c r="T55" s="58"/>
      <c r="U55" s="57">
        <f t="shared" si="3"/>
        <v>80.782312925170061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'12 ABRIL (DOMINGO)'!M56</f>
        <v>676721.29999999993</v>
      </c>
      <c r="L56" s="16"/>
      <c r="M56" s="107">
        <f t="shared" si="4"/>
        <v>676832.29999999993</v>
      </c>
      <c r="N56" s="16"/>
      <c r="O56" s="118">
        <v>111</v>
      </c>
      <c r="P56" s="16"/>
      <c r="R56" s="58"/>
      <c r="S56" s="95">
        <f t="shared" si="5"/>
        <v>8</v>
      </c>
      <c r="T56" s="58"/>
      <c r="U56" s="57">
        <f t="shared" si="3"/>
        <v>76.320132013201317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'12 ABRIL (DOMINGO)'!M57</f>
        <v>632436.9</v>
      </c>
      <c r="L57" s="16"/>
      <c r="M57" s="107">
        <f t="shared" si="4"/>
        <v>632537.9</v>
      </c>
      <c r="N57" s="16"/>
      <c r="O57" s="118">
        <v>101</v>
      </c>
      <c r="P57" s="16"/>
      <c r="R57" s="58"/>
      <c r="S57" s="95">
        <f t="shared" si="5"/>
        <v>8</v>
      </c>
      <c r="T57" s="58"/>
      <c r="U57" s="57">
        <f t="shared" si="3"/>
        <v>70.138888888888886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'12 ABRIL (DOMINGO)'!M58</f>
        <v>656533.89999999979</v>
      </c>
      <c r="L58" s="16"/>
      <c r="M58" s="107">
        <f t="shared" si="4"/>
        <v>656624.89999999979</v>
      </c>
      <c r="N58" s="16"/>
      <c r="O58" s="118">
        <v>91</v>
      </c>
      <c r="P58" s="16"/>
      <c r="R58" s="58"/>
      <c r="S58" s="95">
        <f t="shared" si="5"/>
        <v>8</v>
      </c>
      <c r="T58" s="58"/>
      <c r="U58" s="57">
        <f t="shared" si="3"/>
        <v>62.158469945355193</v>
      </c>
      <c r="V58" s="58"/>
      <c r="W58" s="11"/>
      <c r="Y58" s="110"/>
      <c r="Z58" s="110"/>
    </row>
    <row r="59" spans="1:26" ht="12" customHeight="1" x14ac:dyDescent="0.2">
      <c r="A59" s="115" t="s">
        <v>187</v>
      </c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'12 ABRIL (DOMINGO)'!M59</f>
        <v>693899.19999999984</v>
      </c>
      <c r="L59" s="16"/>
      <c r="M59" s="107">
        <f t="shared" si="4"/>
        <v>694010.19999999984</v>
      </c>
      <c r="N59" s="16"/>
      <c r="O59" s="118">
        <v>111</v>
      </c>
      <c r="P59" s="16"/>
      <c r="R59" s="58"/>
      <c r="S59" s="95">
        <f t="shared" si="5"/>
        <v>8</v>
      </c>
      <c r="T59" s="58"/>
      <c r="U59" s="57">
        <f t="shared" si="3"/>
        <v>74.596774193548384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72.393464819000087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7.8181818181818183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'12 ABRIL (DOMINGO)'!M69</f>
        <v>387561.30000000005</v>
      </c>
      <c r="L69" s="16"/>
      <c r="M69" s="107">
        <f t="shared" ref="M69:M90" si="6">K69+O69</f>
        <v>387678.30000000005</v>
      </c>
      <c r="N69" s="16"/>
      <c r="O69" s="118">
        <v>117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60.9375</v>
      </c>
      <c r="V69" s="58"/>
      <c r="W69" s="109"/>
      <c r="Y69" s="109"/>
      <c r="Z69" s="109"/>
    </row>
    <row r="70" spans="1:26" ht="12" customHeight="1" x14ac:dyDescent="0.2">
      <c r="A70" s="145" t="s">
        <v>106</v>
      </c>
      <c r="B70" s="146">
        <v>1</v>
      </c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'12 ABRIL (DOMINGO)'!M70</f>
        <v>369358.90000000014</v>
      </c>
      <c r="L70" s="16"/>
      <c r="M70" s="107">
        <f t="shared" si="6"/>
        <v>369468.90000000014</v>
      </c>
      <c r="N70" s="16"/>
      <c r="O70" s="118">
        <v>110</v>
      </c>
      <c r="P70" s="16"/>
      <c r="Q70" s="16"/>
      <c r="R70" s="16"/>
      <c r="S70" s="95">
        <f t="shared" si="7"/>
        <v>8</v>
      </c>
      <c r="T70" s="16"/>
      <c r="U70" s="57">
        <f t="shared" si="8"/>
        <v>81.845238095238102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'12 ABRIL (DOMINGO)'!M71</f>
        <v>402829</v>
      </c>
      <c r="L71" s="16"/>
      <c r="M71" s="107">
        <f t="shared" si="6"/>
        <v>402964</v>
      </c>
      <c r="N71" s="16"/>
      <c r="O71" s="118">
        <v>135</v>
      </c>
      <c r="P71" s="16"/>
      <c r="Q71" s="16"/>
      <c r="R71" s="16"/>
      <c r="S71" s="95">
        <f t="shared" si="7"/>
        <v>8</v>
      </c>
      <c r="T71" s="16"/>
      <c r="U71" s="57">
        <f t="shared" si="8"/>
        <v>74.01315789473685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'12 ABRIL (DOMINGO)'!M72</f>
        <v>406248</v>
      </c>
      <c r="L72" s="16"/>
      <c r="M72" s="107">
        <f t="shared" si="6"/>
        <v>406393</v>
      </c>
      <c r="N72" s="16"/>
      <c r="O72" s="118">
        <v>145</v>
      </c>
      <c r="P72" s="16"/>
      <c r="Q72" s="16"/>
      <c r="R72" s="16"/>
      <c r="S72" s="95">
        <f t="shared" si="7"/>
        <v>8</v>
      </c>
      <c r="T72" s="16"/>
      <c r="U72" s="57">
        <f t="shared" si="8"/>
        <v>86.30952380952381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'12 ABRIL (DOMINGO)'!M73</f>
        <v>406358.5</v>
      </c>
      <c r="L73" s="16"/>
      <c r="M73" s="107">
        <f t="shared" si="6"/>
        <v>406488.5</v>
      </c>
      <c r="N73" s="16"/>
      <c r="O73" s="118">
        <v>130</v>
      </c>
      <c r="P73" s="16"/>
      <c r="Q73" s="16"/>
      <c r="R73" s="16"/>
      <c r="S73" s="95">
        <f t="shared" si="7"/>
        <v>8</v>
      </c>
      <c r="T73" s="16"/>
      <c r="U73" s="57">
        <f t="shared" si="8"/>
        <v>84.635416666666671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'12 ABRIL (DOMINGO)'!M74</f>
        <v>413370</v>
      </c>
      <c r="L74" s="16"/>
      <c r="M74" s="107">
        <f t="shared" si="6"/>
        <v>413505</v>
      </c>
      <c r="N74" s="16"/>
      <c r="O74" s="118">
        <v>135</v>
      </c>
      <c r="P74" s="16"/>
      <c r="Q74" s="16"/>
      <c r="R74" s="16"/>
      <c r="S74" s="95">
        <f t="shared" si="7"/>
        <v>8</v>
      </c>
      <c r="T74" s="16"/>
      <c r="U74" s="57">
        <f t="shared" si="8"/>
        <v>83.955223880597018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'12 ABRIL (DOMINGO)'!M75</f>
        <v>678844.39999999991</v>
      </c>
      <c r="L75" s="16"/>
      <c r="M75" s="107">
        <f t="shared" si="6"/>
        <v>678963.39999999991</v>
      </c>
      <c r="N75" s="16"/>
      <c r="O75" s="118">
        <v>119</v>
      </c>
      <c r="P75" s="16"/>
      <c r="Q75" s="16"/>
      <c r="R75" s="16"/>
      <c r="S75" s="95">
        <f t="shared" si="7"/>
        <v>8</v>
      </c>
      <c r="T75" s="16"/>
      <c r="U75" s="57">
        <f t="shared" si="8"/>
        <v>82.0916114790287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'12 ABRIL (DOMINGO)'!M76</f>
        <v>645826.79999999981</v>
      </c>
      <c r="L76" s="16"/>
      <c r="M76" s="107">
        <f t="shared" si="6"/>
        <v>645954.79999999981</v>
      </c>
      <c r="N76" s="16"/>
      <c r="O76" s="118">
        <v>128</v>
      </c>
      <c r="P76" s="16"/>
      <c r="Q76" s="16"/>
      <c r="R76" s="16"/>
      <c r="S76" s="95">
        <f t="shared" si="7"/>
        <v>8</v>
      </c>
      <c r="T76" s="16"/>
      <c r="U76" s="57">
        <f t="shared" si="8"/>
        <v>88.300220750551873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'12 ABRIL (DOMINGO)'!M77</f>
        <v>711541.09999999974</v>
      </c>
      <c r="L77" s="16"/>
      <c r="M77" s="107">
        <f t="shared" si="6"/>
        <v>711673.09999999974</v>
      </c>
      <c r="N77" s="16"/>
      <c r="O77" s="118">
        <v>132</v>
      </c>
      <c r="P77" s="16"/>
      <c r="Q77" s="16"/>
      <c r="R77" s="16"/>
      <c r="S77" s="95">
        <f t="shared" si="7"/>
        <v>8</v>
      </c>
      <c r="T77" s="16"/>
      <c r="U77" s="57">
        <f t="shared" si="8"/>
        <v>90.46052631578948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'12 ABRIL (DOMINGO)'!M78</f>
        <v>670666.49999999965</v>
      </c>
      <c r="L78" s="16"/>
      <c r="M78" s="107">
        <f t="shared" si="6"/>
        <v>670755.49999999965</v>
      </c>
      <c r="N78" s="16"/>
      <c r="O78" s="118">
        <v>89</v>
      </c>
      <c r="P78" s="16"/>
      <c r="Q78" s="16"/>
      <c r="R78" s="16"/>
      <c r="S78" s="95">
        <v>6</v>
      </c>
      <c r="T78" s="16"/>
      <c r="U78" s="57">
        <f t="shared" si="8"/>
        <v>86.744639376218331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'12 ABRIL (DOMINGO)'!M79</f>
        <v>670113.39999999956</v>
      </c>
      <c r="L79" s="16"/>
      <c r="M79" s="107">
        <f t="shared" si="6"/>
        <v>670215.39999999956</v>
      </c>
      <c r="N79" s="16"/>
      <c r="O79" s="118">
        <v>102</v>
      </c>
      <c r="P79" s="16"/>
      <c r="Q79" s="16"/>
      <c r="R79" s="16"/>
      <c r="S79" s="95">
        <f>+S68</f>
        <v>8</v>
      </c>
      <c r="T79" s="16"/>
      <c r="U79" s="57">
        <f t="shared" si="8"/>
        <v>70.833333333333343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'12 ABRIL (DOMINGO)'!M80</f>
        <v>634825.7999999997</v>
      </c>
      <c r="L80" s="16"/>
      <c r="M80" s="107">
        <f t="shared" si="6"/>
        <v>634928.7999999997</v>
      </c>
      <c r="N80" s="16"/>
      <c r="O80" s="118">
        <v>103</v>
      </c>
      <c r="P80" s="16"/>
      <c r="Q80" s="16"/>
      <c r="R80" s="16"/>
      <c r="S80" s="95">
        <v>6</v>
      </c>
      <c r="T80" s="16"/>
      <c r="U80" s="57">
        <f t="shared" si="8"/>
        <v>92.893217893217894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'12 ABRIL (DOMINGO)'!M81</f>
        <v>698887.17999999982</v>
      </c>
      <c r="L81" s="16"/>
      <c r="M81" s="107">
        <f t="shared" si="6"/>
        <v>699016.17999999982</v>
      </c>
      <c r="N81" s="16"/>
      <c r="O81" s="118">
        <v>129</v>
      </c>
      <c r="P81" s="16"/>
      <c r="Q81" s="16"/>
      <c r="R81" s="16"/>
      <c r="S81" s="95">
        <f>+S68</f>
        <v>8</v>
      </c>
      <c r="T81" s="16"/>
      <c r="U81" s="57">
        <f t="shared" si="8"/>
        <v>81.439393939393938</v>
      </c>
      <c r="V81" s="58"/>
      <c r="W81" s="110"/>
      <c r="Y81" s="110"/>
      <c r="Z81" s="110"/>
    </row>
    <row r="82" spans="1:26" ht="12" customHeight="1" x14ac:dyDescent="0.2">
      <c r="A82" s="115" t="s">
        <v>188</v>
      </c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'12 ABRIL (DOMINGO)'!M82</f>
        <v>620174.29999999993</v>
      </c>
      <c r="L82" s="16"/>
      <c r="M82" s="107">
        <f t="shared" si="6"/>
        <v>620213.29999999993</v>
      </c>
      <c r="N82" s="16"/>
      <c r="O82" s="118">
        <v>39</v>
      </c>
      <c r="P82" s="16"/>
      <c r="Q82" s="16"/>
      <c r="R82" s="16"/>
      <c r="S82" s="95">
        <f t="shared" si="7"/>
        <v>8</v>
      </c>
      <c r="T82" s="16"/>
      <c r="U82" s="57">
        <f t="shared" si="8"/>
        <v>31.988188976377952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'12 ABRIL (DOMINGO)'!M83</f>
        <v>683311.50000000012</v>
      </c>
      <c r="L83" s="16"/>
      <c r="M83" s="107">
        <f t="shared" si="6"/>
        <v>683434.50000000012</v>
      </c>
      <c r="N83" s="16"/>
      <c r="O83" s="118">
        <v>123</v>
      </c>
      <c r="P83" s="16"/>
      <c r="Q83" s="16"/>
      <c r="R83" s="16"/>
      <c r="S83" s="95">
        <f t="shared" si="7"/>
        <v>8</v>
      </c>
      <c r="T83" s="16"/>
      <c r="U83" s="57">
        <f t="shared" si="8"/>
        <v>96.334586466165419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'12 ABRIL (DOMINGO)'!M84</f>
        <v>643266.49999999988</v>
      </c>
      <c r="L84" s="16"/>
      <c r="M84" s="107">
        <f t="shared" si="6"/>
        <v>643379.49999999988</v>
      </c>
      <c r="N84" s="16"/>
      <c r="O84" s="118">
        <v>113</v>
      </c>
      <c r="P84" s="16"/>
      <c r="Q84" s="16"/>
      <c r="R84" s="16"/>
      <c r="S84" s="95">
        <f t="shared" si="7"/>
        <v>8</v>
      </c>
      <c r="T84" s="16"/>
      <c r="U84" s="57">
        <f t="shared" si="8"/>
        <v>71.338383838383848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'12 ABRIL (DOMINGO)'!M85</f>
        <v>621205.73999999976</v>
      </c>
      <c r="L85" s="16"/>
      <c r="M85" s="107">
        <f t="shared" si="6"/>
        <v>621315.73999999976</v>
      </c>
      <c r="N85" s="16"/>
      <c r="O85" s="118">
        <v>110</v>
      </c>
      <c r="P85" s="16"/>
      <c r="Q85" s="16"/>
      <c r="R85" s="16"/>
      <c r="S85" s="95">
        <f t="shared" si="7"/>
        <v>8</v>
      </c>
      <c r="T85" s="16"/>
      <c r="U85" s="57">
        <f t="shared" si="8"/>
        <v>71.614583333333329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'12 ABRIL (DOMINGO)'!M86</f>
        <v>644263</v>
      </c>
      <c r="L86" s="16"/>
      <c r="M86" s="107">
        <f t="shared" si="6"/>
        <v>644371</v>
      </c>
      <c r="N86" s="16"/>
      <c r="O86" s="118">
        <v>108</v>
      </c>
      <c r="P86" s="16"/>
      <c r="Q86" s="16"/>
      <c r="R86" s="16"/>
      <c r="S86" s="95">
        <f t="shared" si="7"/>
        <v>8</v>
      </c>
      <c r="T86" s="16"/>
      <c r="U86" s="57">
        <f t="shared" si="8"/>
        <v>75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'12 ABRIL (DOMINGO)'!M87</f>
        <v>376395.2</v>
      </c>
      <c r="L87" s="16"/>
      <c r="M87" s="107">
        <f t="shared" si="6"/>
        <v>376535.2</v>
      </c>
      <c r="N87" s="16"/>
      <c r="O87" s="118">
        <v>140</v>
      </c>
      <c r="P87" s="16"/>
      <c r="Q87" s="16"/>
      <c r="R87" s="16"/>
      <c r="S87" s="95">
        <f t="shared" si="7"/>
        <v>8</v>
      </c>
      <c r="T87" s="16"/>
      <c r="U87" s="57">
        <f t="shared" si="8"/>
        <v>95.62841530054645</v>
      </c>
      <c r="V87" s="58"/>
      <c r="W87" s="110"/>
      <c r="Y87" s="110"/>
      <c r="Z87" s="110"/>
    </row>
    <row r="88" spans="1:26" ht="12" customHeight="1" x14ac:dyDescent="0.2">
      <c r="A88" s="115" t="s">
        <v>57</v>
      </c>
      <c r="B88" s="12">
        <v>1</v>
      </c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'12 ABRIL (DOMINGO)'!M88</f>
        <v>400612</v>
      </c>
      <c r="L88" s="16"/>
      <c r="M88" s="107">
        <f t="shared" si="6"/>
        <v>400698</v>
      </c>
      <c r="N88" s="16"/>
      <c r="O88" s="118">
        <v>86</v>
      </c>
      <c r="P88" s="16"/>
      <c r="Q88" s="16"/>
      <c r="R88" s="16"/>
      <c r="S88" s="95">
        <f t="shared" si="7"/>
        <v>8</v>
      </c>
      <c r="T88" s="16"/>
      <c r="U88" s="57">
        <f t="shared" si="8"/>
        <v>55.989583333333336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'12 ABRIL (DOMINGO)'!M89</f>
        <v>404920</v>
      </c>
      <c r="L89" s="16"/>
      <c r="M89" s="107">
        <f t="shared" si="6"/>
        <v>405060</v>
      </c>
      <c r="N89" s="16"/>
      <c r="O89" s="118">
        <v>140</v>
      </c>
      <c r="P89" s="16"/>
      <c r="Q89" s="16"/>
      <c r="R89" s="16"/>
      <c r="S89" s="95">
        <f t="shared" si="7"/>
        <v>8</v>
      </c>
      <c r="T89" s="16"/>
      <c r="U89" s="57">
        <f t="shared" si="8"/>
        <v>76.552930883639547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'12 ABRIL (DOMINGO)'!M90</f>
        <v>388315.3</v>
      </c>
      <c r="L90" s="16"/>
      <c r="M90" s="107">
        <f t="shared" si="6"/>
        <v>388425.3</v>
      </c>
      <c r="N90" s="16"/>
      <c r="O90" s="118">
        <v>110</v>
      </c>
      <c r="P90" s="16"/>
      <c r="Q90" s="16"/>
      <c r="R90" s="16"/>
      <c r="S90" s="95">
        <f t="shared" si="7"/>
        <v>8</v>
      </c>
      <c r="T90" s="16"/>
      <c r="U90" s="57">
        <f t="shared" si="8"/>
        <v>67.401960784313729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77.559438015926787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62</v>
      </c>
      <c r="O108" s="197"/>
      <c r="P108" s="197"/>
      <c r="Q108" s="197"/>
      <c r="R108" s="8" t="s">
        <v>26</v>
      </c>
      <c r="S108" s="198" t="s">
        <v>95</v>
      </c>
      <c r="T108" s="197"/>
      <c r="U108" s="197"/>
      <c r="W108" s="8" t="s">
        <v>12</v>
      </c>
      <c r="X108" s="8"/>
      <c r="Y108" s="199">
        <v>46125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190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7.583333333333333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6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'12 ABRIL (DOMINGO)'!M125</f>
        <v>487457.39999999997</v>
      </c>
      <c r="L125" s="16"/>
      <c r="M125" s="107">
        <f>K125+O125</f>
        <v>487552.39999999997</v>
      </c>
      <c r="N125" s="16"/>
      <c r="O125" s="118">
        <v>95</v>
      </c>
      <c r="P125" s="16"/>
      <c r="R125" s="16"/>
      <c r="S125" s="64">
        <f t="shared" ref="S125:S128" si="9">+S124</f>
        <v>8</v>
      </c>
      <c r="T125" s="16"/>
      <c r="U125" s="57">
        <f t="shared" ref="U125:U130" si="10">O125/(H125*60*S125)*100000</f>
        <v>70.68452380952381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'12 ABRIL (DOMINGO)'!M126</f>
        <v>548792.6</v>
      </c>
      <c r="L126" s="16"/>
      <c r="M126" s="107">
        <f t="shared" ref="M126:M130" si="11">K126+O126</f>
        <v>548907.6</v>
      </c>
      <c r="N126" s="16"/>
      <c r="O126" s="118">
        <v>115</v>
      </c>
      <c r="P126" s="16"/>
      <c r="R126" s="16"/>
      <c r="S126" s="64">
        <v>7</v>
      </c>
      <c r="T126" s="16"/>
      <c r="U126" s="57">
        <f t="shared" si="10"/>
        <v>91.26984126984128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'12 ABRIL (DOMINGO)'!M127</f>
        <v>525346.4</v>
      </c>
      <c r="L127" s="16"/>
      <c r="M127" s="107">
        <f t="shared" si="11"/>
        <v>525468.4</v>
      </c>
      <c r="N127" s="16"/>
      <c r="O127" s="118">
        <v>122</v>
      </c>
      <c r="P127" s="16"/>
      <c r="R127" s="16"/>
      <c r="S127" s="64">
        <f>+S124</f>
        <v>8</v>
      </c>
      <c r="T127" s="16"/>
      <c r="U127" s="57">
        <f t="shared" si="10"/>
        <v>84.722222222222214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'12 ABRIL (DOMINGO)'!M128</f>
        <v>603110</v>
      </c>
      <c r="L128" s="16"/>
      <c r="M128" s="107">
        <f t="shared" si="11"/>
        <v>603225</v>
      </c>
      <c r="N128" s="16"/>
      <c r="O128" s="118">
        <v>115</v>
      </c>
      <c r="P128" s="16"/>
      <c r="R128" s="16"/>
      <c r="S128" s="64">
        <f t="shared" si="9"/>
        <v>8</v>
      </c>
      <c r="T128" s="16"/>
      <c r="U128" s="57">
        <f t="shared" si="10"/>
        <v>82.614942528735625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'12 ABRIL (DOMINGO)'!M129</f>
        <v>649373</v>
      </c>
      <c r="L129" s="16"/>
      <c r="M129" s="107">
        <f t="shared" si="11"/>
        <v>649479</v>
      </c>
      <c r="N129" s="16"/>
      <c r="O129" s="118">
        <v>106</v>
      </c>
      <c r="P129" s="16"/>
      <c r="R129" s="16"/>
      <c r="S129" s="150">
        <v>6.5</v>
      </c>
      <c r="T129" s="16"/>
      <c r="U129" s="57">
        <f t="shared" si="10"/>
        <v>93.722369584438553</v>
      </c>
      <c r="V129" s="16"/>
      <c r="W129" s="141"/>
      <c r="Y129" s="110"/>
      <c r="Z129" s="110"/>
    </row>
    <row r="130" spans="1:26" x14ac:dyDescent="0.2">
      <c r="A130" s="115"/>
      <c r="B130" s="12"/>
      <c r="C130" s="12"/>
      <c r="D130" s="12"/>
      <c r="E130" s="116"/>
      <c r="F130" s="12"/>
      <c r="G130" s="12"/>
      <c r="H130" s="117"/>
      <c r="I130" s="19">
        <v>212</v>
      </c>
      <c r="J130" s="16"/>
      <c r="K130" s="76">
        <f>'12 ABRIL (DOMINGO)'!M130</f>
        <v>0</v>
      </c>
      <c r="L130" s="16"/>
      <c r="M130" s="107">
        <f t="shared" si="11"/>
        <v>72</v>
      </c>
      <c r="N130" s="16"/>
      <c r="O130" s="118">
        <v>72</v>
      </c>
      <c r="P130" s="16"/>
      <c r="R130" s="16"/>
      <c r="S130" s="64">
        <f>+S124</f>
        <v>8</v>
      </c>
      <c r="T130" s="16"/>
      <c r="U130" s="57" t="e">
        <f t="shared" si="10"/>
        <v>#DIV/0!</v>
      </c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7.5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'12 ABRIL (DOMINGO)'!M140</f>
        <v>565370.2999999997</v>
      </c>
      <c r="L140" s="16"/>
      <c r="M140" s="107">
        <f>K140+O140</f>
        <v>565491.2999999997</v>
      </c>
      <c r="N140" s="16"/>
      <c r="O140" s="118">
        <v>121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88.141025641025635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'12 ABRIL (DOMINGO)'!M141</f>
        <v>656085.20000000019</v>
      </c>
      <c r="L141" s="16"/>
      <c r="M141" s="107">
        <f t="shared" ref="M141:M148" si="13">K141+O141</f>
        <v>656198.20000000019</v>
      </c>
      <c r="N141" s="16"/>
      <c r="O141" s="118">
        <v>113</v>
      </c>
      <c r="P141" s="16"/>
      <c r="R141" s="58"/>
      <c r="S141" s="64">
        <f t="shared" ref="S141:S146" si="14">+S140</f>
        <v>8</v>
      </c>
      <c r="T141" s="58"/>
      <c r="U141" s="57">
        <f t="shared" si="12"/>
        <v>86.869618696186961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'12 ABRIL (DOMINGO)'!M142</f>
        <v>566057.29999999981</v>
      </c>
      <c r="L142" s="16"/>
      <c r="M142" s="107">
        <f t="shared" si="13"/>
        <v>566161.29999999981</v>
      </c>
      <c r="N142" s="16"/>
      <c r="O142" s="118">
        <v>104</v>
      </c>
      <c r="P142" s="16"/>
      <c r="R142" s="58"/>
      <c r="S142" s="64">
        <f t="shared" si="14"/>
        <v>8</v>
      </c>
      <c r="T142" s="58"/>
      <c r="U142" s="57">
        <f t="shared" si="12"/>
        <v>75.493612078977932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'12 ABRIL (DOMINGO)'!M143</f>
        <v>574859.79999999946</v>
      </c>
      <c r="L143" s="16"/>
      <c r="M143" s="107">
        <f t="shared" si="13"/>
        <v>574974.79999999946</v>
      </c>
      <c r="N143" s="16"/>
      <c r="O143" s="118">
        <v>115</v>
      </c>
      <c r="P143" s="16"/>
      <c r="R143" s="58"/>
      <c r="S143" s="64">
        <f t="shared" si="14"/>
        <v>8</v>
      </c>
      <c r="T143" s="58"/>
      <c r="U143" s="57">
        <f t="shared" si="12"/>
        <v>79.332229580573951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'12 ABRIL (DOMINGO)'!M144</f>
        <v>570231.2999999997</v>
      </c>
      <c r="L144" s="16"/>
      <c r="M144" s="107">
        <f t="shared" si="13"/>
        <v>570337.2999999997</v>
      </c>
      <c r="N144" s="16"/>
      <c r="O144" s="118">
        <v>106</v>
      </c>
      <c r="P144" s="16"/>
      <c r="R144" s="58"/>
      <c r="S144" s="64">
        <f t="shared" si="14"/>
        <v>8</v>
      </c>
      <c r="T144" s="58"/>
      <c r="U144" s="57">
        <f t="shared" si="12"/>
        <v>75.113378684807259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'12 ABRIL (DOMINGO)'!M145</f>
        <v>601158.99999999953</v>
      </c>
      <c r="L145" s="16"/>
      <c r="M145" s="107">
        <f t="shared" si="13"/>
        <v>601230.99999999953</v>
      </c>
      <c r="N145" s="16"/>
      <c r="O145" s="118">
        <v>72</v>
      </c>
      <c r="P145" s="16"/>
      <c r="R145" s="58"/>
      <c r="S145" s="64">
        <f t="shared" si="14"/>
        <v>8</v>
      </c>
      <c r="T145" s="58"/>
      <c r="U145" s="57">
        <f t="shared" si="12"/>
        <v>49.504950495049506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'12 ABRIL (DOMINGO)'!M146</f>
        <v>555795.33999999973</v>
      </c>
      <c r="L146" s="16"/>
      <c r="M146" s="107">
        <f t="shared" si="13"/>
        <v>555898.33999999973</v>
      </c>
      <c r="N146" s="16"/>
      <c r="O146" s="118">
        <v>103</v>
      </c>
      <c r="P146" s="16"/>
      <c r="R146" s="58"/>
      <c r="S146" s="64">
        <f t="shared" si="14"/>
        <v>8</v>
      </c>
      <c r="T146" s="58"/>
      <c r="U146" s="57">
        <f t="shared" si="12"/>
        <v>71.527777777777786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'12 ABRIL (DOMINGO)'!M147</f>
        <v>573720.59999999928</v>
      </c>
      <c r="L147" s="16"/>
      <c r="M147" s="107">
        <f t="shared" si="13"/>
        <v>573783.59999999928</v>
      </c>
      <c r="N147" s="16"/>
      <c r="O147" s="118">
        <v>63</v>
      </c>
      <c r="P147" s="16"/>
      <c r="R147" s="58"/>
      <c r="S147" s="95">
        <v>3.5</v>
      </c>
      <c r="T147" s="58"/>
      <c r="U147" s="57">
        <f t="shared" si="12"/>
        <v>98.360655737704917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'12 ABRIL (DOMINGO)'!M148</f>
        <v>609877.39999999967</v>
      </c>
      <c r="L148" s="16"/>
      <c r="M148" s="107">
        <f t="shared" si="13"/>
        <v>609980.39999999967</v>
      </c>
      <c r="N148" s="16"/>
      <c r="O148" s="118">
        <v>103</v>
      </c>
      <c r="P148" s="16"/>
      <c r="R148" s="58"/>
      <c r="S148" s="64">
        <f>+S139</f>
        <v>8</v>
      </c>
      <c r="T148" s="58"/>
      <c r="U148" s="57">
        <f t="shared" si="12"/>
        <v>69.22043010752688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77.062630977736774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7.5909090909090908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'12 ABRIL (DOMINGO)'!M158</f>
        <v>363539.6</v>
      </c>
      <c r="L158" s="16"/>
      <c r="M158" s="107">
        <f t="shared" ref="M158:M179" si="15">K158+O158</f>
        <v>363679.6</v>
      </c>
      <c r="N158" s="16"/>
      <c r="O158" s="118">
        <v>140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72.916666666666671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'12 ABRIL (DOMINGO)'!M159</f>
        <v>347766</v>
      </c>
      <c r="L159" s="16"/>
      <c r="M159" s="107">
        <f t="shared" si="15"/>
        <v>347899</v>
      </c>
      <c r="N159" s="16"/>
      <c r="O159" s="118">
        <v>133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98.958333333333343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'12 ABRIL (DOMINGO)'!M160</f>
        <v>377039.3</v>
      </c>
      <c r="L160" s="16"/>
      <c r="M160" s="107">
        <f t="shared" si="15"/>
        <v>377181.3</v>
      </c>
      <c r="N160" s="16"/>
      <c r="O160" s="118">
        <v>142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77.850877192982452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'12 ABRIL (DOMINGO)'!M161</f>
        <v>381657</v>
      </c>
      <c r="L161" s="16"/>
      <c r="M161" s="107">
        <f t="shared" si="15"/>
        <v>381802</v>
      </c>
      <c r="N161" s="16"/>
      <c r="O161" s="118">
        <v>145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86.30952380952381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'12 ABRIL (DOMINGO)'!M162</f>
        <v>376761.5</v>
      </c>
      <c r="L162" s="16"/>
      <c r="M162" s="107">
        <f t="shared" si="15"/>
        <v>376913.5</v>
      </c>
      <c r="N162" s="16"/>
      <c r="O162" s="118">
        <v>152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98.958333333333343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'12 ABRIL (DOMINGO)'!M163</f>
        <v>378956.1</v>
      </c>
      <c r="L163" s="16"/>
      <c r="M163" s="107">
        <f t="shared" si="15"/>
        <v>379105.1</v>
      </c>
      <c r="N163" s="16"/>
      <c r="O163" s="118">
        <v>149</v>
      </c>
      <c r="P163" s="16"/>
      <c r="Q163" s="16"/>
      <c r="R163" s="16"/>
      <c r="S163" s="64">
        <f t="shared" si="16"/>
        <v>8</v>
      </c>
      <c r="T163" s="16"/>
      <c r="U163" s="57">
        <f t="shared" si="17"/>
        <v>92.661691542288565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'12 ABRIL (DOMINGO)'!M164</f>
        <v>595521.7999999997</v>
      </c>
      <c r="L164" s="16"/>
      <c r="M164" s="107">
        <f t="shared" si="15"/>
        <v>595658.7999999997</v>
      </c>
      <c r="N164" s="16"/>
      <c r="O164" s="118">
        <v>137</v>
      </c>
      <c r="P164" s="16"/>
      <c r="Q164" s="16"/>
      <c r="R164" s="16"/>
      <c r="S164" s="64">
        <f t="shared" si="16"/>
        <v>8</v>
      </c>
      <c r="T164" s="16"/>
      <c r="U164" s="57">
        <f t="shared" si="17"/>
        <v>94.50883002207506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'12 ABRIL (DOMINGO)'!M165</f>
        <v>571688.39999999967</v>
      </c>
      <c r="L165" s="16"/>
      <c r="M165" s="107">
        <f t="shared" si="15"/>
        <v>571827.39999999967</v>
      </c>
      <c r="N165" s="16"/>
      <c r="O165" s="118">
        <v>139</v>
      </c>
      <c r="P165" s="16"/>
      <c r="Q165" s="16"/>
      <c r="R165" s="16"/>
      <c r="S165" s="64">
        <f t="shared" si="16"/>
        <v>8</v>
      </c>
      <c r="T165" s="16"/>
      <c r="U165" s="57">
        <f t="shared" si="17"/>
        <v>95.888520971302427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'12 ABRIL (DOMINGO)'!M166</f>
        <v>619402.29999999946</v>
      </c>
      <c r="L166" s="16"/>
      <c r="M166" s="107">
        <f t="shared" si="15"/>
        <v>619529.29999999946</v>
      </c>
      <c r="N166" s="16"/>
      <c r="O166" s="118">
        <v>127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87.033991228070178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'12 ABRIL (DOMINGO)'!M167</f>
        <v>586142.89999999909</v>
      </c>
      <c r="L167" s="16"/>
      <c r="M167" s="107">
        <f t="shared" si="15"/>
        <v>586244.89999999909</v>
      </c>
      <c r="N167" s="16"/>
      <c r="O167" s="118">
        <v>102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74.561403508771932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'12 ABRIL (DOMINGO)'!M168</f>
        <v>582672.69999999995</v>
      </c>
      <c r="L168" s="16"/>
      <c r="M168" s="107">
        <f t="shared" si="15"/>
        <v>582781.69999999995</v>
      </c>
      <c r="N168" s="16"/>
      <c r="O168" s="118">
        <v>109</v>
      </c>
      <c r="P168" s="16"/>
      <c r="Q168" s="16"/>
      <c r="R168" s="16"/>
      <c r="S168" s="64">
        <f t="shared" si="16"/>
        <v>8</v>
      </c>
      <c r="T168" s="16"/>
      <c r="U168" s="57">
        <f t="shared" si="17"/>
        <v>75.694444444444443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'12 ABRIL (DOMINGO)'!M169</f>
        <v>554583.99999999977</v>
      </c>
      <c r="L169" s="16"/>
      <c r="M169" s="107">
        <f t="shared" si="15"/>
        <v>554692.99999999977</v>
      </c>
      <c r="N169" s="16"/>
      <c r="O169" s="118">
        <v>109</v>
      </c>
      <c r="P169" s="16"/>
      <c r="Q169" s="16"/>
      <c r="R169" s="16"/>
      <c r="S169" s="64">
        <f t="shared" si="16"/>
        <v>8</v>
      </c>
      <c r="T169" s="16"/>
      <c r="U169" s="57">
        <f t="shared" si="17"/>
        <v>73.728354978354972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'12 ABRIL (DOMINGO)'!M170</f>
        <v>614293.60000000009</v>
      </c>
      <c r="L170" s="16"/>
      <c r="M170" s="107">
        <f t="shared" si="15"/>
        <v>614416.60000000009</v>
      </c>
      <c r="N170" s="16"/>
      <c r="O170" s="118">
        <v>123</v>
      </c>
      <c r="P170" s="16"/>
      <c r="Q170" s="16"/>
      <c r="R170" s="16"/>
      <c r="S170" s="64">
        <f t="shared" si="16"/>
        <v>8</v>
      </c>
      <c r="T170" s="16"/>
      <c r="U170" s="57">
        <f t="shared" si="17"/>
        <v>77.651515151515156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'12 ABRIL (DOMINGO)'!M171</f>
        <v>545899.69999999949</v>
      </c>
      <c r="L171" s="16"/>
      <c r="M171" s="107">
        <f t="shared" si="15"/>
        <v>545946.69999999949</v>
      </c>
      <c r="N171" s="16"/>
      <c r="O171" s="118">
        <v>47</v>
      </c>
      <c r="P171" s="16"/>
      <c r="Q171" s="16"/>
      <c r="R171" s="16"/>
      <c r="S171" s="95">
        <v>3.5</v>
      </c>
      <c r="T171" s="16"/>
      <c r="U171" s="57">
        <f t="shared" si="17"/>
        <v>88.11398575178103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'12 ABRIL (DOMINGO)'!M172</f>
        <v>603230.09999999974</v>
      </c>
      <c r="L172" s="16"/>
      <c r="M172" s="107">
        <f t="shared" si="15"/>
        <v>603357.09999999974</v>
      </c>
      <c r="N172" s="16"/>
      <c r="O172" s="118">
        <v>127</v>
      </c>
      <c r="P172" s="16"/>
      <c r="Q172" s="16"/>
      <c r="R172" s="16"/>
      <c r="S172" s="64">
        <f>+S157</f>
        <v>8</v>
      </c>
      <c r="T172" s="16"/>
      <c r="U172" s="57">
        <f t="shared" si="17"/>
        <v>99.467418546365906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'12 ABRIL (DOMINGO)'!M173</f>
        <v>571009.49999999977</v>
      </c>
      <c r="L173" s="16"/>
      <c r="M173" s="107">
        <f t="shared" si="15"/>
        <v>571089.49999999977</v>
      </c>
      <c r="N173" s="16"/>
      <c r="O173" s="118">
        <v>80</v>
      </c>
      <c r="P173" s="16"/>
      <c r="Q173" s="16"/>
      <c r="R173" s="16"/>
      <c r="S173" s="95">
        <f>+S172</f>
        <v>8</v>
      </c>
      <c r="T173" s="16"/>
      <c r="U173" s="57">
        <f t="shared" si="17"/>
        <v>50.505050505050505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'12 ABRIL (DOMINGO)'!M174</f>
        <v>549052.29999999935</v>
      </c>
      <c r="L174" s="16"/>
      <c r="M174" s="107">
        <f t="shared" si="15"/>
        <v>549111.29999999935</v>
      </c>
      <c r="N174" s="16"/>
      <c r="O174" s="118">
        <v>59</v>
      </c>
      <c r="P174" s="16"/>
      <c r="Q174" s="16"/>
      <c r="R174" s="16"/>
      <c r="S174" s="95">
        <v>3.5</v>
      </c>
      <c r="T174" s="16"/>
      <c r="U174" s="57">
        <f t="shared" si="17"/>
        <v>87.797619047619051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'12 ABRIL (DOMINGO)'!M175</f>
        <v>571623.19999999949</v>
      </c>
      <c r="L175" s="16"/>
      <c r="M175" s="107">
        <f t="shared" si="15"/>
        <v>571726.19999999949</v>
      </c>
      <c r="N175" s="16"/>
      <c r="O175" s="118">
        <v>103</v>
      </c>
      <c r="P175" s="16"/>
      <c r="Q175" s="16"/>
      <c r="R175" s="16"/>
      <c r="S175" s="64">
        <f>+S157</f>
        <v>8</v>
      </c>
      <c r="T175" s="16"/>
      <c r="U175" s="57">
        <f t="shared" si="17"/>
        <v>71.527777777777786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'12 ABRIL (DOMINGO)'!M176</f>
        <v>349663.5</v>
      </c>
      <c r="L176" s="16"/>
      <c r="M176" s="107">
        <f t="shared" si="15"/>
        <v>349805.5</v>
      </c>
      <c r="N176" s="16"/>
      <c r="O176" s="118">
        <v>142</v>
      </c>
      <c r="P176" s="16"/>
      <c r="Q176" s="16"/>
      <c r="R176" s="16"/>
      <c r="S176" s="64">
        <f t="shared" si="16"/>
        <v>8</v>
      </c>
      <c r="T176" s="16"/>
      <c r="U176" s="57">
        <f t="shared" si="17"/>
        <v>96.994535519125691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'12 ABRIL (DOMINGO)'!M177</f>
        <v>369056.60000000003</v>
      </c>
      <c r="L177" s="16"/>
      <c r="M177" s="107">
        <f t="shared" si="15"/>
        <v>369135.60000000003</v>
      </c>
      <c r="N177" s="16"/>
      <c r="O177" s="118">
        <v>79</v>
      </c>
      <c r="P177" s="16"/>
      <c r="Q177" s="16"/>
      <c r="R177" s="16"/>
      <c r="S177" s="64">
        <f t="shared" si="16"/>
        <v>8</v>
      </c>
      <c r="T177" s="16"/>
      <c r="U177" s="57">
        <f t="shared" si="17"/>
        <v>51.432291666666664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'12 ABRIL (DOMINGO)'!M178</f>
        <v>378840</v>
      </c>
      <c r="L178" s="16"/>
      <c r="M178" s="107">
        <f t="shared" si="15"/>
        <v>378964</v>
      </c>
      <c r="N178" s="16"/>
      <c r="O178" s="118">
        <v>124</v>
      </c>
      <c r="P178" s="16"/>
      <c r="Q178" s="16"/>
      <c r="R178" s="16"/>
      <c r="S178" s="64">
        <f t="shared" si="16"/>
        <v>8</v>
      </c>
      <c r="T178" s="16"/>
      <c r="U178" s="57">
        <f t="shared" si="17"/>
        <v>67.804024496937885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'12 ABRIL (DOMINGO)'!M179</f>
        <v>361311</v>
      </c>
      <c r="L179" s="16"/>
      <c r="M179" s="107">
        <f t="shared" si="15"/>
        <v>361423</v>
      </c>
      <c r="N179" s="16"/>
      <c r="O179" s="118">
        <v>112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68.627450980392155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81.317847294289962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78</v>
      </c>
      <c r="T197" s="197"/>
      <c r="U197" s="197"/>
      <c r="W197" s="8" t="s">
        <v>12</v>
      </c>
      <c r="X197" s="8"/>
      <c r="Y197" s="199">
        <v>46125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ht="12.75" customHeight="1" x14ac:dyDescent="0.2">
      <c r="A205" s="131" t="s">
        <v>9</v>
      </c>
      <c r="B205" s="191" t="s">
        <v>193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7.2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'12 ABRIL (DOMINGO)'!M214</f>
        <v>492395.6</v>
      </c>
      <c r="L214" s="16"/>
      <c r="M214" s="107">
        <f>K214+O214</f>
        <v>492499.6</v>
      </c>
      <c r="N214" s="16"/>
      <c r="O214" s="118">
        <v>104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77.38095238095238</v>
      </c>
      <c r="V214" s="16"/>
      <c r="W214" s="141"/>
      <c r="Y214" s="109"/>
      <c r="Z214" s="109"/>
    </row>
    <row r="215" spans="1:26" x14ac:dyDescent="0.2">
      <c r="A215" s="115" t="s">
        <v>192</v>
      </c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'12 ABRIL (DOMINGO)'!M215</f>
        <v>551149</v>
      </c>
      <c r="L215" s="16"/>
      <c r="M215" s="107">
        <f t="shared" ref="M215:M218" si="20">K215+O215</f>
        <v>551210</v>
      </c>
      <c r="N215" s="16"/>
      <c r="O215" s="118">
        <v>61</v>
      </c>
      <c r="P215" s="16"/>
      <c r="R215" s="16"/>
      <c r="S215" s="95">
        <v>4</v>
      </c>
      <c r="T215" s="16"/>
      <c r="U215" s="57">
        <f t="shared" si="19"/>
        <v>84.722222222222214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'12 ABRIL (DOMINGO)'!M216</f>
        <v>532461</v>
      </c>
      <c r="L216" s="16"/>
      <c r="M216" s="107">
        <f t="shared" si="20"/>
        <v>532574</v>
      </c>
      <c r="N216" s="16"/>
      <c r="O216" s="118">
        <v>113</v>
      </c>
      <c r="P216" s="16"/>
      <c r="R216" s="16"/>
      <c r="S216" s="95">
        <f>+S213</f>
        <v>8</v>
      </c>
      <c r="T216" s="16"/>
      <c r="U216" s="57">
        <f t="shared" si="19"/>
        <v>78.472222222222229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'12 ABRIL (DOMINGO)'!M217</f>
        <v>608791</v>
      </c>
      <c r="L217" s="16"/>
      <c r="M217" s="107">
        <f t="shared" si="20"/>
        <v>608888</v>
      </c>
      <c r="N217" s="16"/>
      <c r="O217" s="118">
        <v>97</v>
      </c>
      <c r="P217" s="16"/>
      <c r="R217" s="16"/>
      <c r="S217" s="95">
        <f t="shared" si="18"/>
        <v>8</v>
      </c>
      <c r="T217" s="16"/>
      <c r="U217" s="57">
        <f t="shared" si="19"/>
        <v>69.683908045977006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'12 ABRIL (DOMINGO)'!M218</f>
        <v>660285</v>
      </c>
      <c r="L218" s="16"/>
      <c r="M218" s="107">
        <f t="shared" si="20"/>
        <v>660403</v>
      </c>
      <c r="N218" s="16"/>
      <c r="O218" s="118">
        <v>118</v>
      </c>
      <c r="P218" s="16"/>
      <c r="R218" s="16"/>
      <c r="S218" s="95">
        <f t="shared" si="18"/>
        <v>8</v>
      </c>
      <c r="T218" s="16"/>
      <c r="U218" s="57">
        <f t="shared" si="19"/>
        <v>84.770114942528735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79.005883962780516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7.7777777777777777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'12 ABRIL (DOMINGO)'!M229</f>
        <v>565708.19999999995</v>
      </c>
      <c r="L229" s="16"/>
      <c r="M229" s="107">
        <f>K229+O229</f>
        <v>565815.19999999995</v>
      </c>
      <c r="N229" s="16"/>
      <c r="O229" s="118">
        <v>107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77.942890442890445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'12 ABRIL (DOMINGO)'!M230</f>
        <v>656262.69999999995</v>
      </c>
      <c r="L230" s="16"/>
      <c r="M230" s="107">
        <f t="shared" ref="M230:M237" si="22">K230+O230</f>
        <v>656377.69999999995</v>
      </c>
      <c r="N230" s="16"/>
      <c r="O230" s="118">
        <v>115</v>
      </c>
      <c r="P230" s="16"/>
      <c r="R230" s="58"/>
      <c r="S230" s="95">
        <f t="shared" ref="S230:S235" si="23">+S229</f>
        <v>8</v>
      </c>
      <c r="T230" s="58"/>
      <c r="U230" s="57">
        <f t="shared" si="21"/>
        <v>88.407134071340707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'12 ABRIL (DOMINGO)'!M231</f>
        <v>570369.89999999991</v>
      </c>
      <c r="L231" s="16"/>
      <c r="M231" s="107">
        <f t="shared" si="22"/>
        <v>570469.89999999991</v>
      </c>
      <c r="N231" s="16"/>
      <c r="O231" s="118">
        <v>100</v>
      </c>
      <c r="P231" s="16"/>
      <c r="R231" s="58"/>
      <c r="S231" s="95">
        <f t="shared" si="23"/>
        <v>8</v>
      </c>
      <c r="T231" s="58"/>
      <c r="U231" s="57">
        <f t="shared" si="21"/>
        <v>72.59001161440186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'12 ABRIL (DOMINGO)'!M232</f>
        <v>576460.70000000007</v>
      </c>
      <c r="L232" s="16"/>
      <c r="M232" s="107">
        <f t="shared" si="22"/>
        <v>576569.70000000007</v>
      </c>
      <c r="N232" s="16"/>
      <c r="O232" s="118">
        <v>109</v>
      </c>
      <c r="P232" s="16"/>
      <c r="R232" s="58"/>
      <c r="S232" s="95">
        <f t="shared" si="23"/>
        <v>8</v>
      </c>
      <c r="T232" s="58"/>
      <c r="U232" s="57">
        <f t="shared" si="21"/>
        <v>75.193156732891822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'12 ABRIL (DOMINGO)'!M233</f>
        <v>569873.5</v>
      </c>
      <c r="L233" s="16"/>
      <c r="M233" s="107">
        <f t="shared" si="22"/>
        <v>569961.5</v>
      </c>
      <c r="N233" s="16"/>
      <c r="O233" s="118">
        <v>88</v>
      </c>
      <c r="P233" s="16"/>
      <c r="R233" s="58"/>
      <c r="S233" s="95">
        <f t="shared" si="23"/>
        <v>8</v>
      </c>
      <c r="T233" s="58"/>
      <c r="U233" s="57">
        <f t="shared" si="21"/>
        <v>62.358276643990926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'12 ABRIL (DOMINGO)'!M234</f>
        <v>596820.6</v>
      </c>
      <c r="L234" s="16"/>
      <c r="M234" s="107">
        <f t="shared" si="22"/>
        <v>596919.6</v>
      </c>
      <c r="N234" s="16"/>
      <c r="O234" s="118">
        <v>99</v>
      </c>
      <c r="P234" s="16"/>
      <c r="R234" s="58"/>
      <c r="S234" s="95">
        <f t="shared" si="23"/>
        <v>8</v>
      </c>
      <c r="T234" s="58"/>
      <c r="U234" s="57">
        <f t="shared" si="21"/>
        <v>68.06930693069306</v>
      </c>
      <c r="V234" s="58"/>
      <c r="W234" s="141"/>
      <c r="Y234" s="109"/>
      <c r="Z234" s="109"/>
    </row>
    <row r="235" spans="1:26" x14ac:dyDescent="0.2">
      <c r="A235" s="115" t="s">
        <v>191</v>
      </c>
      <c r="B235" s="12">
        <v>1</v>
      </c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'12 ABRIL (DOMINGO)'!M235</f>
        <v>554641.5</v>
      </c>
      <c r="L235" s="16"/>
      <c r="M235" s="107">
        <f t="shared" si="22"/>
        <v>554720.5</v>
      </c>
      <c r="N235" s="16"/>
      <c r="O235" s="118">
        <v>79</v>
      </c>
      <c r="P235" s="16"/>
      <c r="R235" s="58"/>
      <c r="S235" s="95">
        <f t="shared" si="23"/>
        <v>8</v>
      </c>
      <c r="T235" s="58"/>
      <c r="U235" s="57">
        <f t="shared" si="21"/>
        <v>54.861111111111114</v>
      </c>
      <c r="V235" s="58"/>
      <c r="W235" s="141"/>
      <c r="Y235" s="109"/>
      <c r="Z235" s="109"/>
    </row>
    <row r="236" spans="1:26" x14ac:dyDescent="0.2">
      <c r="A236" s="115" t="s">
        <v>191</v>
      </c>
      <c r="B236" s="12">
        <v>1</v>
      </c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'12 ABRIL (DOMINGO)'!M236</f>
        <v>572350</v>
      </c>
      <c r="L236" s="16"/>
      <c r="M236" s="107">
        <f t="shared" si="22"/>
        <v>572434</v>
      </c>
      <c r="N236" s="16"/>
      <c r="O236" s="118">
        <v>84</v>
      </c>
      <c r="P236" s="16"/>
      <c r="R236" s="58"/>
      <c r="S236" s="95">
        <v>6</v>
      </c>
      <c r="T236" s="58"/>
      <c r="U236" s="57">
        <f t="shared" si="21"/>
        <v>76.502732240437155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'12 ABRIL (DOMINGO)'!M237</f>
        <v>608273</v>
      </c>
      <c r="L237" s="16"/>
      <c r="M237" s="107">
        <f t="shared" si="22"/>
        <v>608412</v>
      </c>
      <c r="N237" s="16"/>
      <c r="O237" s="118">
        <v>139</v>
      </c>
      <c r="P237" s="16"/>
      <c r="R237" s="58"/>
      <c r="S237" s="95">
        <f>+S228</f>
        <v>8</v>
      </c>
      <c r="T237" s="58"/>
      <c r="U237" s="57">
        <f t="shared" si="21"/>
        <v>93.413978494623649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74.370955364708976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7.5909090909090908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'12 ABRIL (DOMINGO)'!M247</f>
        <v>363817</v>
      </c>
      <c r="L247" s="16"/>
      <c r="M247" s="107">
        <f t="shared" ref="M247:M268" si="24">K247+O247</f>
        <v>363956</v>
      </c>
      <c r="N247" s="16"/>
      <c r="O247" s="118">
        <v>139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72.395833333333329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'12 ABRIL (DOMINGO)'!M248</f>
        <v>343409</v>
      </c>
      <c r="L248" s="16"/>
      <c r="M248" s="107">
        <f t="shared" si="24"/>
        <v>343542</v>
      </c>
      <c r="N248" s="16"/>
      <c r="O248" s="118">
        <v>133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98.958333333333343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'12 ABRIL (DOMINGO)'!M249</f>
        <v>374278</v>
      </c>
      <c r="L249" s="16"/>
      <c r="M249" s="107">
        <f t="shared" si="24"/>
        <v>374427</v>
      </c>
      <c r="N249" s="16"/>
      <c r="O249" s="118">
        <v>149</v>
      </c>
      <c r="P249" s="16"/>
      <c r="Q249" s="16"/>
      <c r="R249" s="16"/>
      <c r="S249" s="95">
        <f t="shared" si="25"/>
        <v>8</v>
      </c>
      <c r="T249" s="16"/>
      <c r="U249" s="57">
        <f t="shared" si="26"/>
        <v>81.688596491228068</v>
      </c>
      <c r="V249" s="58"/>
      <c r="Y249" s="109"/>
      <c r="Z249" s="109"/>
    </row>
    <row r="250" spans="1:26" x14ac:dyDescent="0.2">
      <c r="A250" s="145" t="s">
        <v>57</v>
      </c>
      <c r="B250" s="146">
        <v>1</v>
      </c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'12 ABRIL (DOMINGO)'!M250</f>
        <v>380199</v>
      </c>
      <c r="L250" s="16"/>
      <c r="M250" s="107">
        <f t="shared" si="24"/>
        <v>380317</v>
      </c>
      <c r="N250" s="16"/>
      <c r="O250" s="118">
        <v>118</v>
      </c>
      <c r="P250" s="16"/>
      <c r="Q250" s="16"/>
      <c r="R250" s="16"/>
      <c r="S250" s="95">
        <f t="shared" si="25"/>
        <v>8</v>
      </c>
      <c r="T250" s="16"/>
      <c r="U250" s="57">
        <f t="shared" si="26"/>
        <v>70.238095238095241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'12 ABRIL (DOMINGO)'!M251</f>
        <v>373738</v>
      </c>
      <c r="L251" s="16"/>
      <c r="M251" s="107">
        <f t="shared" si="24"/>
        <v>373881</v>
      </c>
      <c r="N251" s="16"/>
      <c r="O251" s="118">
        <v>143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93.098958333333343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'12 ABRIL (DOMINGO)'!M252</f>
        <v>379267</v>
      </c>
      <c r="L252" s="16"/>
      <c r="M252" s="107">
        <f t="shared" si="24"/>
        <v>379402</v>
      </c>
      <c r="N252" s="16"/>
      <c r="O252" s="118">
        <v>135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83.955223880597018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'12 ABRIL (DOMINGO)'!M253</f>
        <v>607884.49999999988</v>
      </c>
      <c r="L253" s="16"/>
      <c r="M253" s="107">
        <f t="shared" si="24"/>
        <v>608014.49999999988</v>
      </c>
      <c r="N253" s="16"/>
      <c r="O253" s="118">
        <v>130</v>
      </c>
      <c r="P253" s="16"/>
      <c r="Q253" s="16"/>
      <c r="R253" s="16"/>
      <c r="S253" s="95">
        <f t="shared" si="25"/>
        <v>8</v>
      </c>
      <c r="T253" s="16"/>
      <c r="U253" s="57">
        <f t="shared" si="26"/>
        <v>89.679911699779254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'12 ABRIL (DOMINGO)'!M254</f>
        <v>579627.19999999995</v>
      </c>
      <c r="L254" s="16"/>
      <c r="M254" s="107">
        <f t="shared" si="24"/>
        <v>579747.19999999995</v>
      </c>
      <c r="N254" s="16"/>
      <c r="O254" s="118">
        <v>120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82.78145695364239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'12 ABRIL (DOMINGO)'!M255</f>
        <v>633013.19999999995</v>
      </c>
      <c r="L255" s="16"/>
      <c r="M255" s="107">
        <f t="shared" si="24"/>
        <v>633128.19999999995</v>
      </c>
      <c r="N255" s="16"/>
      <c r="O255" s="118">
        <v>115</v>
      </c>
      <c r="P255" s="16"/>
      <c r="Q255" s="16"/>
      <c r="R255" s="16"/>
      <c r="S255" s="95">
        <f t="shared" si="25"/>
        <v>8</v>
      </c>
      <c r="T255" s="16"/>
      <c r="U255" s="57">
        <f t="shared" si="26"/>
        <v>78.810307017543849</v>
      </c>
      <c r="V255" s="58"/>
      <c r="Y255" s="109"/>
      <c r="Z255" s="109"/>
    </row>
    <row r="256" spans="1:26" x14ac:dyDescent="0.2">
      <c r="A256" s="115" t="s">
        <v>57</v>
      </c>
      <c r="B256" s="12">
        <v>1</v>
      </c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'12 ABRIL (DOMINGO)'!M256</f>
        <v>597255</v>
      </c>
      <c r="L256" s="16"/>
      <c r="M256" s="107">
        <f t="shared" si="24"/>
        <v>597346</v>
      </c>
      <c r="N256" s="16"/>
      <c r="O256" s="118">
        <v>91</v>
      </c>
      <c r="P256" s="16"/>
      <c r="Q256" s="16"/>
      <c r="R256" s="16"/>
      <c r="S256" s="95">
        <v>6</v>
      </c>
      <c r="T256" s="16"/>
      <c r="U256" s="57">
        <f t="shared" si="26"/>
        <v>88.693957115009752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'12 ABRIL (DOMINGO)'!M257</f>
        <v>591459</v>
      </c>
      <c r="L257" s="16"/>
      <c r="M257" s="107">
        <f t="shared" si="24"/>
        <v>591580</v>
      </c>
      <c r="N257" s="16"/>
      <c r="O257" s="118">
        <v>121</v>
      </c>
      <c r="P257" s="16"/>
      <c r="Q257" s="16"/>
      <c r="R257" s="16"/>
      <c r="S257" s="95">
        <f>+S246</f>
        <v>8</v>
      </c>
      <c r="T257" s="16"/>
      <c r="U257" s="57">
        <f t="shared" si="26"/>
        <v>84.027777777777786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'12 ABRIL (DOMINGO)'!M258</f>
        <v>564379.80000000005</v>
      </c>
      <c r="L258" s="16"/>
      <c r="M258" s="107">
        <f t="shared" si="24"/>
        <v>564519.80000000005</v>
      </c>
      <c r="N258" s="16"/>
      <c r="O258" s="118">
        <v>140</v>
      </c>
      <c r="P258" s="16"/>
      <c r="Q258" s="16"/>
      <c r="R258" s="16"/>
      <c r="S258" s="95">
        <f t="shared" si="25"/>
        <v>8</v>
      </c>
      <c r="T258" s="16"/>
      <c r="U258" s="57">
        <f t="shared" si="26"/>
        <v>94.696969696969703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'12 ABRIL (DOMINGO)'!M259</f>
        <v>620080.19999999995</v>
      </c>
      <c r="L259" s="16"/>
      <c r="M259" s="107">
        <f t="shared" si="24"/>
        <v>620214.19999999995</v>
      </c>
      <c r="N259" s="16"/>
      <c r="O259" s="118">
        <v>134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84.595959595959599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'12 ABRIL (DOMINGO)'!M260</f>
        <v>548270.19999999995</v>
      </c>
      <c r="L260" s="16"/>
      <c r="M260" s="107">
        <f t="shared" si="24"/>
        <v>548315.19999999995</v>
      </c>
      <c r="N260" s="16"/>
      <c r="O260" s="118">
        <v>45</v>
      </c>
      <c r="P260" s="16"/>
      <c r="Q260" s="16"/>
      <c r="R260" s="16"/>
      <c r="S260" s="95">
        <v>4</v>
      </c>
      <c r="T260" s="16"/>
      <c r="U260" s="57">
        <f t="shared" si="26"/>
        <v>73.818897637795274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'12 ABRIL (DOMINGO)'!M261</f>
        <v>611006.80000000005</v>
      </c>
      <c r="L261" s="16"/>
      <c r="M261" s="107">
        <f t="shared" si="24"/>
        <v>611131.80000000005</v>
      </c>
      <c r="N261" s="16"/>
      <c r="O261" s="118">
        <v>125</v>
      </c>
      <c r="P261" s="16"/>
      <c r="Q261" s="16"/>
      <c r="R261" s="16"/>
      <c r="S261" s="95">
        <f>+S246</f>
        <v>8</v>
      </c>
      <c r="T261" s="16"/>
      <c r="U261" s="57">
        <f t="shared" si="26"/>
        <v>97.901002506265655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'12 ABRIL (DOMINGO)'!M262</f>
        <v>576847.79999999993</v>
      </c>
      <c r="L262" s="16"/>
      <c r="M262" s="107">
        <f t="shared" si="24"/>
        <v>576923.79999999993</v>
      </c>
      <c r="N262" s="16"/>
      <c r="O262" s="118">
        <v>76</v>
      </c>
      <c r="P262" s="16"/>
      <c r="Q262" s="16"/>
      <c r="R262" s="16"/>
      <c r="S262" s="95">
        <f t="shared" si="25"/>
        <v>8</v>
      </c>
      <c r="T262" s="16"/>
      <c r="U262" s="57">
        <f t="shared" si="26"/>
        <v>47.979797979797979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'12 ABRIL (DOMINGO)'!M263</f>
        <v>557225.1</v>
      </c>
      <c r="L263" s="16"/>
      <c r="M263" s="107">
        <f t="shared" si="24"/>
        <v>557315.1</v>
      </c>
      <c r="N263" s="16"/>
      <c r="O263" s="118">
        <v>90</v>
      </c>
      <c r="P263" s="16"/>
      <c r="Q263" s="16"/>
      <c r="R263" s="16"/>
      <c r="S263" s="95">
        <f t="shared" si="25"/>
        <v>8</v>
      </c>
      <c r="T263" s="16"/>
      <c r="U263" s="57">
        <f t="shared" si="26"/>
        <v>58.59375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'12 ABRIL (DOMINGO)'!M264</f>
        <v>578044.9</v>
      </c>
      <c r="L264" s="16"/>
      <c r="M264" s="107">
        <f t="shared" si="24"/>
        <v>578159.9</v>
      </c>
      <c r="N264" s="16"/>
      <c r="O264" s="118">
        <v>115</v>
      </c>
      <c r="P264" s="16"/>
      <c r="Q264" s="16"/>
      <c r="R264" s="16"/>
      <c r="S264" s="95">
        <f t="shared" si="25"/>
        <v>8</v>
      </c>
      <c r="T264" s="16"/>
      <c r="U264" s="57">
        <f t="shared" si="26"/>
        <v>79.861111111111114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'12 ABRIL (DOMINGO)'!M265</f>
        <v>345573.4</v>
      </c>
      <c r="L265" s="16"/>
      <c r="M265" s="107">
        <f t="shared" si="24"/>
        <v>345715.4</v>
      </c>
      <c r="N265" s="16"/>
      <c r="O265" s="118">
        <v>142</v>
      </c>
      <c r="P265" s="16"/>
      <c r="Q265" s="16"/>
      <c r="R265" s="16"/>
      <c r="S265" s="95">
        <f t="shared" si="25"/>
        <v>8</v>
      </c>
      <c r="T265" s="16"/>
      <c r="U265" s="57">
        <f t="shared" si="26"/>
        <v>96.994535519125691</v>
      </c>
      <c r="V265" s="58"/>
      <c r="Y265" s="110"/>
      <c r="Z265" s="110"/>
    </row>
    <row r="266" spans="1:26" x14ac:dyDescent="0.2">
      <c r="A266" s="115" t="s">
        <v>57</v>
      </c>
      <c r="B266" s="12">
        <v>1</v>
      </c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'12 ABRIL (DOMINGO)'!M266</f>
        <v>368821</v>
      </c>
      <c r="L266" s="16"/>
      <c r="M266" s="107">
        <f t="shared" si="24"/>
        <v>368862</v>
      </c>
      <c r="N266" s="16"/>
      <c r="O266" s="118">
        <v>41</v>
      </c>
      <c r="P266" s="16"/>
      <c r="Q266" s="16"/>
      <c r="R266" s="16"/>
      <c r="S266" s="95">
        <v>5</v>
      </c>
      <c r="T266" s="16"/>
      <c r="U266" s="57">
        <f t="shared" si="26"/>
        <v>42.708333333333336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'12 ABRIL (DOMINGO)'!M267</f>
        <v>376362</v>
      </c>
      <c r="L267" s="16"/>
      <c r="M267" s="107">
        <f t="shared" si="24"/>
        <v>376492</v>
      </c>
      <c r="N267" s="16"/>
      <c r="O267" s="118">
        <v>130</v>
      </c>
      <c r="P267" s="16"/>
      <c r="Q267" s="16"/>
      <c r="R267" s="16"/>
      <c r="S267" s="95">
        <f>+S246</f>
        <v>8</v>
      </c>
      <c r="T267" s="16"/>
      <c r="U267" s="57">
        <f t="shared" si="26"/>
        <v>71.084864391951015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'12 ABRIL (DOMINGO)'!M268</f>
        <v>362019</v>
      </c>
      <c r="L268" s="16"/>
      <c r="M268" s="107">
        <f t="shared" si="24"/>
        <v>362126</v>
      </c>
      <c r="N268" s="16"/>
      <c r="O268" s="118">
        <v>107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65.563725490196077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79.005790838008139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6k8CkJ77eYWypCx/8G78QI3hecbJJXE9NDzAFQVFzcsYq2qE46GsE2LRIZHP7tPC+O1a+wf++MKDCqoy8dbV/Q==" saltValue="wGYHYsP7UgaLGyYfgnVhmA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1313" priority="232" stopIfTrue="1" operator="equal">
      <formula>1</formula>
    </cfRule>
  </conditionalFormatting>
  <conditionalFormatting sqref="B100:D101">
    <cfRule type="cellIs" dxfId="1312" priority="17" stopIfTrue="1" operator="equal">
      <formula>1</formula>
    </cfRule>
  </conditionalFormatting>
  <conditionalFormatting sqref="B189:D190">
    <cfRule type="cellIs" dxfId="1311" priority="34" stopIfTrue="1" operator="equal">
      <formula>1</formula>
    </cfRule>
  </conditionalFormatting>
  <conditionalFormatting sqref="B278:D279">
    <cfRule type="cellIs" dxfId="1310" priority="124" stopIfTrue="1" operator="equal">
      <formula>1</formula>
    </cfRule>
  </conditionalFormatting>
  <conditionalFormatting sqref="B303:D308 B318:D326 B336:D357">
    <cfRule type="cellIs" dxfId="1309" priority="211" stopIfTrue="1" operator="equal">
      <formula>1</formula>
    </cfRule>
  </conditionalFormatting>
  <conditionalFormatting sqref="B367:D368">
    <cfRule type="cellIs" dxfId="1308" priority="51" stopIfTrue="1" operator="equal">
      <formula>1</formula>
    </cfRule>
  </conditionalFormatting>
  <conditionalFormatting sqref="B116:W118">
    <cfRule type="cellIs" dxfId="1307" priority="80" stopIfTrue="1" operator="notEqual">
      <formula>0</formula>
    </cfRule>
    <cfRule type="cellIs" dxfId="1306" priority="79" stopIfTrue="1" operator="equal">
      <formula>0</formula>
    </cfRule>
  </conditionalFormatting>
  <conditionalFormatting sqref="B205:W207">
    <cfRule type="cellIs" dxfId="1305" priority="73" stopIfTrue="1" operator="equal">
      <formula>0</formula>
    </cfRule>
    <cfRule type="cellIs" dxfId="1304" priority="74" stopIfTrue="1" operator="notEqual">
      <formula>0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303" priority="231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K120:K121 M120:M121 O120:O121 S124 A125:A130 K125:K130 M125:M130 K135:K136 M135:M136 O135:O136 S139 A140:A148 K140:K148 M140:M148 K153:K154 M153:M154 O153:O154 S157 A158:A179 K158:K179 M158:M179 G197:I197 N197:Q197 S197:U197 Y197:Z197 K209:K210 M209:M210 O209:O210 S213 A214:A219 K214:K219 M214:M219 K224:K225 M224:M225 O224:O225 S228 A229:A237 K229:K237 M229:M237 K242:K243 M242:M243 O242:O243 S246 A247:A268 K247:K268 M247:M268">
    <cfRule type="cellIs" dxfId="1302" priority="230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301" priority="209" stopIfTrue="1" operator="equal">
      <formula>0</formula>
    </cfRule>
    <cfRule type="cellIs" dxfId="1300" priority="210" stopIfTrue="1" operator="notEqual">
      <formula>0</formula>
    </cfRule>
  </conditionalFormatting>
  <conditionalFormatting sqref="H36:H41">
    <cfRule type="cellIs" dxfId="1299" priority="84" operator="lessThan">
      <formula>330</formula>
    </cfRule>
  </conditionalFormatting>
  <conditionalFormatting sqref="H51:H59">
    <cfRule type="cellIs" dxfId="1298" priority="83" operator="lessThan">
      <formula>360</formula>
    </cfRule>
  </conditionalFormatting>
  <conditionalFormatting sqref="H69:H74 H87:H90">
    <cfRule type="cellIs" dxfId="1297" priority="81" operator="lessThan">
      <formula>400</formula>
    </cfRule>
  </conditionalFormatting>
  <conditionalFormatting sqref="H75:H86">
    <cfRule type="cellIs" dxfId="1296" priority="82" operator="lessThan">
      <formula>360</formula>
    </cfRule>
  </conditionalFormatting>
  <conditionalFormatting sqref="H125:H130">
    <cfRule type="cellIs" dxfId="1295" priority="78" operator="lessThan">
      <formula>330</formula>
    </cfRule>
  </conditionalFormatting>
  <conditionalFormatting sqref="H140:H148">
    <cfRule type="cellIs" dxfId="1294" priority="77" operator="lessThan">
      <formula>360</formula>
    </cfRule>
  </conditionalFormatting>
  <conditionalFormatting sqref="H158:H163 H176:H179">
    <cfRule type="cellIs" dxfId="1293" priority="75" operator="lessThan">
      <formula>400</formula>
    </cfRule>
  </conditionalFormatting>
  <conditionalFormatting sqref="H164:H175">
    <cfRule type="cellIs" dxfId="1292" priority="76" operator="lessThan">
      <formula>360</formula>
    </cfRule>
  </conditionalFormatting>
  <conditionalFormatting sqref="H214:H219">
    <cfRule type="cellIs" dxfId="1291" priority="71" operator="lessThan">
      <formula>330</formula>
    </cfRule>
  </conditionalFormatting>
  <conditionalFormatting sqref="H228:H237">
    <cfRule type="cellIs" dxfId="1290" priority="72" operator="lessThan">
      <formula>360</formula>
    </cfRule>
  </conditionalFormatting>
  <conditionalFormatting sqref="H247:H252 H265:H268">
    <cfRule type="cellIs" dxfId="1289" priority="69" operator="lessThan">
      <formula>400</formula>
    </cfRule>
  </conditionalFormatting>
  <conditionalFormatting sqref="H253:H264">
    <cfRule type="cellIs" dxfId="1288" priority="70" operator="lessThan">
      <formula>360</formula>
    </cfRule>
  </conditionalFormatting>
  <conditionalFormatting sqref="H303:H308">
    <cfRule type="cellIs" dxfId="1287" priority="204" operator="lessThan">
      <formula>330</formula>
    </cfRule>
  </conditionalFormatting>
  <conditionalFormatting sqref="H318:H326 H342:H353">
    <cfRule type="cellIs" dxfId="1286" priority="203" operator="lessThan">
      <formula>360</formula>
    </cfRule>
  </conditionalFormatting>
  <conditionalFormatting sqref="H336:H341 H354:H357">
    <cfRule type="cellIs" dxfId="1285" priority="201" operator="lessThan">
      <formula>400</formula>
    </cfRule>
  </conditionalFormatting>
  <conditionalFormatting sqref="K95:K96 M95:M96 O95:O96 A100:A101">
    <cfRule type="cellIs" dxfId="1284" priority="15" stopIfTrue="1" operator="equal">
      <formula>0</formula>
    </cfRule>
    <cfRule type="cellIs" dxfId="1283" priority="16" stopIfTrue="1" operator="notEqual">
      <formula>0</formula>
    </cfRule>
  </conditionalFormatting>
  <conditionalFormatting sqref="K95:K96 M95:M96 O95:O96">
    <cfRule type="cellIs" dxfId="1282" priority="13" stopIfTrue="1" operator="equal">
      <formula>0</formula>
    </cfRule>
    <cfRule type="cellIs" dxfId="1281" priority="12" stopIfTrue="1" operator="notEqual">
      <formula>0</formula>
    </cfRule>
    <cfRule type="cellIs" dxfId="1280" priority="11" stopIfTrue="1" operator="equal">
      <formula>0</formula>
    </cfRule>
    <cfRule type="cellIs" dxfId="1279" priority="14" stopIfTrue="1" operator="notEqual">
      <formula>0</formula>
    </cfRule>
  </conditionalFormatting>
  <conditionalFormatting sqref="K100:K101">
    <cfRule type="cellIs" dxfId="1278" priority="2" stopIfTrue="1" operator="notEqual">
      <formula>0</formula>
    </cfRule>
    <cfRule type="cellIs" dxfId="1277" priority="1" stopIfTrue="1" operator="equal">
      <formula>0</formula>
    </cfRule>
  </conditionalFormatting>
  <conditionalFormatting sqref="K184:K185 M184:M185 O184:O185 A189:A190">
    <cfRule type="cellIs" dxfId="1276" priority="33" stopIfTrue="1" operator="notEqual">
      <formula>0</formula>
    </cfRule>
    <cfRule type="cellIs" dxfId="1275" priority="32" stopIfTrue="1" operator="equal">
      <formula>0</formula>
    </cfRule>
  </conditionalFormatting>
  <conditionalFormatting sqref="K184:K185 M184:M185 O184:O185">
    <cfRule type="cellIs" dxfId="1274" priority="28" stopIfTrue="1" operator="equal">
      <formula>0</formula>
    </cfRule>
    <cfRule type="cellIs" dxfId="1273" priority="29" stopIfTrue="1" operator="notEqual">
      <formula>0</formula>
    </cfRule>
    <cfRule type="cellIs" dxfId="1272" priority="30" stopIfTrue="1" operator="equal">
      <formula>0</formula>
    </cfRule>
    <cfRule type="cellIs" dxfId="1271" priority="31" stopIfTrue="1" operator="notEqual">
      <formula>0</formula>
    </cfRule>
  </conditionalFormatting>
  <conditionalFormatting sqref="K189:K190">
    <cfRule type="cellIs" dxfId="1270" priority="19" stopIfTrue="1" operator="notEqual">
      <formula>0</formula>
    </cfRule>
    <cfRule type="cellIs" dxfId="1269" priority="18" stopIfTrue="1" operator="equal">
      <formula>0</formula>
    </cfRule>
  </conditionalFormatting>
  <conditionalFormatting sqref="K273:K274 M273:M274 O273:O274 A278:A279">
    <cfRule type="cellIs" dxfId="1268" priority="122" stopIfTrue="1" operator="equal">
      <formula>0</formula>
    </cfRule>
    <cfRule type="cellIs" dxfId="1267" priority="123" stopIfTrue="1" operator="notEqual">
      <formula>0</formula>
    </cfRule>
  </conditionalFormatting>
  <conditionalFormatting sqref="K273:K274 M273:M274 O273:O274">
    <cfRule type="cellIs" dxfId="1266" priority="121" stopIfTrue="1" operator="notEqual">
      <formula>0</formula>
    </cfRule>
    <cfRule type="cellIs" dxfId="1265" priority="120" stopIfTrue="1" operator="equal">
      <formula>0</formula>
    </cfRule>
    <cfRule type="cellIs" dxfId="1264" priority="119" stopIfTrue="1" operator="notEqual">
      <formula>0</formula>
    </cfRule>
    <cfRule type="cellIs" dxfId="1263" priority="118" stopIfTrue="1" operator="equal">
      <formula>0</formula>
    </cfRule>
  </conditionalFormatting>
  <conditionalFormatting sqref="K278:K279">
    <cfRule type="cellIs" dxfId="1262" priority="106" stopIfTrue="1" operator="notEqual">
      <formula>0</formula>
    </cfRule>
    <cfRule type="cellIs" dxfId="1261" priority="105" stopIfTrue="1" operator="equal">
      <formula>0</formula>
    </cfRule>
  </conditionalFormatting>
  <conditionalFormatting sqref="K362:K363 M362:M363 O362:O363 A367:A368">
    <cfRule type="cellIs" dxfId="1260" priority="49" stopIfTrue="1" operator="equal">
      <formula>0</formula>
    </cfRule>
    <cfRule type="cellIs" dxfId="1259" priority="50" stopIfTrue="1" operator="notEqual">
      <formula>0</formula>
    </cfRule>
  </conditionalFormatting>
  <conditionalFormatting sqref="K362:K363 M362:M363 O362:O363">
    <cfRule type="cellIs" dxfId="1258" priority="45" stopIfTrue="1" operator="equal">
      <formula>0</formula>
    </cfRule>
    <cfRule type="cellIs" dxfId="1257" priority="48" stopIfTrue="1" operator="notEqual">
      <formula>0</formula>
    </cfRule>
    <cfRule type="cellIs" dxfId="1256" priority="47" stopIfTrue="1" operator="equal">
      <formula>0</formula>
    </cfRule>
    <cfRule type="cellIs" dxfId="1255" priority="46" stopIfTrue="1" operator="notEqual">
      <formula>0</formula>
    </cfRule>
  </conditionalFormatting>
  <conditionalFormatting sqref="K367:K368">
    <cfRule type="cellIs" dxfId="1254" priority="36" stopIfTrue="1" operator="notEqual">
      <formula>0</formula>
    </cfRule>
    <cfRule type="cellIs" dxfId="1253" priority="35" stopIfTrue="1" operator="equal">
      <formula>0</formula>
    </cfRule>
  </conditionalFormatting>
  <conditionalFormatting sqref="M100:M101">
    <cfRule type="cellIs" dxfId="1252" priority="4" stopIfTrue="1" operator="notEqual">
      <formula>0</formula>
    </cfRule>
    <cfRule type="cellIs" dxfId="1251" priority="3" stopIfTrue="1" operator="equal">
      <formula>0</formula>
    </cfRule>
  </conditionalFormatting>
  <conditionalFormatting sqref="M189:M190">
    <cfRule type="cellIs" dxfId="1250" priority="20" stopIfTrue="1" operator="equal">
      <formula>0</formula>
    </cfRule>
    <cfRule type="cellIs" dxfId="1249" priority="21" stopIfTrue="1" operator="notEqual">
      <formula>0</formula>
    </cfRule>
  </conditionalFormatting>
  <conditionalFormatting sqref="M278:M279">
    <cfRule type="cellIs" dxfId="1248" priority="110" stopIfTrue="1" operator="notEqual">
      <formula>0</formula>
    </cfRule>
    <cfRule type="cellIs" dxfId="1247" priority="109" stopIfTrue="1" operator="equal">
      <formula>0</formula>
    </cfRule>
  </conditionalFormatting>
  <conditionalFormatting sqref="M367:M368">
    <cfRule type="cellIs" dxfId="1246" priority="37" stopIfTrue="1" operator="equal">
      <formula>0</formula>
    </cfRule>
    <cfRule type="cellIs" dxfId="1245" priority="38" stopIfTrue="1" operator="notEqual">
      <formula>0</formula>
    </cfRule>
  </conditionalFormatting>
  <conditionalFormatting sqref="S36:S41 S51:S59 S69:S90 S125:S128 S130 S140:S148 S158:S179 S214:S219 S229:S237 S247:S268">
    <cfRule type="cellIs" dxfId="1244" priority="227" operator="lessThan">
      <formula>8</formula>
    </cfRule>
  </conditionalFormatting>
  <conditionalFormatting sqref="S99">
    <cfRule type="cellIs" dxfId="1243" priority="9" stopIfTrue="1" operator="equal">
      <formula>0</formula>
    </cfRule>
    <cfRule type="cellIs" dxfId="1242" priority="10" stopIfTrue="1" operator="notEqual">
      <formula>0</formula>
    </cfRule>
  </conditionalFormatting>
  <conditionalFormatting sqref="S188">
    <cfRule type="cellIs" dxfId="1241" priority="26" stopIfTrue="1" operator="equal">
      <formula>0</formula>
    </cfRule>
    <cfRule type="cellIs" dxfId="1240" priority="27" stopIfTrue="1" operator="notEqual">
      <formula>0</formula>
    </cfRule>
  </conditionalFormatting>
  <conditionalFormatting sqref="S277">
    <cfRule type="cellIs" dxfId="1239" priority="117" stopIfTrue="1" operator="notEqual">
      <formula>0</formula>
    </cfRule>
    <cfRule type="cellIs" dxfId="1238" priority="116" stopIfTrue="1" operator="equal">
      <formula>0</formula>
    </cfRule>
  </conditionalFormatting>
  <conditionalFormatting sqref="S303:S308 S318:S326 S336:S357">
    <cfRule type="cellIs" dxfId="1237" priority="206" operator="lessThan">
      <formula>8</formula>
    </cfRule>
  </conditionalFormatting>
  <conditionalFormatting sqref="S366">
    <cfRule type="cellIs" dxfId="1236" priority="43" stopIfTrue="1" operator="equal">
      <formula>0</formula>
    </cfRule>
    <cfRule type="cellIs" dxfId="1235" priority="44" stopIfTrue="1" operator="notEqual">
      <formula>0</formula>
    </cfRule>
  </conditionalFormatting>
  <conditionalFormatting sqref="U36:U41 U51:U59 U125:U130 U140:U148 U214:U219 U229:U237">
    <cfRule type="cellIs" dxfId="1234" priority="226" operator="lessThan">
      <formula>70</formula>
    </cfRule>
  </conditionalFormatting>
  <conditionalFormatting sqref="U69:U90 U158:U179 U247:U268 U336:U357">
    <cfRule type="cellIs" dxfId="1233" priority="216" operator="lessThan">
      <formula>70</formula>
    </cfRule>
  </conditionalFormatting>
  <conditionalFormatting sqref="U69:U90 U158:U179 U247:U268">
    <cfRule type="cellIs" dxfId="1232" priority="215" operator="lessThan">
      <formula>70</formula>
    </cfRule>
    <cfRule type="cellIs" dxfId="1231" priority="219" operator="lessThan">
      <formula>70</formula>
    </cfRule>
  </conditionalFormatting>
  <conditionalFormatting sqref="U100:U101">
    <cfRule type="cellIs" dxfId="1230" priority="6" operator="lessThan">
      <formula>70</formula>
    </cfRule>
    <cfRule type="cellIs" dxfId="1229" priority="7" operator="lessThan">
      <formula>70</formula>
    </cfRule>
    <cfRule type="cellIs" dxfId="1228" priority="8" operator="lessThan">
      <formula>70</formula>
    </cfRule>
    <cfRule type="cellIs" dxfId="1227" priority="5" operator="lessThan">
      <formula>70</formula>
    </cfRule>
  </conditionalFormatting>
  <conditionalFormatting sqref="U189:U190">
    <cfRule type="cellIs" dxfId="1226" priority="22" operator="lessThan">
      <formula>70</formula>
    </cfRule>
    <cfRule type="cellIs" dxfId="1225" priority="23" operator="lessThan">
      <formula>70</formula>
    </cfRule>
    <cfRule type="cellIs" dxfId="1224" priority="24" operator="lessThan">
      <formula>70</formula>
    </cfRule>
    <cfRule type="cellIs" dxfId="1223" priority="25" operator="lessThan">
      <formula>70</formula>
    </cfRule>
  </conditionalFormatting>
  <conditionalFormatting sqref="U278:U279">
    <cfRule type="cellIs" dxfId="1222" priority="112" operator="lessThan">
      <formula>70</formula>
    </cfRule>
    <cfRule type="cellIs" dxfId="1221" priority="113" operator="lessThan">
      <formula>70</formula>
    </cfRule>
    <cfRule type="cellIs" dxfId="1220" priority="111" operator="lessThan">
      <formula>70</formula>
    </cfRule>
    <cfRule type="cellIs" dxfId="1219" priority="114" operator="lessThan">
      <formula>70</formula>
    </cfRule>
  </conditionalFormatting>
  <conditionalFormatting sqref="U303:U308 U318:U326">
    <cfRule type="cellIs" dxfId="1218" priority="205" operator="lessThan">
      <formula>70</formula>
    </cfRule>
  </conditionalFormatting>
  <conditionalFormatting sqref="U336:U357 U69:U90 U158:U179 U247:U268">
    <cfRule type="cellIs" dxfId="1217" priority="214" operator="lessThan">
      <formula>70</formula>
    </cfRule>
  </conditionalFormatting>
  <conditionalFormatting sqref="U336:U357">
    <cfRule type="cellIs" dxfId="1216" priority="193" operator="lessThan">
      <formula>70</formula>
    </cfRule>
    <cfRule type="cellIs" dxfId="1215" priority="194" operator="lessThan">
      <formula>70</formula>
    </cfRule>
    <cfRule type="cellIs" dxfId="1214" priority="198" operator="lessThan">
      <formula>70</formula>
    </cfRule>
    <cfRule type="cellIs" dxfId="1213" priority="195" operator="lessThan">
      <formula>70</formula>
    </cfRule>
  </conditionalFormatting>
  <conditionalFormatting sqref="U367:U368">
    <cfRule type="cellIs" dxfId="1212" priority="42" operator="lessThan">
      <formula>70</formula>
    </cfRule>
    <cfRule type="cellIs" dxfId="1211" priority="39" operator="lessThan">
      <formula>70</formula>
    </cfRule>
    <cfRule type="cellIs" dxfId="1210" priority="40" operator="lessThan">
      <formula>70</formula>
    </cfRule>
    <cfRule type="cellIs" dxfId="1209" priority="41" operator="lessThan">
      <formula>70</formula>
    </cfRule>
  </conditionalFormatting>
  <conditionalFormatting sqref="W36:W41 W51:W58 W125:W130 W140:W147 W214:W219 W229:W236 W303:W308 W318:W325">
    <cfRule type="cellIs" dxfId="1208" priority="229" stopIfTrue="1" operator="greaterThan">
      <formula>64</formula>
    </cfRule>
  </conditionalFormatting>
  <conditionalFormatting sqref="W303:W308 W318:W325 W36:W41 W51:W58 W125:W130 W140:W147 W214:W219 W229:W236">
    <cfRule type="cellIs" dxfId="1207" priority="228" stopIfTrue="1" operator="equal">
      <formula>0</formula>
    </cfRule>
  </conditionalFormatting>
  <conditionalFormatting sqref="W303:W308 W318:W325">
    <cfRule type="cellIs" dxfId="1206" priority="207" stopIfTrue="1" operator="equal">
      <formula>0</formula>
    </cfRule>
    <cfRule type="cellIs" dxfId="1205" priority="208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Z372"/>
  <sheetViews>
    <sheetView topLeftCell="A6" zoomScaleNormal="100" workbookViewId="0">
      <selection activeCell="A7" sqref="A7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88.258415435139582</v>
      </c>
      <c r="L5" s="84"/>
      <c r="M5" s="85">
        <f>U61</f>
        <v>75.907887874414882</v>
      </c>
      <c r="N5" s="84"/>
      <c r="O5" s="85">
        <f>U92</f>
        <v>79.527782631377804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81.603379857690214</v>
      </c>
      <c r="L7" s="84"/>
      <c r="M7" s="87">
        <f>U150</f>
        <v>76.298243246740824</v>
      </c>
      <c r="N7" s="84"/>
      <c r="O7" s="87">
        <f>U181</f>
        <v>78.950909301670222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80.310276409414342</v>
      </c>
      <c r="L9" s="84"/>
      <c r="M9" s="87">
        <f>+U239</f>
        <v>76.298243246740824</v>
      </c>
      <c r="N9" s="84"/>
      <c r="O9" s="87">
        <f>+U270</f>
        <v>83.010289352221648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83.390690567414708</v>
      </c>
      <c r="L13" s="84"/>
      <c r="M13" s="88">
        <f>(M11+M9+M7+M5)/3</f>
        <v>76.168124789298844</v>
      </c>
      <c r="N13" s="84"/>
      <c r="O13" s="88">
        <f>(O11+O9+O7+O5)/3</f>
        <v>80.496327095089896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175</v>
      </c>
      <c r="H19" s="197"/>
      <c r="I19" s="197"/>
      <c r="J19" s="8"/>
      <c r="K19" s="49" t="s">
        <v>14</v>
      </c>
      <c r="L19" s="8"/>
      <c r="M19" s="49"/>
      <c r="N19" s="197" t="s">
        <v>62</v>
      </c>
      <c r="O19" s="197"/>
      <c r="P19" s="197"/>
      <c r="Q19" s="197"/>
      <c r="R19" s="8" t="s">
        <v>26</v>
      </c>
      <c r="S19" s="198" t="s">
        <v>176</v>
      </c>
      <c r="T19" s="197"/>
      <c r="U19" s="197"/>
      <c r="W19" s="8" t="s">
        <v>12</v>
      </c>
      <c r="X19" s="8"/>
      <c r="Y19" s="199">
        <v>46124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178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'11 ABRIL (SABADO)'!G31</f>
        <v>20</v>
      </c>
      <c r="H31" s="91">
        <f>'11 ABRIL (SABADO)'!H31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'11 ABRIL (SABADO)'!G32</f>
        <v>60</v>
      </c>
      <c r="H32" s="94">
        <f>'11 ABRIL (SABADO)'!H32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'11 ABRIL (SABADO)'!M36</f>
        <v>553062</v>
      </c>
      <c r="L36" s="16"/>
      <c r="M36" s="107">
        <f>K36+O36</f>
        <v>553165</v>
      </c>
      <c r="N36" s="16"/>
      <c r="O36" s="118">
        <v>103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76.636904761904759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'11 ABRIL (SABADO)'!M37</f>
        <v>616519</v>
      </c>
      <c r="L37" s="16"/>
      <c r="M37" s="107">
        <f t="shared" ref="M37:M40" si="2">K37+O37</f>
        <v>616639</v>
      </c>
      <c r="N37" s="16"/>
      <c r="O37" s="118">
        <v>120</v>
      </c>
      <c r="P37" s="16"/>
      <c r="R37" s="16"/>
      <c r="S37" s="95">
        <f t="shared" si="0"/>
        <v>8</v>
      </c>
      <c r="T37" s="16"/>
      <c r="U37" s="57">
        <f t="shared" si="1"/>
        <v>83.333333333333343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'11 ABRIL (SABADO)'!M38</f>
        <v>594316</v>
      </c>
      <c r="L38" s="16"/>
      <c r="M38" s="107">
        <f t="shared" si="2"/>
        <v>594448</v>
      </c>
      <c r="N38" s="16"/>
      <c r="O38" s="118">
        <v>132</v>
      </c>
      <c r="P38" s="16"/>
      <c r="R38" s="16"/>
      <c r="S38" s="95">
        <f t="shared" si="0"/>
        <v>8</v>
      </c>
      <c r="T38" s="16"/>
      <c r="U38" s="57">
        <f t="shared" si="1"/>
        <v>91.666666666666671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'11 ABRIL (SABADO)'!M39</f>
        <v>680827.4</v>
      </c>
      <c r="L39" s="16"/>
      <c r="M39" s="107">
        <f t="shared" si="2"/>
        <v>680957.4</v>
      </c>
      <c r="N39" s="16"/>
      <c r="O39" s="118">
        <v>130</v>
      </c>
      <c r="P39" s="16"/>
      <c r="R39" s="16"/>
      <c r="S39" s="95">
        <f t="shared" si="0"/>
        <v>8</v>
      </c>
      <c r="T39" s="16"/>
      <c r="U39" s="57">
        <f t="shared" si="1"/>
        <v>93.390804597701148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'11 ABRIL (SABADO)'!M40</f>
        <v>738087.5</v>
      </c>
      <c r="L40" s="16"/>
      <c r="M40" s="107">
        <f t="shared" si="2"/>
        <v>738221.5</v>
      </c>
      <c r="N40" s="16"/>
      <c r="O40" s="118">
        <v>134</v>
      </c>
      <c r="P40" s="16"/>
      <c r="R40" s="16"/>
      <c r="S40" s="95">
        <f t="shared" si="0"/>
        <v>8</v>
      </c>
      <c r="T40" s="16"/>
      <c r="U40" s="57">
        <f t="shared" si="1"/>
        <v>96.264367816091962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88.258415435139582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7.7777777777777777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'11 ABRIL (SABADO)'!M51</f>
        <v>646112.59999999974</v>
      </c>
      <c r="L51" s="16"/>
      <c r="M51" s="107">
        <f>K51+O51</f>
        <v>646239.59999999974</v>
      </c>
      <c r="N51" s="16"/>
      <c r="O51" s="118">
        <v>127</v>
      </c>
      <c r="P51" s="16"/>
      <c r="R51" s="58"/>
      <c r="S51" s="95">
        <f>+S50</f>
        <v>8</v>
      </c>
      <c r="T51" s="58"/>
      <c r="U51" s="57">
        <f t="shared" ref="U51:U59" si="3">O51/(H51*60*S51)*100000</f>
        <v>92.511655011655009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'11 ABRIL (SABADO)'!M52</f>
        <v>752814.69999999984</v>
      </c>
      <c r="L52" s="16"/>
      <c r="M52" s="107">
        <f t="shared" ref="M52:M59" si="4">K52+O52</f>
        <v>752938.69999999984</v>
      </c>
      <c r="N52" s="16"/>
      <c r="O52" s="118">
        <v>124</v>
      </c>
      <c r="P52" s="16"/>
      <c r="R52" s="58"/>
      <c r="S52" s="95">
        <f t="shared" ref="S52:S59" si="5">+S51</f>
        <v>8</v>
      </c>
      <c r="T52" s="58"/>
      <c r="U52" s="57">
        <f t="shared" si="3"/>
        <v>95.325953259532596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'11 ABRIL (SABADO)'!M53</f>
        <v>653588.79999999981</v>
      </c>
      <c r="L53" s="16"/>
      <c r="M53" s="107">
        <f t="shared" si="4"/>
        <v>653685.79999999981</v>
      </c>
      <c r="N53" s="16"/>
      <c r="O53" s="118">
        <v>97</v>
      </c>
      <c r="P53" s="16"/>
      <c r="R53" s="58"/>
      <c r="S53" s="95">
        <f t="shared" si="5"/>
        <v>8</v>
      </c>
      <c r="T53" s="58"/>
      <c r="U53" s="57">
        <f t="shared" si="3"/>
        <v>70.412311265969805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'11 ABRIL (SABADO)'!M54</f>
        <v>661627.69999999972</v>
      </c>
      <c r="L54" s="16"/>
      <c r="M54" s="107">
        <f t="shared" si="4"/>
        <v>661742.69999999972</v>
      </c>
      <c r="N54" s="16"/>
      <c r="O54" s="118">
        <v>115</v>
      </c>
      <c r="P54" s="16"/>
      <c r="R54" s="58"/>
      <c r="S54" s="95">
        <f t="shared" si="5"/>
        <v>8</v>
      </c>
      <c r="T54" s="58"/>
      <c r="U54" s="57">
        <f t="shared" si="3"/>
        <v>79.332229580573951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'11 ABRIL (SABADO)'!M55</f>
        <v>646748.69999999972</v>
      </c>
      <c r="L55" s="16"/>
      <c r="M55" s="107">
        <f t="shared" si="4"/>
        <v>646854.69999999972</v>
      </c>
      <c r="N55" s="16"/>
      <c r="O55" s="118">
        <v>106</v>
      </c>
      <c r="P55" s="16"/>
      <c r="R55" s="58"/>
      <c r="S55" s="95">
        <f t="shared" si="5"/>
        <v>8</v>
      </c>
      <c r="T55" s="58"/>
      <c r="U55" s="57">
        <f t="shared" si="3"/>
        <v>75.113378684807259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'11 ABRIL (SABADO)'!M56</f>
        <v>676629.29999999993</v>
      </c>
      <c r="L56" s="16"/>
      <c r="M56" s="107">
        <f t="shared" si="4"/>
        <v>676721.29999999993</v>
      </c>
      <c r="N56" s="16"/>
      <c r="O56" s="118">
        <v>92</v>
      </c>
      <c r="P56" s="16"/>
      <c r="R56" s="58"/>
      <c r="S56" s="95">
        <f t="shared" si="5"/>
        <v>8</v>
      </c>
      <c r="T56" s="58"/>
      <c r="U56" s="57">
        <f t="shared" si="3"/>
        <v>63.256325632563254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'11 ABRIL (SABADO)'!M57</f>
        <v>632349.9</v>
      </c>
      <c r="L57" s="16"/>
      <c r="M57" s="107">
        <f t="shared" si="4"/>
        <v>632436.9</v>
      </c>
      <c r="N57" s="16"/>
      <c r="O57" s="118">
        <v>87</v>
      </c>
      <c r="P57" s="16"/>
      <c r="R57" s="58"/>
      <c r="S57" s="95">
        <v>6</v>
      </c>
      <c r="T57" s="58"/>
      <c r="U57" s="57">
        <f t="shared" si="3"/>
        <v>80.555555555555557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'11 ABRIL (SABADO)'!M58</f>
        <v>656443.89999999979</v>
      </c>
      <c r="L58" s="16"/>
      <c r="M58" s="107">
        <f t="shared" si="4"/>
        <v>656533.89999999979</v>
      </c>
      <c r="N58" s="16"/>
      <c r="O58" s="118">
        <v>90</v>
      </c>
      <c r="P58" s="16"/>
      <c r="R58" s="58"/>
      <c r="S58" s="95">
        <f>+S50</f>
        <v>8</v>
      </c>
      <c r="T58" s="58"/>
      <c r="U58" s="57">
        <f t="shared" si="3"/>
        <v>61.47540983606558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'11 ABRIL (SABADO)'!M59</f>
        <v>693802.19999999984</v>
      </c>
      <c r="L59" s="16"/>
      <c r="M59" s="107">
        <f t="shared" si="4"/>
        <v>693899.19999999984</v>
      </c>
      <c r="N59" s="16"/>
      <c r="O59" s="118">
        <v>97</v>
      </c>
      <c r="P59" s="16"/>
      <c r="R59" s="58"/>
      <c r="S59" s="95">
        <f t="shared" si="5"/>
        <v>8</v>
      </c>
      <c r="T59" s="58"/>
      <c r="U59" s="57">
        <f t="shared" si="3"/>
        <v>65.188172043010752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75.907887874414882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7.7727272727272725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'11 ABRIL (SABADO)'!M69</f>
        <v>387437.30000000005</v>
      </c>
      <c r="L69" s="16"/>
      <c r="M69" s="107">
        <f t="shared" ref="M69:M90" si="6">K69+O69</f>
        <v>387561.30000000005</v>
      </c>
      <c r="N69" s="16"/>
      <c r="O69" s="118">
        <v>124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64.583333333333329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'11 ABRIL (SABADO)'!M70</f>
        <v>369246.90000000014</v>
      </c>
      <c r="L70" s="16"/>
      <c r="M70" s="107">
        <f t="shared" si="6"/>
        <v>369358.90000000014</v>
      </c>
      <c r="N70" s="16"/>
      <c r="O70" s="118">
        <v>112</v>
      </c>
      <c r="P70" s="16"/>
      <c r="Q70" s="16"/>
      <c r="R70" s="16"/>
      <c r="S70" s="95">
        <f t="shared" si="7"/>
        <v>8</v>
      </c>
      <c r="T70" s="16"/>
      <c r="U70" s="57">
        <f t="shared" si="8"/>
        <v>83.333333333333343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'11 ABRIL (SABADO)'!M71</f>
        <v>402694</v>
      </c>
      <c r="L71" s="16"/>
      <c r="M71" s="107">
        <f t="shared" si="6"/>
        <v>402829</v>
      </c>
      <c r="N71" s="16"/>
      <c r="O71" s="118">
        <v>135</v>
      </c>
      <c r="P71" s="16"/>
      <c r="Q71" s="16"/>
      <c r="R71" s="16"/>
      <c r="S71" s="95">
        <f t="shared" si="7"/>
        <v>8</v>
      </c>
      <c r="T71" s="16"/>
      <c r="U71" s="57">
        <f t="shared" si="8"/>
        <v>74.01315789473685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'11 ABRIL (SABADO)'!M72</f>
        <v>406109</v>
      </c>
      <c r="L72" s="16"/>
      <c r="M72" s="107">
        <f t="shared" si="6"/>
        <v>406248</v>
      </c>
      <c r="N72" s="16"/>
      <c r="O72" s="118">
        <v>139</v>
      </c>
      <c r="P72" s="16"/>
      <c r="Q72" s="16"/>
      <c r="R72" s="16"/>
      <c r="S72" s="95">
        <f t="shared" si="7"/>
        <v>8</v>
      </c>
      <c r="T72" s="16"/>
      <c r="U72" s="57">
        <f t="shared" si="8"/>
        <v>82.738095238095241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'11 ABRIL (SABADO)'!M73</f>
        <v>406210.5</v>
      </c>
      <c r="L73" s="16"/>
      <c r="M73" s="107">
        <f t="shared" si="6"/>
        <v>406358.5</v>
      </c>
      <c r="N73" s="16"/>
      <c r="O73" s="118">
        <v>148</v>
      </c>
      <c r="P73" s="16"/>
      <c r="Q73" s="16"/>
      <c r="R73" s="16"/>
      <c r="S73" s="95">
        <f t="shared" si="7"/>
        <v>8</v>
      </c>
      <c r="T73" s="16"/>
      <c r="U73" s="57">
        <f t="shared" si="8"/>
        <v>96.354166666666671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'11 ABRIL (SABADO)'!M74</f>
        <v>413272</v>
      </c>
      <c r="L74" s="16"/>
      <c r="M74" s="107">
        <f t="shared" si="6"/>
        <v>413370</v>
      </c>
      <c r="N74" s="16"/>
      <c r="O74" s="118">
        <v>98</v>
      </c>
      <c r="P74" s="16"/>
      <c r="Q74" s="16"/>
      <c r="R74" s="16"/>
      <c r="S74" s="95">
        <f t="shared" si="7"/>
        <v>8</v>
      </c>
      <c r="T74" s="16"/>
      <c r="U74" s="57">
        <f t="shared" si="8"/>
        <v>60.945273631840799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'11 ABRIL (SABADO)'!M75</f>
        <v>678727.39999999991</v>
      </c>
      <c r="L75" s="16"/>
      <c r="M75" s="107">
        <f t="shared" si="6"/>
        <v>678844.39999999991</v>
      </c>
      <c r="N75" s="16"/>
      <c r="O75" s="118">
        <v>117</v>
      </c>
      <c r="P75" s="16"/>
      <c r="Q75" s="16"/>
      <c r="R75" s="16"/>
      <c r="S75" s="95">
        <f t="shared" si="7"/>
        <v>8</v>
      </c>
      <c r="T75" s="16"/>
      <c r="U75" s="57">
        <f t="shared" si="8"/>
        <v>80.711920529801318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'11 ABRIL (SABADO)'!M76</f>
        <v>645720.79999999981</v>
      </c>
      <c r="L76" s="16"/>
      <c r="M76" s="107">
        <f t="shared" si="6"/>
        <v>645826.79999999981</v>
      </c>
      <c r="N76" s="16"/>
      <c r="O76" s="118">
        <v>106</v>
      </c>
      <c r="P76" s="16"/>
      <c r="Q76" s="16"/>
      <c r="R76" s="16"/>
      <c r="S76" s="95">
        <f t="shared" si="7"/>
        <v>8</v>
      </c>
      <c r="T76" s="16"/>
      <c r="U76" s="57">
        <f t="shared" si="8"/>
        <v>73.123620309050779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'11 ABRIL (SABADO)'!M77</f>
        <v>711410.09999999974</v>
      </c>
      <c r="L77" s="16"/>
      <c r="M77" s="107">
        <f t="shared" si="6"/>
        <v>711541.09999999974</v>
      </c>
      <c r="N77" s="16"/>
      <c r="O77" s="118">
        <v>131</v>
      </c>
      <c r="P77" s="16"/>
      <c r="Q77" s="16"/>
      <c r="R77" s="16"/>
      <c r="S77" s="95">
        <f t="shared" si="7"/>
        <v>8</v>
      </c>
      <c r="T77" s="16"/>
      <c r="U77" s="57">
        <f t="shared" si="8"/>
        <v>89.775219298245617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'11 ABRIL (SABADO)'!M78</f>
        <v>670591.49999999965</v>
      </c>
      <c r="L78" s="16"/>
      <c r="M78" s="107">
        <f t="shared" si="6"/>
        <v>670666.49999999965</v>
      </c>
      <c r="N78" s="16"/>
      <c r="O78" s="118">
        <v>75</v>
      </c>
      <c r="P78" s="16"/>
      <c r="Q78" s="16"/>
      <c r="R78" s="16"/>
      <c r="S78" s="95">
        <v>5</v>
      </c>
      <c r="T78" s="16"/>
      <c r="U78" s="57">
        <f t="shared" si="8"/>
        <v>87.719298245614041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'11 ABRIL (SABADO)'!M79</f>
        <v>670014.39999999956</v>
      </c>
      <c r="L79" s="16"/>
      <c r="M79" s="107">
        <f t="shared" si="6"/>
        <v>670113.39999999956</v>
      </c>
      <c r="N79" s="16"/>
      <c r="O79" s="118">
        <v>99</v>
      </c>
      <c r="P79" s="16"/>
      <c r="Q79" s="16"/>
      <c r="R79" s="16"/>
      <c r="S79" s="95">
        <f>+S68</f>
        <v>8</v>
      </c>
      <c r="T79" s="16"/>
      <c r="U79" s="57">
        <f t="shared" si="8"/>
        <v>68.75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'11 ABRIL (SABADO)'!M80</f>
        <v>634716.7999999997</v>
      </c>
      <c r="L80" s="16"/>
      <c r="M80" s="107">
        <f t="shared" si="6"/>
        <v>634825.7999999997</v>
      </c>
      <c r="N80" s="16"/>
      <c r="O80" s="118">
        <v>109</v>
      </c>
      <c r="P80" s="16"/>
      <c r="Q80" s="16"/>
      <c r="R80" s="16"/>
      <c r="S80" s="95">
        <f t="shared" si="7"/>
        <v>8</v>
      </c>
      <c r="T80" s="16"/>
      <c r="U80" s="57">
        <f t="shared" si="8"/>
        <v>73.728354978354972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'11 ABRIL (SABADO)'!M81</f>
        <v>698765.17999999982</v>
      </c>
      <c r="L81" s="16"/>
      <c r="M81" s="107">
        <f t="shared" si="6"/>
        <v>698887.17999999982</v>
      </c>
      <c r="N81" s="16"/>
      <c r="O81" s="118">
        <v>122</v>
      </c>
      <c r="P81" s="16"/>
      <c r="Q81" s="16"/>
      <c r="R81" s="16"/>
      <c r="S81" s="95">
        <f t="shared" si="7"/>
        <v>8</v>
      </c>
      <c r="T81" s="16"/>
      <c r="U81" s="57">
        <f t="shared" si="8"/>
        <v>77.020202020202021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'11 ABRIL (SABADO)'!M82</f>
        <v>620097.29999999993</v>
      </c>
      <c r="L82" s="16"/>
      <c r="M82" s="107">
        <f t="shared" si="6"/>
        <v>620174.29999999993</v>
      </c>
      <c r="N82" s="16"/>
      <c r="O82" s="118">
        <v>77</v>
      </c>
      <c r="P82" s="16"/>
      <c r="Q82" s="16"/>
      <c r="R82" s="16"/>
      <c r="S82" s="95">
        <v>6</v>
      </c>
      <c r="T82" s="16"/>
      <c r="U82" s="57">
        <f t="shared" si="8"/>
        <v>84.208223972003509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'11 ABRIL (SABADO)'!M83</f>
        <v>683186.50000000012</v>
      </c>
      <c r="L83" s="16"/>
      <c r="M83" s="107">
        <f t="shared" si="6"/>
        <v>683311.50000000012</v>
      </c>
      <c r="N83" s="16"/>
      <c r="O83" s="118">
        <v>125</v>
      </c>
      <c r="P83" s="16"/>
      <c r="Q83" s="16"/>
      <c r="R83" s="16"/>
      <c r="S83" s="95">
        <f>+S68</f>
        <v>8</v>
      </c>
      <c r="T83" s="16"/>
      <c r="U83" s="57">
        <f t="shared" si="8"/>
        <v>97.901002506265655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'11 ABRIL (SABADO)'!M84</f>
        <v>643160.49999999988</v>
      </c>
      <c r="L84" s="16"/>
      <c r="M84" s="107">
        <f t="shared" si="6"/>
        <v>643266.49999999988</v>
      </c>
      <c r="N84" s="16"/>
      <c r="O84" s="118">
        <v>106</v>
      </c>
      <c r="P84" s="16"/>
      <c r="Q84" s="16"/>
      <c r="R84" s="16"/>
      <c r="S84" s="95">
        <f t="shared" si="7"/>
        <v>8</v>
      </c>
      <c r="T84" s="16"/>
      <c r="U84" s="57">
        <f t="shared" si="8"/>
        <v>66.919191919191917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'11 ABRIL (SABADO)'!M85</f>
        <v>621082.73999999976</v>
      </c>
      <c r="L85" s="16"/>
      <c r="M85" s="107">
        <f t="shared" si="6"/>
        <v>621205.73999999976</v>
      </c>
      <c r="N85" s="16"/>
      <c r="O85" s="118">
        <v>123</v>
      </c>
      <c r="P85" s="16"/>
      <c r="Q85" s="16"/>
      <c r="R85" s="16"/>
      <c r="S85" s="95">
        <f t="shared" si="7"/>
        <v>8</v>
      </c>
      <c r="T85" s="16"/>
      <c r="U85" s="57">
        <f t="shared" si="8"/>
        <v>80.078125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'11 ABRIL (SABADO)'!M86</f>
        <v>644154</v>
      </c>
      <c r="L86" s="16"/>
      <c r="M86" s="107">
        <f t="shared" si="6"/>
        <v>644263</v>
      </c>
      <c r="N86" s="16"/>
      <c r="O86" s="118">
        <v>109</v>
      </c>
      <c r="P86" s="16"/>
      <c r="Q86" s="16"/>
      <c r="R86" s="16"/>
      <c r="S86" s="95">
        <f t="shared" si="7"/>
        <v>8</v>
      </c>
      <c r="T86" s="16"/>
      <c r="U86" s="57">
        <f t="shared" si="8"/>
        <v>75.694444444444443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'11 ABRIL (SABADO)'!M87</f>
        <v>376275.20000000001</v>
      </c>
      <c r="L87" s="16"/>
      <c r="M87" s="107">
        <f t="shared" si="6"/>
        <v>376395.2</v>
      </c>
      <c r="N87" s="16"/>
      <c r="O87" s="118">
        <v>120</v>
      </c>
      <c r="P87" s="16"/>
      <c r="Q87" s="16"/>
      <c r="R87" s="16"/>
      <c r="S87" s="95">
        <f t="shared" si="7"/>
        <v>8</v>
      </c>
      <c r="T87" s="16"/>
      <c r="U87" s="57">
        <f t="shared" si="8"/>
        <v>81.967213114754102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'11 ABRIL (SABADO)'!M88</f>
        <v>400464</v>
      </c>
      <c r="L88" s="16"/>
      <c r="M88" s="107">
        <f t="shared" si="6"/>
        <v>400612</v>
      </c>
      <c r="N88" s="16"/>
      <c r="O88" s="118">
        <v>148</v>
      </c>
      <c r="P88" s="16"/>
      <c r="Q88" s="16"/>
      <c r="R88" s="16"/>
      <c r="S88" s="95">
        <f t="shared" si="7"/>
        <v>8</v>
      </c>
      <c r="T88" s="16"/>
      <c r="U88" s="57">
        <f t="shared" si="8"/>
        <v>96.354166666666671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'11 ABRIL (SABADO)'!M89</f>
        <v>404779</v>
      </c>
      <c r="L89" s="16"/>
      <c r="M89" s="107">
        <f t="shared" si="6"/>
        <v>404920</v>
      </c>
      <c r="N89" s="16"/>
      <c r="O89" s="118">
        <v>141</v>
      </c>
      <c r="P89" s="16"/>
      <c r="Q89" s="16"/>
      <c r="R89" s="16"/>
      <c r="S89" s="95">
        <f t="shared" si="7"/>
        <v>8</v>
      </c>
      <c r="T89" s="16"/>
      <c r="U89" s="57">
        <f t="shared" si="8"/>
        <v>77.099737532808405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'11 ABRIL (SABADO)'!M90</f>
        <v>388190.3</v>
      </c>
      <c r="L90" s="16"/>
      <c r="M90" s="107">
        <f t="shared" si="6"/>
        <v>388315.3</v>
      </c>
      <c r="N90" s="16"/>
      <c r="O90" s="118">
        <v>125</v>
      </c>
      <c r="P90" s="16"/>
      <c r="Q90" s="16"/>
      <c r="R90" s="16"/>
      <c r="S90" s="95">
        <f t="shared" si="7"/>
        <v>8</v>
      </c>
      <c r="T90" s="16"/>
      <c r="U90" s="57">
        <f t="shared" si="8"/>
        <v>76.593137254901961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79.527782631377804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52</v>
      </c>
      <c r="O108" s="197"/>
      <c r="P108" s="197"/>
      <c r="Q108" s="197"/>
      <c r="R108" s="8" t="s">
        <v>26</v>
      </c>
      <c r="S108" s="198" t="s">
        <v>177</v>
      </c>
      <c r="T108" s="197"/>
      <c r="U108" s="197"/>
      <c r="W108" s="8" t="s">
        <v>12</v>
      </c>
      <c r="X108" s="8"/>
      <c r="Y108" s="199">
        <v>46124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184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'11 ABRIL (SABADO)'!M125</f>
        <v>487362.39999999997</v>
      </c>
      <c r="L125" s="16"/>
      <c r="M125" s="107">
        <f>K125+O125</f>
        <v>487457.39999999997</v>
      </c>
      <c r="N125" s="16"/>
      <c r="O125" s="118">
        <v>95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70.68452380952381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'11 ABRIL (SABADO)'!M126</f>
        <v>548689.6</v>
      </c>
      <c r="L126" s="16"/>
      <c r="M126" s="107">
        <f t="shared" ref="M126:M129" si="11">K126+O126</f>
        <v>548792.6</v>
      </c>
      <c r="N126" s="16"/>
      <c r="O126" s="118">
        <v>103</v>
      </c>
      <c r="P126" s="16"/>
      <c r="R126" s="16"/>
      <c r="S126" s="64">
        <f t="shared" si="9"/>
        <v>8</v>
      </c>
      <c r="T126" s="16"/>
      <c r="U126" s="57">
        <f t="shared" si="10"/>
        <v>71.527777777777786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'11 ABRIL (SABADO)'!M127</f>
        <v>525226.4</v>
      </c>
      <c r="L127" s="16"/>
      <c r="M127" s="107">
        <f t="shared" si="11"/>
        <v>525346.4</v>
      </c>
      <c r="N127" s="16"/>
      <c r="O127" s="118">
        <v>120</v>
      </c>
      <c r="P127" s="16"/>
      <c r="R127" s="16"/>
      <c r="S127" s="64">
        <f t="shared" si="9"/>
        <v>8</v>
      </c>
      <c r="T127" s="16"/>
      <c r="U127" s="57">
        <f t="shared" si="10"/>
        <v>83.333333333333343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'11 ABRIL (SABADO)'!M128</f>
        <v>602990</v>
      </c>
      <c r="L128" s="16"/>
      <c r="M128" s="107">
        <f t="shared" si="11"/>
        <v>603110</v>
      </c>
      <c r="N128" s="16"/>
      <c r="O128" s="118">
        <v>120</v>
      </c>
      <c r="P128" s="16"/>
      <c r="R128" s="16"/>
      <c r="S128" s="64">
        <f t="shared" si="9"/>
        <v>8</v>
      </c>
      <c r="T128" s="16"/>
      <c r="U128" s="57">
        <f t="shared" si="10"/>
        <v>86.206896551724142</v>
      </c>
      <c r="V128" s="16"/>
      <c r="W128" s="141"/>
      <c r="Y128" s="109"/>
      <c r="Z128" s="109"/>
    </row>
    <row r="129" spans="1:26" x14ac:dyDescent="0.2">
      <c r="A129" s="115" t="s">
        <v>181</v>
      </c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'11 ABRIL (SABADO)'!M129</f>
        <v>649239</v>
      </c>
      <c r="L129" s="16"/>
      <c r="M129" s="107">
        <f t="shared" si="11"/>
        <v>649373</v>
      </c>
      <c r="N129" s="16"/>
      <c r="O129" s="118">
        <v>134</v>
      </c>
      <c r="P129" s="16"/>
      <c r="R129" s="16"/>
      <c r="S129" s="64">
        <f t="shared" si="9"/>
        <v>8</v>
      </c>
      <c r="T129" s="16"/>
      <c r="U129" s="57">
        <f t="shared" si="10"/>
        <v>96.264367816091962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81.603379857690214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8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'11 ABRIL (SABADO)'!M140</f>
        <v>565251.2999999997</v>
      </c>
      <c r="L140" s="16"/>
      <c r="M140" s="107">
        <f>K140+O140</f>
        <v>565370.2999999997</v>
      </c>
      <c r="N140" s="16"/>
      <c r="O140" s="118">
        <v>119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86.684149184149177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'11 ABRIL (SABADO)'!M141</f>
        <v>655973.20000000019</v>
      </c>
      <c r="L141" s="16"/>
      <c r="M141" s="107">
        <f t="shared" ref="M141:M148" si="13">K141+O141</f>
        <v>656085.20000000019</v>
      </c>
      <c r="N141" s="16"/>
      <c r="O141" s="118">
        <v>112</v>
      </c>
      <c r="P141" s="16"/>
      <c r="R141" s="58"/>
      <c r="S141" s="64">
        <f t="shared" ref="S141:S148" si="14">+S140</f>
        <v>8</v>
      </c>
      <c r="T141" s="58"/>
      <c r="U141" s="57">
        <f t="shared" si="12"/>
        <v>86.100861008610096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'11 ABRIL (SABADO)'!M142</f>
        <v>565953.29999999981</v>
      </c>
      <c r="L142" s="16"/>
      <c r="M142" s="107">
        <f t="shared" si="13"/>
        <v>566057.29999999981</v>
      </c>
      <c r="N142" s="16"/>
      <c r="O142" s="118">
        <v>104</v>
      </c>
      <c r="P142" s="16"/>
      <c r="R142" s="58"/>
      <c r="S142" s="64">
        <f t="shared" si="14"/>
        <v>8</v>
      </c>
      <c r="T142" s="58"/>
      <c r="U142" s="57">
        <f t="shared" si="12"/>
        <v>75.493612078977932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'11 ABRIL (SABADO)'!M143</f>
        <v>574748.79999999946</v>
      </c>
      <c r="L143" s="16"/>
      <c r="M143" s="107">
        <f t="shared" si="13"/>
        <v>574859.79999999946</v>
      </c>
      <c r="N143" s="16"/>
      <c r="O143" s="118">
        <v>111</v>
      </c>
      <c r="P143" s="16"/>
      <c r="R143" s="58"/>
      <c r="S143" s="64">
        <f t="shared" si="14"/>
        <v>8</v>
      </c>
      <c r="T143" s="58"/>
      <c r="U143" s="57">
        <f t="shared" si="12"/>
        <v>76.572847682119203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'11 ABRIL (SABADO)'!M144</f>
        <v>570123.2999999997</v>
      </c>
      <c r="L144" s="16"/>
      <c r="M144" s="107">
        <f t="shared" si="13"/>
        <v>570231.2999999997</v>
      </c>
      <c r="N144" s="16"/>
      <c r="O144" s="118">
        <v>108</v>
      </c>
      <c r="P144" s="16"/>
      <c r="R144" s="58"/>
      <c r="S144" s="64">
        <f t="shared" si="14"/>
        <v>8</v>
      </c>
      <c r="T144" s="58"/>
      <c r="U144" s="57">
        <f t="shared" si="12"/>
        <v>76.530612244897952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'11 ABRIL (SABADO)'!M145</f>
        <v>601046.99999999953</v>
      </c>
      <c r="L145" s="16"/>
      <c r="M145" s="107">
        <f t="shared" si="13"/>
        <v>601158.99999999953</v>
      </c>
      <c r="N145" s="16"/>
      <c r="O145" s="118">
        <v>112</v>
      </c>
      <c r="P145" s="16"/>
      <c r="R145" s="58"/>
      <c r="S145" s="64">
        <f t="shared" si="14"/>
        <v>8</v>
      </c>
      <c r="T145" s="58"/>
      <c r="U145" s="57">
        <f t="shared" si="12"/>
        <v>77.007700770077008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'11 ABRIL (SABADO)'!M146</f>
        <v>555691.33999999973</v>
      </c>
      <c r="L146" s="16"/>
      <c r="M146" s="107">
        <f t="shared" si="13"/>
        <v>555795.33999999973</v>
      </c>
      <c r="N146" s="16"/>
      <c r="O146" s="118">
        <v>104</v>
      </c>
      <c r="P146" s="16"/>
      <c r="R146" s="58"/>
      <c r="S146" s="64">
        <f t="shared" si="14"/>
        <v>8</v>
      </c>
      <c r="T146" s="58"/>
      <c r="U146" s="57">
        <f t="shared" si="12"/>
        <v>72.222222222222214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'11 ABRIL (SABADO)'!M147</f>
        <v>573630.59999999928</v>
      </c>
      <c r="L147" s="16"/>
      <c r="M147" s="107">
        <f t="shared" si="13"/>
        <v>573720.59999999928</v>
      </c>
      <c r="N147" s="16"/>
      <c r="O147" s="118">
        <v>90</v>
      </c>
      <c r="P147" s="16"/>
      <c r="R147" s="58"/>
      <c r="S147" s="64">
        <f t="shared" si="14"/>
        <v>8</v>
      </c>
      <c r="T147" s="58"/>
      <c r="U147" s="57">
        <f t="shared" si="12"/>
        <v>61.47540983606558</v>
      </c>
      <c r="V147" s="58"/>
      <c r="W147" s="11"/>
      <c r="Y147" s="110"/>
      <c r="Z147" s="110"/>
    </row>
    <row r="148" spans="1:26" x14ac:dyDescent="0.2">
      <c r="A148" s="115" t="s">
        <v>179</v>
      </c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'11 ABRIL (SABADO)'!M148</f>
        <v>609766.39999999967</v>
      </c>
      <c r="L148" s="16"/>
      <c r="M148" s="107">
        <f t="shared" si="13"/>
        <v>609877.39999999967</v>
      </c>
      <c r="N148" s="16"/>
      <c r="O148" s="118">
        <v>111</v>
      </c>
      <c r="P148" s="16"/>
      <c r="R148" s="58"/>
      <c r="S148" s="64">
        <f t="shared" si="14"/>
        <v>8</v>
      </c>
      <c r="T148" s="58"/>
      <c r="U148" s="57">
        <f t="shared" si="12"/>
        <v>74.596774193548384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76.298243246740824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8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'11 ABRIL (SABADO)'!M158</f>
        <v>363396.6</v>
      </c>
      <c r="L158" s="16"/>
      <c r="M158" s="107">
        <f t="shared" ref="M158:M179" si="15">K158+O158</f>
        <v>363539.6</v>
      </c>
      <c r="N158" s="16"/>
      <c r="O158" s="118">
        <v>143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74.479166666666671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'11 ABRIL (SABADO)'!M159</f>
        <v>347633</v>
      </c>
      <c r="L159" s="16"/>
      <c r="M159" s="107">
        <f t="shared" si="15"/>
        <v>347766</v>
      </c>
      <c r="N159" s="16"/>
      <c r="O159" s="118">
        <v>133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98.958333333333343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'11 ABRIL (SABADO)'!M160</f>
        <v>376904.3</v>
      </c>
      <c r="L160" s="16"/>
      <c r="M160" s="107">
        <f t="shared" si="15"/>
        <v>377039.3</v>
      </c>
      <c r="N160" s="16"/>
      <c r="O160" s="118">
        <v>135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74.01315789473685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'11 ABRIL (SABADO)'!M161</f>
        <v>381513</v>
      </c>
      <c r="L161" s="16"/>
      <c r="M161" s="107">
        <f t="shared" si="15"/>
        <v>381657</v>
      </c>
      <c r="N161" s="16"/>
      <c r="O161" s="118">
        <v>144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85.714285714285708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'11 ABRIL (SABADO)'!M162</f>
        <v>376621.5</v>
      </c>
      <c r="L162" s="16"/>
      <c r="M162" s="107">
        <f t="shared" si="15"/>
        <v>376761.5</v>
      </c>
      <c r="N162" s="16"/>
      <c r="O162" s="118">
        <v>140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91.145833333333329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'11 ABRIL (SABADO)'!M163</f>
        <v>378815.1</v>
      </c>
      <c r="L163" s="16"/>
      <c r="M163" s="107">
        <f t="shared" si="15"/>
        <v>378956.1</v>
      </c>
      <c r="N163" s="16"/>
      <c r="O163" s="118">
        <v>141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87.686567164179095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'11 ABRIL (SABADO)'!M164</f>
        <v>595384.7999999997</v>
      </c>
      <c r="L164" s="16"/>
      <c r="M164" s="107">
        <f t="shared" si="15"/>
        <v>595521.7999999997</v>
      </c>
      <c r="N164" s="16"/>
      <c r="O164" s="118">
        <v>137</v>
      </c>
      <c r="P164" s="16"/>
      <c r="Q164" s="16"/>
      <c r="R164" s="16"/>
      <c r="S164" s="64">
        <f t="shared" si="16"/>
        <v>8</v>
      </c>
      <c r="T164" s="16"/>
      <c r="U164" s="57">
        <f t="shared" si="17"/>
        <v>94.50883002207506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'11 ABRIL (SABADO)'!M165</f>
        <v>571558.39999999967</v>
      </c>
      <c r="L165" s="16"/>
      <c r="M165" s="107">
        <f t="shared" si="15"/>
        <v>571688.39999999967</v>
      </c>
      <c r="N165" s="16"/>
      <c r="O165" s="118">
        <v>130</v>
      </c>
      <c r="P165" s="16"/>
      <c r="Q165" s="16"/>
      <c r="R165" s="16"/>
      <c r="S165" s="64">
        <f t="shared" si="16"/>
        <v>8</v>
      </c>
      <c r="T165" s="16"/>
      <c r="U165" s="57">
        <f t="shared" si="17"/>
        <v>89.679911699779254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'11 ABRIL (SABADO)'!M166</f>
        <v>619278.29999999946</v>
      </c>
      <c r="L166" s="16"/>
      <c r="M166" s="107">
        <f t="shared" si="15"/>
        <v>619402.29999999946</v>
      </c>
      <c r="N166" s="16"/>
      <c r="O166" s="118">
        <v>124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84.978070175438603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'11 ABRIL (SABADO)'!M167</f>
        <v>586034.89999999909</v>
      </c>
      <c r="L167" s="16"/>
      <c r="M167" s="107">
        <f t="shared" si="15"/>
        <v>586142.89999999909</v>
      </c>
      <c r="N167" s="16"/>
      <c r="O167" s="118">
        <v>108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78.94736842105263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'11 ABRIL (SABADO)'!M168</f>
        <v>582564.69999999995</v>
      </c>
      <c r="L168" s="16"/>
      <c r="M168" s="107">
        <f t="shared" si="15"/>
        <v>582672.69999999995</v>
      </c>
      <c r="N168" s="16"/>
      <c r="O168" s="118">
        <v>108</v>
      </c>
      <c r="P168" s="16"/>
      <c r="Q168" s="16"/>
      <c r="R168" s="16"/>
      <c r="S168" s="64">
        <f t="shared" si="16"/>
        <v>8</v>
      </c>
      <c r="T168" s="16"/>
      <c r="U168" s="57">
        <f t="shared" si="17"/>
        <v>75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'11 ABRIL (SABADO)'!M169</f>
        <v>554467.99999999977</v>
      </c>
      <c r="L169" s="16"/>
      <c r="M169" s="107">
        <f t="shared" si="15"/>
        <v>554583.99999999977</v>
      </c>
      <c r="N169" s="16"/>
      <c r="O169" s="118">
        <v>116</v>
      </c>
      <c r="P169" s="16"/>
      <c r="Q169" s="16"/>
      <c r="R169" s="16"/>
      <c r="S169" s="64">
        <f t="shared" si="16"/>
        <v>8</v>
      </c>
      <c r="T169" s="16"/>
      <c r="U169" s="57">
        <f t="shared" si="17"/>
        <v>78.463203463203456</v>
      </c>
      <c r="V169" s="58"/>
      <c r="Y169" s="109"/>
      <c r="Z169" s="109"/>
    </row>
    <row r="170" spans="1:26" x14ac:dyDescent="0.2">
      <c r="A170" s="115" t="s">
        <v>57</v>
      </c>
      <c r="B170" s="12">
        <v>1</v>
      </c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'11 ABRIL (SABADO)'!M170</f>
        <v>614173.60000000009</v>
      </c>
      <c r="L170" s="16"/>
      <c r="M170" s="107">
        <f t="shared" si="15"/>
        <v>614293.60000000009</v>
      </c>
      <c r="N170" s="16"/>
      <c r="O170" s="118">
        <v>120</v>
      </c>
      <c r="P170" s="16"/>
      <c r="Q170" s="16"/>
      <c r="R170" s="16"/>
      <c r="S170" s="64">
        <f t="shared" si="16"/>
        <v>8</v>
      </c>
      <c r="T170" s="16"/>
      <c r="U170" s="57">
        <f t="shared" si="17"/>
        <v>75.757575757575751</v>
      </c>
      <c r="V170" s="58"/>
      <c r="Y170" s="109"/>
      <c r="Z170" s="109"/>
    </row>
    <row r="171" spans="1:26" x14ac:dyDescent="0.2">
      <c r="A171" s="115" t="s">
        <v>180</v>
      </c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'11 ABRIL (SABADO)'!M171</f>
        <v>545829.69999999949</v>
      </c>
      <c r="L171" s="16"/>
      <c r="M171" s="107">
        <f t="shared" si="15"/>
        <v>545899.69999999949</v>
      </c>
      <c r="N171" s="16"/>
      <c r="O171" s="118">
        <v>70</v>
      </c>
      <c r="P171" s="16"/>
      <c r="Q171" s="16"/>
      <c r="R171" s="16"/>
      <c r="S171" s="64">
        <f t="shared" si="16"/>
        <v>8</v>
      </c>
      <c r="T171" s="16"/>
      <c r="U171" s="57">
        <f t="shared" si="17"/>
        <v>57.414698162729657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'11 ABRIL (SABADO)'!M172</f>
        <v>603104.09999999974</v>
      </c>
      <c r="L172" s="16"/>
      <c r="M172" s="107">
        <f t="shared" si="15"/>
        <v>603230.09999999974</v>
      </c>
      <c r="N172" s="16"/>
      <c r="O172" s="118">
        <v>126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98.684210526315795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'11 ABRIL (SABADO)'!M173</f>
        <v>570898.49999999977</v>
      </c>
      <c r="L173" s="16"/>
      <c r="M173" s="107">
        <f t="shared" si="15"/>
        <v>571009.49999999977</v>
      </c>
      <c r="N173" s="16"/>
      <c r="O173" s="118">
        <v>111</v>
      </c>
      <c r="P173" s="16"/>
      <c r="Q173" s="16"/>
      <c r="R173" s="16"/>
      <c r="S173" s="64">
        <f t="shared" si="16"/>
        <v>8</v>
      </c>
      <c r="T173" s="16"/>
      <c r="U173" s="57">
        <f t="shared" si="17"/>
        <v>70.075757575757578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'11 ABRIL (SABADO)'!M174</f>
        <v>548939.29999999935</v>
      </c>
      <c r="L174" s="16"/>
      <c r="M174" s="107">
        <f t="shared" si="15"/>
        <v>549052.29999999935</v>
      </c>
      <c r="N174" s="16"/>
      <c r="O174" s="118">
        <v>113</v>
      </c>
      <c r="P174" s="16"/>
      <c r="Q174" s="16"/>
      <c r="R174" s="16"/>
      <c r="S174" s="64">
        <f t="shared" si="16"/>
        <v>8</v>
      </c>
      <c r="T174" s="16"/>
      <c r="U174" s="57">
        <f t="shared" si="17"/>
        <v>73.567708333333329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'11 ABRIL (SABADO)'!M175</f>
        <v>571516.19999999949</v>
      </c>
      <c r="L175" s="16"/>
      <c r="M175" s="107">
        <f t="shared" si="15"/>
        <v>571623.19999999949</v>
      </c>
      <c r="N175" s="16"/>
      <c r="O175" s="118">
        <v>107</v>
      </c>
      <c r="P175" s="16"/>
      <c r="Q175" s="16"/>
      <c r="R175" s="16"/>
      <c r="S175" s="64">
        <f t="shared" si="16"/>
        <v>8</v>
      </c>
      <c r="T175" s="16"/>
      <c r="U175" s="57">
        <f t="shared" si="17"/>
        <v>74.305555555555557</v>
      </c>
      <c r="V175" s="58"/>
      <c r="Y175" s="110"/>
      <c r="Z175" s="110"/>
    </row>
    <row r="176" spans="1:26" x14ac:dyDescent="0.2">
      <c r="A176" s="115" t="s">
        <v>183</v>
      </c>
      <c r="B176" s="12"/>
      <c r="C176" s="12">
        <v>1</v>
      </c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'11 ABRIL (SABADO)'!M176</f>
        <v>349603.5</v>
      </c>
      <c r="L176" s="16"/>
      <c r="M176" s="107">
        <f t="shared" si="15"/>
        <v>349663.5</v>
      </c>
      <c r="N176" s="16"/>
      <c r="O176" s="118">
        <v>60</v>
      </c>
      <c r="P176" s="16"/>
      <c r="Q176" s="16"/>
      <c r="R176" s="16"/>
      <c r="S176" s="64">
        <f t="shared" si="16"/>
        <v>8</v>
      </c>
      <c r="T176" s="16"/>
      <c r="U176" s="57">
        <f t="shared" si="17"/>
        <v>40.983606557377051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'11 ABRIL (SABADO)'!M177</f>
        <v>368931.60000000003</v>
      </c>
      <c r="L177" s="16"/>
      <c r="M177" s="107">
        <f t="shared" si="15"/>
        <v>369056.60000000003</v>
      </c>
      <c r="N177" s="16"/>
      <c r="O177" s="118">
        <v>125</v>
      </c>
      <c r="P177" s="16"/>
      <c r="Q177" s="16"/>
      <c r="R177" s="16"/>
      <c r="S177" s="64">
        <f t="shared" si="16"/>
        <v>8</v>
      </c>
      <c r="T177" s="16"/>
      <c r="U177" s="57">
        <f t="shared" si="17"/>
        <v>81.380208333333343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'11 ABRIL (SABADO)'!M178</f>
        <v>378698</v>
      </c>
      <c r="L178" s="16"/>
      <c r="M178" s="107">
        <f t="shared" si="15"/>
        <v>378840</v>
      </c>
      <c r="N178" s="16"/>
      <c r="O178" s="118">
        <v>142</v>
      </c>
      <c r="P178" s="16"/>
      <c r="Q178" s="16"/>
      <c r="R178" s="16"/>
      <c r="S178" s="64">
        <f t="shared" si="16"/>
        <v>8</v>
      </c>
      <c r="T178" s="16"/>
      <c r="U178" s="57">
        <f t="shared" si="17"/>
        <v>77.646544181977262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'11 ABRIL (SABADO)'!M179</f>
        <v>361191</v>
      </c>
      <c r="L179" s="16"/>
      <c r="M179" s="107">
        <f t="shared" si="15"/>
        <v>361311</v>
      </c>
      <c r="N179" s="16"/>
      <c r="O179" s="118">
        <v>120</v>
      </c>
      <c r="P179" s="16"/>
      <c r="Q179" s="16"/>
      <c r="R179" s="16"/>
      <c r="S179" s="64">
        <f t="shared" si="16"/>
        <v>8</v>
      </c>
      <c r="T179" s="16"/>
      <c r="U179" s="57">
        <f t="shared" si="17"/>
        <v>73.529411764705884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78.950909301670222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182</v>
      </c>
      <c r="O197" s="197"/>
      <c r="P197" s="197"/>
      <c r="Q197" s="197"/>
      <c r="R197" s="8" t="s">
        <v>26</v>
      </c>
      <c r="S197" s="198" t="s">
        <v>177</v>
      </c>
      <c r="T197" s="197"/>
      <c r="U197" s="197"/>
      <c r="W197" s="8" t="s">
        <v>12</v>
      </c>
      <c r="X197" s="8"/>
      <c r="Y197" s="199">
        <v>46124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185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'11 ABRIL (SABADO)'!M214</f>
        <v>492300.6</v>
      </c>
      <c r="L214" s="16"/>
      <c r="M214" s="107">
        <f>K214+O214</f>
        <v>492395.6</v>
      </c>
      <c r="N214" s="16"/>
      <c r="O214" s="118">
        <v>95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70.68452380952381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'11 ABRIL (SABADO)'!M215</f>
        <v>551046</v>
      </c>
      <c r="L215" s="16"/>
      <c r="M215" s="107">
        <f t="shared" ref="M215:M218" si="20">K215+O215</f>
        <v>551149</v>
      </c>
      <c r="N215" s="16"/>
      <c r="O215" s="118">
        <v>103</v>
      </c>
      <c r="P215" s="16"/>
      <c r="R215" s="16"/>
      <c r="S215" s="95">
        <f t="shared" si="18"/>
        <v>8</v>
      </c>
      <c r="T215" s="16"/>
      <c r="U215" s="57">
        <f t="shared" si="19"/>
        <v>71.527777777777786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'11 ABRIL (SABADO)'!M216</f>
        <v>532341</v>
      </c>
      <c r="L216" s="16"/>
      <c r="M216" s="107">
        <f t="shared" si="20"/>
        <v>532461</v>
      </c>
      <c r="N216" s="16"/>
      <c r="O216" s="118">
        <v>120</v>
      </c>
      <c r="P216" s="16"/>
      <c r="R216" s="16"/>
      <c r="S216" s="95">
        <f t="shared" si="18"/>
        <v>8</v>
      </c>
      <c r="T216" s="16"/>
      <c r="U216" s="57">
        <f t="shared" si="19"/>
        <v>83.333333333333343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'11 ABRIL (SABADO)'!M217</f>
        <v>608680</v>
      </c>
      <c r="L217" s="16"/>
      <c r="M217" s="107">
        <f t="shared" si="20"/>
        <v>608791</v>
      </c>
      <c r="N217" s="16"/>
      <c r="O217" s="118">
        <v>111</v>
      </c>
      <c r="P217" s="16"/>
      <c r="R217" s="16"/>
      <c r="S217" s="95">
        <f t="shared" si="18"/>
        <v>8</v>
      </c>
      <c r="T217" s="16"/>
      <c r="U217" s="57">
        <f t="shared" si="19"/>
        <v>79.74137931034484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'11 ABRIL (SABADO)'!M218</f>
        <v>660151</v>
      </c>
      <c r="L218" s="16"/>
      <c r="M218" s="107">
        <f t="shared" si="20"/>
        <v>660285</v>
      </c>
      <c r="N218" s="16"/>
      <c r="O218" s="118">
        <v>134</v>
      </c>
      <c r="P218" s="16"/>
      <c r="R218" s="16"/>
      <c r="S218" s="95">
        <f t="shared" si="18"/>
        <v>8</v>
      </c>
      <c r="T218" s="16"/>
      <c r="U218" s="57">
        <f t="shared" si="19"/>
        <v>96.264367816091962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80.310276409414342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8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'11 ABRIL (SABADO)'!M229</f>
        <v>565589.19999999995</v>
      </c>
      <c r="L229" s="16"/>
      <c r="M229" s="107">
        <f>K229+O229</f>
        <v>565708.19999999995</v>
      </c>
      <c r="N229" s="16"/>
      <c r="O229" s="118">
        <v>119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86.684149184149177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'11 ABRIL (SABADO)'!M230</f>
        <v>656150.69999999995</v>
      </c>
      <c r="L230" s="16"/>
      <c r="M230" s="107">
        <f t="shared" ref="M230:M237" si="22">K230+O230</f>
        <v>656262.69999999995</v>
      </c>
      <c r="N230" s="16"/>
      <c r="O230" s="118">
        <v>112</v>
      </c>
      <c r="P230" s="16"/>
      <c r="R230" s="58"/>
      <c r="S230" s="95">
        <f t="shared" ref="S230:S237" si="23">+S229</f>
        <v>8</v>
      </c>
      <c r="T230" s="58"/>
      <c r="U230" s="57">
        <f t="shared" si="21"/>
        <v>86.100861008610096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'11 ABRIL (SABADO)'!M231</f>
        <v>570265.89999999991</v>
      </c>
      <c r="L231" s="16"/>
      <c r="M231" s="107">
        <f t="shared" si="22"/>
        <v>570369.89999999991</v>
      </c>
      <c r="N231" s="16"/>
      <c r="O231" s="118">
        <v>104</v>
      </c>
      <c r="P231" s="16"/>
      <c r="R231" s="58"/>
      <c r="S231" s="95">
        <f t="shared" si="23"/>
        <v>8</v>
      </c>
      <c r="T231" s="58"/>
      <c r="U231" s="57">
        <f t="shared" si="21"/>
        <v>75.493612078977932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'11 ABRIL (SABADO)'!M232</f>
        <v>576349.70000000007</v>
      </c>
      <c r="L232" s="16"/>
      <c r="M232" s="107">
        <f t="shared" si="22"/>
        <v>576460.70000000007</v>
      </c>
      <c r="N232" s="16"/>
      <c r="O232" s="118">
        <v>111</v>
      </c>
      <c r="P232" s="16"/>
      <c r="R232" s="58"/>
      <c r="S232" s="95">
        <f t="shared" si="23"/>
        <v>8</v>
      </c>
      <c r="T232" s="58"/>
      <c r="U232" s="57">
        <f t="shared" si="21"/>
        <v>76.572847682119203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'11 ABRIL (SABADO)'!M233</f>
        <v>569765.5</v>
      </c>
      <c r="L233" s="16"/>
      <c r="M233" s="107">
        <f t="shared" si="22"/>
        <v>569873.5</v>
      </c>
      <c r="N233" s="16"/>
      <c r="O233" s="118">
        <v>108</v>
      </c>
      <c r="P233" s="16"/>
      <c r="R233" s="58"/>
      <c r="S233" s="95">
        <f t="shared" si="23"/>
        <v>8</v>
      </c>
      <c r="T233" s="58"/>
      <c r="U233" s="57">
        <f t="shared" si="21"/>
        <v>76.530612244897952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'11 ABRIL (SABADO)'!M234</f>
        <v>596708.6</v>
      </c>
      <c r="L234" s="16"/>
      <c r="M234" s="107">
        <f t="shared" si="22"/>
        <v>596820.6</v>
      </c>
      <c r="N234" s="16"/>
      <c r="O234" s="118">
        <v>112</v>
      </c>
      <c r="P234" s="16"/>
      <c r="R234" s="58"/>
      <c r="S234" s="95">
        <f t="shared" si="23"/>
        <v>8</v>
      </c>
      <c r="T234" s="58"/>
      <c r="U234" s="57">
        <f t="shared" si="21"/>
        <v>77.007700770077008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'11 ABRIL (SABADO)'!M235</f>
        <v>554537.5</v>
      </c>
      <c r="L235" s="16"/>
      <c r="M235" s="107">
        <f t="shared" si="22"/>
        <v>554641.5</v>
      </c>
      <c r="N235" s="16"/>
      <c r="O235" s="118">
        <v>104</v>
      </c>
      <c r="P235" s="16"/>
      <c r="R235" s="58"/>
      <c r="S235" s="95">
        <f t="shared" si="23"/>
        <v>8</v>
      </c>
      <c r="T235" s="58"/>
      <c r="U235" s="57">
        <f t="shared" si="21"/>
        <v>72.222222222222214</v>
      </c>
      <c r="V235" s="58"/>
      <c r="W235" s="141"/>
      <c r="Y235" s="109"/>
      <c r="Z235" s="109"/>
    </row>
    <row r="236" spans="1:26" x14ac:dyDescent="0.2">
      <c r="A236" s="115" t="s">
        <v>76</v>
      </c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'11 ABRIL (SABADO)'!M236</f>
        <v>572260</v>
      </c>
      <c r="L236" s="16"/>
      <c r="M236" s="107">
        <f t="shared" si="22"/>
        <v>572350</v>
      </c>
      <c r="N236" s="16"/>
      <c r="O236" s="118">
        <v>90</v>
      </c>
      <c r="P236" s="16"/>
      <c r="R236" s="58"/>
      <c r="S236" s="95">
        <f t="shared" si="23"/>
        <v>8</v>
      </c>
      <c r="T236" s="58"/>
      <c r="U236" s="57">
        <f t="shared" si="21"/>
        <v>61.47540983606558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'11 ABRIL (SABADO)'!M237</f>
        <v>608162</v>
      </c>
      <c r="L237" s="16"/>
      <c r="M237" s="107">
        <f t="shared" si="22"/>
        <v>608273</v>
      </c>
      <c r="N237" s="16"/>
      <c r="O237" s="118">
        <v>111</v>
      </c>
      <c r="P237" s="16"/>
      <c r="R237" s="58"/>
      <c r="S237" s="95">
        <f t="shared" si="23"/>
        <v>8</v>
      </c>
      <c r="T237" s="58"/>
      <c r="U237" s="57">
        <f t="shared" si="21"/>
        <v>74.596774193548384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76.298243246740824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7.5227272727272725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'11 ABRIL (SABADO)'!M247</f>
        <v>363674</v>
      </c>
      <c r="L247" s="16"/>
      <c r="M247" s="107">
        <f t="shared" ref="M247:M268" si="24">K247+O247</f>
        <v>363817</v>
      </c>
      <c r="N247" s="16"/>
      <c r="O247" s="118">
        <v>143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74.479166666666671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'11 ABRIL (SABADO)'!M248</f>
        <v>343276</v>
      </c>
      <c r="L248" s="16"/>
      <c r="M248" s="107">
        <f t="shared" si="24"/>
        <v>343409</v>
      </c>
      <c r="N248" s="16"/>
      <c r="O248" s="118">
        <v>133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98.958333333333343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'11 ABRIL (SABADO)'!M249</f>
        <v>374143</v>
      </c>
      <c r="L249" s="16"/>
      <c r="M249" s="107">
        <f t="shared" si="24"/>
        <v>374278</v>
      </c>
      <c r="N249" s="16"/>
      <c r="O249" s="118">
        <v>135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74.01315789473685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'11 ABRIL (SABADO)'!M250</f>
        <v>380055</v>
      </c>
      <c r="L250" s="16"/>
      <c r="M250" s="107">
        <f t="shared" si="24"/>
        <v>380199</v>
      </c>
      <c r="N250" s="16"/>
      <c r="O250" s="118">
        <v>144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85.714285714285708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'11 ABRIL (SABADO)'!M251</f>
        <v>373598</v>
      </c>
      <c r="L251" s="16"/>
      <c r="M251" s="107">
        <f t="shared" si="24"/>
        <v>373738</v>
      </c>
      <c r="N251" s="16"/>
      <c r="O251" s="118">
        <v>140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91.145833333333329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'11 ABRIL (SABADO)'!M252</f>
        <v>379126</v>
      </c>
      <c r="L252" s="16"/>
      <c r="M252" s="107">
        <f t="shared" si="24"/>
        <v>379267</v>
      </c>
      <c r="N252" s="16"/>
      <c r="O252" s="118">
        <v>141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87.686567164179095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'11 ABRIL (SABADO)'!M253</f>
        <v>607776.49999999988</v>
      </c>
      <c r="L253" s="16"/>
      <c r="M253" s="107">
        <f t="shared" si="24"/>
        <v>607884.49999999988</v>
      </c>
      <c r="N253" s="16"/>
      <c r="O253" s="118">
        <v>108</v>
      </c>
      <c r="P253" s="16"/>
      <c r="Q253" s="16"/>
      <c r="R253" s="16"/>
      <c r="S253" s="95">
        <v>6.5</v>
      </c>
      <c r="T253" s="16"/>
      <c r="U253" s="57">
        <f t="shared" si="26"/>
        <v>91.69638308711157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'11 ABRIL (SABADO)'!M254</f>
        <v>579507.19999999995</v>
      </c>
      <c r="L254" s="16"/>
      <c r="M254" s="107">
        <f t="shared" si="24"/>
        <v>579627.19999999995</v>
      </c>
      <c r="N254" s="16"/>
      <c r="O254" s="118">
        <v>120</v>
      </c>
      <c r="P254" s="16"/>
      <c r="Q254" s="16"/>
      <c r="R254" s="16"/>
      <c r="S254" s="95">
        <f>+S246</f>
        <v>8</v>
      </c>
      <c r="T254" s="16"/>
      <c r="U254" s="57">
        <f t="shared" si="26"/>
        <v>82.78145695364239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'11 ABRIL (SABADO)'!M255</f>
        <v>632875.19999999995</v>
      </c>
      <c r="L255" s="16"/>
      <c r="M255" s="107">
        <f t="shared" si="24"/>
        <v>633013.19999999995</v>
      </c>
      <c r="N255" s="16"/>
      <c r="O255" s="118">
        <v>138</v>
      </c>
      <c r="P255" s="16"/>
      <c r="Q255" s="16"/>
      <c r="R255" s="16"/>
      <c r="S255" s="95">
        <f t="shared" si="25"/>
        <v>8</v>
      </c>
      <c r="T255" s="16"/>
      <c r="U255" s="57">
        <f t="shared" si="26"/>
        <v>94.57236842105263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'11 ABRIL (SABADO)'!M256</f>
        <v>597148</v>
      </c>
      <c r="L256" s="16"/>
      <c r="M256" s="107">
        <f t="shared" si="24"/>
        <v>597255</v>
      </c>
      <c r="N256" s="16"/>
      <c r="O256" s="118">
        <v>107</v>
      </c>
      <c r="P256" s="16"/>
      <c r="Q256" s="16"/>
      <c r="R256" s="16"/>
      <c r="S256" s="95">
        <f t="shared" si="25"/>
        <v>8</v>
      </c>
      <c r="T256" s="16"/>
      <c r="U256" s="57">
        <f t="shared" si="26"/>
        <v>78.21637426900584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'11 ABRIL (SABADO)'!M257</f>
        <v>591341</v>
      </c>
      <c r="L257" s="16"/>
      <c r="M257" s="107">
        <f t="shared" si="24"/>
        <v>591459</v>
      </c>
      <c r="N257" s="16"/>
      <c r="O257" s="118">
        <v>118</v>
      </c>
      <c r="P257" s="16"/>
      <c r="Q257" s="16"/>
      <c r="R257" s="16"/>
      <c r="S257" s="95">
        <f t="shared" si="25"/>
        <v>8</v>
      </c>
      <c r="T257" s="16"/>
      <c r="U257" s="57">
        <f t="shared" si="26"/>
        <v>81.944444444444443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'11 ABRIL (SABADO)'!M258</f>
        <v>564314.80000000005</v>
      </c>
      <c r="L258" s="16"/>
      <c r="M258" s="107">
        <f t="shared" si="24"/>
        <v>564379.80000000005</v>
      </c>
      <c r="N258" s="16"/>
      <c r="O258" s="118">
        <v>65</v>
      </c>
      <c r="P258" s="16"/>
      <c r="Q258" s="16"/>
      <c r="R258" s="16"/>
      <c r="S258" s="95">
        <v>5</v>
      </c>
      <c r="T258" s="16"/>
      <c r="U258" s="57">
        <f t="shared" si="26"/>
        <v>70.346320346320354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'11 ABRIL (SABADO)'!M259</f>
        <v>619979.19999999995</v>
      </c>
      <c r="L259" s="16"/>
      <c r="M259" s="107">
        <f t="shared" si="24"/>
        <v>620080.19999999995</v>
      </c>
      <c r="N259" s="16"/>
      <c r="O259" s="118">
        <v>101</v>
      </c>
      <c r="P259" s="16"/>
      <c r="Q259" s="16"/>
      <c r="R259" s="16"/>
      <c r="S259" s="95">
        <f>+S246</f>
        <v>8</v>
      </c>
      <c r="T259" s="16"/>
      <c r="U259" s="57">
        <f t="shared" si="26"/>
        <v>63.762626262626263</v>
      </c>
      <c r="V259" s="58"/>
      <c r="Y259" s="109"/>
      <c r="Z259" s="109"/>
    </row>
    <row r="260" spans="1:26" ht="12" customHeight="1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'11 ABRIL (SABADO)'!M260</f>
        <v>548202.19999999995</v>
      </c>
      <c r="L260" s="16"/>
      <c r="M260" s="107">
        <f t="shared" si="24"/>
        <v>548270.19999999995</v>
      </c>
      <c r="N260" s="16"/>
      <c r="O260" s="118">
        <v>68</v>
      </c>
      <c r="P260" s="16"/>
      <c r="Q260" s="16"/>
      <c r="R260" s="16"/>
      <c r="S260" s="95">
        <v>5</v>
      </c>
      <c r="T260" s="16"/>
      <c r="U260" s="57">
        <f t="shared" si="26"/>
        <v>89.238845144356958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'11 ABRIL (SABADO)'!M261</f>
        <v>610879.80000000005</v>
      </c>
      <c r="L261" s="16"/>
      <c r="M261" s="107">
        <f t="shared" si="24"/>
        <v>611006.80000000005</v>
      </c>
      <c r="N261" s="16"/>
      <c r="O261" s="118">
        <v>127</v>
      </c>
      <c r="P261" s="16"/>
      <c r="Q261" s="16"/>
      <c r="R261" s="16"/>
      <c r="S261" s="95">
        <f>+S246</f>
        <v>8</v>
      </c>
      <c r="T261" s="16"/>
      <c r="U261" s="57">
        <f t="shared" si="26"/>
        <v>99.467418546365906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'11 ABRIL (SABADO)'!M262</f>
        <v>576766.79999999993</v>
      </c>
      <c r="L262" s="16"/>
      <c r="M262" s="107">
        <f t="shared" si="24"/>
        <v>576847.79999999993</v>
      </c>
      <c r="N262" s="16"/>
      <c r="O262" s="118">
        <v>81</v>
      </c>
      <c r="P262" s="16"/>
      <c r="Q262" s="16"/>
      <c r="R262" s="16"/>
      <c r="S262" s="95">
        <v>5</v>
      </c>
      <c r="T262" s="16"/>
      <c r="U262" s="57">
        <f t="shared" si="26"/>
        <v>81.818181818181813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'11 ABRIL (SABADO)'!M263</f>
        <v>557115.1</v>
      </c>
      <c r="L263" s="16"/>
      <c r="M263" s="107">
        <f t="shared" si="24"/>
        <v>557225.1</v>
      </c>
      <c r="N263" s="16"/>
      <c r="O263" s="118">
        <v>110</v>
      </c>
      <c r="P263" s="16"/>
      <c r="Q263" s="16"/>
      <c r="R263" s="16"/>
      <c r="S263" s="95">
        <f>+S246</f>
        <v>8</v>
      </c>
      <c r="T263" s="16"/>
      <c r="U263" s="57">
        <f t="shared" si="26"/>
        <v>71.614583333333329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'11 ABRIL (SABADO)'!M264</f>
        <v>577931.9</v>
      </c>
      <c r="L264" s="16"/>
      <c r="M264" s="107">
        <f t="shared" si="24"/>
        <v>578044.9</v>
      </c>
      <c r="N264" s="16"/>
      <c r="O264" s="118">
        <v>113</v>
      </c>
      <c r="P264" s="16"/>
      <c r="Q264" s="16"/>
      <c r="R264" s="16"/>
      <c r="S264" s="95">
        <f t="shared" si="25"/>
        <v>8</v>
      </c>
      <c r="T264" s="16"/>
      <c r="U264" s="57">
        <f t="shared" si="26"/>
        <v>78.472222222222229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'11 ABRIL (SABADO)'!M265</f>
        <v>345428.4</v>
      </c>
      <c r="L265" s="16"/>
      <c r="M265" s="107">
        <f t="shared" si="24"/>
        <v>345573.4</v>
      </c>
      <c r="N265" s="16"/>
      <c r="O265" s="118">
        <v>145</v>
      </c>
      <c r="P265" s="16"/>
      <c r="Q265" s="16"/>
      <c r="R265" s="16"/>
      <c r="S265" s="95">
        <f t="shared" si="25"/>
        <v>8</v>
      </c>
      <c r="T265" s="16"/>
      <c r="U265" s="57">
        <f t="shared" si="26"/>
        <v>99.04371584699453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'11 ABRIL (SABADO)'!M266</f>
        <v>368698</v>
      </c>
      <c r="L266" s="16"/>
      <c r="M266" s="107">
        <f t="shared" si="24"/>
        <v>368821</v>
      </c>
      <c r="N266" s="16"/>
      <c r="O266" s="118">
        <v>123</v>
      </c>
      <c r="P266" s="16"/>
      <c r="Q266" s="16"/>
      <c r="R266" s="16"/>
      <c r="S266" s="95">
        <f t="shared" si="25"/>
        <v>8</v>
      </c>
      <c r="T266" s="16"/>
      <c r="U266" s="57">
        <f t="shared" si="26"/>
        <v>80.078125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'11 ABRIL (SABADO)'!M267</f>
        <v>376220</v>
      </c>
      <c r="L267" s="16"/>
      <c r="M267" s="107">
        <f t="shared" si="24"/>
        <v>376362</v>
      </c>
      <c r="N267" s="16"/>
      <c r="O267" s="118">
        <v>142</v>
      </c>
      <c r="P267" s="16"/>
      <c r="Q267" s="16"/>
      <c r="R267" s="16"/>
      <c r="S267" s="95">
        <f t="shared" si="25"/>
        <v>8</v>
      </c>
      <c r="T267" s="16"/>
      <c r="U267" s="57">
        <f t="shared" si="26"/>
        <v>77.646544181977262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'11 ABRIL (SABADO)'!M268</f>
        <v>361899</v>
      </c>
      <c r="L268" s="16"/>
      <c r="M268" s="107">
        <f t="shared" si="24"/>
        <v>362019</v>
      </c>
      <c r="N268" s="16"/>
      <c r="O268" s="118">
        <v>120</v>
      </c>
      <c r="P268" s="16"/>
      <c r="Q268" s="16"/>
      <c r="R268" s="16"/>
      <c r="S268" s="95">
        <f t="shared" si="25"/>
        <v>8</v>
      </c>
      <c r="T268" s="16"/>
      <c r="U268" s="57">
        <f t="shared" si="26"/>
        <v>73.529411764705884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83.010289352221648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 t="e">
        <f>AVERAGE(K362,M362,O362)</f>
        <v>#DIV/0!</v>
      </c>
      <c r="R362" s="13"/>
      <c r="V362" s="14">
        <f>AVERAGE(S367:S368)</f>
        <v>8.5</v>
      </c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 t="e">
        <f>AVERAGE(K363,M363,O363)</f>
        <v>#DIV/0!</v>
      </c>
      <c r="R363" s="13"/>
      <c r="S363" s="13" t="s">
        <v>17</v>
      </c>
      <c r="U363" s="62"/>
      <c r="V363" s="103">
        <f>COUNT(S367:S368)</f>
        <v>2</v>
      </c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>
        <v>8.5</v>
      </c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'11 ABRIL (SABADO)'!M421</f>
        <v>0</v>
      </c>
      <c r="L367" s="16"/>
      <c r="M367" s="107">
        <f t="shared" ref="M367:M368" si="27">K367+O367</f>
        <v>0</v>
      </c>
      <c r="N367" s="16"/>
      <c r="O367" s="118"/>
      <c r="P367" s="16"/>
      <c r="Q367"/>
      <c r="S367" s="95">
        <f t="shared" ref="S367" si="28">+S366</f>
        <v>8.5</v>
      </c>
      <c r="T367" s="58"/>
      <c r="U367" s="57" t="e">
        <f t="shared" ref="U367:U368" si="29">O367/(H367*60*S367)*100000</f>
        <v>#DIV/0!</v>
      </c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'11 ABRIL (SABADO)'!M422</f>
        <v>0</v>
      </c>
      <c r="L368" s="16"/>
      <c r="M368" s="107">
        <f t="shared" si="27"/>
        <v>0</v>
      </c>
      <c r="N368" s="16"/>
      <c r="O368" s="118"/>
      <c r="P368" s="16"/>
      <c r="Q368"/>
      <c r="S368" s="95">
        <f>+S366</f>
        <v>8.5</v>
      </c>
      <c r="T368" s="58"/>
      <c r="U368" s="57" t="e">
        <f t="shared" si="29"/>
        <v>#DIV/0!</v>
      </c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 t="e">
        <f>AVERAGE(U367:U368)</f>
        <v>#DIV/0!</v>
      </c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xag6/YNRwBWuxy6QqxrXI0GDVcQi1S13TCdE25evfCTQs1D7GvdZ199S6KaqUP5t7agp9+i9SELgt1AgxlOnfQ==" saltValue="TBI7OKd+oP+OOQICjY8CpQ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1204" priority="213" stopIfTrue="1" operator="equal">
      <formula>1</formula>
    </cfRule>
  </conditionalFormatting>
  <conditionalFormatting sqref="B100:D101">
    <cfRule type="cellIs" dxfId="1203" priority="51" stopIfTrue="1" operator="equal">
      <formula>1</formula>
    </cfRule>
  </conditionalFormatting>
  <conditionalFormatting sqref="B189:D190">
    <cfRule type="cellIs" dxfId="1202" priority="34" stopIfTrue="1" operator="equal">
      <formula>1</formula>
    </cfRule>
  </conditionalFormatting>
  <conditionalFormatting sqref="B278:D279">
    <cfRule type="cellIs" dxfId="1201" priority="17" stopIfTrue="1" operator="equal">
      <formula>1</formula>
    </cfRule>
  </conditionalFormatting>
  <conditionalFormatting sqref="B303:D308 B318:D326 B336:D357">
    <cfRule type="cellIs" dxfId="1200" priority="192" stopIfTrue="1" operator="equal">
      <formula>1</formula>
    </cfRule>
  </conditionalFormatting>
  <conditionalFormatting sqref="B367:D368">
    <cfRule type="cellIs" dxfId="1199" priority="85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198" priority="212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1197" priority="211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196" priority="191" stopIfTrue="1" operator="notEqual">
      <formula>0</formula>
    </cfRule>
    <cfRule type="cellIs" dxfId="1195" priority="190" stopIfTrue="1" operator="equal">
      <formula>0</formula>
    </cfRule>
  </conditionalFormatting>
  <conditionalFormatting sqref="H36:H41">
    <cfRule type="cellIs" dxfId="1194" priority="64" operator="lessThan">
      <formula>330</formula>
    </cfRule>
  </conditionalFormatting>
  <conditionalFormatting sqref="H51:H59">
    <cfRule type="cellIs" dxfId="1193" priority="63" operator="lessThan">
      <formula>360</formula>
    </cfRule>
  </conditionalFormatting>
  <conditionalFormatting sqref="H69:H74 H87:H90">
    <cfRule type="cellIs" dxfId="1192" priority="61" operator="lessThan">
      <formula>400</formula>
    </cfRule>
  </conditionalFormatting>
  <conditionalFormatting sqref="H75:H86">
    <cfRule type="cellIs" dxfId="1191" priority="62" operator="lessThan">
      <formula>360</formula>
    </cfRule>
  </conditionalFormatting>
  <conditionalFormatting sqref="H125:H130">
    <cfRule type="cellIs" dxfId="1190" priority="57" operator="lessThan">
      <formula>330</formula>
    </cfRule>
  </conditionalFormatting>
  <conditionalFormatting sqref="H140:H148">
    <cfRule type="cellIs" dxfId="1189" priority="58" operator="lessThan">
      <formula>360</formula>
    </cfRule>
  </conditionalFormatting>
  <conditionalFormatting sqref="H158:H163 H176:H179">
    <cfRule type="cellIs" dxfId="1188" priority="59" operator="lessThan">
      <formula>400</formula>
    </cfRule>
  </conditionalFormatting>
  <conditionalFormatting sqref="H164:H175">
    <cfRule type="cellIs" dxfId="1187" priority="60" operator="lessThan">
      <formula>360</formula>
    </cfRule>
  </conditionalFormatting>
  <conditionalFormatting sqref="H214:H219">
    <cfRule type="cellIs" dxfId="1186" priority="52" operator="lessThan">
      <formula>330</formula>
    </cfRule>
  </conditionalFormatting>
  <conditionalFormatting sqref="H228:H237">
    <cfRule type="cellIs" dxfId="1185" priority="54" operator="lessThan">
      <formula>360</formula>
    </cfRule>
  </conditionalFormatting>
  <conditionalFormatting sqref="H247:H252 H265:H268">
    <cfRule type="cellIs" dxfId="1184" priority="55" operator="lessThan">
      <formula>400</formula>
    </cfRule>
  </conditionalFormatting>
  <conditionalFormatting sqref="H253:H264">
    <cfRule type="cellIs" dxfId="1183" priority="56" operator="lessThan">
      <formula>360</formula>
    </cfRule>
  </conditionalFormatting>
  <conditionalFormatting sqref="H303:H308">
    <cfRule type="cellIs" dxfId="1182" priority="185" operator="lessThan">
      <formula>330</formula>
    </cfRule>
  </conditionalFormatting>
  <conditionalFormatting sqref="H318:H326 H342:H353">
    <cfRule type="cellIs" dxfId="1181" priority="184" operator="lessThan">
      <formula>360</formula>
    </cfRule>
  </conditionalFormatting>
  <conditionalFormatting sqref="H336:H341 H354:H357">
    <cfRule type="cellIs" dxfId="1180" priority="182" operator="lessThan">
      <formula>400</formula>
    </cfRule>
  </conditionalFormatting>
  <conditionalFormatting sqref="K95:K96 M95:M96 O95:O96 A100:A101">
    <cfRule type="cellIs" dxfId="1179" priority="50" stopIfTrue="1" operator="notEqual">
      <formula>0</formula>
    </cfRule>
    <cfRule type="cellIs" dxfId="1178" priority="49" stopIfTrue="1" operator="equal">
      <formula>0</formula>
    </cfRule>
  </conditionalFormatting>
  <conditionalFormatting sqref="K95:K96 M95:M96 O95:O96">
    <cfRule type="cellIs" dxfId="1177" priority="48" stopIfTrue="1" operator="notEqual">
      <formula>0</formula>
    </cfRule>
    <cfRule type="cellIs" dxfId="1176" priority="45" stopIfTrue="1" operator="equal">
      <formula>0</formula>
    </cfRule>
    <cfRule type="cellIs" dxfId="1175" priority="46" stopIfTrue="1" operator="notEqual">
      <formula>0</formula>
    </cfRule>
    <cfRule type="cellIs" dxfId="1174" priority="47" stopIfTrue="1" operator="equal">
      <formula>0</formula>
    </cfRule>
  </conditionalFormatting>
  <conditionalFormatting sqref="K100:K101">
    <cfRule type="cellIs" dxfId="1173" priority="35" stopIfTrue="1" operator="equal">
      <formula>0</formula>
    </cfRule>
    <cfRule type="cellIs" dxfId="1172" priority="36" stopIfTrue="1" operator="notEqual">
      <formula>0</formula>
    </cfRule>
  </conditionalFormatting>
  <conditionalFormatting sqref="K184:K185 M184:M185 O184:O185 A189:A190">
    <cfRule type="cellIs" dxfId="1171" priority="33" stopIfTrue="1" operator="notEqual">
      <formula>0</formula>
    </cfRule>
    <cfRule type="cellIs" dxfId="1170" priority="32" stopIfTrue="1" operator="equal">
      <formula>0</formula>
    </cfRule>
  </conditionalFormatting>
  <conditionalFormatting sqref="K184:K185 M184:M185 O184:O185">
    <cfRule type="cellIs" dxfId="1169" priority="29" stopIfTrue="1" operator="notEqual">
      <formula>0</formula>
    </cfRule>
    <cfRule type="cellIs" dxfId="1168" priority="28" stopIfTrue="1" operator="equal">
      <formula>0</formula>
    </cfRule>
    <cfRule type="cellIs" dxfId="1167" priority="30" stopIfTrue="1" operator="equal">
      <formula>0</formula>
    </cfRule>
    <cfRule type="cellIs" dxfId="1166" priority="31" stopIfTrue="1" operator="notEqual">
      <formula>0</formula>
    </cfRule>
  </conditionalFormatting>
  <conditionalFormatting sqref="K189:K190">
    <cfRule type="cellIs" dxfId="1165" priority="18" stopIfTrue="1" operator="equal">
      <formula>0</formula>
    </cfRule>
    <cfRule type="cellIs" dxfId="1164" priority="19" stopIfTrue="1" operator="notEqual">
      <formula>0</formula>
    </cfRule>
  </conditionalFormatting>
  <conditionalFormatting sqref="K273:K274 M273:M274 O273:O274 A278:A279">
    <cfRule type="cellIs" dxfId="1163" priority="16" stopIfTrue="1" operator="notEqual">
      <formula>0</formula>
    </cfRule>
    <cfRule type="cellIs" dxfId="1162" priority="15" stopIfTrue="1" operator="equal">
      <formula>0</formula>
    </cfRule>
  </conditionalFormatting>
  <conditionalFormatting sqref="K273:K274 M273:M274 O273:O274">
    <cfRule type="cellIs" dxfId="1161" priority="12" stopIfTrue="1" operator="notEqual">
      <formula>0</formula>
    </cfRule>
    <cfRule type="cellIs" dxfId="1160" priority="11" stopIfTrue="1" operator="equal">
      <formula>0</formula>
    </cfRule>
    <cfRule type="cellIs" dxfId="1159" priority="14" stopIfTrue="1" operator="notEqual">
      <formula>0</formula>
    </cfRule>
    <cfRule type="cellIs" dxfId="1158" priority="13" stopIfTrue="1" operator="equal">
      <formula>0</formula>
    </cfRule>
  </conditionalFormatting>
  <conditionalFormatting sqref="K278:K279">
    <cfRule type="cellIs" dxfId="1157" priority="2" stopIfTrue="1" operator="notEqual">
      <formula>0</formula>
    </cfRule>
    <cfRule type="cellIs" dxfId="1156" priority="1" stopIfTrue="1" operator="equal">
      <formula>0</formula>
    </cfRule>
  </conditionalFormatting>
  <conditionalFormatting sqref="K362:K363 M362:M363 O362:O363 A367:A368">
    <cfRule type="cellIs" dxfId="1155" priority="84" stopIfTrue="1" operator="notEqual">
      <formula>0</formula>
    </cfRule>
    <cfRule type="cellIs" dxfId="1154" priority="83" stopIfTrue="1" operator="equal">
      <formula>0</formula>
    </cfRule>
  </conditionalFormatting>
  <conditionalFormatting sqref="K362:K363 M362:M363 O362:O363">
    <cfRule type="cellIs" dxfId="1153" priority="82" stopIfTrue="1" operator="notEqual">
      <formula>0</formula>
    </cfRule>
    <cfRule type="cellIs" dxfId="1152" priority="79" stopIfTrue="1" operator="equal">
      <formula>0</formula>
    </cfRule>
    <cfRule type="cellIs" dxfId="1151" priority="80" stopIfTrue="1" operator="notEqual">
      <formula>0</formula>
    </cfRule>
    <cfRule type="cellIs" dxfId="1150" priority="81" stopIfTrue="1" operator="equal">
      <formula>0</formula>
    </cfRule>
  </conditionalFormatting>
  <conditionalFormatting sqref="K367:K368">
    <cfRule type="cellIs" dxfId="1149" priority="66" stopIfTrue="1" operator="equal">
      <formula>0</formula>
    </cfRule>
    <cfRule type="cellIs" dxfId="1148" priority="67" stopIfTrue="1" operator="notEqual">
      <formula>0</formula>
    </cfRule>
  </conditionalFormatting>
  <conditionalFormatting sqref="M100:M101">
    <cfRule type="cellIs" dxfId="1147" priority="38" stopIfTrue="1" operator="notEqual">
      <formula>0</formula>
    </cfRule>
    <cfRule type="cellIs" dxfId="1146" priority="37" stopIfTrue="1" operator="equal">
      <formula>0</formula>
    </cfRule>
  </conditionalFormatting>
  <conditionalFormatting sqref="M189:M190">
    <cfRule type="cellIs" dxfId="1145" priority="20" stopIfTrue="1" operator="equal">
      <formula>0</formula>
    </cfRule>
    <cfRule type="cellIs" dxfId="1144" priority="21" stopIfTrue="1" operator="notEqual">
      <formula>0</formula>
    </cfRule>
  </conditionalFormatting>
  <conditionalFormatting sqref="M278:M279">
    <cfRule type="cellIs" dxfId="1143" priority="4" stopIfTrue="1" operator="notEqual">
      <formula>0</formula>
    </cfRule>
    <cfRule type="cellIs" dxfId="1142" priority="3" stopIfTrue="1" operator="equal">
      <formula>0</formula>
    </cfRule>
  </conditionalFormatting>
  <conditionalFormatting sqref="M367:M368">
    <cfRule type="cellIs" dxfId="1141" priority="71" stopIfTrue="1" operator="notEqual">
      <formula>0</formula>
    </cfRule>
    <cfRule type="cellIs" dxfId="1140" priority="70" stopIfTrue="1" operator="equal">
      <formula>0</formula>
    </cfRule>
  </conditionalFormatting>
  <conditionalFormatting sqref="S36:S41 S51:S59 S69:S90 S125:S130 S140:S148 S158:S179 S214:S219 S229:S237 S247:S268">
    <cfRule type="cellIs" dxfId="1139" priority="208" operator="lessThan">
      <formula>8</formula>
    </cfRule>
  </conditionalFormatting>
  <conditionalFormatting sqref="S99">
    <cfRule type="cellIs" dxfId="1138" priority="44" stopIfTrue="1" operator="notEqual">
      <formula>0</formula>
    </cfRule>
    <cfRule type="cellIs" dxfId="1137" priority="43" stopIfTrue="1" operator="equal">
      <formula>0</formula>
    </cfRule>
  </conditionalFormatting>
  <conditionalFormatting sqref="S188">
    <cfRule type="cellIs" dxfId="1136" priority="27" stopIfTrue="1" operator="notEqual">
      <formula>0</formula>
    </cfRule>
    <cfRule type="cellIs" dxfId="1135" priority="26" stopIfTrue="1" operator="equal">
      <formula>0</formula>
    </cfRule>
  </conditionalFormatting>
  <conditionalFormatting sqref="S277">
    <cfRule type="cellIs" dxfId="1134" priority="10" stopIfTrue="1" operator="notEqual">
      <formula>0</formula>
    </cfRule>
    <cfRule type="cellIs" dxfId="1133" priority="9" stopIfTrue="1" operator="equal">
      <formula>0</formula>
    </cfRule>
  </conditionalFormatting>
  <conditionalFormatting sqref="S303:S308 S318:S326 S336:S357">
    <cfRule type="cellIs" dxfId="1132" priority="187" operator="lessThan">
      <formula>8</formula>
    </cfRule>
  </conditionalFormatting>
  <conditionalFormatting sqref="S366">
    <cfRule type="cellIs" dxfId="1131" priority="77" stopIfTrue="1" operator="equal">
      <formula>0</formula>
    </cfRule>
    <cfRule type="cellIs" dxfId="1130" priority="78" stopIfTrue="1" operator="notEqual">
      <formula>0</formula>
    </cfRule>
  </conditionalFormatting>
  <conditionalFormatting sqref="S367">
    <cfRule type="cellIs" dxfId="1129" priority="76" operator="lessThan">
      <formula>8</formula>
    </cfRule>
  </conditionalFormatting>
  <conditionalFormatting sqref="U36:U41 U51:U59 U125:U130 U140:U148 U214:U219 U229:U237">
    <cfRule type="cellIs" dxfId="1128" priority="207" operator="lessThan">
      <formula>70</formula>
    </cfRule>
  </conditionalFormatting>
  <conditionalFormatting sqref="U69:U90 U158:U179 U247:U268 U336:U357">
    <cfRule type="cellIs" dxfId="1127" priority="197" operator="lessThan">
      <formula>70</formula>
    </cfRule>
  </conditionalFormatting>
  <conditionalFormatting sqref="U69:U90 U158:U179 U247:U268">
    <cfRule type="cellIs" dxfId="1126" priority="196" operator="lessThan">
      <formula>70</formula>
    </cfRule>
    <cfRule type="cellIs" dxfId="1125" priority="200" operator="lessThan">
      <formula>70</formula>
    </cfRule>
  </conditionalFormatting>
  <conditionalFormatting sqref="U100:U101">
    <cfRule type="cellIs" dxfId="1124" priority="41" operator="lessThan">
      <formula>70</formula>
    </cfRule>
    <cfRule type="cellIs" dxfId="1123" priority="42" operator="lessThan">
      <formula>70</formula>
    </cfRule>
    <cfRule type="cellIs" dxfId="1122" priority="39" operator="lessThan">
      <formula>70</formula>
    </cfRule>
    <cfRule type="cellIs" dxfId="1121" priority="40" operator="lessThan">
      <formula>70</formula>
    </cfRule>
  </conditionalFormatting>
  <conditionalFormatting sqref="U189:U190">
    <cfRule type="cellIs" dxfId="1120" priority="24" operator="lessThan">
      <formula>70</formula>
    </cfRule>
    <cfRule type="cellIs" dxfId="1119" priority="23" operator="lessThan">
      <formula>70</formula>
    </cfRule>
    <cfRule type="cellIs" dxfId="1118" priority="22" operator="lessThan">
      <formula>70</formula>
    </cfRule>
    <cfRule type="cellIs" dxfId="1117" priority="25" operator="lessThan">
      <formula>70</formula>
    </cfRule>
  </conditionalFormatting>
  <conditionalFormatting sqref="U278:U279">
    <cfRule type="cellIs" dxfId="1116" priority="7" operator="lessThan">
      <formula>70</formula>
    </cfRule>
    <cfRule type="cellIs" dxfId="1115" priority="6" operator="lessThan">
      <formula>70</formula>
    </cfRule>
    <cfRule type="cellIs" dxfId="1114" priority="5" operator="lessThan">
      <formula>70</formula>
    </cfRule>
    <cfRule type="cellIs" dxfId="1113" priority="8" operator="lessThan">
      <formula>70</formula>
    </cfRule>
  </conditionalFormatting>
  <conditionalFormatting sqref="U303:U308 U318:U326">
    <cfRule type="cellIs" dxfId="1112" priority="186" operator="lessThan">
      <formula>70</formula>
    </cfRule>
  </conditionalFormatting>
  <conditionalFormatting sqref="U336:U357 U69:U90 U158:U179 U247:U268">
    <cfRule type="cellIs" dxfId="1111" priority="195" operator="lessThan">
      <formula>70</formula>
    </cfRule>
  </conditionalFormatting>
  <conditionalFormatting sqref="U336:U357">
    <cfRule type="cellIs" dxfId="1110" priority="174" operator="lessThan">
      <formula>70</formula>
    </cfRule>
    <cfRule type="cellIs" dxfId="1109" priority="175" operator="lessThan">
      <formula>70</formula>
    </cfRule>
    <cfRule type="cellIs" dxfId="1108" priority="176" operator="lessThan">
      <formula>70</formula>
    </cfRule>
    <cfRule type="cellIs" dxfId="1107" priority="179" operator="lessThan">
      <formula>70</formula>
    </cfRule>
  </conditionalFormatting>
  <conditionalFormatting sqref="U367:U368">
    <cfRule type="cellIs" dxfId="1106" priority="75" operator="lessThan">
      <formula>70</formula>
    </cfRule>
    <cfRule type="cellIs" dxfId="1105" priority="73" operator="lessThan">
      <formula>70</formula>
    </cfRule>
    <cfRule type="cellIs" dxfId="1104" priority="72" operator="lessThan">
      <formula>70</formula>
    </cfRule>
    <cfRule type="cellIs" dxfId="1103" priority="74" operator="lessThan">
      <formula>70</formula>
    </cfRule>
  </conditionalFormatting>
  <conditionalFormatting sqref="W36:W41 W51:W58 W125:W130 W140:W147 W214:W219 W229:W236 W303:W308 W318:W325">
    <cfRule type="cellIs" dxfId="1102" priority="210" stopIfTrue="1" operator="greaterThan">
      <formula>64</formula>
    </cfRule>
  </conditionalFormatting>
  <conditionalFormatting sqref="W303:W308 W318:W325 W36:W41 W51:W58 W125:W130 W140:W147 W214:W219 W229:W236">
    <cfRule type="cellIs" dxfId="1101" priority="209" stopIfTrue="1" operator="equal">
      <formula>0</formula>
    </cfRule>
  </conditionalFormatting>
  <conditionalFormatting sqref="W303:W308 W318:W325">
    <cfRule type="cellIs" dxfId="1100" priority="188" stopIfTrue="1" operator="equal">
      <formula>0</formula>
    </cfRule>
    <cfRule type="cellIs" dxfId="1099" priority="189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Z372"/>
  <sheetViews>
    <sheetView topLeftCell="A2"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84.623015873015873</v>
      </c>
      <c r="L5" s="84"/>
      <c r="M5" s="85">
        <f>U61</f>
        <v>71.730605739590587</v>
      </c>
      <c r="N5" s="84"/>
      <c r="O5" s="85">
        <f>U92</f>
        <v>81.194045697770932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72.939928845101264</v>
      </c>
      <c r="L7" s="84"/>
      <c r="M7" s="87">
        <f>U150</f>
        <v>75.98843428972522</v>
      </c>
      <c r="N7" s="84"/>
      <c r="O7" s="87">
        <f>U181</f>
        <v>81.575320466270838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75.259304871373828</v>
      </c>
      <c r="L9" s="84"/>
      <c r="M9" s="87">
        <f>+U239</f>
        <v>76.20069218920132</v>
      </c>
      <c r="N9" s="84"/>
      <c r="O9" s="87">
        <f>+U270</f>
        <v>74.867665629103783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77.607416529830317</v>
      </c>
      <c r="L13" s="84"/>
      <c r="M13" s="88">
        <f>(M11+M9+M7+M5)/3</f>
        <v>74.639910739505709</v>
      </c>
      <c r="N13" s="84"/>
      <c r="O13" s="88">
        <f>(O11+O9+O7+O5)/3</f>
        <v>79.212343931048522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156</v>
      </c>
      <c r="T19" s="197"/>
      <c r="U19" s="197"/>
      <c r="W19" s="8" t="s">
        <v>12</v>
      </c>
      <c r="X19" s="8"/>
      <c r="Y19" s="199">
        <v>46123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162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'10 ABRIL (VIERNES)'!G31</f>
        <v>20</v>
      </c>
      <c r="H31" s="91">
        <f>'10 ABRIL (VIERNES)'!H31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'10 ABRIL (VIERNES)'!G32</f>
        <v>60</v>
      </c>
      <c r="H32" s="94">
        <f>'10 ABRIL (VIERNES)'!H32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'10 ABRIL (VIERNES)'!M36</f>
        <v>552960</v>
      </c>
      <c r="L36" s="16"/>
      <c r="M36" s="107">
        <f>K36+O36</f>
        <v>553062</v>
      </c>
      <c r="N36" s="16"/>
      <c r="O36" s="118">
        <v>102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75.892857142857139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'10 ABRIL (VIERNES)'!M37</f>
        <v>616410</v>
      </c>
      <c r="L37" s="16"/>
      <c r="M37" s="107">
        <f t="shared" ref="M37:M40" si="2">K37+O37</f>
        <v>616519</v>
      </c>
      <c r="N37" s="16"/>
      <c r="O37" s="118">
        <v>109</v>
      </c>
      <c r="P37" s="16"/>
      <c r="R37" s="16"/>
      <c r="S37" s="95">
        <f t="shared" si="0"/>
        <v>8</v>
      </c>
      <c r="T37" s="16"/>
      <c r="U37" s="57">
        <f t="shared" si="1"/>
        <v>75.694444444444443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'10 ABRIL (VIERNES)'!M38</f>
        <v>594195</v>
      </c>
      <c r="L38" s="16"/>
      <c r="M38" s="107">
        <f t="shared" si="2"/>
        <v>594316</v>
      </c>
      <c r="N38" s="16"/>
      <c r="O38" s="118">
        <v>121</v>
      </c>
      <c r="P38" s="16"/>
      <c r="R38" s="16"/>
      <c r="S38" s="95">
        <f t="shared" si="0"/>
        <v>8</v>
      </c>
      <c r="T38" s="16"/>
      <c r="U38" s="57">
        <f t="shared" si="1"/>
        <v>84.027777777777786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'10 ABRIL (VIERNES)'!M39</f>
        <v>680690.4</v>
      </c>
      <c r="L39" s="16"/>
      <c r="M39" s="107">
        <f t="shared" si="2"/>
        <v>680827.4</v>
      </c>
      <c r="N39" s="16"/>
      <c r="O39" s="118">
        <v>137</v>
      </c>
      <c r="P39" s="16"/>
      <c r="R39" s="16"/>
      <c r="S39" s="95">
        <f t="shared" si="0"/>
        <v>8</v>
      </c>
      <c r="T39" s="16"/>
      <c r="U39" s="57">
        <f t="shared" si="1"/>
        <v>98.419540229885044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'10 ABRIL (VIERNES)'!M40</f>
        <v>737963.5</v>
      </c>
      <c r="L40" s="16"/>
      <c r="M40" s="107">
        <f t="shared" si="2"/>
        <v>738087.5</v>
      </c>
      <c r="N40" s="16"/>
      <c r="O40" s="118">
        <v>124</v>
      </c>
      <c r="P40" s="16"/>
      <c r="R40" s="16"/>
      <c r="S40" s="95">
        <f t="shared" si="0"/>
        <v>8</v>
      </c>
      <c r="T40" s="16"/>
      <c r="U40" s="57">
        <f t="shared" si="1"/>
        <v>89.080459770114942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84.623015873015873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7.5555555555555554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'10 ABRIL (VIERNES)'!M51</f>
        <v>645987.59999999974</v>
      </c>
      <c r="L51" s="16"/>
      <c r="M51" s="107">
        <f>K51+O51</f>
        <v>646112.59999999974</v>
      </c>
      <c r="N51" s="16"/>
      <c r="O51" s="118">
        <v>125</v>
      </c>
      <c r="P51" s="16"/>
      <c r="R51" s="58"/>
      <c r="S51" s="95">
        <f>+S50</f>
        <v>8</v>
      </c>
      <c r="T51" s="58"/>
      <c r="U51" s="57">
        <f t="shared" ref="U51:U59" si="3">O51/(H51*60*S51)*100000</f>
        <v>91.054778554778551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'10 ABRIL (VIERNES)'!M52</f>
        <v>752726.69999999984</v>
      </c>
      <c r="L52" s="16"/>
      <c r="M52" s="107">
        <f t="shared" ref="M52:M59" si="4">K52+O52</f>
        <v>752814.69999999984</v>
      </c>
      <c r="N52" s="16"/>
      <c r="O52" s="118">
        <v>88</v>
      </c>
      <c r="P52" s="16"/>
      <c r="R52" s="58"/>
      <c r="S52" s="95">
        <f t="shared" ref="S52:S59" si="5">+S51</f>
        <v>8</v>
      </c>
      <c r="T52" s="58"/>
      <c r="U52" s="57">
        <f t="shared" si="3"/>
        <v>67.650676506765066</v>
      </c>
      <c r="V52" s="58"/>
      <c r="W52" s="141"/>
      <c r="Y52" s="109"/>
      <c r="Z52" s="109"/>
    </row>
    <row r="53" spans="1:26" ht="12" customHeight="1" x14ac:dyDescent="0.2">
      <c r="A53" s="115" t="s">
        <v>56</v>
      </c>
      <c r="B53" s="12"/>
      <c r="C53" s="12">
        <v>1</v>
      </c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'10 ABRIL (VIERNES)'!M53</f>
        <v>653518.79999999981</v>
      </c>
      <c r="L53" s="16"/>
      <c r="M53" s="107">
        <f t="shared" si="4"/>
        <v>653588.79999999981</v>
      </c>
      <c r="N53" s="16"/>
      <c r="O53" s="118">
        <v>70</v>
      </c>
      <c r="P53" s="16"/>
      <c r="R53" s="58"/>
      <c r="S53" s="95">
        <f t="shared" si="5"/>
        <v>8</v>
      </c>
      <c r="T53" s="58"/>
      <c r="U53" s="57">
        <f t="shared" si="3"/>
        <v>50.813008130081307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'10 ABRIL (VIERNES)'!M54</f>
        <v>661512.69999999972</v>
      </c>
      <c r="L54" s="16"/>
      <c r="M54" s="107">
        <f t="shared" si="4"/>
        <v>661627.69999999972</v>
      </c>
      <c r="N54" s="16"/>
      <c r="O54" s="118">
        <v>115</v>
      </c>
      <c r="P54" s="16"/>
      <c r="R54" s="58"/>
      <c r="S54" s="95">
        <f t="shared" si="5"/>
        <v>8</v>
      </c>
      <c r="T54" s="58"/>
      <c r="U54" s="57">
        <f t="shared" si="3"/>
        <v>79.332229580573951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'10 ABRIL (VIERNES)'!M55</f>
        <v>646639.69999999972</v>
      </c>
      <c r="L55" s="16"/>
      <c r="M55" s="107">
        <f t="shared" si="4"/>
        <v>646748.69999999972</v>
      </c>
      <c r="N55" s="16"/>
      <c r="O55" s="118">
        <v>109</v>
      </c>
      <c r="P55" s="16"/>
      <c r="R55" s="58"/>
      <c r="S55" s="95">
        <f t="shared" si="5"/>
        <v>8</v>
      </c>
      <c r="T55" s="58"/>
      <c r="U55" s="57">
        <f t="shared" si="3"/>
        <v>77.239229024943313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'10 ABRIL (VIERNES)'!M56</f>
        <v>676527.29999999993</v>
      </c>
      <c r="L56" s="16"/>
      <c r="M56" s="107">
        <f t="shared" si="4"/>
        <v>676629.29999999993</v>
      </c>
      <c r="N56" s="16"/>
      <c r="O56" s="118">
        <v>102</v>
      </c>
      <c r="P56" s="16"/>
      <c r="R56" s="58"/>
      <c r="S56" s="95">
        <f t="shared" si="5"/>
        <v>8</v>
      </c>
      <c r="T56" s="58"/>
      <c r="U56" s="57">
        <f t="shared" si="3"/>
        <v>70.132013201320134</v>
      </c>
      <c r="V56" s="58"/>
      <c r="W56" s="141"/>
      <c r="Y56" s="109"/>
      <c r="Z56" s="109"/>
    </row>
    <row r="57" spans="1:26" ht="12" customHeight="1" x14ac:dyDescent="0.2">
      <c r="A57" s="115" t="s">
        <v>158</v>
      </c>
      <c r="B57" s="12">
        <v>1</v>
      </c>
      <c r="C57" s="12">
        <v>1</v>
      </c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'10 ABRIL (VIERNES)'!M57</f>
        <v>632295.9</v>
      </c>
      <c r="L57" s="16"/>
      <c r="M57" s="107">
        <f t="shared" si="4"/>
        <v>632349.9</v>
      </c>
      <c r="N57" s="16"/>
      <c r="O57" s="118">
        <v>54</v>
      </c>
      <c r="P57" s="16"/>
      <c r="R57" s="58"/>
      <c r="S57" s="95">
        <v>4</v>
      </c>
      <c r="T57" s="58"/>
      <c r="U57" s="57">
        <f t="shared" si="3"/>
        <v>75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'10 ABRIL (VIERNES)'!M58</f>
        <v>656326.89999999979</v>
      </c>
      <c r="L58" s="16"/>
      <c r="M58" s="107">
        <f t="shared" si="4"/>
        <v>656443.89999999979</v>
      </c>
      <c r="N58" s="16"/>
      <c r="O58" s="118">
        <v>117</v>
      </c>
      <c r="P58" s="16"/>
      <c r="R58" s="58"/>
      <c r="S58" s="95">
        <f>+S50</f>
        <v>8</v>
      </c>
      <c r="T58" s="58"/>
      <c r="U58" s="57">
        <f t="shared" si="3"/>
        <v>79.918032786885249</v>
      </c>
      <c r="V58" s="58"/>
      <c r="W58" s="11"/>
      <c r="Y58" s="110"/>
      <c r="Z58" s="110"/>
    </row>
    <row r="59" spans="1:26" ht="12" customHeight="1" x14ac:dyDescent="0.2">
      <c r="A59" s="115" t="s">
        <v>159</v>
      </c>
      <c r="B59" s="12">
        <v>1</v>
      </c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'10 ABRIL (VIERNES)'!M59</f>
        <v>693721.19999999984</v>
      </c>
      <c r="L59" s="16"/>
      <c r="M59" s="107">
        <f t="shared" si="4"/>
        <v>693802.19999999984</v>
      </c>
      <c r="N59" s="16"/>
      <c r="O59" s="118">
        <v>81</v>
      </c>
      <c r="P59" s="16"/>
      <c r="R59" s="58"/>
      <c r="S59" s="95">
        <f t="shared" si="5"/>
        <v>8</v>
      </c>
      <c r="T59" s="58"/>
      <c r="U59" s="57">
        <f t="shared" si="3"/>
        <v>54.435483870967737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71.730605739590587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7.7727272727272725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 t="s">
        <v>160</v>
      </c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'10 ABRIL (VIERNES)'!M69</f>
        <v>387305.30000000005</v>
      </c>
      <c r="L69" s="16"/>
      <c r="M69" s="107">
        <f t="shared" ref="M69:M90" si="6">K69+O69</f>
        <v>387437.30000000005</v>
      </c>
      <c r="N69" s="16"/>
      <c r="O69" s="118">
        <v>132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68.75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'10 ABRIL (VIERNES)'!M70</f>
        <v>369113.90000000014</v>
      </c>
      <c r="L70" s="16"/>
      <c r="M70" s="107">
        <f t="shared" si="6"/>
        <v>369246.90000000014</v>
      </c>
      <c r="N70" s="16"/>
      <c r="O70" s="118">
        <v>133</v>
      </c>
      <c r="P70" s="16"/>
      <c r="Q70" s="16"/>
      <c r="R70" s="16"/>
      <c r="S70" s="95">
        <f t="shared" si="7"/>
        <v>8</v>
      </c>
      <c r="T70" s="16"/>
      <c r="U70" s="57">
        <f t="shared" si="8"/>
        <v>98.958333333333343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'10 ABRIL (VIERNES)'!M71</f>
        <v>402559</v>
      </c>
      <c r="L71" s="16"/>
      <c r="M71" s="107">
        <f t="shared" si="6"/>
        <v>402694</v>
      </c>
      <c r="N71" s="16"/>
      <c r="O71" s="118">
        <v>135</v>
      </c>
      <c r="P71" s="16"/>
      <c r="Q71" s="16"/>
      <c r="R71" s="16"/>
      <c r="S71" s="95">
        <f t="shared" si="7"/>
        <v>8</v>
      </c>
      <c r="T71" s="16"/>
      <c r="U71" s="57">
        <f t="shared" si="8"/>
        <v>74.01315789473685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'10 ABRIL (VIERNES)'!M72</f>
        <v>405969</v>
      </c>
      <c r="L72" s="16"/>
      <c r="M72" s="107">
        <f t="shared" si="6"/>
        <v>406109</v>
      </c>
      <c r="N72" s="16"/>
      <c r="O72" s="118">
        <v>140</v>
      </c>
      <c r="P72" s="16"/>
      <c r="Q72" s="16"/>
      <c r="R72" s="16"/>
      <c r="S72" s="95">
        <f t="shared" si="7"/>
        <v>8</v>
      </c>
      <c r="T72" s="16"/>
      <c r="U72" s="57">
        <f t="shared" si="8"/>
        <v>83.333333333333343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'10 ABRIL (VIERNES)'!M73</f>
        <v>406065.5</v>
      </c>
      <c r="L73" s="16"/>
      <c r="M73" s="107">
        <f t="shared" si="6"/>
        <v>406210.5</v>
      </c>
      <c r="N73" s="16"/>
      <c r="O73" s="118">
        <v>145</v>
      </c>
      <c r="P73" s="16"/>
      <c r="Q73" s="16"/>
      <c r="R73" s="16"/>
      <c r="S73" s="95">
        <f t="shared" si="7"/>
        <v>8</v>
      </c>
      <c r="T73" s="16"/>
      <c r="U73" s="57">
        <f t="shared" si="8"/>
        <v>94.401041666666671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'10 ABRIL (VIERNES)'!M74</f>
        <v>413126</v>
      </c>
      <c r="L74" s="16"/>
      <c r="M74" s="107">
        <f t="shared" si="6"/>
        <v>413272</v>
      </c>
      <c r="N74" s="16"/>
      <c r="O74" s="118">
        <v>146</v>
      </c>
      <c r="P74" s="16"/>
      <c r="Q74" s="16"/>
      <c r="R74" s="16"/>
      <c r="S74" s="95">
        <f t="shared" si="7"/>
        <v>8</v>
      </c>
      <c r="T74" s="16"/>
      <c r="U74" s="57">
        <f t="shared" si="8"/>
        <v>90.796019900497512</v>
      </c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'10 ABRIL (VIERNES)'!M75</f>
        <v>678600.39999999991</v>
      </c>
      <c r="L75" s="16"/>
      <c r="M75" s="107">
        <f t="shared" si="6"/>
        <v>678727.39999999991</v>
      </c>
      <c r="N75" s="16"/>
      <c r="O75" s="118">
        <v>127</v>
      </c>
      <c r="P75" s="16"/>
      <c r="Q75" s="16"/>
      <c r="R75" s="16"/>
      <c r="S75" s="95">
        <f t="shared" si="7"/>
        <v>8</v>
      </c>
      <c r="T75" s="16"/>
      <c r="U75" s="57">
        <f t="shared" si="8"/>
        <v>87.610375275938182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'10 ABRIL (VIERNES)'!M76</f>
        <v>645607.79999999981</v>
      </c>
      <c r="L76" s="16"/>
      <c r="M76" s="107">
        <f t="shared" si="6"/>
        <v>645720.79999999981</v>
      </c>
      <c r="N76" s="16"/>
      <c r="O76" s="118">
        <v>113</v>
      </c>
      <c r="P76" s="16"/>
      <c r="Q76" s="16"/>
      <c r="R76" s="16"/>
      <c r="S76" s="95">
        <f t="shared" si="7"/>
        <v>8</v>
      </c>
      <c r="T76" s="16"/>
      <c r="U76" s="57">
        <f t="shared" si="8"/>
        <v>77.952538631346584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'10 ABRIL (VIERNES)'!M77</f>
        <v>711283.09999999974</v>
      </c>
      <c r="L77" s="16"/>
      <c r="M77" s="107">
        <f t="shared" si="6"/>
        <v>711410.09999999974</v>
      </c>
      <c r="N77" s="16"/>
      <c r="O77" s="118">
        <v>127</v>
      </c>
      <c r="P77" s="16"/>
      <c r="Q77" s="16"/>
      <c r="R77" s="16"/>
      <c r="S77" s="95">
        <f t="shared" si="7"/>
        <v>8</v>
      </c>
      <c r="T77" s="16"/>
      <c r="U77" s="57">
        <f t="shared" si="8"/>
        <v>87.033991228070178</v>
      </c>
      <c r="V77" s="58"/>
      <c r="W77" s="110"/>
      <c r="Y77" s="110"/>
      <c r="Z77" s="110"/>
    </row>
    <row r="78" spans="1:26" ht="12" customHeight="1" x14ac:dyDescent="0.2">
      <c r="A78" s="115" t="s">
        <v>157</v>
      </c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'10 ABRIL (VIERNES)'!M78</f>
        <v>670505.49999999965</v>
      </c>
      <c r="L78" s="16"/>
      <c r="M78" s="107">
        <f t="shared" si="6"/>
        <v>670591.49999999965</v>
      </c>
      <c r="N78" s="16"/>
      <c r="O78" s="118">
        <v>86</v>
      </c>
      <c r="P78" s="16"/>
      <c r="Q78" s="16"/>
      <c r="R78" s="16"/>
      <c r="S78" s="95">
        <v>6</v>
      </c>
      <c r="T78" s="16"/>
      <c r="U78" s="57">
        <f t="shared" si="8"/>
        <v>83.820662768031184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'10 ABRIL (VIERNES)'!M79</f>
        <v>669904.39999999956</v>
      </c>
      <c r="L79" s="16"/>
      <c r="M79" s="107">
        <f t="shared" si="6"/>
        <v>670014.39999999956</v>
      </c>
      <c r="N79" s="16"/>
      <c r="O79" s="118">
        <v>110</v>
      </c>
      <c r="P79" s="16"/>
      <c r="Q79" s="16"/>
      <c r="R79" s="16"/>
      <c r="S79" s="95">
        <f>+S68</f>
        <v>8</v>
      </c>
      <c r="T79" s="16"/>
      <c r="U79" s="57">
        <f t="shared" si="8"/>
        <v>76.3888888888889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'10 ABRIL (VIERNES)'!M80</f>
        <v>634587.7999999997</v>
      </c>
      <c r="L80" s="16"/>
      <c r="M80" s="107">
        <f t="shared" si="6"/>
        <v>634716.7999999997</v>
      </c>
      <c r="N80" s="16"/>
      <c r="O80" s="118">
        <v>129</v>
      </c>
      <c r="P80" s="16"/>
      <c r="Q80" s="16"/>
      <c r="R80" s="16"/>
      <c r="S80" s="95">
        <f t="shared" si="7"/>
        <v>8</v>
      </c>
      <c r="T80" s="16"/>
      <c r="U80" s="57">
        <f t="shared" si="8"/>
        <v>87.256493506493499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'10 ABRIL (VIERNES)'!M81</f>
        <v>698635.17999999982</v>
      </c>
      <c r="L81" s="16"/>
      <c r="M81" s="107">
        <f t="shared" si="6"/>
        <v>698765.17999999982</v>
      </c>
      <c r="N81" s="16"/>
      <c r="O81" s="118">
        <v>130</v>
      </c>
      <c r="P81" s="16"/>
      <c r="Q81" s="16"/>
      <c r="R81" s="16"/>
      <c r="S81" s="95">
        <f t="shared" si="7"/>
        <v>8</v>
      </c>
      <c r="T81" s="16"/>
      <c r="U81" s="57">
        <f t="shared" si="8"/>
        <v>82.070707070707073</v>
      </c>
      <c r="V81" s="58"/>
      <c r="W81" s="110"/>
      <c r="Y81" s="110"/>
      <c r="Z81" s="110"/>
    </row>
    <row r="82" spans="1:26" ht="12" customHeight="1" x14ac:dyDescent="0.2">
      <c r="A82" s="115" t="s">
        <v>161</v>
      </c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'10 ABRIL (VIERNES)'!M82</f>
        <v>620022.29999999993</v>
      </c>
      <c r="L82" s="16"/>
      <c r="M82" s="107">
        <f t="shared" si="6"/>
        <v>620097.29999999993</v>
      </c>
      <c r="N82" s="16"/>
      <c r="O82" s="118">
        <v>75</v>
      </c>
      <c r="P82" s="16"/>
      <c r="Q82" s="16"/>
      <c r="R82" s="16"/>
      <c r="S82" s="95">
        <f t="shared" si="7"/>
        <v>8</v>
      </c>
      <c r="T82" s="16"/>
      <c r="U82" s="57">
        <f t="shared" si="8"/>
        <v>61.515748031496059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'10 ABRIL (VIERNES)'!M83</f>
        <v>683065.50000000012</v>
      </c>
      <c r="L83" s="16"/>
      <c r="M83" s="107">
        <f t="shared" si="6"/>
        <v>683186.50000000012</v>
      </c>
      <c r="N83" s="16"/>
      <c r="O83" s="118">
        <v>121</v>
      </c>
      <c r="P83" s="16"/>
      <c r="Q83" s="16"/>
      <c r="R83" s="16"/>
      <c r="S83" s="95">
        <f t="shared" si="7"/>
        <v>8</v>
      </c>
      <c r="T83" s="16"/>
      <c r="U83" s="57">
        <f t="shared" si="8"/>
        <v>94.768170426065168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'10 ABRIL (VIERNES)'!M84</f>
        <v>643039.49999999988</v>
      </c>
      <c r="L84" s="16"/>
      <c r="M84" s="107">
        <f t="shared" si="6"/>
        <v>643160.49999999988</v>
      </c>
      <c r="N84" s="16"/>
      <c r="O84" s="118">
        <v>121</v>
      </c>
      <c r="P84" s="16"/>
      <c r="Q84" s="16"/>
      <c r="R84" s="16"/>
      <c r="S84" s="95">
        <f t="shared" si="7"/>
        <v>8</v>
      </c>
      <c r="T84" s="16"/>
      <c r="U84" s="57">
        <f t="shared" si="8"/>
        <v>76.3888888888889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'10 ABRIL (VIERNES)'!M85</f>
        <v>620968.73999999976</v>
      </c>
      <c r="L85" s="16"/>
      <c r="M85" s="107">
        <f t="shared" si="6"/>
        <v>621082.73999999976</v>
      </c>
      <c r="N85" s="16"/>
      <c r="O85" s="118">
        <v>114</v>
      </c>
      <c r="P85" s="16"/>
      <c r="Q85" s="16"/>
      <c r="R85" s="16"/>
      <c r="S85" s="95">
        <f t="shared" si="7"/>
        <v>8</v>
      </c>
      <c r="T85" s="16"/>
      <c r="U85" s="57">
        <f t="shared" si="8"/>
        <v>74.21875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'10 ABRIL (VIERNES)'!M86</f>
        <v>644033</v>
      </c>
      <c r="L86" s="16"/>
      <c r="M86" s="107">
        <f t="shared" si="6"/>
        <v>644154</v>
      </c>
      <c r="N86" s="16"/>
      <c r="O86" s="118">
        <v>121</v>
      </c>
      <c r="P86" s="16"/>
      <c r="Q86" s="16"/>
      <c r="R86" s="16"/>
      <c r="S86" s="95">
        <f t="shared" si="7"/>
        <v>8</v>
      </c>
      <c r="T86" s="16"/>
      <c r="U86" s="57">
        <f t="shared" si="8"/>
        <v>84.027777777777786</v>
      </c>
      <c r="V86" s="58"/>
      <c r="W86" s="110"/>
      <c r="Y86" s="110"/>
      <c r="Z86" s="110"/>
    </row>
    <row r="87" spans="1:26" ht="12" customHeight="1" x14ac:dyDescent="0.2">
      <c r="A87" s="115" t="s">
        <v>157</v>
      </c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'10 ABRIL (VIERNES)'!M87</f>
        <v>376206.2</v>
      </c>
      <c r="L87" s="16"/>
      <c r="M87" s="107">
        <f t="shared" si="6"/>
        <v>376275.20000000001</v>
      </c>
      <c r="N87" s="16"/>
      <c r="O87" s="118">
        <v>69</v>
      </c>
      <c r="P87" s="16"/>
      <c r="Q87" s="16"/>
      <c r="R87" s="16"/>
      <c r="S87" s="95">
        <v>5</v>
      </c>
      <c r="T87" s="16"/>
      <c r="U87" s="57">
        <f t="shared" si="8"/>
        <v>75.409836065573771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'10 ABRIL (VIERNES)'!M88</f>
        <v>400349</v>
      </c>
      <c r="L88" s="16"/>
      <c r="M88" s="107">
        <f t="shared" si="6"/>
        <v>400464</v>
      </c>
      <c r="N88" s="16"/>
      <c r="O88" s="118">
        <v>115</v>
      </c>
      <c r="P88" s="16"/>
      <c r="Q88" s="16"/>
      <c r="R88" s="16"/>
      <c r="S88" s="95">
        <f>+S68</f>
        <v>8</v>
      </c>
      <c r="T88" s="16"/>
      <c r="U88" s="57">
        <f t="shared" si="8"/>
        <v>74.869791666666671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'10 ABRIL (VIERNES)'!M89</f>
        <v>404632</v>
      </c>
      <c r="L89" s="16"/>
      <c r="M89" s="107">
        <f t="shared" si="6"/>
        <v>404779</v>
      </c>
      <c r="N89" s="16"/>
      <c r="O89" s="118">
        <v>147</v>
      </c>
      <c r="P89" s="16"/>
      <c r="Q89" s="16"/>
      <c r="R89" s="16"/>
      <c r="S89" s="95">
        <f t="shared" si="7"/>
        <v>8</v>
      </c>
      <c r="T89" s="16"/>
      <c r="U89" s="57">
        <f t="shared" si="8"/>
        <v>80.380577427821521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'10 ABRIL (VIERNES)'!M90</f>
        <v>388072.3</v>
      </c>
      <c r="L90" s="16"/>
      <c r="M90" s="107">
        <f t="shared" si="6"/>
        <v>388190.3</v>
      </c>
      <c r="N90" s="16"/>
      <c r="O90" s="118">
        <v>118</v>
      </c>
      <c r="P90" s="16"/>
      <c r="Q90" s="16"/>
      <c r="R90" s="16"/>
      <c r="S90" s="95">
        <f t="shared" si="7"/>
        <v>8</v>
      </c>
      <c r="T90" s="16"/>
      <c r="U90" s="57">
        <f t="shared" si="8"/>
        <v>72.303921568627445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81.194045697770932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163</v>
      </c>
      <c r="O108" s="197"/>
      <c r="P108" s="197"/>
      <c r="Q108" s="197"/>
      <c r="R108" s="8" t="s">
        <v>26</v>
      </c>
      <c r="S108" s="198" t="s">
        <v>156</v>
      </c>
      <c r="T108" s="197"/>
      <c r="U108" s="197"/>
      <c r="W108" s="8" t="s">
        <v>12</v>
      </c>
      <c r="X108" s="8"/>
      <c r="Y108" s="199">
        <v>46123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171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 t="s">
        <v>76</v>
      </c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'10 ABRIL (VIERNES)'!M125</f>
        <v>487280.39999999997</v>
      </c>
      <c r="L125" s="16"/>
      <c r="M125" s="107">
        <f>K125+O125</f>
        <v>487362.39999999997</v>
      </c>
      <c r="N125" s="16"/>
      <c r="O125" s="118">
        <v>82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61.011904761904759</v>
      </c>
      <c r="V125" s="16"/>
      <c r="W125" s="141"/>
      <c r="Y125" s="109"/>
      <c r="Z125" s="109"/>
    </row>
    <row r="126" spans="1:26" x14ac:dyDescent="0.2">
      <c r="A126" s="115" t="s">
        <v>164</v>
      </c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'10 ABRIL (VIERNES)'!M126</f>
        <v>548593.6</v>
      </c>
      <c r="L126" s="16"/>
      <c r="M126" s="107">
        <f t="shared" ref="M126:M129" si="11">K126+O126</f>
        <v>548689.6</v>
      </c>
      <c r="N126" s="16"/>
      <c r="O126" s="118">
        <v>96</v>
      </c>
      <c r="P126" s="16"/>
      <c r="R126" s="16"/>
      <c r="S126" s="64">
        <f t="shared" si="9"/>
        <v>8</v>
      </c>
      <c r="T126" s="16"/>
      <c r="U126" s="57">
        <f t="shared" si="10"/>
        <v>66.666666666666671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'10 ABRIL (VIERNES)'!M127</f>
        <v>525104.4</v>
      </c>
      <c r="L127" s="16"/>
      <c r="M127" s="107">
        <f t="shared" si="11"/>
        <v>525226.4</v>
      </c>
      <c r="N127" s="16"/>
      <c r="O127" s="118">
        <v>122</v>
      </c>
      <c r="P127" s="16"/>
      <c r="R127" s="16"/>
      <c r="S127" s="64">
        <f t="shared" si="9"/>
        <v>8</v>
      </c>
      <c r="T127" s="16"/>
      <c r="U127" s="57">
        <f t="shared" si="10"/>
        <v>84.722222222222214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'10 ABRIL (VIERNES)'!M128</f>
        <v>602859</v>
      </c>
      <c r="L128" s="16"/>
      <c r="M128" s="107">
        <f t="shared" si="11"/>
        <v>602990</v>
      </c>
      <c r="N128" s="16"/>
      <c r="O128" s="118">
        <v>131</v>
      </c>
      <c r="P128" s="16"/>
      <c r="R128" s="16"/>
      <c r="S128" s="64">
        <f t="shared" si="9"/>
        <v>8</v>
      </c>
      <c r="T128" s="16"/>
      <c r="U128" s="57">
        <f t="shared" si="10"/>
        <v>94.109195402298852</v>
      </c>
      <c r="V128" s="16"/>
      <c r="W128" s="141"/>
      <c r="Y128" s="109"/>
      <c r="Z128" s="109"/>
    </row>
    <row r="129" spans="1:26" x14ac:dyDescent="0.2">
      <c r="A129" s="115" t="s">
        <v>127</v>
      </c>
      <c r="B129" s="12"/>
      <c r="C129" s="12">
        <v>1</v>
      </c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'10 ABRIL (VIERNES)'!M129</f>
        <v>649158</v>
      </c>
      <c r="L129" s="16"/>
      <c r="M129" s="107">
        <f t="shared" si="11"/>
        <v>649239</v>
      </c>
      <c r="N129" s="16"/>
      <c r="O129" s="118">
        <v>81</v>
      </c>
      <c r="P129" s="16"/>
      <c r="R129" s="16"/>
      <c r="S129" s="64">
        <f t="shared" si="9"/>
        <v>8</v>
      </c>
      <c r="T129" s="16"/>
      <c r="U129" s="57">
        <f t="shared" si="10"/>
        <v>58.189655172413786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72.939928845101264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7.333333333333333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'10 ABRIL (VIERNES)'!M140</f>
        <v>565135.2999999997</v>
      </c>
      <c r="L140" s="16"/>
      <c r="M140" s="107">
        <f>K140+O140</f>
        <v>565251.2999999997</v>
      </c>
      <c r="N140" s="16"/>
      <c r="O140" s="118">
        <v>116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84.498834498834498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'10 ABRIL (VIERNES)'!M141</f>
        <v>655859.20000000019</v>
      </c>
      <c r="L141" s="16"/>
      <c r="M141" s="107">
        <f t="shared" ref="M141:M148" si="13">K141+O141</f>
        <v>655973.20000000019</v>
      </c>
      <c r="N141" s="16"/>
      <c r="O141" s="118">
        <v>114</v>
      </c>
      <c r="P141" s="16"/>
      <c r="R141" s="58"/>
      <c r="S141" s="64">
        <f t="shared" ref="S141:S148" si="14">+S140</f>
        <v>8</v>
      </c>
      <c r="T141" s="58"/>
      <c r="U141" s="57">
        <f t="shared" si="12"/>
        <v>87.638376383763827</v>
      </c>
      <c r="V141" s="58"/>
      <c r="W141" s="141"/>
      <c r="Y141" s="109"/>
      <c r="Z141" s="109"/>
    </row>
    <row r="142" spans="1:26" x14ac:dyDescent="0.2">
      <c r="A142" s="115" t="s">
        <v>76</v>
      </c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'10 ABRIL (VIERNES)'!M142</f>
        <v>565879.29999999981</v>
      </c>
      <c r="L142" s="16"/>
      <c r="M142" s="107">
        <f t="shared" si="13"/>
        <v>565953.29999999981</v>
      </c>
      <c r="N142" s="16"/>
      <c r="O142" s="118">
        <v>74</v>
      </c>
      <c r="P142" s="16"/>
      <c r="R142" s="58"/>
      <c r="S142" s="64">
        <f t="shared" si="14"/>
        <v>8</v>
      </c>
      <c r="T142" s="58"/>
      <c r="U142" s="57">
        <f t="shared" si="12"/>
        <v>53.71660859465738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'10 ABRIL (VIERNES)'!M143</f>
        <v>574637.79999999946</v>
      </c>
      <c r="L143" s="16"/>
      <c r="M143" s="107">
        <f t="shared" si="13"/>
        <v>574748.79999999946</v>
      </c>
      <c r="N143" s="16"/>
      <c r="O143" s="118">
        <v>111</v>
      </c>
      <c r="P143" s="16"/>
      <c r="R143" s="58"/>
      <c r="S143" s="64">
        <f t="shared" si="14"/>
        <v>8</v>
      </c>
      <c r="T143" s="58"/>
      <c r="U143" s="57">
        <f t="shared" si="12"/>
        <v>76.572847682119203</v>
      </c>
      <c r="V143" s="58"/>
      <c r="W143" s="141"/>
      <c r="Y143" s="109"/>
      <c r="Z143" s="109"/>
    </row>
    <row r="144" spans="1:26" x14ac:dyDescent="0.2">
      <c r="A144" s="115" t="s">
        <v>105</v>
      </c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'10 ABRIL (VIERNES)'!M144</f>
        <v>570022.2999999997</v>
      </c>
      <c r="L144" s="16"/>
      <c r="M144" s="107">
        <f t="shared" si="13"/>
        <v>570123.2999999997</v>
      </c>
      <c r="N144" s="16"/>
      <c r="O144" s="118">
        <v>101</v>
      </c>
      <c r="P144" s="16"/>
      <c r="R144" s="58"/>
      <c r="S144" s="64">
        <f t="shared" si="14"/>
        <v>8</v>
      </c>
      <c r="T144" s="58"/>
      <c r="U144" s="57">
        <f t="shared" si="12"/>
        <v>71.570294784580497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'10 ABRIL (VIERNES)'!M145</f>
        <v>600955.99999999953</v>
      </c>
      <c r="L145" s="16"/>
      <c r="M145" s="107">
        <f t="shared" si="13"/>
        <v>601046.99999999953</v>
      </c>
      <c r="N145" s="16"/>
      <c r="O145" s="118">
        <v>91</v>
      </c>
      <c r="P145" s="16"/>
      <c r="R145" s="58"/>
      <c r="S145" s="64">
        <f t="shared" si="14"/>
        <v>8</v>
      </c>
      <c r="T145" s="58"/>
      <c r="U145" s="57">
        <f t="shared" si="12"/>
        <v>62.568756875687569</v>
      </c>
      <c r="V145" s="58"/>
      <c r="W145" s="141"/>
      <c r="Y145" s="109"/>
      <c r="Z145" s="109"/>
    </row>
    <row r="146" spans="1:26" x14ac:dyDescent="0.2">
      <c r="A146" s="115" t="s">
        <v>157</v>
      </c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'10 ABRIL (VIERNES)'!M146</f>
        <v>555656.33999999973</v>
      </c>
      <c r="L146" s="16"/>
      <c r="M146" s="107">
        <f t="shared" si="13"/>
        <v>555691.33999999973</v>
      </c>
      <c r="N146" s="16"/>
      <c r="O146" s="118">
        <v>35</v>
      </c>
      <c r="P146" s="16"/>
      <c r="R146" s="58"/>
      <c r="S146" s="64">
        <v>2</v>
      </c>
      <c r="T146" s="58"/>
      <c r="U146" s="57">
        <f t="shared" si="12"/>
        <v>97.222222222222214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'10 ABRIL (VIERNES)'!M147</f>
        <v>573547.59999999928</v>
      </c>
      <c r="L147" s="16"/>
      <c r="M147" s="107">
        <f t="shared" si="13"/>
        <v>573630.59999999928</v>
      </c>
      <c r="N147" s="16"/>
      <c r="O147" s="118">
        <v>83</v>
      </c>
      <c r="P147" s="16"/>
      <c r="R147" s="58"/>
      <c r="S147" s="64">
        <f>+S139</f>
        <v>8</v>
      </c>
      <c r="T147" s="58"/>
      <c r="U147" s="57">
        <f t="shared" si="12"/>
        <v>56.693989071038253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'10 ABRIL (VIERNES)'!M148</f>
        <v>609627.39999999967</v>
      </c>
      <c r="L148" s="16"/>
      <c r="M148" s="107">
        <f t="shared" si="13"/>
        <v>609766.39999999967</v>
      </c>
      <c r="N148" s="16"/>
      <c r="O148" s="118">
        <v>139</v>
      </c>
      <c r="P148" s="16"/>
      <c r="R148" s="58"/>
      <c r="S148" s="64">
        <f t="shared" si="14"/>
        <v>8</v>
      </c>
      <c r="T148" s="58"/>
      <c r="U148" s="57">
        <f t="shared" si="12"/>
        <v>93.413978494623649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75.98843428972522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7.4545454545454541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'10 ABRIL (VIERNES)'!M158</f>
        <v>363257.59999999998</v>
      </c>
      <c r="L158" s="16"/>
      <c r="M158" s="107">
        <f t="shared" ref="M158:M179" si="15">K158+O158</f>
        <v>363396.6</v>
      </c>
      <c r="N158" s="16"/>
      <c r="O158" s="118">
        <v>139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72.395833333333329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'10 ABRIL (VIERNES)'!M159</f>
        <v>347509</v>
      </c>
      <c r="L159" s="16"/>
      <c r="M159" s="107">
        <f t="shared" si="15"/>
        <v>347633</v>
      </c>
      <c r="N159" s="16"/>
      <c r="O159" s="118">
        <v>124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92.261904761904759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'10 ABRIL (VIERNES)'!M160</f>
        <v>376773.3</v>
      </c>
      <c r="L160" s="16"/>
      <c r="M160" s="107">
        <f t="shared" si="15"/>
        <v>376904.3</v>
      </c>
      <c r="N160" s="16"/>
      <c r="O160" s="118">
        <v>131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71.820175438596493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'10 ABRIL (VIERNES)'!M161</f>
        <v>381382</v>
      </c>
      <c r="L161" s="16"/>
      <c r="M161" s="107">
        <f t="shared" si="15"/>
        <v>381513</v>
      </c>
      <c r="N161" s="16"/>
      <c r="O161" s="118">
        <v>131</v>
      </c>
      <c r="P161" s="16"/>
      <c r="Q161" s="16"/>
      <c r="R161" s="16"/>
      <c r="S161" s="64">
        <f t="shared" si="16"/>
        <v>8</v>
      </c>
      <c r="T161" s="16"/>
      <c r="U161" s="57">
        <f t="shared" si="17"/>
        <v>77.976190476190467</v>
      </c>
      <c r="V161" s="58"/>
      <c r="Y161" s="109"/>
      <c r="Z161" s="109"/>
    </row>
    <row r="162" spans="1:26" x14ac:dyDescent="0.2">
      <c r="A162" s="145" t="s">
        <v>127</v>
      </c>
      <c r="B162" s="146"/>
      <c r="C162" s="146">
        <v>1</v>
      </c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'10 ABRIL (VIERNES)'!M162</f>
        <v>376506.5</v>
      </c>
      <c r="L162" s="16"/>
      <c r="M162" s="107">
        <f t="shared" si="15"/>
        <v>376621.5</v>
      </c>
      <c r="N162" s="16"/>
      <c r="O162" s="118">
        <v>115</v>
      </c>
      <c r="P162" s="16"/>
      <c r="Q162" s="16"/>
      <c r="R162" s="16"/>
      <c r="S162" s="64">
        <f t="shared" si="16"/>
        <v>8</v>
      </c>
      <c r="T162" s="16"/>
      <c r="U162" s="57">
        <f t="shared" si="17"/>
        <v>74.869791666666671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'10 ABRIL (VIERNES)'!M163</f>
        <v>378670.1</v>
      </c>
      <c r="L163" s="16"/>
      <c r="M163" s="107">
        <f t="shared" si="15"/>
        <v>378815.1</v>
      </c>
      <c r="N163" s="16"/>
      <c r="O163" s="118">
        <v>145</v>
      </c>
      <c r="P163" s="16"/>
      <c r="Q163" s="16"/>
      <c r="R163" s="16"/>
      <c r="S163" s="64">
        <f t="shared" si="16"/>
        <v>8</v>
      </c>
      <c r="T163" s="16"/>
      <c r="U163" s="57">
        <f t="shared" si="17"/>
        <v>90.174129353233823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'10 ABRIL (VIERNES)'!M164</f>
        <v>595258.7999999997</v>
      </c>
      <c r="L164" s="16"/>
      <c r="M164" s="107">
        <f t="shared" si="15"/>
        <v>595384.7999999997</v>
      </c>
      <c r="N164" s="16"/>
      <c r="O164" s="118">
        <v>126</v>
      </c>
      <c r="P164" s="16"/>
      <c r="Q164" s="16"/>
      <c r="R164" s="16"/>
      <c r="S164" s="64">
        <f t="shared" si="16"/>
        <v>8</v>
      </c>
      <c r="T164" s="16"/>
      <c r="U164" s="57">
        <f t="shared" si="17"/>
        <v>86.920529801324506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'10 ABRIL (VIERNES)'!M165</f>
        <v>571432.39999999967</v>
      </c>
      <c r="L165" s="16"/>
      <c r="M165" s="107">
        <f t="shared" si="15"/>
        <v>571558.39999999967</v>
      </c>
      <c r="N165" s="16"/>
      <c r="O165" s="118">
        <v>126</v>
      </c>
      <c r="P165" s="16"/>
      <c r="Q165" s="16"/>
      <c r="R165" s="16"/>
      <c r="S165" s="64">
        <f t="shared" si="16"/>
        <v>8</v>
      </c>
      <c r="T165" s="16"/>
      <c r="U165" s="57">
        <f t="shared" si="17"/>
        <v>86.920529801324506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'10 ABRIL (VIERNES)'!M166</f>
        <v>619151.29999999946</v>
      </c>
      <c r="L166" s="16"/>
      <c r="M166" s="107">
        <f t="shared" si="15"/>
        <v>619278.29999999946</v>
      </c>
      <c r="N166" s="16"/>
      <c r="O166" s="118">
        <v>127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87.033991228070178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'10 ABRIL (VIERNES)'!M167</f>
        <v>585912.89999999909</v>
      </c>
      <c r="L167" s="16"/>
      <c r="M167" s="107">
        <f t="shared" si="15"/>
        <v>586034.89999999909</v>
      </c>
      <c r="N167" s="16"/>
      <c r="O167" s="118">
        <v>122</v>
      </c>
      <c r="P167" s="16"/>
      <c r="Q167" s="16"/>
      <c r="R167" s="16"/>
      <c r="S167" s="64">
        <f t="shared" si="16"/>
        <v>8</v>
      </c>
      <c r="T167" s="16"/>
      <c r="U167" s="57">
        <f t="shared" si="17"/>
        <v>89.181286549707593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'10 ABRIL (VIERNES)'!M168</f>
        <v>582432.69999999995</v>
      </c>
      <c r="L168" s="16"/>
      <c r="M168" s="107">
        <f t="shared" si="15"/>
        <v>582564.69999999995</v>
      </c>
      <c r="N168" s="16"/>
      <c r="O168" s="118">
        <v>132</v>
      </c>
      <c r="P168" s="16"/>
      <c r="Q168" s="16"/>
      <c r="R168" s="16"/>
      <c r="S168" s="64">
        <f t="shared" si="16"/>
        <v>8</v>
      </c>
      <c r="T168" s="16"/>
      <c r="U168" s="57">
        <f t="shared" si="17"/>
        <v>91.666666666666671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'10 ABRIL (VIERNES)'!M169</f>
        <v>554341.99999999977</v>
      </c>
      <c r="L169" s="16"/>
      <c r="M169" s="107">
        <f t="shared" si="15"/>
        <v>554467.99999999977</v>
      </c>
      <c r="N169" s="16"/>
      <c r="O169" s="118">
        <v>126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85.22727272727272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'10 ABRIL (VIERNES)'!M170</f>
        <v>614036.60000000009</v>
      </c>
      <c r="L170" s="16"/>
      <c r="M170" s="107">
        <f t="shared" si="15"/>
        <v>614173.60000000009</v>
      </c>
      <c r="N170" s="16"/>
      <c r="O170" s="118">
        <v>137</v>
      </c>
      <c r="P170" s="16"/>
      <c r="Q170" s="16"/>
      <c r="R170" s="16"/>
      <c r="S170" s="64">
        <f t="shared" si="16"/>
        <v>8</v>
      </c>
      <c r="T170" s="16"/>
      <c r="U170" s="57">
        <f t="shared" si="17"/>
        <v>86.48989898989899</v>
      </c>
      <c r="V170" s="58"/>
      <c r="Y170" s="109"/>
      <c r="Z170" s="109"/>
    </row>
    <row r="171" spans="1:26" x14ac:dyDescent="0.2">
      <c r="A171" s="115" t="s">
        <v>165</v>
      </c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'10 ABRIL (VIERNES)'!M171</f>
        <v>545752.69999999949</v>
      </c>
      <c r="L171" s="16"/>
      <c r="M171" s="107">
        <f t="shared" si="15"/>
        <v>545829.69999999949</v>
      </c>
      <c r="N171" s="16"/>
      <c r="O171" s="118">
        <v>77</v>
      </c>
      <c r="P171" s="16"/>
      <c r="Q171" s="16"/>
      <c r="R171" s="16"/>
      <c r="S171" s="64">
        <f t="shared" si="16"/>
        <v>8</v>
      </c>
      <c r="T171" s="16"/>
      <c r="U171" s="57">
        <f t="shared" si="17"/>
        <v>63.156167979002625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'10 ABRIL (VIERNES)'!M172</f>
        <v>602980.09999999974</v>
      </c>
      <c r="L172" s="16"/>
      <c r="M172" s="107">
        <f t="shared" si="15"/>
        <v>603104.09999999974</v>
      </c>
      <c r="N172" s="16"/>
      <c r="O172" s="118">
        <v>124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97.11779448621553</v>
      </c>
      <c r="V172" s="58"/>
      <c r="Y172" s="110"/>
      <c r="Z172" s="110"/>
    </row>
    <row r="173" spans="1:26" x14ac:dyDescent="0.2">
      <c r="A173" s="115" t="s">
        <v>166</v>
      </c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'10 ABRIL (VIERNES)'!M173</f>
        <v>570811.49999999977</v>
      </c>
      <c r="L173" s="16"/>
      <c r="M173" s="107">
        <f t="shared" si="15"/>
        <v>570898.49999999977</v>
      </c>
      <c r="N173" s="16"/>
      <c r="O173" s="118">
        <v>87</v>
      </c>
      <c r="P173" s="16"/>
      <c r="Q173" s="16"/>
      <c r="R173" s="16"/>
      <c r="S173" s="64">
        <f t="shared" si="16"/>
        <v>8</v>
      </c>
      <c r="T173" s="16"/>
      <c r="U173" s="57">
        <f t="shared" si="17"/>
        <v>54.924242424242422</v>
      </c>
      <c r="V173" s="58"/>
      <c r="Y173" s="109"/>
      <c r="Z173" s="109"/>
    </row>
    <row r="174" spans="1:26" x14ac:dyDescent="0.2">
      <c r="A174" s="115" t="s">
        <v>167</v>
      </c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'10 ABRIL (VIERNES)'!M174</f>
        <v>548891.29999999935</v>
      </c>
      <c r="L174" s="16"/>
      <c r="M174" s="107">
        <f t="shared" si="15"/>
        <v>548939.29999999935</v>
      </c>
      <c r="N174" s="16"/>
      <c r="O174" s="118">
        <v>48</v>
      </c>
      <c r="P174" s="16"/>
      <c r="Q174" s="16"/>
      <c r="R174" s="16"/>
      <c r="S174" s="64">
        <v>3</v>
      </c>
      <c r="T174" s="16"/>
      <c r="U174" s="57">
        <f t="shared" si="17"/>
        <v>83.333333333333343</v>
      </c>
      <c r="V174" s="58"/>
      <c r="Y174" s="110"/>
      <c r="Z174" s="110"/>
    </row>
    <row r="175" spans="1:26" x14ac:dyDescent="0.2">
      <c r="A175" s="115" t="s">
        <v>168</v>
      </c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'10 ABRIL (VIERNES)'!M175</f>
        <v>571434.19999999949</v>
      </c>
      <c r="L175" s="16"/>
      <c r="M175" s="107">
        <f t="shared" si="15"/>
        <v>571516.19999999949</v>
      </c>
      <c r="N175" s="16"/>
      <c r="O175" s="118">
        <v>82</v>
      </c>
      <c r="P175" s="16"/>
      <c r="Q175" s="16"/>
      <c r="R175" s="16"/>
      <c r="S175" s="64">
        <v>5</v>
      </c>
      <c r="T175" s="16"/>
      <c r="U175" s="57">
        <f t="shared" si="17"/>
        <v>91.111111111111114</v>
      </c>
      <c r="V175" s="58"/>
      <c r="Y175" s="110"/>
      <c r="Z175" s="110"/>
    </row>
    <row r="176" spans="1:26" x14ac:dyDescent="0.2">
      <c r="A176" s="115" t="s">
        <v>125</v>
      </c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'10 ABRIL (VIERNES)'!M176</f>
        <v>349545.5</v>
      </c>
      <c r="L176" s="16"/>
      <c r="M176" s="107">
        <f t="shared" si="15"/>
        <v>349603.5</v>
      </c>
      <c r="N176" s="16"/>
      <c r="O176" s="118">
        <v>58</v>
      </c>
      <c r="P176" s="16"/>
      <c r="Q176" s="16"/>
      <c r="R176" s="16"/>
      <c r="S176" s="64">
        <v>4</v>
      </c>
      <c r="T176" s="16"/>
      <c r="U176" s="57">
        <f t="shared" si="17"/>
        <v>79.234972677595621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'10 ABRIL (VIERNES)'!M177</f>
        <v>368802.60000000003</v>
      </c>
      <c r="L177" s="16"/>
      <c r="M177" s="107">
        <f t="shared" si="15"/>
        <v>368931.60000000003</v>
      </c>
      <c r="N177" s="16"/>
      <c r="O177" s="118">
        <v>129</v>
      </c>
      <c r="P177" s="16"/>
      <c r="Q177" s="16"/>
      <c r="R177" s="16"/>
      <c r="S177" s="64">
        <f>+S157</f>
        <v>8</v>
      </c>
      <c r="T177" s="16"/>
      <c r="U177" s="57">
        <f t="shared" si="17"/>
        <v>83.984375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'10 ABRIL (VIERNES)'!M178</f>
        <v>378558</v>
      </c>
      <c r="L178" s="16"/>
      <c r="M178" s="107">
        <f t="shared" si="15"/>
        <v>378698</v>
      </c>
      <c r="N178" s="16"/>
      <c r="O178" s="118">
        <v>140</v>
      </c>
      <c r="P178" s="16"/>
      <c r="Q178" s="16"/>
      <c r="R178" s="16"/>
      <c r="S178" s="64">
        <f t="shared" si="16"/>
        <v>8</v>
      </c>
      <c r="T178" s="16"/>
      <c r="U178" s="57">
        <f t="shared" si="17"/>
        <v>76.552930883639547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'10 ABRIL (VIERNES)'!M179</f>
        <v>361073</v>
      </c>
      <c r="L179" s="16"/>
      <c r="M179" s="107">
        <f t="shared" si="15"/>
        <v>361191</v>
      </c>
      <c r="N179" s="16"/>
      <c r="O179" s="118">
        <v>118</v>
      </c>
      <c r="P179" s="16"/>
      <c r="Q179" s="16"/>
      <c r="R179" s="16"/>
      <c r="S179" s="64">
        <f t="shared" si="16"/>
        <v>8</v>
      </c>
      <c r="T179" s="16"/>
      <c r="U179" s="57">
        <f t="shared" si="17"/>
        <v>72.303921568627445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81.575320466270838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156</v>
      </c>
      <c r="T197" s="197"/>
      <c r="U197" s="197"/>
      <c r="W197" s="8" t="s">
        <v>12</v>
      </c>
      <c r="X197" s="8"/>
      <c r="Y197" s="199">
        <v>46123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ht="12.75" customHeight="1" x14ac:dyDescent="0.2">
      <c r="A205" s="131" t="s">
        <v>9</v>
      </c>
      <c r="B205" s="191" t="s">
        <v>174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'10 ABRIL (VIERNES)'!M214</f>
        <v>492200.6</v>
      </c>
      <c r="L214" s="16"/>
      <c r="M214" s="107">
        <f>K214+O214</f>
        <v>492300.6</v>
      </c>
      <c r="N214" s="16"/>
      <c r="O214" s="118">
        <v>100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74.404761904761898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'10 ABRIL (VIERNES)'!M215</f>
        <v>550942</v>
      </c>
      <c r="L215" s="16"/>
      <c r="M215" s="107">
        <f t="shared" ref="M215:M218" si="20">K215+O215</f>
        <v>551046</v>
      </c>
      <c r="N215" s="16"/>
      <c r="O215" s="118">
        <v>104</v>
      </c>
      <c r="P215" s="16"/>
      <c r="R215" s="16"/>
      <c r="S215" s="95">
        <f t="shared" si="18"/>
        <v>8</v>
      </c>
      <c r="T215" s="16"/>
      <c r="U215" s="57">
        <f t="shared" si="19"/>
        <v>72.222222222222214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'10 ABRIL (VIERNES)'!M216</f>
        <v>532212</v>
      </c>
      <c r="L216" s="16"/>
      <c r="M216" s="107">
        <f t="shared" si="20"/>
        <v>532341</v>
      </c>
      <c r="N216" s="16"/>
      <c r="O216" s="118">
        <v>129</v>
      </c>
      <c r="P216" s="16"/>
      <c r="R216" s="16"/>
      <c r="S216" s="95">
        <f t="shared" si="18"/>
        <v>8</v>
      </c>
      <c r="T216" s="16"/>
      <c r="U216" s="57">
        <f t="shared" si="19"/>
        <v>89.583333333333329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'10 ABRIL (VIERNES)'!M217</f>
        <v>608569</v>
      </c>
      <c r="L217" s="16"/>
      <c r="M217" s="107">
        <f t="shared" si="20"/>
        <v>608680</v>
      </c>
      <c r="N217" s="16"/>
      <c r="O217" s="118">
        <v>111</v>
      </c>
      <c r="P217" s="16"/>
      <c r="R217" s="16"/>
      <c r="S217" s="95">
        <f t="shared" si="18"/>
        <v>8</v>
      </c>
      <c r="T217" s="16"/>
      <c r="U217" s="57">
        <f t="shared" si="19"/>
        <v>79.74137931034484</v>
      </c>
      <c r="V217" s="16"/>
      <c r="W217" s="141"/>
      <c r="Y217" s="109"/>
      <c r="Z217" s="109"/>
    </row>
    <row r="218" spans="1:26" x14ac:dyDescent="0.2">
      <c r="A218" s="115" t="s">
        <v>76</v>
      </c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'10 ABRIL (VIERNES)'!M218</f>
        <v>660067</v>
      </c>
      <c r="L218" s="16"/>
      <c r="M218" s="107">
        <f t="shared" si="20"/>
        <v>660151</v>
      </c>
      <c r="N218" s="16"/>
      <c r="O218" s="118">
        <v>84</v>
      </c>
      <c r="P218" s="16"/>
      <c r="R218" s="16"/>
      <c r="S218" s="95">
        <f t="shared" si="18"/>
        <v>8</v>
      </c>
      <c r="T218" s="16"/>
      <c r="U218" s="57">
        <f t="shared" si="19"/>
        <v>60.344827586206897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75.259304871373828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7.4444444444444446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'10 ABRIL (VIERNES)'!M229</f>
        <v>565465.19999999995</v>
      </c>
      <c r="L229" s="16"/>
      <c r="M229" s="107">
        <f>K229+O229</f>
        <v>565589.19999999995</v>
      </c>
      <c r="N229" s="16"/>
      <c r="O229" s="118">
        <v>124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90.326340326340329</v>
      </c>
      <c r="V229" s="58"/>
      <c r="W229" s="141"/>
      <c r="Y229" s="109"/>
      <c r="Z229" s="109"/>
    </row>
    <row r="230" spans="1:26" x14ac:dyDescent="0.2">
      <c r="A230" s="115" t="s">
        <v>105</v>
      </c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'10 ABRIL (VIERNES)'!M230</f>
        <v>656059.69999999995</v>
      </c>
      <c r="L230" s="16"/>
      <c r="M230" s="107">
        <f t="shared" ref="M230:M237" si="22">K230+O230</f>
        <v>656150.69999999995</v>
      </c>
      <c r="N230" s="16"/>
      <c r="O230" s="118">
        <v>91</v>
      </c>
      <c r="P230" s="16"/>
      <c r="R230" s="58"/>
      <c r="S230" s="95">
        <f t="shared" ref="S230:S235" si="23">+S229</f>
        <v>8</v>
      </c>
      <c r="T230" s="58"/>
      <c r="U230" s="57">
        <f t="shared" si="21"/>
        <v>69.956949569495691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'10 ABRIL (VIERNES)'!M231</f>
        <v>570167.89999999991</v>
      </c>
      <c r="L231" s="16"/>
      <c r="M231" s="107">
        <f t="shared" si="22"/>
        <v>570265.89999999991</v>
      </c>
      <c r="N231" s="16"/>
      <c r="O231" s="118">
        <v>98</v>
      </c>
      <c r="P231" s="16"/>
      <c r="R231" s="58"/>
      <c r="S231" s="95">
        <f t="shared" si="23"/>
        <v>8</v>
      </c>
      <c r="T231" s="58"/>
      <c r="U231" s="57">
        <f t="shared" si="21"/>
        <v>71.138211382113823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'10 ABRIL (VIERNES)'!M232</f>
        <v>576230.70000000007</v>
      </c>
      <c r="L232" s="16"/>
      <c r="M232" s="107">
        <f t="shared" si="22"/>
        <v>576349.70000000007</v>
      </c>
      <c r="N232" s="16"/>
      <c r="O232" s="118">
        <v>119</v>
      </c>
      <c r="P232" s="16"/>
      <c r="R232" s="58"/>
      <c r="S232" s="95">
        <f t="shared" si="23"/>
        <v>8</v>
      </c>
      <c r="T232" s="58"/>
      <c r="U232" s="57">
        <f t="shared" si="21"/>
        <v>82.0916114790287</v>
      </c>
      <c r="V232" s="58"/>
      <c r="W232" s="141"/>
      <c r="Y232" s="109"/>
      <c r="Z232" s="109"/>
    </row>
    <row r="233" spans="1:26" x14ac:dyDescent="0.2">
      <c r="A233" s="115" t="s">
        <v>170</v>
      </c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'10 ABRIL (VIERNES)'!M233</f>
        <v>569668.5</v>
      </c>
      <c r="L233" s="16"/>
      <c r="M233" s="107">
        <f t="shared" si="22"/>
        <v>569765.5</v>
      </c>
      <c r="N233" s="16"/>
      <c r="O233" s="118">
        <v>97</v>
      </c>
      <c r="P233" s="16"/>
      <c r="R233" s="58"/>
      <c r="S233" s="95">
        <v>6</v>
      </c>
      <c r="T233" s="58"/>
      <c r="U233" s="57">
        <f t="shared" si="21"/>
        <v>91.64777021919879</v>
      </c>
      <c r="V233" s="58"/>
      <c r="W233" s="141"/>
      <c r="Y233" s="110"/>
      <c r="Z233" s="110"/>
    </row>
    <row r="234" spans="1:26" x14ac:dyDescent="0.2">
      <c r="A234" s="115" t="s">
        <v>172</v>
      </c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'10 ABRIL (VIERNES)'!M234</f>
        <v>596616.6</v>
      </c>
      <c r="L234" s="16"/>
      <c r="M234" s="107">
        <f t="shared" si="22"/>
        <v>596708.6</v>
      </c>
      <c r="N234" s="16"/>
      <c r="O234" s="118">
        <v>92</v>
      </c>
      <c r="P234" s="16"/>
      <c r="R234" s="58"/>
      <c r="S234" s="95">
        <f>+S228</f>
        <v>8</v>
      </c>
      <c r="T234" s="58"/>
      <c r="U234" s="57">
        <f t="shared" si="21"/>
        <v>63.256325632563254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'10 ABRIL (VIERNES)'!M235</f>
        <v>554466.5</v>
      </c>
      <c r="L235" s="16"/>
      <c r="M235" s="107">
        <f t="shared" si="22"/>
        <v>554537.5</v>
      </c>
      <c r="N235" s="16"/>
      <c r="O235" s="118">
        <v>71</v>
      </c>
      <c r="P235" s="16"/>
      <c r="R235" s="58"/>
      <c r="S235" s="95">
        <f t="shared" si="23"/>
        <v>8</v>
      </c>
      <c r="T235" s="58"/>
      <c r="U235" s="57">
        <f t="shared" si="21"/>
        <v>49.305555555555564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'10 ABRIL (VIERNES)'!M236</f>
        <v>572172</v>
      </c>
      <c r="L236" s="16"/>
      <c r="M236" s="107">
        <f t="shared" si="22"/>
        <v>572260</v>
      </c>
      <c r="N236" s="16"/>
      <c r="O236" s="118">
        <v>88</v>
      </c>
      <c r="P236" s="16"/>
      <c r="R236" s="58"/>
      <c r="S236" s="95">
        <v>5</v>
      </c>
      <c r="T236" s="58"/>
      <c r="U236" s="57">
        <f t="shared" si="21"/>
        <v>96.174863387978149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'10 ABRIL (VIERNES)'!M237</f>
        <v>608055</v>
      </c>
      <c r="L237" s="16"/>
      <c r="M237" s="107">
        <f t="shared" si="22"/>
        <v>608162</v>
      </c>
      <c r="N237" s="16"/>
      <c r="O237" s="118">
        <v>107</v>
      </c>
      <c r="P237" s="16"/>
      <c r="R237" s="58"/>
      <c r="S237" s="95">
        <f>+S228</f>
        <v>8</v>
      </c>
      <c r="T237" s="58"/>
      <c r="U237" s="57">
        <f t="shared" si="21"/>
        <v>71.908602150537632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76.20069218920132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7.3181818181818183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'10 ABRIL (VIERNES)'!M247</f>
        <v>363542</v>
      </c>
      <c r="L247" s="16"/>
      <c r="M247" s="107">
        <f t="shared" ref="M247:M268" si="24">K247+O247</f>
        <v>363674</v>
      </c>
      <c r="N247" s="16"/>
      <c r="O247" s="118">
        <v>132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68.75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'10 ABRIL (VIERNES)'!M248</f>
        <v>343198</v>
      </c>
      <c r="L248" s="16"/>
      <c r="M248" s="107">
        <f t="shared" si="24"/>
        <v>343276</v>
      </c>
      <c r="N248" s="16"/>
      <c r="O248" s="118">
        <v>78</v>
      </c>
      <c r="P248" s="16"/>
      <c r="Q248" s="16"/>
      <c r="R248" s="16"/>
      <c r="S248" s="95">
        <f t="shared" si="25"/>
        <v>8</v>
      </c>
      <c r="T248" s="16"/>
      <c r="U248" s="57">
        <f t="shared" si="26"/>
        <v>58.035714285714285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'10 ABRIL (VIERNES)'!M249</f>
        <v>374005</v>
      </c>
      <c r="L249" s="16"/>
      <c r="M249" s="107">
        <f t="shared" si="24"/>
        <v>374143</v>
      </c>
      <c r="N249" s="16"/>
      <c r="O249" s="118">
        <v>138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75.65789473684211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'10 ABRIL (VIERNES)'!M250</f>
        <v>379915</v>
      </c>
      <c r="L250" s="16"/>
      <c r="M250" s="107">
        <f t="shared" si="24"/>
        <v>380055</v>
      </c>
      <c r="N250" s="16"/>
      <c r="O250" s="118">
        <v>140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83.333333333333343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'10 ABRIL (VIERNES)'!M251</f>
        <v>373464</v>
      </c>
      <c r="L251" s="16"/>
      <c r="M251" s="107">
        <f t="shared" si="24"/>
        <v>373598</v>
      </c>
      <c r="N251" s="16"/>
      <c r="O251" s="118">
        <v>134</v>
      </c>
      <c r="P251" s="16"/>
      <c r="Q251" s="16"/>
      <c r="R251" s="16"/>
      <c r="S251" s="95">
        <f t="shared" si="25"/>
        <v>8</v>
      </c>
      <c r="T251" s="16"/>
      <c r="U251" s="57">
        <f t="shared" si="26"/>
        <v>87.239583333333329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'10 ABRIL (VIERNES)'!M252</f>
        <v>378985</v>
      </c>
      <c r="L252" s="16"/>
      <c r="M252" s="107">
        <f t="shared" si="24"/>
        <v>379126</v>
      </c>
      <c r="N252" s="16"/>
      <c r="O252" s="118">
        <v>141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87.686567164179095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'10 ABRIL (VIERNES)'!M253</f>
        <v>607665.49999999988</v>
      </c>
      <c r="L253" s="16"/>
      <c r="M253" s="107">
        <f t="shared" si="24"/>
        <v>607776.49999999988</v>
      </c>
      <c r="N253" s="16"/>
      <c r="O253" s="118">
        <v>111</v>
      </c>
      <c r="P253" s="16"/>
      <c r="Q253" s="16"/>
      <c r="R253" s="16"/>
      <c r="S253" s="95">
        <f t="shared" si="25"/>
        <v>8</v>
      </c>
      <c r="T253" s="16"/>
      <c r="U253" s="57">
        <f t="shared" si="26"/>
        <v>76.572847682119203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'10 ABRIL (VIERNES)'!M254</f>
        <v>579382.19999999995</v>
      </c>
      <c r="L254" s="16"/>
      <c r="M254" s="107">
        <f t="shared" si="24"/>
        <v>579507.19999999995</v>
      </c>
      <c r="N254" s="16"/>
      <c r="O254" s="118">
        <v>125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86.230684326710815</v>
      </c>
      <c r="V254" s="58"/>
      <c r="Y254" s="109"/>
      <c r="Z254" s="109"/>
    </row>
    <row r="255" spans="1:26" x14ac:dyDescent="0.2">
      <c r="A255" s="115" t="s">
        <v>106</v>
      </c>
      <c r="B255" s="12">
        <v>1</v>
      </c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'10 ABRIL (VIERNES)'!M255</f>
        <v>632833.19999999995</v>
      </c>
      <c r="L255" s="16"/>
      <c r="M255" s="107">
        <f t="shared" si="24"/>
        <v>632875.19999999995</v>
      </c>
      <c r="N255" s="16"/>
      <c r="O255" s="118">
        <v>42</v>
      </c>
      <c r="P255" s="16"/>
      <c r="Q255" s="16"/>
      <c r="R255" s="16"/>
      <c r="S255" s="95">
        <f t="shared" si="25"/>
        <v>8</v>
      </c>
      <c r="T255" s="16"/>
      <c r="U255" s="57">
        <f t="shared" si="26"/>
        <v>28.782894736842103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'10 ABRIL (VIERNES)'!M256</f>
        <v>597083</v>
      </c>
      <c r="L256" s="16"/>
      <c r="M256" s="107">
        <f t="shared" si="24"/>
        <v>597148</v>
      </c>
      <c r="N256" s="16"/>
      <c r="O256" s="118">
        <v>65</v>
      </c>
      <c r="P256" s="16"/>
      <c r="Q256" s="16"/>
      <c r="R256" s="16"/>
      <c r="S256" s="95">
        <f t="shared" si="25"/>
        <v>8</v>
      </c>
      <c r="T256" s="16"/>
      <c r="U256" s="57">
        <f t="shared" si="26"/>
        <v>47.514619883040936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'10 ABRIL (VIERNES)'!M257</f>
        <v>591225</v>
      </c>
      <c r="L257" s="16"/>
      <c r="M257" s="107">
        <f t="shared" si="24"/>
        <v>591341</v>
      </c>
      <c r="N257" s="16"/>
      <c r="O257" s="118">
        <v>116</v>
      </c>
      <c r="P257" s="16"/>
      <c r="Q257" s="16"/>
      <c r="R257" s="16"/>
      <c r="S257" s="95">
        <f t="shared" si="25"/>
        <v>8</v>
      </c>
      <c r="T257" s="16"/>
      <c r="U257" s="57">
        <f t="shared" si="26"/>
        <v>80.555555555555557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'10 ABRIL (VIERNES)'!M258</f>
        <v>564206.80000000005</v>
      </c>
      <c r="L258" s="16"/>
      <c r="M258" s="107">
        <f t="shared" si="24"/>
        <v>564314.80000000005</v>
      </c>
      <c r="N258" s="16"/>
      <c r="O258" s="118">
        <v>108</v>
      </c>
      <c r="P258" s="16"/>
      <c r="Q258" s="16"/>
      <c r="R258" s="16"/>
      <c r="S258" s="95">
        <f t="shared" si="25"/>
        <v>8</v>
      </c>
      <c r="T258" s="16"/>
      <c r="U258" s="57">
        <f t="shared" si="26"/>
        <v>73.05194805194806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'10 ABRIL (VIERNES)'!M259</f>
        <v>619843.19999999995</v>
      </c>
      <c r="L259" s="16"/>
      <c r="M259" s="107">
        <f t="shared" si="24"/>
        <v>619979.19999999995</v>
      </c>
      <c r="N259" s="16"/>
      <c r="O259" s="118">
        <v>136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85.858585858585855</v>
      </c>
      <c r="V259" s="58"/>
      <c r="Y259" s="109"/>
      <c r="Z259" s="109"/>
    </row>
    <row r="260" spans="1:26" x14ac:dyDescent="0.2">
      <c r="A260" s="115" t="s">
        <v>98</v>
      </c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'10 ABRIL (VIERNES)'!M260</f>
        <v>548150.19999999995</v>
      </c>
      <c r="L260" s="16"/>
      <c r="M260" s="107">
        <f t="shared" si="24"/>
        <v>548202.19999999995</v>
      </c>
      <c r="N260" s="16"/>
      <c r="O260" s="118">
        <v>52</v>
      </c>
      <c r="P260" s="16"/>
      <c r="Q260" s="16"/>
      <c r="R260" s="16"/>
      <c r="S260" s="95">
        <v>4</v>
      </c>
      <c r="T260" s="16"/>
      <c r="U260" s="57">
        <f t="shared" si="26"/>
        <v>85.30183727034121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'10 ABRIL (VIERNES)'!M261</f>
        <v>610755.80000000005</v>
      </c>
      <c r="L261" s="16"/>
      <c r="M261" s="107">
        <f t="shared" si="24"/>
        <v>610879.80000000005</v>
      </c>
      <c r="N261" s="16"/>
      <c r="O261" s="118">
        <v>124</v>
      </c>
      <c r="P261" s="16"/>
      <c r="Q261" s="16"/>
      <c r="R261" s="16"/>
      <c r="S261" s="95">
        <f>+S246</f>
        <v>8</v>
      </c>
      <c r="T261" s="16"/>
      <c r="U261" s="57">
        <f t="shared" si="26"/>
        <v>97.11779448621553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'10 ABRIL (VIERNES)'!M262</f>
        <v>576675.79999999993</v>
      </c>
      <c r="L262" s="16"/>
      <c r="M262" s="107">
        <f t="shared" si="24"/>
        <v>576766.79999999993</v>
      </c>
      <c r="N262" s="16"/>
      <c r="O262" s="118">
        <v>91</v>
      </c>
      <c r="P262" s="16"/>
      <c r="Q262" s="16"/>
      <c r="R262" s="16"/>
      <c r="S262" s="95">
        <f t="shared" si="25"/>
        <v>8</v>
      </c>
      <c r="T262" s="16"/>
      <c r="U262" s="57">
        <f t="shared" si="26"/>
        <v>57.449494949494948</v>
      </c>
      <c r="V262" s="58"/>
      <c r="Y262" s="109"/>
      <c r="Z262" s="109"/>
    </row>
    <row r="263" spans="1:26" x14ac:dyDescent="0.2">
      <c r="A263" s="115" t="s">
        <v>173</v>
      </c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'10 ABRIL (VIERNES)'!M263</f>
        <v>557093.1</v>
      </c>
      <c r="L263" s="16"/>
      <c r="M263" s="107">
        <f t="shared" si="24"/>
        <v>557115.1</v>
      </c>
      <c r="N263" s="16"/>
      <c r="O263" s="118">
        <v>22</v>
      </c>
      <c r="P263" s="16"/>
      <c r="Q263" s="16"/>
      <c r="R263" s="16"/>
      <c r="S263" s="95">
        <v>1.5</v>
      </c>
      <c r="T263" s="16"/>
      <c r="U263" s="57">
        <f t="shared" si="26"/>
        <v>76.3888888888889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'10 ABRIL (VIERNES)'!M264</f>
        <v>577823.9</v>
      </c>
      <c r="L264" s="16"/>
      <c r="M264" s="107">
        <f t="shared" si="24"/>
        <v>577931.9</v>
      </c>
      <c r="N264" s="16"/>
      <c r="O264" s="118">
        <v>108</v>
      </c>
      <c r="P264" s="16"/>
      <c r="Q264" s="16"/>
      <c r="R264" s="16"/>
      <c r="S264" s="95">
        <f>+S246</f>
        <v>8</v>
      </c>
      <c r="T264" s="16"/>
      <c r="U264" s="57">
        <f t="shared" si="26"/>
        <v>75</v>
      </c>
      <c r="V264" s="58"/>
      <c r="Y264" s="110"/>
      <c r="Z264" s="110"/>
    </row>
    <row r="265" spans="1:26" x14ac:dyDescent="0.2">
      <c r="A265" s="115" t="s">
        <v>169</v>
      </c>
      <c r="B265" s="12">
        <v>1</v>
      </c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'10 ABRIL (VIERNES)'!M265</f>
        <v>345373.4</v>
      </c>
      <c r="L265" s="16"/>
      <c r="M265" s="107">
        <f t="shared" si="24"/>
        <v>345428.4</v>
      </c>
      <c r="N265" s="16"/>
      <c r="O265" s="118">
        <v>55</v>
      </c>
      <c r="P265" s="16"/>
      <c r="Q265" s="16"/>
      <c r="R265" s="16"/>
      <c r="S265" s="95">
        <v>3.5</v>
      </c>
      <c r="T265" s="16"/>
      <c r="U265" s="57">
        <f t="shared" si="26"/>
        <v>85.870413739266198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'10 ABRIL (VIERNES)'!M266</f>
        <v>368571</v>
      </c>
      <c r="L266" s="16"/>
      <c r="M266" s="107">
        <f t="shared" si="24"/>
        <v>368698</v>
      </c>
      <c r="N266" s="16"/>
      <c r="O266" s="118">
        <v>127</v>
      </c>
      <c r="P266" s="16"/>
      <c r="Q266" s="16"/>
      <c r="R266" s="16"/>
      <c r="S266" s="95">
        <f>+S246</f>
        <v>8</v>
      </c>
      <c r="T266" s="16"/>
      <c r="U266" s="57">
        <f t="shared" si="26"/>
        <v>82.682291666666671</v>
      </c>
      <c r="V266" s="58"/>
      <c r="Y266" s="110"/>
      <c r="Z266" s="110"/>
    </row>
    <row r="267" spans="1:26" x14ac:dyDescent="0.2">
      <c r="A267" s="115" t="s">
        <v>127</v>
      </c>
      <c r="B267" s="12"/>
      <c r="C267" s="12">
        <v>1</v>
      </c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'10 ABRIL (VIERNES)'!M267</f>
        <v>376095</v>
      </c>
      <c r="L267" s="16"/>
      <c r="M267" s="107">
        <f t="shared" si="24"/>
        <v>376220</v>
      </c>
      <c r="N267" s="16"/>
      <c r="O267" s="118">
        <v>125</v>
      </c>
      <c r="P267" s="16"/>
      <c r="Q267" s="16"/>
      <c r="R267" s="16"/>
      <c r="S267" s="95">
        <f t="shared" si="25"/>
        <v>8</v>
      </c>
      <c r="T267" s="16"/>
      <c r="U267" s="57">
        <f t="shared" si="26"/>
        <v>68.350831146106728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'10 ABRIL (VIERNES)'!M268</f>
        <v>361769</v>
      </c>
      <c r="L268" s="16"/>
      <c r="M268" s="107">
        <f t="shared" si="24"/>
        <v>361899</v>
      </c>
      <c r="N268" s="16"/>
      <c r="O268" s="118">
        <v>130</v>
      </c>
      <c r="P268" s="16"/>
      <c r="Q268" s="16"/>
      <c r="R268" s="16"/>
      <c r="S268" s="95">
        <f t="shared" si="25"/>
        <v>8</v>
      </c>
      <c r="T268" s="16"/>
      <c r="U268" s="57">
        <f t="shared" si="26"/>
        <v>79.656862745098039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74.867665629103783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PfcbbX9Gy0uSgHFVA2Newei7DAwoQk6+vNdGMcO1a7laRGqmcbM3TPvTfWqZ0wZ3vxEATHWDLAmye1zPWugw9g==" saltValue="ynOIWmQjG/95GhnHNii51A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1098" priority="228" stopIfTrue="1" operator="equal">
      <formula>1</formula>
    </cfRule>
  </conditionalFormatting>
  <conditionalFormatting sqref="B100:D101">
    <cfRule type="cellIs" dxfId="1097" priority="68" stopIfTrue="1" operator="equal">
      <formula>1</formula>
    </cfRule>
  </conditionalFormatting>
  <conditionalFormatting sqref="B189:D190">
    <cfRule type="cellIs" dxfId="1096" priority="51" stopIfTrue="1" operator="equal">
      <formula>1</formula>
    </cfRule>
  </conditionalFormatting>
  <conditionalFormatting sqref="B278:D279">
    <cfRule type="cellIs" dxfId="1095" priority="34" stopIfTrue="1" operator="equal">
      <formula>1</formula>
    </cfRule>
  </conditionalFormatting>
  <conditionalFormatting sqref="B303:D308 B318:D326 B336:D357">
    <cfRule type="cellIs" dxfId="1094" priority="207" stopIfTrue="1" operator="equal">
      <formula>1</formula>
    </cfRule>
  </conditionalFormatting>
  <conditionalFormatting sqref="B367:D368">
    <cfRule type="cellIs" dxfId="1093" priority="17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092" priority="227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1091" priority="226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090" priority="205" stopIfTrue="1" operator="equal">
      <formula>0</formula>
    </cfRule>
    <cfRule type="cellIs" dxfId="1089" priority="206" stopIfTrue="1" operator="notEqual">
      <formula>0</formula>
    </cfRule>
  </conditionalFormatting>
  <conditionalFormatting sqref="H36:H41">
    <cfRule type="cellIs" dxfId="1088" priority="80" operator="lessThan">
      <formula>330</formula>
    </cfRule>
  </conditionalFormatting>
  <conditionalFormatting sqref="H51:H59">
    <cfRule type="cellIs" dxfId="1087" priority="79" operator="lessThan">
      <formula>360</formula>
    </cfRule>
  </conditionalFormatting>
  <conditionalFormatting sqref="H69:H74 H87:H90">
    <cfRule type="cellIs" dxfId="1086" priority="77" operator="lessThan">
      <formula>400</formula>
    </cfRule>
  </conditionalFormatting>
  <conditionalFormatting sqref="H75:H86">
    <cfRule type="cellIs" dxfId="1085" priority="78" operator="lessThan">
      <formula>360</formula>
    </cfRule>
  </conditionalFormatting>
  <conditionalFormatting sqref="H125:H130">
    <cfRule type="cellIs" dxfId="1084" priority="76" operator="lessThan">
      <formula>330</formula>
    </cfRule>
  </conditionalFormatting>
  <conditionalFormatting sqref="H140:H148">
    <cfRule type="cellIs" dxfId="1083" priority="75" operator="lessThan">
      <formula>360</formula>
    </cfRule>
  </conditionalFormatting>
  <conditionalFormatting sqref="H158:H163 H176:H179">
    <cfRule type="cellIs" dxfId="1082" priority="73" operator="lessThan">
      <formula>400</formula>
    </cfRule>
  </conditionalFormatting>
  <conditionalFormatting sqref="H164:H175">
    <cfRule type="cellIs" dxfId="1081" priority="74" operator="lessThan">
      <formula>360</formula>
    </cfRule>
  </conditionalFormatting>
  <conditionalFormatting sqref="H214:H219">
    <cfRule type="cellIs" dxfId="1080" priority="69" operator="lessThan">
      <formula>330</formula>
    </cfRule>
  </conditionalFormatting>
  <conditionalFormatting sqref="H228:H237">
    <cfRule type="cellIs" dxfId="1079" priority="70" operator="lessThan">
      <formula>360</formula>
    </cfRule>
  </conditionalFormatting>
  <conditionalFormatting sqref="H247:H252 H265:H268">
    <cfRule type="cellIs" dxfId="1078" priority="71" operator="lessThan">
      <formula>400</formula>
    </cfRule>
  </conditionalFormatting>
  <conditionalFormatting sqref="H253:H264">
    <cfRule type="cellIs" dxfId="1077" priority="72" operator="lessThan">
      <formula>360</formula>
    </cfRule>
  </conditionalFormatting>
  <conditionalFormatting sqref="H303:H308">
    <cfRule type="cellIs" dxfId="1076" priority="200" operator="lessThan">
      <formula>330</formula>
    </cfRule>
  </conditionalFormatting>
  <conditionalFormatting sqref="H318:H326 H342:H353">
    <cfRule type="cellIs" dxfId="1075" priority="199" operator="lessThan">
      <formula>360</formula>
    </cfRule>
  </conditionalFormatting>
  <conditionalFormatting sqref="H336:H341 H354:H357">
    <cfRule type="cellIs" dxfId="1074" priority="197" operator="lessThan">
      <formula>400</formula>
    </cfRule>
  </conditionalFormatting>
  <conditionalFormatting sqref="K95:K96 M95:M96 O95:O96 A100:A101">
    <cfRule type="cellIs" dxfId="1073" priority="66" stopIfTrue="1" operator="equal">
      <formula>0</formula>
    </cfRule>
    <cfRule type="cellIs" dxfId="1072" priority="67" stopIfTrue="1" operator="notEqual">
      <formula>0</formula>
    </cfRule>
  </conditionalFormatting>
  <conditionalFormatting sqref="K95:K96 M95:M96 O95:O96">
    <cfRule type="cellIs" dxfId="1071" priority="65" stopIfTrue="1" operator="notEqual">
      <formula>0</formula>
    </cfRule>
    <cfRule type="cellIs" dxfId="1070" priority="64" stopIfTrue="1" operator="equal">
      <formula>0</formula>
    </cfRule>
    <cfRule type="cellIs" dxfId="1069" priority="63" stopIfTrue="1" operator="notEqual">
      <formula>0</formula>
    </cfRule>
    <cfRule type="cellIs" dxfId="1068" priority="62" stopIfTrue="1" operator="equal">
      <formula>0</formula>
    </cfRule>
  </conditionalFormatting>
  <conditionalFormatting sqref="K100:K101">
    <cfRule type="cellIs" dxfId="1067" priority="52" stopIfTrue="1" operator="equal">
      <formula>0</formula>
    </cfRule>
    <cfRule type="cellIs" dxfId="1066" priority="53" stopIfTrue="1" operator="notEqual">
      <formula>0</formula>
    </cfRule>
  </conditionalFormatting>
  <conditionalFormatting sqref="K184:K185 M184:M185 O184:O185 A189:A190">
    <cfRule type="cellIs" dxfId="1065" priority="50" stopIfTrue="1" operator="notEqual">
      <formula>0</formula>
    </cfRule>
    <cfRule type="cellIs" dxfId="1064" priority="49" stopIfTrue="1" operator="equal">
      <formula>0</formula>
    </cfRule>
  </conditionalFormatting>
  <conditionalFormatting sqref="K184:K185 M184:M185 O184:O185">
    <cfRule type="cellIs" dxfId="1063" priority="46" stopIfTrue="1" operator="notEqual">
      <formula>0</formula>
    </cfRule>
    <cfRule type="cellIs" dxfId="1062" priority="45" stopIfTrue="1" operator="equal">
      <formula>0</formula>
    </cfRule>
    <cfRule type="cellIs" dxfId="1061" priority="48" stopIfTrue="1" operator="notEqual">
      <formula>0</formula>
    </cfRule>
    <cfRule type="cellIs" dxfId="1060" priority="47" stopIfTrue="1" operator="equal">
      <formula>0</formula>
    </cfRule>
  </conditionalFormatting>
  <conditionalFormatting sqref="K189:K190">
    <cfRule type="cellIs" dxfId="1059" priority="36" stopIfTrue="1" operator="notEqual">
      <formula>0</formula>
    </cfRule>
    <cfRule type="cellIs" dxfId="1058" priority="35" stopIfTrue="1" operator="equal">
      <formula>0</formula>
    </cfRule>
  </conditionalFormatting>
  <conditionalFormatting sqref="K273:K274 M273:M274 O273:O274 A278:A279">
    <cfRule type="cellIs" dxfId="1057" priority="33" stopIfTrue="1" operator="notEqual">
      <formula>0</formula>
    </cfRule>
    <cfRule type="cellIs" dxfId="1056" priority="32" stopIfTrue="1" operator="equal">
      <formula>0</formula>
    </cfRule>
  </conditionalFormatting>
  <conditionalFormatting sqref="K273:K274 M273:M274 O273:O274">
    <cfRule type="cellIs" dxfId="1055" priority="31" stopIfTrue="1" operator="notEqual">
      <formula>0</formula>
    </cfRule>
    <cfRule type="cellIs" dxfId="1054" priority="30" stopIfTrue="1" operator="equal">
      <formula>0</formula>
    </cfRule>
    <cfRule type="cellIs" dxfId="1053" priority="28" stopIfTrue="1" operator="equal">
      <formula>0</formula>
    </cfRule>
    <cfRule type="cellIs" dxfId="1052" priority="29" stopIfTrue="1" operator="notEqual">
      <formula>0</formula>
    </cfRule>
  </conditionalFormatting>
  <conditionalFormatting sqref="K278:K279">
    <cfRule type="cellIs" dxfId="1051" priority="19" stopIfTrue="1" operator="notEqual">
      <formula>0</formula>
    </cfRule>
    <cfRule type="cellIs" dxfId="1050" priority="18" stopIfTrue="1" operator="equal">
      <formula>0</formula>
    </cfRule>
  </conditionalFormatting>
  <conditionalFormatting sqref="K362:K363 M362:M363 O362:O363 A367:A368">
    <cfRule type="cellIs" dxfId="1049" priority="15" stopIfTrue="1" operator="equal">
      <formula>0</formula>
    </cfRule>
    <cfRule type="cellIs" dxfId="1048" priority="16" stopIfTrue="1" operator="notEqual">
      <formula>0</formula>
    </cfRule>
  </conditionalFormatting>
  <conditionalFormatting sqref="K362:K363 M362:M363 O362:O363">
    <cfRule type="cellIs" dxfId="1047" priority="12" stopIfTrue="1" operator="notEqual">
      <formula>0</formula>
    </cfRule>
    <cfRule type="cellIs" dxfId="1046" priority="13" stopIfTrue="1" operator="equal">
      <formula>0</formula>
    </cfRule>
    <cfRule type="cellIs" dxfId="1045" priority="14" stopIfTrue="1" operator="notEqual">
      <formula>0</formula>
    </cfRule>
    <cfRule type="cellIs" dxfId="1044" priority="11" stopIfTrue="1" operator="equal">
      <formula>0</formula>
    </cfRule>
  </conditionalFormatting>
  <conditionalFormatting sqref="K367:K368">
    <cfRule type="cellIs" dxfId="1043" priority="2" stopIfTrue="1" operator="notEqual">
      <formula>0</formula>
    </cfRule>
    <cfRule type="cellIs" dxfId="1042" priority="1" stopIfTrue="1" operator="equal">
      <formula>0</formula>
    </cfRule>
  </conditionalFormatting>
  <conditionalFormatting sqref="M100:M101">
    <cfRule type="cellIs" dxfId="1041" priority="54" stopIfTrue="1" operator="equal">
      <formula>0</formula>
    </cfRule>
    <cfRule type="cellIs" dxfId="1040" priority="55" stopIfTrue="1" operator="notEqual">
      <formula>0</formula>
    </cfRule>
  </conditionalFormatting>
  <conditionalFormatting sqref="M189:M190">
    <cfRule type="cellIs" dxfId="1039" priority="38" stopIfTrue="1" operator="notEqual">
      <formula>0</formula>
    </cfRule>
    <cfRule type="cellIs" dxfId="1038" priority="37" stopIfTrue="1" operator="equal">
      <formula>0</formula>
    </cfRule>
  </conditionalFormatting>
  <conditionalFormatting sqref="M278:M279">
    <cfRule type="cellIs" dxfId="1037" priority="20" stopIfTrue="1" operator="equal">
      <formula>0</formula>
    </cfRule>
    <cfRule type="cellIs" dxfId="1036" priority="21" stopIfTrue="1" operator="notEqual">
      <formula>0</formula>
    </cfRule>
  </conditionalFormatting>
  <conditionalFormatting sqref="M367:M368">
    <cfRule type="cellIs" dxfId="1035" priority="4" stopIfTrue="1" operator="notEqual">
      <formula>0</formula>
    </cfRule>
    <cfRule type="cellIs" dxfId="1034" priority="3" stopIfTrue="1" operator="equal">
      <formula>0</formula>
    </cfRule>
  </conditionalFormatting>
  <conditionalFormatting sqref="S36:S41 S51:S59 S69:S90 S125:S130 S140:S148 S158:S179 S214:S219 S229:S237 S247:S268">
    <cfRule type="cellIs" dxfId="1033" priority="223" operator="lessThan">
      <formula>8</formula>
    </cfRule>
  </conditionalFormatting>
  <conditionalFormatting sqref="S99">
    <cfRule type="cellIs" dxfId="1032" priority="60" stopIfTrue="1" operator="equal">
      <formula>0</formula>
    </cfRule>
    <cfRule type="cellIs" dxfId="1031" priority="61" stopIfTrue="1" operator="notEqual">
      <formula>0</formula>
    </cfRule>
  </conditionalFormatting>
  <conditionalFormatting sqref="S188">
    <cfRule type="cellIs" dxfId="1030" priority="44" stopIfTrue="1" operator="notEqual">
      <formula>0</formula>
    </cfRule>
    <cfRule type="cellIs" dxfId="1029" priority="43" stopIfTrue="1" operator="equal">
      <formula>0</formula>
    </cfRule>
  </conditionalFormatting>
  <conditionalFormatting sqref="S277">
    <cfRule type="cellIs" dxfId="1028" priority="26" stopIfTrue="1" operator="equal">
      <formula>0</formula>
    </cfRule>
    <cfRule type="cellIs" dxfId="1027" priority="27" stopIfTrue="1" operator="notEqual">
      <formula>0</formula>
    </cfRule>
  </conditionalFormatting>
  <conditionalFormatting sqref="S303:S308 S318:S326 S336:S357">
    <cfRule type="cellIs" dxfId="1026" priority="202" operator="lessThan">
      <formula>8</formula>
    </cfRule>
  </conditionalFormatting>
  <conditionalFormatting sqref="S366">
    <cfRule type="cellIs" dxfId="1025" priority="9" stopIfTrue="1" operator="equal">
      <formula>0</formula>
    </cfRule>
    <cfRule type="cellIs" dxfId="1024" priority="10" stopIfTrue="1" operator="notEqual">
      <formula>0</formula>
    </cfRule>
  </conditionalFormatting>
  <conditionalFormatting sqref="U36:U41 U51:U59 U125:U130 U140:U148 U214:U219 U229:U237">
    <cfRule type="cellIs" dxfId="1023" priority="222" operator="lessThan">
      <formula>70</formula>
    </cfRule>
  </conditionalFormatting>
  <conditionalFormatting sqref="U69:U90 U158:U179 U247:U268 U336:U357">
    <cfRule type="cellIs" dxfId="1022" priority="212" operator="lessThan">
      <formula>70</formula>
    </cfRule>
  </conditionalFormatting>
  <conditionalFormatting sqref="U69:U90 U158:U179 U247:U268">
    <cfRule type="cellIs" dxfId="1021" priority="211" operator="lessThan">
      <formula>70</formula>
    </cfRule>
    <cfRule type="cellIs" dxfId="1020" priority="215" operator="lessThan">
      <formula>70</formula>
    </cfRule>
  </conditionalFormatting>
  <conditionalFormatting sqref="U100:U101">
    <cfRule type="cellIs" dxfId="1019" priority="59" operator="lessThan">
      <formula>70</formula>
    </cfRule>
    <cfRule type="cellIs" dxfId="1018" priority="58" operator="lessThan">
      <formula>70</formula>
    </cfRule>
    <cfRule type="cellIs" dxfId="1017" priority="57" operator="lessThan">
      <formula>70</formula>
    </cfRule>
    <cfRule type="cellIs" dxfId="1016" priority="56" operator="lessThan">
      <formula>70</formula>
    </cfRule>
  </conditionalFormatting>
  <conditionalFormatting sqref="U189:U190">
    <cfRule type="cellIs" dxfId="1015" priority="42" operator="lessThan">
      <formula>70</formula>
    </cfRule>
    <cfRule type="cellIs" dxfId="1014" priority="41" operator="lessThan">
      <formula>70</formula>
    </cfRule>
    <cfRule type="cellIs" dxfId="1013" priority="39" operator="lessThan">
      <formula>70</formula>
    </cfRule>
    <cfRule type="cellIs" dxfId="1012" priority="40" operator="lessThan">
      <formula>70</formula>
    </cfRule>
  </conditionalFormatting>
  <conditionalFormatting sqref="U278:U279">
    <cfRule type="cellIs" dxfId="1011" priority="22" operator="lessThan">
      <formula>70</formula>
    </cfRule>
    <cfRule type="cellIs" dxfId="1010" priority="23" operator="lessThan">
      <formula>70</formula>
    </cfRule>
    <cfRule type="cellIs" dxfId="1009" priority="25" operator="lessThan">
      <formula>70</formula>
    </cfRule>
    <cfRule type="cellIs" dxfId="1008" priority="24" operator="lessThan">
      <formula>70</formula>
    </cfRule>
  </conditionalFormatting>
  <conditionalFormatting sqref="U303:U308 U318:U326">
    <cfRule type="cellIs" dxfId="1007" priority="201" operator="lessThan">
      <formula>70</formula>
    </cfRule>
  </conditionalFormatting>
  <conditionalFormatting sqref="U336:U357 U69:U90 U158:U179 U247:U268">
    <cfRule type="cellIs" dxfId="1006" priority="210" operator="lessThan">
      <formula>70</formula>
    </cfRule>
  </conditionalFormatting>
  <conditionalFormatting sqref="U336:U357">
    <cfRule type="cellIs" dxfId="1005" priority="191" operator="lessThan">
      <formula>70</formula>
    </cfRule>
    <cfRule type="cellIs" dxfId="1004" priority="190" operator="lessThan">
      <formula>70</formula>
    </cfRule>
    <cfRule type="cellIs" dxfId="1003" priority="189" operator="lessThan">
      <formula>70</formula>
    </cfRule>
    <cfRule type="cellIs" dxfId="1002" priority="194" operator="lessThan">
      <formula>70</formula>
    </cfRule>
  </conditionalFormatting>
  <conditionalFormatting sqref="U367:U368">
    <cfRule type="cellIs" dxfId="1001" priority="8" operator="lessThan">
      <formula>70</formula>
    </cfRule>
    <cfRule type="cellIs" dxfId="1000" priority="6" operator="lessThan">
      <formula>70</formula>
    </cfRule>
    <cfRule type="cellIs" dxfId="999" priority="7" operator="lessThan">
      <formula>70</formula>
    </cfRule>
    <cfRule type="cellIs" dxfId="998" priority="5" operator="lessThan">
      <formula>70</formula>
    </cfRule>
  </conditionalFormatting>
  <conditionalFormatting sqref="W36:W41 W51:W58 W125:W130 W140:W147 W214:W219 W229:W236 W303:W308 W318:W325">
    <cfRule type="cellIs" dxfId="997" priority="225" stopIfTrue="1" operator="greaterThan">
      <formula>64</formula>
    </cfRule>
  </conditionalFormatting>
  <conditionalFormatting sqref="W303:W308 W318:W325 W36:W41 W51:W58 W125:W130 W140:W147 W214:W219 W229:W236">
    <cfRule type="cellIs" dxfId="996" priority="224" stopIfTrue="1" operator="equal">
      <formula>0</formula>
    </cfRule>
  </conditionalFormatting>
  <conditionalFormatting sqref="W303:W308 W318:W325">
    <cfRule type="cellIs" dxfId="995" priority="203" stopIfTrue="1" operator="equal">
      <formula>0</formula>
    </cfRule>
    <cfRule type="cellIs" dxfId="994" priority="204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Z372"/>
  <sheetViews>
    <sheetView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79.737274220032845</v>
      </c>
      <c r="L5" s="84"/>
      <c r="M5" s="85">
        <f>U61</f>
        <v>73.001795495471356</v>
      </c>
      <c r="N5" s="84"/>
      <c r="O5" s="85">
        <f>U92</f>
        <v>81.346803222903077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77.14012041598248</v>
      </c>
      <c r="L7" s="84"/>
      <c r="M7" s="87">
        <f>U150</f>
        <v>73.753845573590993</v>
      </c>
      <c r="N7" s="84"/>
      <c r="O7" s="87">
        <f>U181</f>
        <v>80.997026796629513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81.507936507936506</v>
      </c>
      <c r="L9" s="84"/>
      <c r="M9" s="87">
        <f>+U239</f>
        <v>77.572877704802039</v>
      </c>
      <c r="N9" s="84"/>
      <c r="O9" s="87">
        <f>+U270</f>
        <v>79.819317220105802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79.461777047983944</v>
      </c>
      <c r="L13" s="84"/>
      <c r="M13" s="88">
        <f>(M11+M9+M7+M5)/3</f>
        <v>74.776172924621463</v>
      </c>
      <c r="N13" s="84"/>
      <c r="O13" s="88">
        <f>(O11+O9+O7+O5)/3</f>
        <v>80.721049079879464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136</v>
      </c>
      <c r="T19" s="197"/>
      <c r="U19" s="197"/>
      <c r="W19" s="8" t="s">
        <v>12</v>
      </c>
      <c r="X19" s="8"/>
      <c r="Y19" s="199">
        <v>46122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151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'09 ABRIL (JUEVES)'!G31</f>
        <v>20</v>
      </c>
      <c r="H31" s="91">
        <f>'09 ABRIL (JUEVES)'!H31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'09 ABRIL (JUEVES)'!G32</f>
        <v>60</v>
      </c>
      <c r="H32" s="94">
        <f>'09 ABRIL (JUEVES)'!H32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'09 ABRIL (JUEVES)'!M36</f>
        <v>552888</v>
      </c>
      <c r="L36" s="16"/>
      <c r="M36" s="107">
        <f>K36+O36</f>
        <v>552960</v>
      </c>
      <c r="N36" s="16"/>
      <c r="O36" s="118">
        <v>72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53.571428571428577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'09 ABRIL (JUEVES)'!M37</f>
        <v>616291</v>
      </c>
      <c r="L37" s="16"/>
      <c r="M37" s="107">
        <f t="shared" ref="M37:M40" si="2">K37+O37</f>
        <v>616410</v>
      </c>
      <c r="N37" s="16"/>
      <c r="O37" s="118">
        <v>119</v>
      </c>
      <c r="P37" s="16"/>
      <c r="R37" s="16"/>
      <c r="S37" s="95">
        <f t="shared" si="0"/>
        <v>8</v>
      </c>
      <c r="T37" s="16"/>
      <c r="U37" s="57">
        <f t="shared" si="1"/>
        <v>82.638888888888886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'09 ABRIL (JUEVES)'!M38</f>
        <v>594086</v>
      </c>
      <c r="L38" s="16"/>
      <c r="M38" s="107">
        <f t="shared" si="2"/>
        <v>594195</v>
      </c>
      <c r="N38" s="16"/>
      <c r="O38" s="118">
        <v>109</v>
      </c>
      <c r="P38" s="16"/>
      <c r="R38" s="16"/>
      <c r="S38" s="95">
        <f t="shared" si="0"/>
        <v>8</v>
      </c>
      <c r="T38" s="16"/>
      <c r="U38" s="57">
        <f t="shared" si="1"/>
        <v>75.694444444444443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'09 ABRIL (JUEVES)'!M39</f>
        <v>680555.4</v>
      </c>
      <c r="L39" s="16"/>
      <c r="M39" s="107">
        <f t="shared" si="2"/>
        <v>680690.4</v>
      </c>
      <c r="N39" s="16"/>
      <c r="O39" s="118">
        <v>135</v>
      </c>
      <c r="P39" s="16"/>
      <c r="R39" s="16"/>
      <c r="S39" s="95">
        <f t="shared" si="0"/>
        <v>8</v>
      </c>
      <c r="T39" s="16"/>
      <c r="U39" s="57">
        <f t="shared" si="1"/>
        <v>96.982758620689651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'09 ABRIL (JUEVES)'!M40</f>
        <v>737838.5</v>
      </c>
      <c r="L40" s="16"/>
      <c r="M40" s="107">
        <f t="shared" si="2"/>
        <v>737963.5</v>
      </c>
      <c r="N40" s="16"/>
      <c r="O40" s="118">
        <v>125</v>
      </c>
      <c r="P40" s="16"/>
      <c r="R40" s="16"/>
      <c r="S40" s="95">
        <f t="shared" si="0"/>
        <v>8</v>
      </c>
      <c r="T40" s="16"/>
      <c r="U40" s="57">
        <f t="shared" si="1"/>
        <v>89.798850574712645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79.737274220032845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8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'09 ABRIL (JUEVES)'!M51</f>
        <v>645887.59999999974</v>
      </c>
      <c r="L51" s="16"/>
      <c r="M51" s="107">
        <f>K51+O51</f>
        <v>645987.59999999974</v>
      </c>
      <c r="N51" s="16"/>
      <c r="O51" s="118">
        <v>100</v>
      </c>
      <c r="P51" s="16"/>
      <c r="R51" s="58"/>
      <c r="S51" s="95">
        <f>+S50</f>
        <v>8</v>
      </c>
      <c r="T51" s="58"/>
      <c r="U51" s="57">
        <f t="shared" ref="U51:U59" si="3">O51/(H51*60*S51)*100000</f>
        <v>72.843822843822849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'09 ABRIL (JUEVES)'!M52</f>
        <v>752628.69999999984</v>
      </c>
      <c r="L52" s="16"/>
      <c r="M52" s="107">
        <f t="shared" ref="M52:M59" si="4">K52+O52</f>
        <v>752726.69999999984</v>
      </c>
      <c r="N52" s="16"/>
      <c r="O52" s="118">
        <v>98</v>
      </c>
      <c r="P52" s="16"/>
      <c r="R52" s="58"/>
      <c r="S52" s="95">
        <f t="shared" ref="S52:S59" si="5">+S51</f>
        <v>8</v>
      </c>
      <c r="T52" s="58"/>
      <c r="U52" s="57">
        <f t="shared" si="3"/>
        <v>75.338253382533821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'09 ABRIL (JUEVES)'!M53</f>
        <v>653404.79999999981</v>
      </c>
      <c r="L53" s="16"/>
      <c r="M53" s="107">
        <f t="shared" si="4"/>
        <v>653518.79999999981</v>
      </c>
      <c r="N53" s="16"/>
      <c r="O53" s="118">
        <v>114</v>
      </c>
      <c r="P53" s="16"/>
      <c r="R53" s="58"/>
      <c r="S53" s="95">
        <f t="shared" si="5"/>
        <v>8</v>
      </c>
      <c r="T53" s="58"/>
      <c r="U53" s="57">
        <f t="shared" si="3"/>
        <v>82.752613240418128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'09 ABRIL (JUEVES)'!M54</f>
        <v>661399.69999999972</v>
      </c>
      <c r="L54" s="16"/>
      <c r="M54" s="107">
        <f t="shared" si="4"/>
        <v>661512.69999999972</v>
      </c>
      <c r="N54" s="16"/>
      <c r="O54" s="118">
        <v>113</v>
      </c>
      <c r="P54" s="16"/>
      <c r="R54" s="58"/>
      <c r="S54" s="95">
        <f t="shared" si="5"/>
        <v>8</v>
      </c>
      <c r="T54" s="58"/>
      <c r="U54" s="57">
        <f t="shared" si="3"/>
        <v>77.952538631346584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'09 ABRIL (JUEVES)'!M55</f>
        <v>646530.69999999972</v>
      </c>
      <c r="L55" s="16"/>
      <c r="M55" s="107">
        <f t="shared" si="4"/>
        <v>646639.69999999972</v>
      </c>
      <c r="N55" s="16"/>
      <c r="O55" s="118">
        <v>109</v>
      </c>
      <c r="P55" s="16"/>
      <c r="R55" s="58"/>
      <c r="S55" s="95">
        <f t="shared" si="5"/>
        <v>8</v>
      </c>
      <c r="T55" s="58"/>
      <c r="U55" s="57">
        <f t="shared" si="3"/>
        <v>77.239229024943313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'09 ABRIL (JUEVES)'!M56</f>
        <v>676417.29999999993</v>
      </c>
      <c r="L56" s="16"/>
      <c r="M56" s="107">
        <f t="shared" si="4"/>
        <v>676527.29999999993</v>
      </c>
      <c r="N56" s="16"/>
      <c r="O56" s="118">
        <v>110</v>
      </c>
      <c r="P56" s="16"/>
      <c r="R56" s="58"/>
      <c r="S56" s="95">
        <f t="shared" si="5"/>
        <v>8</v>
      </c>
      <c r="T56" s="58"/>
      <c r="U56" s="57">
        <f t="shared" si="3"/>
        <v>75.632563256325625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'09 ABRIL (JUEVES)'!M57</f>
        <v>632172.9</v>
      </c>
      <c r="L57" s="16"/>
      <c r="M57" s="107">
        <f t="shared" si="4"/>
        <v>632295.9</v>
      </c>
      <c r="N57" s="16"/>
      <c r="O57" s="118">
        <v>123</v>
      </c>
      <c r="P57" s="16"/>
      <c r="R57" s="58"/>
      <c r="S57" s="95">
        <f t="shared" si="5"/>
        <v>8</v>
      </c>
      <c r="T57" s="58"/>
      <c r="U57" s="57">
        <f t="shared" si="3"/>
        <v>85.416666666666671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'09 ABRIL (JUEVES)'!M58</f>
        <v>656238.89999999979</v>
      </c>
      <c r="L58" s="16"/>
      <c r="M58" s="107">
        <f t="shared" si="4"/>
        <v>656326.89999999979</v>
      </c>
      <c r="N58" s="16"/>
      <c r="O58" s="118">
        <v>88</v>
      </c>
      <c r="P58" s="16"/>
      <c r="R58" s="58"/>
      <c r="S58" s="95">
        <f t="shared" si="5"/>
        <v>8</v>
      </c>
      <c r="T58" s="58"/>
      <c r="U58" s="57">
        <f t="shared" si="3"/>
        <v>60.10928961748634</v>
      </c>
      <c r="V58" s="58"/>
      <c r="W58" s="11"/>
      <c r="Y58" s="110"/>
      <c r="Z58" s="110"/>
    </row>
    <row r="59" spans="1:26" ht="12" customHeight="1" x14ac:dyDescent="0.2">
      <c r="A59" s="115" t="s">
        <v>149</v>
      </c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'09 ABRIL (JUEVES)'!M59</f>
        <v>693647.19999999984</v>
      </c>
      <c r="L59" s="16"/>
      <c r="M59" s="107">
        <f t="shared" si="4"/>
        <v>693721.19999999984</v>
      </c>
      <c r="N59" s="16"/>
      <c r="O59" s="118">
        <v>74</v>
      </c>
      <c r="P59" s="16"/>
      <c r="R59" s="58"/>
      <c r="S59" s="95">
        <f t="shared" si="5"/>
        <v>8</v>
      </c>
      <c r="T59" s="58"/>
      <c r="U59" s="57">
        <f t="shared" si="3"/>
        <v>49.731182795698928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73.001795495471356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7.6590909090909092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 t="s">
        <v>148</v>
      </c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'09 ABRIL (JUEVES)'!M69</f>
        <v>387245.30000000005</v>
      </c>
      <c r="L69" s="16"/>
      <c r="M69" s="107">
        <f t="shared" ref="M69:M90" si="6">K69+O69</f>
        <v>387305.30000000005</v>
      </c>
      <c r="N69" s="16"/>
      <c r="O69" s="118">
        <v>60</v>
      </c>
      <c r="P69" s="16"/>
      <c r="Q69" s="16"/>
      <c r="R69" s="16"/>
      <c r="S69" s="95">
        <v>3</v>
      </c>
      <c r="T69" s="16"/>
      <c r="U69" s="57">
        <f t="shared" ref="U69:U90" si="7">O69/(H69*60*S69)*100000</f>
        <v>83.333333333333343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'09 ABRIL (JUEVES)'!M70</f>
        <v>368980.90000000014</v>
      </c>
      <c r="L70" s="16"/>
      <c r="M70" s="107">
        <f t="shared" si="6"/>
        <v>369113.90000000014</v>
      </c>
      <c r="N70" s="16"/>
      <c r="O70" s="118">
        <v>133</v>
      </c>
      <c r="P70" s="16"/>
      <c r="Q70" s="16"/>
      <c r="R70" s="16"/>
      <c r="S70" s="95">
        <f>+S68</f>
        <v>8</v>
      </c>
      <c r="T70" s="16"/>
      <c r="U70" s="57">
        <f t="shared" si="7"/>
        <v>98.958333333333343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'09 ABRIL (JUEVES)'!M71</f>
        <v>402418</v>
      </c>
      <c r="L71" s="16"/>
      <c r="M71" s="107">
        <f t="shared" si="6"/>
        <v>402559</v>
      </c>
      <c r="N71" s="16"/>
      <c r="O71" s="118">
        <v>141</v>
      </c>
      <c r="P71" s="16"/>
      <c r="Q71" s="16"/>
      <c r="R71" s="16"/>
      <c r="S71" s="95">
        <f t="shared" ref="S71:S90" si="8">+S70</f>
        <v>8</v>
      </c>
      <c r="T71" s="16"/>
      <c r="U71" s="57">
        <f t="shared" si="7"/>
        <v>77.30263157894737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'09 ABRIL (JUEVES)'!M72</f>
        <v>405822</v>
      </c>
      <c r="L72" s="16"/>
      <c r="M72" s="107">
        <f t="shared" si="6"/>
        <v>405969</v>
      </c>
      <c r="N72" s="16"/>
      <c r="O72" s="118">
        <v>147</v>
      </c>
      <c r="P72" s="16"/>
      <c r="Q72" s="16"/>
      <c r="R72" s="16"/>
      <c r="S72" s="95">
        <f t="shared" si="8"/>
        <v>8</v>
      </c>
      <c r="T72" s="16"/>
      <c r="U72" s="57">
        <f t="shared" si="7"/>
        <v>87.5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'09 ABRIL (JUEVES)'!M73</f>
        <v>405920.5</v>
      </c>
      <c r="L73" s="16"/>
      <c r="M73" s="107">
        <f t="shared" si="6"/>
        <v>406065.5</v>
      </c>
      <c r="N73" s="16"/>
      <c r="O73" s="118">
        <v>145</v>
      </c>
      <c r="P73" s="16"/>
      <c r="Q73" s="16"/>
      <c r="R73" s="16"/>
      <c r="S73" s="95">
        <f t="shared" si="8"/>
        <v>8</v>
      </c>
      <c r="T73" s="16"/>
      <c r="U73" s="57">
        <f t="shared" si="7"/>
        <v>94.401041666666671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'09 ABRIL (JUEVES)'!M74</f>
        <v>412986</v>
      </c>
      <c r="L74" s="16"/>
      <c r="M74" s="107">
        <f t="shared" si="6"/>
        <v>413126</v>
      </c>
      <c r="N74" s="16"/>
      <c r="O74" s="118">
        <v>140</v>
      </c>
      <c r="P74" s="16"/>
      <c r="Q74" s="16"/>
      <c r="R74" s="16"/>
      <c r="S74" s="95">
        <f t="shared" si="8"/>
        <v>8</v>
      </c>
      <c r="T74" s="16"/>
      <c r="U74" s="57">
        <f t="shared" si="7"/>
        <v>87.06467661691542</v>
      </c>
      <c r="V74" s="58"/>
      <c r="W74" s="109"/>
      <c r="Y74" s="109"/>
      <c r="Z74" s="109"/>
    </row>
    <row r="75" spans="1:26" ht="12" customHeight="1" x14ac:dyDescent="0.2">
      <c r="A75" s="145" t="s">
        <v>150</v>
      </c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'09 ABRIL (JUEVES)'!M75</f>
        <v>678511.39999999991</v>
      </c>
      <c r="L75" s="16"/>
      <c r="M75" s="107">
        <f t="shared" si="6"/>
        <v>678600.39999999991</v>
      </c>
      <c r="N75" s="16"/>
      <c r="O75" s="118">
        <v>89</v>
      </c>
      <c r="P75" s="16"/>
      <c r="Q75" s="16"/>
      <c r="R75" s="16"/>
      <c r="S75" s="95">
        <v>5.5</v>
      </c>
      <c r="T75" s="16"/>
      <c r="U75" s="57">
        <f t="shared" si="7"/>
        <v>89.303632349989968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'09 ABRIL (JUEVES)'!M76</f>
        <v>645518.79999999981</v>
      </c>
      <c r="L76" s="16"/>
      <c r="M76" s="107">
        <f t="shared" si="6"/>
        <v>645607.79999999981</v>
      </c>
      <c r="N76" s="16"/>
      <c r="O76" s="118">
        <v>89</v>
      </c>
      <c r="P76" s="16"/>
      <c r="Q76" s="16"/>
      <c r="R76" s="16"/>
      <c r="S76" s="95">
        <f>+S68</f>
        <v>8</v>
      </c>
      <c r="T76" s="16"/>
      <c r="U76" s="57">
        <f t="shared" si="7"/>
        <v>61.396247240618102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'09 ABRIL (JUEVES)'!M77</f>
        <v>711164.09999999974</v>
      </c>
      <c r="L77" s="16"/>
      <c r="M77" s="107">
        <f t="shared" si="6"/>
        <v>711283.09999999974</v>
      </c>
      <c r="N77" s="16"/>
      <c r="O77" s="118">
        <v>119</v>
      </c>
      <c r="P77" s="16"/>
      <c r="Q77" s="16"/>
      <c r="R77" s="16"/>
      <c r="S77" s="95">
        <f t="shared" si="8"/>
        <v>8</v>
      </c>
      <c r="T77" s="16"/>
      <c r="U77" s="57">
        <f t="shared" si="7"/>
        <v>81.551535087719301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'09 ABRIL (JUEVES)'!M78</f>
        <v>670378.49999999965</v>
      </c>
      <c r="L78" s="16"/>
      <c r="M78" s="107">
        <f t="shared" si="6"/>
        <v>670505.49999999965</v>
      </c>
      <c r="N78" s="16"/>
      <c r="O78" s="118">
        <v>127</v>
      </c>
      <c r="P78" s="16"/>
      <c r="Q78" s="16"/>
      <c r="R78" s="16"/>
      <c r="S78" s="95">
        <f t="shared" si="8"/>
        <v>8</v>
      </c>
      <c r="T78" s="16"/>
      <c r="U78" s="57">
        <f t="shared" si="7"/>
        <v>92.836257309941516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'09 ABRIL (JUEVES)'!M79</f>
        <v>669796.39999999956</v>
      </c>
      <c r="L79" s="16"/>
      <c r="M79" s="107">
        <f t="shared" si="6"/>
        <v>669904.39999999956</v>
      </c>
      <c r="N79" s="16"/>
      <c r="O79" s="118">
        <v>108</v>
      </c>
      <c r="P79" s="16"/>
      <c r="Q79" s="16"/>
      <c r="R79" s="16"/>
      <c r="S79" s="95">
        <f t="shared" si="8"/>
        <v>8</v>
      </c>
      <c r="T79" s="16"/>
      <c r="U79" s="57">
        <f t="shared" si="7"/>
        <v>75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'09 ABRIL (JUEVES)'!M80</f>
        <v>634467.7999999997</v>
      </c>
      <c r="L80" s="16"/>
      <c r="M80" s="107">
        <f t="shared" si="6"/>
        <v>634587.7999999997</v>
      </c>
      <c r="N80" s="16"/>
      <c r="O80" s="118">
        <v>120</v>
      </c>
      <c r="P80" s="16"/>
      <c r="Q80" s="16"/>
      <c r="R80" s="16"/>
      <c r="S80" s="95">
        <f t="shared" si="8"/>
        <v>8</v>
      </c>
      <c r="T80" s="16"/>
      <c r="U80" s="57">
        <f t="shared" si="7"/>
        <v>81.168831168831176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'09 ABRIL (JUEVES)'!M81</f>
        <v>698519.17999999982</v>
      </c>
      <c r="L81" s="16"/>
      <c r="M81" s="107">
        <f t="shared" si="6"/>
        <v>698635.17999999982</v>
      </c>
      <c r="N81" s="16"/>
      <c r="O81" s="118">
        <v>116</v>
      </c>
      <c r="P81" s="16"/>
      <c r="Q81" s="16"/>
      <c r="R81" s="16"/>
      <c r="S81" s="95">
        <f t="shared" si="8"/>
        <v>8</v>
      </c>
      <c r="T81" s="16"/>
      <c r="U81" s="57">
        <f t="shared" si="7"/>
        <v>73.232323232323239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'09 ABRIL (JUEVES)'!M82</f>
        <v>619935.29999999993</v>
      </c>
      <c r="L82" s="16"/>
      <c r="M82" s="107">
        <f t="shared" si="6"/>
        <v>620022.29999999993</v>
      </c>
      <c r="N82" s="16"/>
      <c r="O82" s="118">
        <v>87</v>
      </c>
      <c r="P82" s="16"/>
      <c r="Q82" s="16"/>
      <c r="R82" s="16"/>
      <c r="S82" s="95">
        <f t="shared" si="8"/>
        <v>8</v>
      </c>
      <c r="T82" s="16"/>
      <c r="U82" s="57">
        <f t="shared" si="7"/>
        <v>71.358267716535437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'09 ABRIL (JUEVES)'!M83</f>
        <v>682946.50000000012</v>
      </c>
      <c r="L83" s="16"/>
      <c r="M83" s="107">
        <f t="shared" si="6"/>
        <v>683065.50000000012</v>
      </c>
      <c r="N83" s="16"/>
      <c r="O83" s="118">
        <v>119</v>
      </c>
      <c r="P83" s="16"/>
      <c r="Q83" s="16"/>
      <c r="R83" s="16"/>
      <c r="S83" s="95">
        <f t="shared" si="8"/>
        <v>8</v>
      </c>
      <c r="T83" s="16"/>
      <c r="U83" s="57">
        <f t="shared" si="7"/>
        <v>93.201754385964904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'09 ABRIL (JUEVES)'!M84</f>
        <v>642899.49999999988</v>
      </c>
      <c r="L84" s="16"/>
      <c r="M84" s="107">
        <f t="shared" si="6"/>
        <v>643039.49999999988</v>
      </c>
      <c r="N84" s="16"/>
      <c r="O84" s="118">
        <v>140</v>
      </c>
      <c r="P84" s="16"/>
      <c r="Q84" s="16"/>
      <c r="R84" s="16"/>
      <c r="S84" s="95">
        <f t="shared" si="8"/>
        <v>8</v>
      </c>
      <c r="T84" s="16"/>
      <c r="U84" s="57">
        <f t="shared" si="7"/>
        <v>88.383838383838395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'09 ABRIL (JUEVES)'!M85</f>
        <v>620855.73999999976</v>
      </c>
      <c r="L85" s="16"/>
      <c r="M85" s="107">
        <f t="shared" si="6"/>
        <v>620968.73999999976</v>
      </c>
      <c r="N85" s="16"/>
      <c r="O85" s="118">
        <v>113</v>
      </c>
      <c r="P85" s="16"/>
      <c r="Q85" s="16"/>
      <c r="R85" s="16"/>
      <c r="S85" s="95">
        <f t="shared" si="8"/>
        <v>8</v>
      </c>
      <c r="T85" s="16"/>
      <c r="U85" s="57">
        <f t="shared" si="7"/>
        <v>73.567708333333329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'09 ABRIL (JUEVES)'!M86</f>
        <v>643914</v>
      </c>
      <c r="L86" s="16"/>
      <c r="M86" s="107">
        <f t="shared" si="6"/>
        <v>644033</v>
      </c>
      <c r="N86" s="16"/>
      <c r="O86" s="118">
        <v>119</v>
      </c>
      <c r="P86" s="16"/>
      <c r="Q86" s="16"/>
      <c r="R86" s="16"/>
      <c r="S86" s="95">
        <f t="shared" si="8"/>
        <v>8</v>
      </c>
      <c r="T86" s="16"/>
      <c r="U86" s="57">
        <f t="shared" si="7"/>
        <v>82.638888888888886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'09 ABRIL (JUEVES)'!M87</f>
        <v>376128.2</v>
      </c>
      <c r="L87" s="16"/>
      <c r="M87" s="107">
        <f t="shared" si="6"/>
        <v>376206.2</v>
      </c>
      <c r="N87" s="16"/>
      <c r="O87" s="118">
        <v>78</v>
      </c>
      <c r="P87" s="16"/>
      <c r="Q87" s="16"/>
      <c r="R87" s="16"/>
      <c r="S87" s="95">
        <f t="shared" si="8"/>
        <v>8</v>
      </c>
      <c r="T87" s="16"/>
      <c r="U87" s="57">
        <f t="shared" si="7"/>
        <v>53.278688524590166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'09 ABRIL (JUEVES)'!M88</f>
        <v>400208</v>
      </c>
      <c r="L88" s="16"/>
      <c r="M88" s="107">
        <f t="shared" si="6"/>
        <v>400349</v>
      </c>
      <c r="N88" s="16"/>
      <c r="O88" s="118">
        <v>141</v>
      </c>
      <c r="P88" s="16"/>
      <c r="Q88" s="16"/>
      <c r="R88" s="16"/>
      <c r="S88" s="95">
        <f t="shared" si="8"/>
        <v>8</v>
      </c>
      <c r="T88" s="16"/>
      <c r="U88" s="57">
        <f t="shared" si="7"/>
        <v>91.796875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'09 ABRIL (JUEVES)'!M89</f>
        <v>404480</v>
      </c>
      <c r="L89" s="16"/>
      <c r="M89" s="107">
        <f t="shared" si="6"/>
        <v>404632</v>
      </c>
      <c r="N89" s="16"/>
      <c r="O89" s="118">
        <v>152</v>
      </c>
      <c r="P89" s="16"/>
      <c r="Q89" s="16"/>
      <c r="R89" s="16"/>
      <c r="S89" s="95">
        <f t="shared" si="8"/>
        <v>8</v>
      </c>
      <c r="T89" s="16"/>
      <c r="U89" s="57">
        <f t="shared" si="7"/>
        <v>83.11461067366578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'09 ABRIL (JUEVES)'!M90</f>
        <v>387959.3</v>
      </c>
      <c r="L90" s="16"/>
      <c r="M90" s="107">
        <f t="shared" si="6"/>
        <v>388072.3</v>
      </c>
      <c r="N90" s="16"/>
      <c r="O90" s="118">
        <v>113</v>
      </c>
      <c r="P90" s="16"/>
      <c r="Q90" s="16"/>
      <c r="R90" s="16"/>
      <c r="S90" s="95">
        <f t="shared" si="8"/>
        <v>8</v>
      </c>
      <c r="T90" s="16"/>
      <c r="U90" s="57">
        <f t="shared" si="7"/>
        <v>69.240196078431367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81.346803222903077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137</v>
      </c>
      <c r="O108" s="197"/>
      <c r="P108" s="197"/>
      <c r="Q108" s="197"/>
      <c r="R108" s="8" t="s">
        <v>26</v>
      </c>
      <c r="S108" s="198" t="s">
        <v>136</v>
      </c>
      <c r="T108" s="197"/>
      <c r="U108" s="197"/>
      <c r="W108" s="8" t="s">
        <v>12</v>
      </c>
      <c r="X108" s="8"/>
      <c r="Y108" s="199">
        <v>46122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155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7.6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'09 ABRIL (JUEVES)'!M125</f>
        <v>487198.39999999997</v>
      </c>
      <c r="L125" s="16"/>
      <c r="M125" s="107">
        <f>K125+O125</f>
        <v>487280.39999999997</v>
      </c>
      <c r="N125" s="16"/>
      <c r="O125" s="118">
        <v>82</v>
      </c>
      <c r="P125" s="16"/>
      <c r="R125" s="16"/>
      <c r="S125" s="64">
        <f t="shared" ref="S125:S128" si="9">+S124</f>
        <v>8</v>
      </c>
      <c r="T125" s="16"/>
      <c r="U125" s="57">
        <f t="shared" ref="U125:U129" si="10">O125/(H125*60*S125)*100000</f>
        <v>61.011904761904759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'09 ABRIL (JUEVES)'!M126</f>
        <v>548482.6</v>
      </c>
      <c r="L126" s="16"/>
      <c r="M126" s="107">
        <f t="shared" ref="M126:M129" si="11">K126+O126</f>
        <v>548593.6</v>
      </c>
      <c r="N126" s="16"/>
      <c r="O126" s="118">
        <v>111</v>
      </c>
      <c r="P126" s="16"/>
      <c r="R126" s="16"/>
      <c r="S126" s="64">
        <f t="shared" si="9"/>
        <v>8</v>
      </c>
      <c r="T126" s="16"/>
      <c r="U126" s="57">
        <f t="shared" si="10"/>
        <v>77.083333333333329</v>
      </c>
      <c r="V126" s="16"/>
      <c r="W126" s="141"/>
      <c r="Y126" s="109"/>
      <c r="Z126" s="109"/>
    </row>
    <row r="127" spans="1:26" x14ac:dyDescent="0.2">
      <c r="A127" s="115" t="s">
        <v>153</v>
      </c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'09 ABRIL (JUEVES)'!M127</f>
        <v>525004.4</v>
      </c>
      <c r="L127" s="16"/>
      <c r="M127" s="107">
        <f t="shared" si="11"/>
        <v>525104.4</v>
      </c>
      <c r="N127" s="16"/>
      <c r="O127" s="118">
        <v>100</v>
      </c>
      <c r="P127" s="16"/>
      <c r="R127" s="16"/>
      <c r="S127" s="64">
        <f t="shared" si="9"/>
        <v>8</v>
      </c>
      <c r="T127" s="16"/>
      <c r="U127" s="57">
        <f t="shared" si="10"/>
        <v>69.444444444444443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'09 ABRIL (JUEVES)'!M128</f>
        <v>602735</v>
      </c>
      <c r="L128" s="16"/>
      <c r="M128" s="107">
        <f t="shared" si="11"/>
        <v>602859</v>
      </c>
      <c r="N128" s="16"/>
      <c r="O128" s="118">
        <v>124</v>
      </c>
      <c r="P128" s="16"/>
      <c r="R128" s="16"/>
      <c r="S128" s="64">
        <f t="shared" si="9"/>
        <v>8</v>
      </c>
      <c r="T128" s="16"/>
      <c r="U128" s="57">
        <f t="shared" si="10"/>
        <v>89.080459770114942</v>
      </c>
      <c r="V128" s="16"/>
      <c r="W128" s="141"/>
      <c r="Y128" s="109"/>
      <c r="Z128" s="109"/>
    </row>
    <row r="129" spans="1:26" x14ac:dyDescent="0.2">
      <c r="A129" s="115" t="s">
        <v>154</v>
      </c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'09 ABRIL (JUEVES)'!M129</f>
        <v>649065</v>
      </c>
      <c r="L129" s="16"/>
      <c r="M129" s="107">
        <f t="shared" si="11"/>
        <v>649158</v>
      </c>
      <c r="N129" s="16"/>
      <c r="O129" s="118">
        <v>93</v>
      </c>
      <c r="P129" s="16"/>
      <c r="R129" s="16"/>
      <c r="S129" s="64">
        <v>6</v>
      </c>
      <c r="T129" s="16"/>
      <c r="U129" s="57">
        <f t="shared" si="10"/>
        <v>89.080459770114942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77.14012041598248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7.7777777777777777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'09 ABRIL (JUEVES)'!M140</f>
        <v>565014.2999999997</v>
      </c>
      <c r="L140" s="16"/>
      <c r="M140" s="107">
        <f>K140+O140</f>
        <v>565135.2999999997</v>
      </c>
      <c r="N140" s="16"/>
      <c r="O140" s="118">
        <v>121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88.141025641025635</v>
      </c>
      <c r="V140" s="58"/>
      <c r="W140" s="141"/>
      <c r="Y140" s="109"/>
      <c r="Z140" s="109"/>
    </row>
    <row r="141" spans="1:26" x14ac:dyDescent="0.2">
      <c r="A141" s="115" t="s">
        <v>152</v>
      </c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'09 ABRIL (JUEVES)'!M141</f>
        <v>655771.20000000019</v>
      </c>
      <c r="L141" s="16"/>
      <c r="M141" s="107">
        <f t="shared" ref="M141:M148" si="13">K141+O141</f>
        <v>655859.20000000019</v>
      </c>
      <c r="N141" s="16"/>
      <c r="O141" s="118">
        <v>88</v>
      </c>
      <c r="P141" s="16"/>
      <c r="R141" s="58"/>
      <c r="S141" s="64">
        <v>6</v>
      </c>
      <c r="T141" s="58"/>
      <c r="U141" s="57">
        <f t="shared" si="12"/>
        <v>90.200902009020098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'09 ABRIL (JUEVES)'!M142</f>
        <v>565791.29999999981</v>
      </c>
      <c r="L142" s="16"/>
      <c r="M142" s="107">
        <f t="shared" si="13"/>
        <v>565879.29999999981</v>
      </c>
      <c r="N142" s="16"/>
      <c r="O142" s="118">
        <v>88</v>
      </c>
      <c r="P142" s="16"/>
      <c r="R142" s="58"/>
      <c r="S142" s="64">
        <f>+S139</f>
        <v>8</v>
      </c>
      <c r="T142" s="58"/>
      <c r="U142" s="57">
        <f t="shared" si="12"/>
        <v>63.879210220673635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'09 ABRIL (JUEVES)'!M143</f>
        <v>574542.79999999946</v>
      </c>
      <c r="L143" s="16"/>
      <c r="M143" s="107">
        <f t="shared" si="13"/>
        <v>574637.79999999946</v>
      </c>
      <c r="N143" s="16"/>
      <c r="O143" s="118">
        <v>95</v>
      </c>
      <c r="P143" s="16"/>
      <c r="R143" s="58"/>
      <c r="S143" s="64">
        <f t="shared" ref="S143:S148" si="14">+S142</f>
        <v>8</v>
      </c>
      <c r="T143" s="58"/>
      <c r="U143" s="57">
        <f t="shared" si="12"/>
        <v>65.535320088300224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'09 ABRIL (JUEVES)'!M144</f>
        <v>569910.2999999997</v>
      </c>
      <c r="L144" s="16"/>
      <c r="M144" s="107">
        <f t="shared" si="13"/>
        <v>570022.2999999997</v>
      </c>
      <c r="N144" s="16"/>
      <c r="O144" s="118">
        <v>112</v>
      </c>
      <c r="P144" s="16"/>
      <c r="R144" s="58"/>
      <c r="S144" s="64">
        <f t="shared" si="14"/>
        <v>8</v>
      </c>
      <c r="T144" s="58"/>
      <c r="U144" s="57">
        <f t="shared" si="12"/>
        <v>79.365079365079367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'09 ABRIL (JUEVES)'!M145</f>
        <v>600859.99999999953</v>
      </c>
      <c r="L145" s="16"/>
      <c r="M145" s="107">
        <f t="shared" si="13"/>
        <v>600955.99999999953</v>
      </c>
      <c r="N145" s="16"/>
      <c r="O145" s="118">
        <v>96</v>
      </c>
      <c r="P145" s="16"/>
      <c r="R145" s="58"/>
      <c r="S145" s="64">
        <f t="shared" si="14"/>
        <v>8</v>
      </c>
      <c r="T145" s="58"/>
      <c r="U145" s="57">
        <f t="shared" si="12"/>
        <v>66.006600660066013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'09 ABRIL (JUEVES)'!M146</f>
        <v>555540.33999999973</v>
      </c>
      <c r="L146" s="16"/>
      <c r="M146" s="107">
        <f t="shared" si="13"/>
        <v>555656.33999999973</v>
      </c>
      <c r="N146" s="16"/>
      <c r="O146" s="118">
        <v>116</v>
      </c>
      <c r="P146" s="16"/>
      <c r="R146" s="58"/>
      <c r="S146" s="64">
        <f t="shared" si="14"/>
        <v>8</v>
      </c>
      <c r="T146" s="58"/>
      <c r="U146" s="57">
        <f t="shared" si="12"/>
        <v>80.555555555555557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'09 ABRIL (JUEVES)'!M147</f>
        <v>573450.59999999928</v>
      </c>
      <c r="L147" s="16"/>
      <c r="M147" s="107">
        <f t="shared" si="13"/>
        <v>573547.59999999928</v>
      </c>
      <c r="N147" s="16"/>
      <c r="O147" s="118">
        <v>97</v>
      </c>
      <c r="P147" s="16"/>
      <c r="R147" s="58"/>
      <c r="S147" s="64">
        <f t="shared" si="14"/>
        <v>8</v>
      </c>
      <c r="T147" s="58"/>
      <c r="U147" s="57">
        <f t="shared" si="12"/>
        <v>66.256830601092886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'09 ABRIL (JUEVES)'!M148</f>
        <v>609532.39999999967</v>
      </c>
      <c r="L148" s="16"/>
      <c r="M148" s="107">
        <f t="shared" si="13"/>
        <v>609627.39999999967</v>
      </c>
      <c r="N148" s="16"/>
      <c r="O148" s="118">
        <v>95</v>
      </c>
      <c r="P148" s="16"/>
      <c r="R148" s="58"/>
      <c r="S148" s="64">
        <f t="shared" si="14"/>
        <v>8</v>
      </c>
      <c r="T148" s="58"/>
      <c r="U148" s="57">
        <f t="shared" si="12"/>
        <v>63.844086021505383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73.753845573590993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8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'09 ABRIL (JUEVES)'!M158</f>
        <v>363139.6</v>
      </c>
      <c r="L158" s="16"/>
      <c r="M158" s="107">
        <f t="shared" ref="M158:M179" si="15">K158+O158</f>
        <v>363257.59999999998</v>
      </c>
      <c r="N158" s="16"/>
      <c r="O158" s="118">
        <v>118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61.458333333333329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'09 ABRIL (JUEVES)'!M159</f>
        <v>347376</v>
      </c>
      <c r="L159" s="16"/>
      <c r="M159" s="107">
        <f t="shared" si="15"/>
        <v>347509</v>
      </c>
      <c r="N159" s="16"/>
      <c r="O159" s="118">
        <v>133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98.958333333333343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'09 ABRIL (JUEVES)'!M160</f>
        <v>376637.3</v>
      </c>
      <c r="L160" s="16"/>
      <c r="M160" s="107">
        <f t="shared" si="15"/>
        <v>376773.3</v>
      </c>
      <c r="N160" s="16"/>
      <c r="O160" s="118">
        <v>136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74.561403508771932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'09 ABRIL (JUEVES)'!M161</f>
        <v>381237</v>
      </c>
      <c r="L161" s="16"/>
      <c r="M161" s="107">
        <f t="shared" si="15"/>
        <v>381382</v>
      </c>
      <c r="N161" s="16"/>
      <c r="O161" s="118">
        <v>145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86.30952380952381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'09 ABRIL (JUEVES)'!M162</f>
        <v>376362.5</v>
      </c>
      <c r="L162" s="16"/>
      <c r="M162" s="107">
        <f t="shared" si="15"/>
        <v>376506.5</v>
      </c>
      <c r="N162" s="16"/>
      <c r="O162" s="118">
        <v>144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93.75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'09 ABRIL (JUEVES)'!M163</f>
        <v>378535.1</v>
      </c>
      <c r="L163" s="16"/>
      <c r="M163" s="107">
        <f t="shared" si="15"/>
        <v>378670.1</v>
      </c>
      <c r="N163" s="16"/>
      <c r="O163" s="118">
        <v>135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83.955223880597018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'09 ABRIL (JUEVES)'!M164</f>
        <v>595142.7999999997</v>
      </c>
      <c r="L164" s="16"/>
      <c r="M164" s="107">
        <f t="shared" si="15"/>
        <v>595258.7999999997</v>
      </c>
      <c r="N164" s="16"/>
      <c r="O164" s="118">
        <v>116</v>
      </c>
      <c r="P164" s="16"/>
      <c r="Q164" s="16"/>
      <c r="R164" s="16"/>
      <c r="S164" s="64">
        <f t="shared" si="16"/>
        <v>8</v>
      </c>
      <c r="T164" s="16"/>
      <c r="U164" s="57">
        <f t="shared" si="17"/>
        <v>80.022075055187642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'09 ABRIL (JUEVES)'!M165</f>
        <v>571323.39999999967</v>
      </c>
      <c r="L165" s="16"/>
      <c r="M165" s="107">
        <f t="shared" si="15"/>
        <v>571432.39999999967</v>
      </c>
      <c r="N165" s="16"/>
      <c r="O165" s="118">
        <v>109</v>
      </c>
      <c r="P165" s="16"/>
      <c r="Q165" s="16"/>
      <c r="R165" s="16"/>
      <c r="S165" s="64">
        <f t="shared" si="16"/>
        <v>8</v>
      </c>
      <c r="T165" s="16"/>
      <c r="U165" s="57">
        <f t="shared" si="17"/>
        <v>75.193156732891822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'09 ABRIL (JUEVES)'!M166</f>
        <v>619026.29999999946</v>
      </c>
      <c r="L166" s="16"/>
      <c r="M166" s="107">
        <f t="shared" si="15"/>
        <v>619151.29999999946</v>
      </c>
      <c r="N166" s="16"/>
      <c r="O166" s="118">
        <v>125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85.663377192982452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'09 ABRIL (JUEVES)'!M167</f>
        <v>585807.89999999909</v>
      </c>
      <c r="L167" s="16"/>
      <c r="M167" s="107">
        <f t="shared" si="15"/>
        <v>585912.89999999909</v>
      </c>
      <c r="N167" s="16"/>
      <c r="O167" s="118">
        <v>105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76.754385964912274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'09 ABRIL (JUEVES)'!M168</f>
        <v>582303.69999999995</v>
      </c>
      <c r="L168" s="16"/>
      <c r="M168" s="107">
        <f t="shared" si="15"/>
        <v>582432.69999999995</v>
      </c>
      <c r="N168" s="16"/>
      <c r="O168" s="118">
        <v>129</v>
      </c>
      <c r="P168" s="16"/>
      <c r="Q168" s="16"/>
      <c r="R168" s="16"/>
      <c r="S168" s="64">
        <f t="shared" si="16"/>
        <v>8</v>
      </c>
      <c r="T168" s="16"/>
      <c r="U168" s="57">
        <f t="shared" si="17"/>
        <v>89.583333333333329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'09 ABRIL (JUEVES)'!M169</f>
        <v>554208.99999999977</v>
      </c>
      <c r="L169" s="16"/>
      <c r="M169" s="107">
        <f t="shared" si="15"/>
        <v>554341.99999999977</v>
      </c>
      <c r="N169" s="16"/>
      <c r="O169" s="118">
        <v>133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89.962121212121218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'09 ABRIL (JUEVES)'!M170</f>
        <v>613909.60000000009</v>
      </c>
      <c r="L170" s="16"/>
      <c r="M170" s="107">
        <f t="shared" si="15"/>
        <v>614036.60000000009</v>
      </c>
      <c r="N170" s="16"/>
      <c r="O170" s="118">
        <v>127</v>
      </c>
      <c r="P170" s="16"/>
      <c r="Q170" s="16"/>
      <c r="R170" s="16"/>
      <c r="S170" s="64">
        <f t="shared" si="16"/>
        <v>8</v>
      </c>
      <c r="T170" s="16"/>
      <c r="U170" s="57">
        <f t="shared" si="17"/>
        <v>80.176767676767668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'09 ABRIL (JUEVES)'!M171</f>
        <v>545665.69999999949</v>
      </c>
      <c r="L171" s="16"/>
      <c r="M171" s="107">
        <f t="shared" si="15"/>
        <v>545752.69999999949</v>
      </c>
      <c r="N171" s="16"/>
      <c r="O171" s="118">
        <v>87</v>
      </c>
      <c r="P171" s="16"/>
      <c r="Q171" s="16"/>
      <c r="R171" s="16"/>
      <c r="S171" s="64">
        <f t="shared" si="16"/>
        <v>8</v>
      </c>
      <c r="T171" s="16"/>
      <c r="U171" s="57">
        <f t="shared" si="17"/>
        <v>71.358267716535437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'09 ABRIL (JUEVES)'!M172</f>
        <v>602862.09999999974</v>
      </c>
      <c r="L172" s="16"/>
      <c r="M172" s="107">
        <f t="shared" si="15"/>
        <v>602980.09999999974</v>
      </c>
      <c r="N172" s="16"/>
      <c r="O172" s="118">
        <v>118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92.418546365914793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'09 ABRIL (JUEVES)'!M173</f>
        <v>570707.49999999977</v>
      </c>
      <c r="L173" s="16"/>
      <c r="M173" s="107">
        <f t="shared" si="15"/>
        <v>570811.49999999977</v>
      </c>
      <c r="N173" s="16"/>
      <c r="O173" s="118">
        <v>104</v>
      </c>
      <c r="P173" s="16"/>
      <c r="Q173" s="16"/>
      <c r="R173" s="16"/>
      <c r="S173" s="64">
        <f t="shared" si="16"/>
        <v>8</v>
      </c>
      <c r="T173" s="16"/>
      <c r="U173" s="57">
        <f t="shared" si="17"/>
        <v>65.656565656565661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'09 ABRIL (JUEVES)'!M174</f>
        <v>548764.29999999935</v>
      </c>
      <c r="L174" s="16"/>
      <c r="M174" s="107">
        <f t="shared" si="15"/>
        <v>548891.29999999935</v>
      </c>
      <c r="N174" s="16"/>
      <c r="O174" s="118">
        <v>127</v>
      </c>
      <c r="P174" s="16"/>
      <c r="Q174" s="16"/>
      <c r="R174" s="16"/>
      <c r="S174" s="64">
        <f t="shared" si="16"/>
        <v>8</v>
      </c>
      <c r="T174" s="16"/>
      <c r="U174" s="57">
        <f t="shared" si="17"/>
        <v>82.682291666666671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'09 ABRIL (JUEVES)'!M175</f>
        <v>571320.19999999949</v>
      </c>
      <c r="L175" s="16"/>
      <c r="M175" s="107">
        <f t="shared" si="15"/>
        <v>571434.19999999949</v>
      </c>
      <c r="N175" s="16"/>
      <c r="O175" s="118">
        <v>114</v>
      </c>
      <c r="P175" s="16"/>
      <c r="Q175" s="16"/>
      <c r="R175" s="16"/>
      <c r="S175" s="64">
        <f t="shared" si="16"/>
        <v>8</v>
      </c>
      <c r="T175" s="16"/>
      <c r="U175" s="57">
        <f t="shared" si="17"/>
        <v>79.166666666666671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'09 ABRIL (JUEVES)'!M176</f>
        <v>349446.5</v>
      </c>
      <c r="L176" s="16"/>
      <c r="M176" s="107">
        <f t="shared" si="15"/>
        <v>349545.5</v>
      </c>
      <c r="N176" s="16"/>
      <c r="O176" s="118">
        <v>99</v>
      </c>
      <c r="P176" s="16"/>
      <c r="Q176" s="16"/>
      <c r="R176" s="16"/>
      <c r="S176" s="64">
        <f t="shared" si="16"/>
        <v>8</v>
      </c>
      <c r="T176" s="16"/>
      <c r="U176" s="57">
        <f t="shared" si="17"/>
        <v>67.622950819672127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'09 ABRIL (JUEVES)'!M177</f>
        <v>368655.60000000003</v>
      </c>
      <c r="L177" s="16"/>
      <c r="M177" s="107">
        <f t="shared" si="15"/>
        <v>368802.60000000003</v>
      </c>
      <c r="N177" s="16"/>
      <c r="O177" s="118">
        <v>147</v>
      </c>
      <c r="P177" s="16"/>
      <c r="Q177" s="16"/>
      <c r="R177" s="16"/>
      <c r="S177" s="64">
        <f t="shared" si="16"/>
        <v>8</v>
      </c>
      <c r="T177" s="16"/>
      <c r="U177" s="57">
        <f t="shared" si="17"/>
        <v>95.703125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'09 ABRIL (JUEVES)'!M178</f>
        <v>378413</v>
      </c>
      <c r="L178" s="16"/>
      <c r="M178" s="107">
        <f t="shared" si="15"/>
        <v>378558</v>
      </c>
      <c r="N178" s="16"/>
      <c r="O178" s="118">
        <v>145</v>
      </c>
      <c r="P178" s="16"/>
      <c r="Q178" s="16"/>
      <c r="R178" s="16"/>
      <c r="S178" s="64">
        <f t="shared" si="16"/>
        <v>8</v>
      </c>
      <c r="T178" s="16"/>
      <c r="U178" s="57">
        <f t="shared" si="17"/>
        <v>79.28696412948382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'09 ABRIL (JUEVES)'!M179</f>
        <v>360956</v>
      </c>
      <c r="L179" s="16"/>
      <c r="M179" s="107">
        <f t="shared" si="15"/>
        <v>361073</v>
      </c>
      <c r="N179" s="16"/>
      <c r="O179" s="118">
        <v>117</v>
      </c>
      <c r="P179" s="16"/>
      <c r="Q179" s="16"/>
      <c r="R179" s="16"/>
      <c r="S179" s="64">
        <f t="shared" si="16"/>
        <v>8</v>
      </c>
      <c r="T179" s="16"/>
      <c r="U179" s="57">
        <f t="shared" si="17"/>
        <v>71.691176470588232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80.997026796629513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136</v>
      </c>
      <c r="T197" s="197"/>
      <c r="U197" s="197"/>
      <c r="W197" s="8" t="s">
        <v>12</v>
      </c>
      <c r="X197" s="8"/>
      <c r="Y197" s="199">
        <v>46122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147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'09 ABRIL (JUEVES)'!M214</f>
        <v>492118.6</v>
      </c>
      <c r="L214" s="16"/>
      <c r="M214" s="107">
        <f>K214+O214</f>
        <v>492200.6</v>
      </c>
      <c r="N214" s="16"/>
      <c r="O214" s="118">
        <v>82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61.011904761904759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'09 ABRIL (JUEVES)'!M215</f>
        <v>550834</v>
      </c>
      <c r="L215" s="16"/>
      <c r="M215" s="107">
        <f t="shared" ref="M215:M218" si="20">K215+O215</f>
        <v>550942</v>
      </c>
      <c r="N215" s="16"/>
      <c r="O215" s="118">
        <v>108</v>
      </c>
      <c r="P215" s="16"/>
      <c r="R215" s="16"/>
      <c r="S215" s="95">
        <f t="shared" si="18"/>
        <v>8</v>
      </c>
      <c r="T215" s="16"/>
      <c r="U215" s="57">
        <f t="shared" si="19"/>
        <v>75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'09 ABRIL (JUEVES)'!M216</f>
        <v>532091</v>
      </c>
      <c r="L216" s="16"/>
      <c r="M216" s="107">
        <f t="shared" si="20"/>
        <v>532212</v>
      </c>
      <c r="N216" s="16"/>
      <c r="O216" s="118">
        <v>121</v>
      </c>
      <c r="P216" s="16"/>
      <c r="R216" s="16"/>
      <c r="S216" s="95">
        <f t="shared" si="18"/>
        <v>8</v>
      </c>
      <c r="T216" s="16"/>
      <c r="U216" s="57">
        <f t="shared" si="19"/>
        <v>84.027777777777786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'09 ABRIL (JUEVES)'!M217</f>
        <v>608438</v>
      </c>
      <c r="L217" s="16"/>
      <c r="M217" s="107">
        <f t="shared" si="20"/>
        <v>608569</v>
      </c>
      <c r="N217" s="16"/>
      <c r="O217" s="118">
        <v>131</v>
      </c>
      <c r="P217" s="16"/>
      <c r="R217" s="16"/>
      <c r="S217" s="95">
        <f t="shared" si="18"/>
        <v>8</v>
      </c>
      <c r="T217" s="16"/>
      <c r="U217" s="57">
        <f t="shared" si="19"/>
        <v>94.109195402298852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'09 ABRIL (JUEVES)'!M218</f>
        <v>659937</v>
      </c>
      <c r="L218" s="16"/>
      <c r="M218" s="107">
        <f t="shared" si="20"/>
        <v>660067</v>
      </c>
      <c r="N218" s="16"/>
      <c r="O218" s="118">
        <v>130</v>
      </c>
      <c r="P218" s="16"/>
      <c r="R218" s="16"/>
      <c r="S218" s="95">
        <f t="shared" si="18"/>
        <v>8</v>
      </c>
      <c r="T218" s="16"/>
      <c r="U218" s="57">
        <f t="shared" si="19"/>
        <v>93.390804597701148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81.507936507936506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7.2222222222222223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'09 ABRIL (JUEVES)'!M229</f>
        <v>565336.19999999995</v>
      </c>
      <c r="L229" s="16"/>
      <c r="M229" s="107">
        <f>K229+O229</f>
        <v>565465.19999999995</v>
      </c>
      <c r="N229" s="16"/>
      <c r="O229" s="118">
        <v>129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93.968531468531467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'09 ABRIL (JUEVES)'!M230</f>
        <v>655943.69999999995</v>
      </c>
      <c r="L230" s="16"/>
      <c r="M230" s="107">
        <f t="shared" ref="M230:M237" si="22">K230+O230</f>
        <v>656059.69999999995</v>
      </c>
      <c r="N230" s="16"/>
      <c r="O230" s="118">
        <v>116</v>
      </c>
      <c r="P230" s="16"/>
      <c r="R230" s="58"/>
      <c r="S230" s="95">
        <f t="shared" ref="S230:S235" si="23">+S229</f>
        <v>8</v>
      </c>
      <c r="T230" s="58"/>
      <c r="U230" s="57">
        <f t="shared" si="21"/>
        <v>89.175891758917587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'09 ABRIL (JUEVES)'!M231</f>
        <v>570125.89999999991</v>
      </c>
      <c r="L231" s="16"/>
      <c r="M231" s="107">
        <f t="shared" si="22"/>
        <v>570167.89999999991</v>
      </c>
      <c r="N231" s="16"/>
      <c r="O231" s="118">
        <v>42</v>
      </c>
      <c r="P231" s="16"/>
      <c r="R231" s="58"/>
      <c r="S231" s="95">
        <v>3</v>
      </c>
      <c r="T231" s="58"/>
      <c r="U231" s="57">
        <f t="shared" si="21"/>
        <v>81.300813008130078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'09 ABRIL (JUEVES)'!M232</f>
        <v>576134.70000000007</v>
      </c>
      <c r="L232" s="16"/>
      <c r="M232" s="107">
        <f t="shared" si="22"/>
        <v>576230.70000000007</v>
      </c>
      <c r="N232" s="16"/>
      <c r="O232" s="118">
        <v>96</v>
      </c>
      <c r="P232" s="16"/>
      <c r="R232" s="58"/>
      <c r="S232" s="95">
        <f>+S228</f>
        <v>8</v>
      </c>
      <c r="T232" s="58"/>
      <c r="U232" s="57">
        <f t="shared" si="21"/>
        <v>66.225165562913901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'09 ABRIL (JUEVES)'!M233</f>
        <v>569555.5</v>
      </c>
      <c r="L233" s="16"/>
      <c r="M233" s="107">
        <f t="shared" si="22"/>
        <v>569668.5</v>
      </c>
      <c r="N233" s="16"/>
      <c r="O233" s="118">
        <v>113</v>
      </c>
      <c r="P233" s="16"/>
      <c r="R233" s="58"/>
      <c r="S233" s="95">
        <f t="shared" si="23"/>
        <v>8</v>
      </c>
      <c r="T233" s="58"/>
      <c r="U233" s="57">
        <f t="shared" si="21"/>
        <v>80.073696145124714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'09 ABRIL (JUEVES)'!M234</f>
        <v>596512.6</v>
      </c>
      <c r="L234" s="16"/>
      <c r="M234" s="107">
        <f t="shared" si="22"/>
        <v>596616.6</v>
      </c>
      <c r="N234" s="16"/>
      <c r="O234" s="118">
        <v>104</v>
      </c>
      <c r="P234" s="16"/>
      <c r="R234" s="58"/>
      <c r="S234" s="95">
        <f t="shared" si="23"/>
        <v>8</v>
      </c>
      <c r="T234" s="58"/>
      <c r="U234" s="57">
        <f t="shared" si="21"/>
        <v>71.507150715071504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'09 ABRIL (JUEVES)'!M235</f>
        <v>554369.5</v>
      </c>
      <c r="L235" s="16"/>
      <c r="M235" s="107">
        <f t="shared" si="22"/>
        <v>554466.5</v>
      </c>
      <c r="N235" s="16"/>
      <c r="O235" s="118">
        <v>97</v>
      </c>
      <c r="P235" s="16"/>
      <c r="R235" s="58"/>
      <c r="S235" s="95">
        <f t="shared" si="23"/>
        <v>8</v>
      </c>
      <c r="T235" s="58"/>
      <c r="U235" s="57">
        <f t="shared" si="21"/>
        <v>67.361111111111114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'09 ABRIL (JUEVES)'!M236</f>
        <v>572079</v>
      </c>
      <c r="L236" s="16"/>
      <c r="M236" s="107">
        <f t="shared" si="22"/>
        <v>572172</v>
      </c>
      <c r="N236" s="16"/>
      <c r="O236" s="118">
        <v>93</v>
      </c>
      <c r="P236" s="16"/>
      <c r="R236" s="58"/>
      <c r="S236" s="95">
        <v>6</v>
      </c>
      <c r="T236" s="58"/>
      <c r="U236" s="57">
        <f t="shared" si="21"/>
        <v>84.699453551912569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'09 ABRIL (JUEVES)'!M237</f>
        <v>607960</v>
      </c>
      <c r="L237" s="16"/>
      <c r="M237" s="107">
        <f t="shared" si="22"/>
        <v>608055</v>
      </c>
      <c r="N237" s="16"/>
      <c r="O237" s="118">
        <v>95</v>
      </c>
      <c r="P237" s="16"/>
      <c r="R237" s="58"/>
      <c r="S237" s="95">
        <f>+S228</f>
        <v>8</v>
      </c>
      <c r="T237" s="58"/>
      <c r="U237" s="57">
        <f t="shared" si="21"/>
        <v>63.844086021505383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77.572877704802039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7.8181818181818183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'09 ABRIL (JUEVES)'!M247</f>
        <v>363414</v>
      </c>
      <c r="L247" s="16"/>
      <c r="M247" s="107">
        <f t="shared" ref="M247:M268" si="24">K247+O247</f>
        <v>363542</v>
      </c>
      <c r="N247" s="16"/>
      <c r="O247" s="118">
        <v>128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66.666666666666671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'09 ABRIL (JUEVES)'!M248</f>
        <v>343065</v>
      </c>
      <c r="L248" s="16"/>
      <c r="M248" s="107">
        <f t="shared" si="24"/>
        <v>343198</v>
      </c>
      <c r="N248" s="16"/>
      <c r="O248" s="118">
        <v>133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98.958333333333343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'09 ABRIL (JUEVES)'!M249</f>
        <v>373869</v>
      </c>
      <c r="L249" s="16"/>
      <c r="M249" s="107">
        <f t="shared" si="24"/>
        <v>374005</v>
      </c>
      <c r="N249" s="16"/>
      <c r="O249" s="118">
        <v>136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74.561403508771932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'09 ABRIL (JUEVES)'!M250</f>
        <v>379775</v>
      </c>
      <c r="L250" s="16"/>
      <c r="M250" s="107">
        <f t="shared" si="24"/>
        <v>379915</v>
      </c>
      <c r="N250" s="16"/>
      <c r="O250" s="118">
        <v>140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83.333333333333343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'09 ABRIL (JUEVES)'!M251</f>
        <v>373318</v>
      </c>
      <c r="L251" s="16"/>
      <c r="M251" s="107">
        <f t="shared" si="24"/>
        <v>373464</v>
      </c>
      <c r="N251" s="16"/>
      <c r="O251" s="118">
        <v>146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95.052083333333343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'09 ABRIL (JUEVES)'!M252</f>
        <v>378846</v>
      </c>
      <c r="L252" s="16"/>
      <c r="M252" s="107">
        <f t="shared" si="24"/>
        <v>378985</v>
      </c>
      <c r="N252" s="16"/>
      <c r="O252" s="118">
        <v>139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86.442786069651746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'09 ABRIL (JUEVES)'!M253</f>
        <v>607564.49999999988</v>
      </c>
      <c r="L253" s="16"/>
      <c r="M253" s="107">
        <f t="shared" si="24"/>
        <v>607665.49999999988</v>
      </c>
      <c r="N253" s="16"/>
      <c r="O253" s="118">
        <v>101</v>
      </c>
      <c r="P253" s="16"/>
      <c r="Q253" s="16"/>
      <c r="R253" s="16"/>
      <c r="S253" s="95">
        <f t="shared" si="25"/>
        <v>8</v>
      </c>
      <c r="T253" s="16"/>
      <c r="U253" s="57">
        <f t="shared" si="26"/>
        <v>69.67439293598234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'09 ABRIL (JUEVES)'!M254</f>
        <v>579275.19999999995</v>
      </c>
      <c r="L254" s="16"/>
      <c r="M254" s="107">
        <f t="shared" si="24"/>
        <v>579382.19999999995</v>
      </c>
      <c r="N254" s="16"/>
      <c r="O254" s="118">
        <v>107</v>
      </c>
      <c r="P254" s="16"/>
      <c r="Q254" s="16"/>
      <c r="R254" s="16"/>
      <c r="S254" s="95">
        <v>6</v>
      </c>
      <c r="T254" s="16"/>
      <c r="U254" s="57">
        <f t="shared" si="26"/>
        <v>98.417954378219278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'09 ABRIL (JUEVES)'!M255</f>
        <v>632716.19999999995</v>
      </c>
      <c r="L255" s="16"/>
      <c r="M255" s="107">
        <f t="shared" si="24"/>
        <v>632833.19999999995</v>
      </c>
      <c r="N255" s="16"/>
      <c r="O255" s="118">
        <v>117</v>
      </c>
      <c r="P255" s="16"/>
      <c r="Q255" s="16"/>
      <c r="R255" s="16"/>
      <c r="S255" s="95">
        <f>+S246</f>
        <v>8</v>
      </c>
      <c r="T255" s="16"/>
      <c r="U255" s="57">
        <f t="shared" si="26"/>
        <v>80.180921052631575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'09 ABRIL (JUEVES)'!M256</f>
        <v>596992</v>
      </c>
      <c r="L256" s="16"/>
      <c r="M256" s="107">
        <f t="shared" si="24"/>
        <v>597083</v>
      </c>
      <c r="N256" s="16"/>
      <c r="O256" s="118">
        <v>91</v>
      </c>
      <c r="P256" s="16"/>
      <c r="Q256" s="16"/>
      <c r="R256" s="16"/>
      <c r="S256" s="95">
        <f t="shared" si="25"/>
        <v>8</v>
      </c>
      <c r="T256" s="16"/>
      <c r="U256" s="57">
        <f t="shared" si="26"/>
        <v>66.520467836257311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'09 ABRIL (JUEVES)'!M257</f>
        <v>591105</v>
      </c>
      <c r="L257" s="16"/>
      <c r="M257" s="107">
        <f t="shared" si="24"/>
        <v>591225</v>
      </c>
      <c r="N257" s="16"/>
      <c r="O257" s="118">
        <v>120</v>
      </c>
      <c r="P257" s="16"/>
      <c r="Q257" s="16"/>
      <c r="R257" s="16"/>
      <c r="S257" s="95">
        <f t="shared" si="25"/>
        <v>8</v>
      </c>
      <c r="T257" s="16"/>
      <c r="U257" s="57">
        <f t="shared" si="26"/>
        <v>83.333333333333343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'09 ABRIL (JUEVES)'!M258</f>
        <v>564072.80000000005</v>
      </c>
      <c r="L258" s="16"/>
      <c r="M258" s="107">
        <f t="shared" si="24"/>
        <v>564206.80000000005</v>
      </c>
      <c r="N258" s="16"/>
      <c r="O258" s="118">
        <v>134</v>
      </c>
      <c r="P258" s="16"/>
      <c r="Q258" s="16"/>
      <c r="R258" s="16"/>
      <c r="S258" s="95">
        <f t="shared" si="25"/>
        <v>8</v>
      </c>
      <c r="T258" s="16"/>
      <c r="U258" s="57">
        <f t="shared" si="26"/>
        <v>90.638528138528144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'09 ABRIL (JUEVES)'!M259</f>
        <v>619711.19999999995</v>
      </c>
      <c r="L259" s="16"/>
      <c r="M259" s="107">
        <f t="shared" si="24"/>
        <v>619843.19999999995</v>
      </c>
      <c r="N259" s="16"/>
      <c r="O259" s="118">
        <v>132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83.333333333333343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'09 ABRIL (JUEVES)'!M260</f>
        <v>548087.19999999995</v>
      </c>
      <c r="L260" s="16"/>
      <c r="M260" s="107">
        <f t="shared" si="24"/>
        <v>548150.19999999995</v>
      </c>
      <c r="N260" s="16"/>
      <c r="O260" s="118">
        <v>63</v>
      </c>
      <c r="P260" s="16"/>
      <c r="Q260" s="16"/>
      <c r="R260" s="16"/>
      <c r="S260" s="95">
        <v>6</v>
      </c>
      <c r="T260" s="16"/>
      <c r="U260" s="57">
        <f t="shared" si="26"/>
        <v>68.897637795275585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'09 ABRIL (JUEVES)'!M261</f>
        <v>610643.80000000005</v>
      </c>
      <c r="L261" s="16"/>
      <c r="M261" s="107">
        <f t="shared" si="24"/>
        <v>610755.80000000005</v>
      </c>
      <c r="N261" s="16"/>
      <c r="O261" s="118">
        <v>112</v>
      </c>
      <c r="P261" s="16"/>
      <c r="Q261" s="16"/>
      <c r="R261" s="16"/>
      <c r="S261" s="95">
        <f>+S246</f>
        <v>8</v>
      </c>
      <c r="T261" s="16"/>
      <c r="U261" s="57">
        <f t="shared" si="26"/>
        <v>87.719298245614041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'09 ABRIL (JUEVES)'!M262</f>
        <v>576557.79999999993</v>
      </c>
      <c r="L262" s="16"/>
      <c r="M262" s="107">
        <f t="shared" si="24"/>
        <v>576675.79999999993</v>
      </c>
      <c r="N262" s="16"/>
      <c r="O262" s="118">
        <v>118</v>
      </c>
      <c r="P262" s="16"/>
      <c r="Q262" s="16"/>
      <c r="R262" s="16"/>
      <c r="S262" s="95">
        <f t="shared" si="25"/>
        <v>8</v>
      </c>
      <c r="T262" s="16"/>
      <c r="U262" s="57">
        <f t="shared" si="26"/>
        <v>74.494949494949495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'09 ABRIL (JUEVES)'!M263</f>
        <v>556983.1</v>
      </c>
      <c r="L263" s="16"/>
      <c r="M263" s="107">
        <f t="shared" si="24"/>
        <v>557093.1</v>
      </c>
      <c r="N263" s="16"/>
      <c r="O263" s="118">
        <v>110</v>
      </c>
      <c r="P263" s="16"/>
      <c r="Q263" s="16"/>
      <c r="R263" s="16"/>
      <c r="S263" s="95">
        <f t="shared" si="25"/>
        <v>8</v>
      </c>
      <c r="T263" s="16"/>
      <c r="U263" s="57">
        <f t="shared" si="26"/>
        <v>71.614583333333329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'09 ABRIL (JUEVES)'!M264</f>
        <v>577699.9</v>
      </c>
      <c r="L264" s="16"/>
      <c r="M264" s="107">
        <f t="shared" si="24"/>
        <v>577823.9</v>
      </c>
      <c r="N264" s="16"/>
      <c r="O264" s="118">
        <v>124</v>
      </c>
      <c r="P264" s="16"/>
      <c r="Q264" s="16"/>
      <c r="R264" s="16"/>
      <c r="S264" s="95">
        <f t="shared" si="25"/>
        <v>8</v>
      </c>
      <c r="T264" s="16"/>
      <c r="U264" s="57">
        <f t="shared" si="26"/>
        <v>86.111111111111114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'09 ABRIL (JUEVES)'!M265</f>
        <v>345307.4</v>
      </c>
      <c r="L265" s="16"/>
      <c r="M265" s="107">
        <f t="shared" si="24"/>
        <v>345373.4</v>
      </c>
      <c r="N265" s="16"/>
      <c r="O265" s="118">
        <v>66</v>
      </c>
      <c r="P265" s="16"/>
      <c r="Q265" s="16"/>
      <c r="R265" s="16"/>
      <c r="S265" s="95">
        <f t="shared" si="25"/>
        <v>8</v>
      </c>
      <c r="T265" s="16"/>
      <c r="U265" s="57">
        <f t="shared" si="26"/>
        <v>45.081967213114751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'09 ABRIL (JUEVES)'!M266</f>
        <v>368427</v>
      </c>
      <c r="L266" s="16"/>
      <c r="M266" s="107">
        <f t="shared" si="24"/>
        <v>368571</v>
      </c>
      <c r="N266" s="16"/>
      <c r="O266" s="118">
        <v>144</v>
      </c>
      <c r="P266" s="16"/>
      <c r="Q266" s="16"/>
      <c r="R266" s="16"/>
      <c r="S266" s="95">
        <f t="shared" si="25"/>
        <v>8</v>
      </c>
      <c r="T266" s="16"/>
      <c r="U266" s="57">
        <f t="shared" si="26"/>
        <v>93.75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'09 ABRIL (JUEVES)'!M267</f>
        <v>375954</v>
      </c>
      <c r="L267" s="16"/>
      <c r="M267" s="107">
        <f t="shared" si="24"/>
        <v>376095</v>
      </c>
      <c r="N267" s="16"/>
      <c r="O267" s="118">
        <v>141</v>
      </c>
      <c r="P267" s="16"/>
      <c r="Q267" s="16"/>
      <c r="R267" s="16"/>
      <c r="S267" s="95">
        <f t="shared" si="25"/>
        <v>8</v>
      </c>
      <c r="T267" s="16"/>
      <c r="U267" s="57">
        <f t="shared" si="26"/>
        <v>77.099737532808405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'09 ABRIL (JUEVES)'!M268</f>
        <v>361648</v>
      </c>
      <c r="L268" s="16"/>
      <c r="M268" s="107">
        <f t="shared" si="24"/>
        <v>361769</v>
      </c>
      <c r="N268" s="16"/>
      <c r="O268" s="118">
        <v>121</v>
      </c>
      <c r="P268" s="16"/>
      <c r="Q268" s="16"/>
      <c r="R268" s="16"/>
      <c r="S268" s="95">
        <f t="shared" si="25"/>
        <v>8</v>
      </c>
      <c r="T268" s="16"/>
      <c r="U268" s="57">
        <f t="shared" si="26"/>
        <v>74.142156862745097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79.819317220105802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g8GLFAMiUnVSpHDZJ3i3nN8dqViJomU7rlusABYHRNgMLlo5UyCjoy6QmSXXnJS18YQlNAdlklYMwnBlIbIxTg==" saltValue="qwu+URi/iSph4397bnaYeg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993" priority="218" stopIfTrue="1" operator="equal">
      <formula>1</formula>
    </cfRule>
  </conditionalFormatting>
  <conditionalFormatting sqref="B100:D101">
    <cfRule type="cellIs" dxfId="992" priority="154" stopIfTrue="1" operator="equal">
      <formula>1</formula>
    </cfRule>
  </conditionalFormatting>
  <conditionalFormatting sqref="B189:D190">
    <cfRule type="cellIs" dxfId="991" priority="17" stopIfTrue="1" operator="equal">
      <formula>1</formula>
    </cfRule>
  </conditionalFormatting>
  <conditionalFormatting sqref="B278:D279">
    <cfRule type="cellIs" dxfId="990" priority="51" stopIfTrue="1" operator="equal">
      <formula>1</formula>
    </cfRule>
  </conditionalFormatting>
  <conditionalFormatting sqref="B303:D308 B318:D326 B336:D357">
    <cfRule type="cellIs" dxfId="989" priority="197" stopIfTrue="1" operator="equal">
      <formula>1</formula>
    </cfRule>
  </conditionalFormatting>
  <conditionalFormatting sqref="B367:D368">
    <cfRule type="cellIs" dxfId="988" priority="34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987" priority="217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986" priority="216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985" priority="195" stopIfTrue="1" operator="equal">
      <formula>0</formula>
    </cfRule>
    <cfRule type="cellIs" dxfId="984" priority="196" stopIfTrue="1" operator="notEqual">
      <formula>0</formula>
    </cfRule>
  </conditionalFormatting>
  <conditionalFormatting sqref="H36:H41">
    <cfRule type="cellIs" dxfId="983" priority="66" operator="lessThan">
      <formula>330</formula>
    </cfRule>
  </conditionalFormatting>
  <conditionalFormatting sqref="H51:H59">
    <cfRule type="cellIs" dxfId="982" priority="64" operator="lessThan">
      <formula>360</formula>
    </cfRule>
  </conditionalFormatting>
  <conditionalFormatting sqref="H69:H74 H87:H90">
    <cfRule type="cellIs" dxfId="981" priority="62" operator="lessThan">
      <formula>400</formula>
    </cfRule>
  </conditionalFormatting>
  <conditionalFormatting sqref="H75:H86">
    <cfRule type="cellIs" dxfId="980" priority="63" operator="lessThan">
      <formula>360</formula>
    </cfRule>
  </conditionalFormatting>
  <conditionalFormatting sqref="H125:H130">
    <cfRule type="cellIs" dxfId="979" priority="57" operator="lessThan">
      <formula>330</formula>
    </cfRule>
  </conditionalFormatting>
  <conditionalFormatting sqref="H140:H148">
    <cfRule type="cellIs" dxfId="978" priority="58" operator="lessThan">
      <formula>360</formula>
    </cfRule>
  </conditionalFormatting>
  <conditionalFormatting sqref="H158:H163 H176:H179">
    <cfRule type="cellIs" dxfId="977" priority="60" operator="lessThan">
      <formula>400</formula>
    </cfRule>
  </conditionalFormatting>
  <conditionalFormatting sqref="H164:H175">
    <cfRule type="cellIs" dxfId="976" priority="61" operator="lessThan">
      <formula>360</formula>
    </cfRule>
  </conditionalFormatting>
  <conditionalFormatting sqref="H214:H219">
    <cfRule type="cellIs" dxfId="975" priority="56" operator="lessThan">
      <formula>330</formula>
    </cfRule>
  </conditionalFormatting>
  <conditionalFormatting sqref="H228:H237">
    <cfRule type="cellIs" dxfId="974" priority="54" operator="lessThan">
      <formula>360</formula>
    </cfRule>
  </conditionalFormatting>
  <conditionalFormatting sqref="H247:H252 H265:H268">
    <cfRule type="cellIs" dxfId="973" priority="52" operator="lessThan">
      <formula>400</formula>
    </cfRule>
  </conditionalFormatting>
  <conditionalFormatting sqref="H253:H264">
    <cfRule type="cellIs" dxfId="972" priority="53" operator="lessThan">
      <formula>360</formula>
    </cfRule>
  </conditionalFormatting>
  <conditionalFormatting sqref="H303:H308">
    <cfRule type="cellIs" dxfId="971" priority="190" operator="lessThan">
      <formula>330</formula>
    </cfRule>
  </conditionalFormatting>
  <conditionalFormatting sqref="H318:H326 H342:H353">
    <cfRule type="cellIs" dxfId="970" priority="189" operator="lessThan">
      <formula>360</formula>
    </cfRule>
  </conditionalFormatting>
  <conditionalFormatting sqref="H336:H341 H354:H357">
    <cfRule type="cellIs" dxfId="969" priority="187" operator="lessThan">
      <formula>400</formula>
    </cfRule>
  </conditionalFormatting>
  <conditionalFormatting sqref="K95:K96 M95:M96 O95:O96 A100:A101">
    <cfRule type="cellIs" dxfId="968" priority="153" stopIfTrue="1" operator="notEqual">
      <formula>0</formula>
    </cfRule>
    <cfRule type="cellIs" dxfId="967" priority="152" stopIfTrue="1" operator="equal">
      <formula>0</formula>
    </cfRule>
  </conditionalFormatting>
  <conditionalFormatting sqref="K95:K96 M95:M96 O95:O96">
    <cfRule type="cellIs" dxfId="966" priority="151" stopIfTrue="1" operator="notEqual">
      <formula>0</formula>
    </cfRule>
    <cfRule type="cellIs" dxfId="965" priority="150" stopIfTrue="1" operator="equal">
      <formula>0</formula>
    </cfRule>
    <cfRule type="cellIs" dxfId="964" priority="149" stopIfTrue="1" operator="notEqual">
      <formula>0</formula>
    </cfRule>
    <cfRule type="cellIs" dxfId="963" priority="148" stopIfTrue="1" operator="equal">
      <formula>0</formula>
    </cfRule>
  </conditionalFormatting>
  <conditionalFormatting sqref="K100:K101">
    <cfRule type="cellIs" dxfId="962" priority="131" stopIfTrue="1" operator="equal">
      <formula>0</formula>
    </cfRule>
    <cfRule type="cellIs" dxfId="961" priority="132" stopIfTrue="1" operator="notEqual">
      <formula>0</formula>
    </cfRule>
  </conditionalFormatting>
  <conditionalFormatting sqref="K184:K185 M184:M185 O184:O185 A189:A190">
    <cfRule type="cellIs" dxfId="960" priority="16" stopIfTrue="1" operator="notEqual">
      <formula>0</formula>
    </cfRule>
    <cfRule type="cellIs" dxfId="959" priority="15" stopIfTrue="1" operator="equal">
      <formula>0</formula>
    </cfRule>
  </conditionalFormatting>
  <conditionalFormatting sqref="K184:K185 M184:M185 O184:O185">
    <cfRule type="cellIs" dxfId="958" priority="12" stopIfTrue="1" operator="notEqual">
      <formula>0</formula>
    </cfRule>
    <cfRule type="cellIs" dxfId="957" priority="11" stopIfTrue="1" operator="equal">
      <formula>0</formula>
    </cfRule>
    <cfRule type="cellIs" dxfId="956" priority="13" stopIfTrue="1" operator="equal">
      <formula>0</formula>
    </cfRule>
    <cfRule type="cellIs" dxfId="955" priority="14" stopIfTrue="1" operator="notEqual">
      <formula>0</formula>
    </cfRule>
  </conditionalFormatting>
  <conditionalFormatting sqref="K189:K190">
    <cfRule type="cellIs" dxfId="954" priority="2" stopIfTrue="1" operator="notEqual">
      <formula>0</formula>
    </cfRule>
    <cfRule type="cellIs" dxfId="953" priority="1" stopIfTrue="1" operator="equal">
      <formula>0</formula>
    </cfRule>
  </conditionalFormatting>
  <conditionalFormatting sqref="K273:K274 M273:M274 O273:O274 A278:A279">
    <cfRule type="cellIs" dxfId="952" priority="50" stopIfTrue="1" operator="notEqual">
      <formula>0</formula>
    </cfRule>
    <cfRule type="cellIs" dxfId="951" priority="49" stopIfTrue="1" operator="equal">
      <formula>0</formula>
    </cfRule>
  </conditionalFormatting>
  <conditionalFormatting sqref="K273:K274 M273:M274 O273:O274">
    <cfRule type="cellIs" dxfId="950" priority="46" stopIfTrue="1" operator="notEqual">
      <formula>0</formula>
    </cfRule>
    <cfRule type="cellIs" dxfId="949" priority="47" stopIfTrue="1" operator="equal">
      <formula>0</formula>
    </cfRule>
    <cfRule type="cellIs" dxfId="948" priority="45" stopIfTrue="1" operator="equal">
      <formula>0</formula>
    </cfRule>
    <cfRule type="cellIs" dxfId="947" priority="48" stopIfTrue="1" operator="notEqual">
      <formula>0</formula>
    </cfRule>
  </conditionalFormatting>
  <conditionalFormatting sqref="K278:K279">
    <cfRule type="cellIs" dxfId="946" priority="35" stopIfTrue="1" operator="equal">
      <formula>0</formula>
    </cfRule>
    <cfRule type="cellIs" dxfId="945" priority="36" stopIfTrue="1" operator="notEqual">
      <formula>0</formula>
    </cfRule>
  </conditionalFormatting>
  <conditionalFormatting sqref="K362:K363 M362:M363 O362:O363 A367:A368">
    <cfRule type="cellIs" dxfId="944" priority="32" stopIfTrue="1" operator="equal">
      <formula>0</formula>
    </cfRule>
    <cfRule type="cellIs" dxfId="943" priority="33" stopIfTrue="1" operator="notEqual">
      <formula>0</formula>
    </cfRule>
  </conditionalFormatting>
  <conditionalFormatting sqref="K362:K363 M362:M363 O362:O363">
    <cfRule type="cellIs" dxfId="942" priority="28" stopIfTrue="1" operator="equal">
      <formula>0</formula>
    </cfRule>
    <cfRule type="cellIs" dxfId="941" priority="29" stopIfTrue="1" operator="notEqual">
      <formula>0</formula>
    </cfRule>
    <cfRule type="cellIs" dxfId="940" priority="30" stopIfTrue="1" operator="equal">
      <formula>0</formula>
    </cfRule>
    <cfRule type="cellIs" dxfId="939" priority="31" stopIfTrue="1" operator="notEqual">
      <formula>0</formula>
    </cfRule>
  </conditionalFormatting>
  <conditionalFormatting sqref="K367:K368">
    <cfRule type="cellIs" dxfId="938" priority="18" stopIfTrue="1" operator="equal">
      <formula>0</formula>
    </cfRule>
    <cfRule type="cellIs" dxfId="937" priority="19" stopIfTrue="1" operator="notEqual">
      <formula>0</formula>
    </cfRule>
  </conditionalFormatting>
  <conditionalFormatting sqref="M100:M101">
    <cfRule type="cellIs" dxfId="936" priority="139" stopIfTrue="1" operator="equal">
      <formula>0</formula>
    </cfRule>
    <cfRule type="cellIs" dxfId="935" priority="140" stopIfTrue="1" operator="notEqual">
      <formula>0</formula>
    </cfRule>
  </conditionalFormatting>
  <conditionalFormatting sqref="M189:M190">
    <cfRule type="cellIs" dxfId="934" priority="4" stopIfTrue="1" operator="notEqual">
      <formula>0</formula>
    </cfRule>
    <cfRule type="cellIs" dxfId="933" priority="3" stopIfTrue="1" operator="equal">
      <formula>0</formula>
    </cfRule>
  </conditionalFormatting>
  <conditionalFormatting sqref="M278:M279">
    <cfRule type="cellIs" dxfId="932" priority="38" stopIfTrue="1" operator="notEqual">
      <formula>0</formula>
    </cfRule>
    <cfRule type="cellIs" dxfId="931" priority="37" stopIfTrue="1" operator="equal">
      <formula>0</formula>
    </cfRule>
  </conditionalFormatting>
  <conditionalFormatting sqref="M367:M368">
    <cfRule type="cellIs" dxfId="930" priority="20" stopIfTrue="1" operator="equal">
      <formula>0</formula>
    </cfRule>
    <cfRule type="cellIs" dxfId="929" priority="21" stopIfTrue="1" operator="notEqual">
      <formula>0</formula>
    </cfRule>
  </conditionalFormatting>
  <conditionalFormatting sqref="S36:S41 S51:S59 S69:S90 S125:S130 S140:S148 S158:S179 S214:S219 S229:S237 S247:S268">
    <cfRule type="cellIs" dxfId="928" priority="213" operator="lessThan">
      <formula>8</formula>
    </cfRule>
  </conditionalFormatting>
  <conditionalFormatting sqref="S99">
    <cfRule type="cellIs" dxfId="927" priority="146" stopIfTrue="1" operator="equal">
      <formula>0</formula>
    </cfRule>
    <cfRule type="cellIs" dxfId="926" priority="147" stopIfTrue="1" operator="notEqual">
      <formula>0</formula>
    </cfRule>
  </conditionalFormatting>
  <conditionalFormatting sqref="S188">
    <cfRule type="cellIs" dxfId="925" priority="9" stopIfTrue="1" operator="equal">
      <formula>0</formula>
    </cfRule>
    <cfRule type="cellIs" dxfId="924" priority="10" stopIfTrue="1" operator="notEqual">
      <formula>0</formula>
    </cfRule>
  </conditionalFormatting>
  <conditionalFormatting sqref="S277">
    <cfRule type="cellIs" dxfId="923" priority="44" stopIfTrue="1" operator="notEqual">
      <formula>0</formula>
    </cfRule>
    <cfRule type="cellIs" dxfId="922" priority="43" stopIfTrue="1" operator="equal">
      <formula>0</formula>
    </cfRule>
  </conditionalFormatting>
  <conditionalFormatting sqref="S303:S308 S318:S326 S336:S357">
    <cfRule type="cellIs" dxfId="921" priority="192" operator="lessThan">
      <formula>8</formula>
    </cfRule>
  </conditionalFormatting>
  <conditionalFormatting sqref="S366">
    <cfRule type="cellIs" dxfId="920" priority="27" stopIfTrue="1" operator="notEqual">
      <formula>0</formula>
    </cfRule>
    <cfRule type="cellIs" dxfId="919" priority="26" stopIfTrue="1" operator="equal">
      <formula>0</formula>
    </cfRule>
  </conditionalFormatting>
  <conditionalFormatting sqref="U36:U41 U51:U59 U125:U130 U140:U148 U214:U219 U229:U237">
    <cfRule type="cellIs" dxfId="918" priority="212" operator="lessThan">
      <formula>70</formula>
    </cfRule>
  </conditionalFormatting>
  <conditionalFormatting sqref="U69:U90 U158:U179 U247:U268 U336:U357">
    <cfRule type="cellIs" dxfId="917" priority="202" operator="lessThan">
      <formula>70</formula>
    </cfRule>
  </conditionalFormatting>
  <conditionalFormatting sqref="U69:U90 U158:U179 U247:U268">
    <cfRule type="cellIs" dxfId="916" priority="201" operator="lessThan">
      <formula>70</formula>
    </cfRule>
    <cfRule type="cellIs" dxfId="915" priority="205" operator="lessThan">
      <formula>70</formula>
    </cfRule>
  </conditionalFormatting>
  <conditionalFormatting sqref="U100:U101">
    <cfRule type="cellIs" dxfId="914" priority="141" operator="lessThan">
      <formula>70</formula>
    </cfRule>
    <cfRule type="cellIs" dxfId="913" priority="144" operator="lessThan">
      <formula>70</formula>
    </cfRule>
    <cfRule type="cellIs" dxfId="912" priority="143" operator="lessThan">
      <formula>70</formula>
    </cfRule>
    <cfRule type="cellIs" dxfId="911" priority="142" operator="lessThan">
      <formula>70</formula>
    </cfRule>
  </conditionalFormatting>
  <conditionalFormatting sqref="U189:U190">
    <cfRule type="cellIs" dxfId="910" priority="8" operator="lessThan">
      <formula>70</formula>
    </cfRule>
    <cfRule type="cellIs" dxfId="909" priority="7" operator="lessThan">
      <formula>70</formula>
    </cfRule>
    <cfRule type="cellIs" dxfId="908" priority="6" operator="lessThan">
      <formula>70</formula>
    </cfRule>
    <cfRule type="cellIs" dxfId="907" priority="5" operator="lessThan">
      <formula>70</formula>
    </cfRule>
  </conditionalFormatting>
  <conditionalFormatting sqref="U278:U279">
    <cfRule type="cellIs" dxfId="906" priority="39" operator="lessThan">
      <formula>70</formula>
    </cfRule>
    <cfRule type="cellIs" dxfId="905" priority="41" operator="lessThan">
      <formula>70</formula>
    </cfRule>
    <cfRule type="cellIs" dxfId="904" priority="42" operator="lessThan">
      <formula>70</formula>
    </cfRule>
    <cfRule type="cellIs" dxfId="903" priority="40" operator="lessThan">
      <formula>70</formula>
    </cfRule>
  </conditionalFormatting>
  <conditionalFormatting sqref="U303:U308 U318:U326">
    <cfRule type="cellIs" dxfId="902" priority="191" operator="lessThan">
      <formula>70</formula>
    </cfRule>
  </conditionalFormatting>
  <conditionalFormatting sqref="U336:U357 U69:U90 U158:U179 U247:U268">
    <cfRule type="cellIs" dxfId="901" priority="200" operator="lessThan">
      <formula>70</formula>
    </cfRule>
  </conditionalFormatting>
  <conditionalFormatting sqref="U336:U357">
    <cfRule type="cellIs" dxfId="900" priority="179" operator="lessThan">
      <formula>70</formula>
    </cfRule>
    <cfRule type="cellIs" dxfId="899" priority="180" operator="lessThan">
      <formula>70</formula>
    </cfRule>
    <cfRule type="cellIs" dxfId="898" priority="181" operator="lessThan">
      <formula>70</formula>
    </cfRule>
    <cfRule type="cellIs" dxfId="897" priority="184" operator="lessThan">
      <formula>70</formula>
    </cfRule>
  </conditionalFormatting>
  <conditionalFormatting sqref="U367:U368">
    <cfRule type="cellIs" dxfId="896" priority="25" operator="lessThan">
      <formula>70</formula>
    </cfRule>
    <cfRule type="cellIs" dxfId="895" priority="24" operator="lessThan">
      <formula>70</formula>
    </cfRule>
    <cfRule type="cellIs" dxfId="894" priority="23" operator="lessThan">
      <formula>70</formula>
    </cfRule>
    <cfRule type="cellIs" dxfId="893" priority="22" operator="lessThan">
      <formula>70</formula>
    </cfRule>
  </conditionalFormatting>
  <conditionalFormatting sqref="W36:W41 W51:W58 W125:W130 W140:W147 W214:W219 W229:W236 W303:W308 W318:W325">
    <cfRule type="cellIs" dxfId="892" priority="215" stopIfTrue="1" operator="greaterThan">
      <formula>64</formula>
    </cfRule>
  </conditionalFormatting>
  <conditionalFormatting sqref="W303:W308 W318:W325 W36:W41 W51:W58 W125:W130 W140:W147 W214:W219 W229:W236">
    <cfRule type="cellIs" dxfId="891" priority="214" stopIfTrue="1" operator="equal">
      <formula>0</formula>
    </cfRule>
  </conditionalFormatting>
  <conditionalFormatting sqref="W303:W308 W318:W325">
    <cfRule type="cellIs" dxfId="890" priority="193" stopIfTrue="1" operator="equal">
      <formula>0</formula>
    </cfRule>
    <cfRule type="cellIs" dxfId="889" priority="194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Z372"/>
  <sheetViews>
    <sheetView topLeftCell="A6" zoomScaleNormal="100" workbookViewId="0">
      <selection activeCell="A6" sqref="A6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83.475301039956221</v>
      </c>
      <c r="L5" s="84"/>
      <c r="M5" s="85">
        <f>U61</f>
        <v>80.745961955077178</v>
      </c>
      <c r="N5" s="84"/>
      <c r="O5" s="85">
        <f>U92</f>
        <v>79.925269504876368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66.947767612792248</v>
      </c>
      <c r="L7" s="84"/>
      <c r="M7" s="87">
        <f>U150</f>
        <v>70.180159980633505</v>
      </c>
      <c r="N7" s="84"/>
      <c r="O7" s="87">
        <f>U181</f>
        <v>81.057398483582446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77.592706622879035</v>
      </c>
      <c r="L9" s="84"/>
      <c r="M9" s="87">
        <f>+U239</f>
        <v>74.254577575251801</v>
      </c>
      <c r="N9" s="84"/>
      <c r="O9" s="87">
        <f>+U270</f>
        <v>77.812966873959653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76.005258425209163</v>
      </c>
      <c r="L13" s="84"/>
      <c r="M13" s="88">
        <f>(M11+M9+M7+M5)/3</f>
        <v>75.060233170320828</v>
      </c>
      <c r="N13" s="84"/>
      <c r="O13" s="88">
        <f>(O11+O9+O7+O5)/3</f>
        <v>79.598544954139484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135</v>
      </c>
      <c r="O19" s="197"/>
      <c r="P19" s="197"/>
      <c r="Q19" s="197"/>
      <c r="R19" s="8" t="s">
        <v>26</v>
      </c>
      <c r="S19" s="198" t="s">
        <v>72</v>
      </c>
      <c r="T19" s="197"/>
      <c r="U19" s="197"/>
      <c r="W19" s="8" t="s">
        <v>12</v>
      </c>
      <c r="X19" s="8"/>
      <c r="Y19" s="199">
        <v>46122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144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'08 ABRIL (MIERCOLES)'!G31</f>
        <v>20</v>
      </c>
      <c r="H31" s="91">
        <f>'08 ABRIL (MIERCOLES)'!H31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'08 ABRIL (MIERCOLES)'!G32</f>
        <v>60</v>
      </c>
      <c r="H32" s="94">
        <f>'08 ABRIL (MIERCOLES)'!H32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 t="s">
        <v>138</v>
      </c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'08 ABRIL (MIERCOLES)'!M36</f>
        <v>552795</v>
      </c>
      <c r="L36" s="16"/>
      <c r="M36" s="107">
        <f>K36+O36</f>
        <v>552888</v>
      </c>
      <c r="N36" s="16"/>
      <c r="O36" s="118">
        <v>93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69.196428571428569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'08 ABRIL (MIERCOLES)'!M37</f>
        <v>616172</v>
      </c>
      <c r="L37" s="16"/>
      <c r="M37" s="107">
        <f t="shared" ref="M37:M40" si="2">K37+O37</f>
        <v>616291</v>
      </c>
      <c r="N37" s="16"/>
      <c r="O37" s="118">
        <v>119</v>
      </c>
      <c r="P37" s="16"/>
      <c r="R37" s="16"/>
      <c r="S37" s="95">
        <f t="shared" si="0"/>
        <v>8</v>
      </c>
      <c r="T37" s="16"/>
      <c r="U37" s="57">
        <f t="shared" si="1"/>
        <v>82.638888888888886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'08 ABRIL (MIERCOLES)'!M38</f>
        <v>593955</v>
      </c>
      <c r="L38" s="16"/>
      <c r="M38" s="107">
        <f t="shared" si="2"/>
        <v>594086</v>
      </c>
      <c r="N38" s="16"/>
      <c r="O38" s="118">
        <v>131</v>
      </c>
      <c r="P38" s="16"/>
      <c r="R38" s="16"/>
      <c r="S38" s="95">
        <f t="shared" si="0"/>
        <v>8</v>
      </c>
      <c r="T38" s="16"/>
      <c r="U38" s="57">
        <f t="shared" si="1"/>
        <v>90.972222222222229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'08 ABRIL (MIERCOLES)'!M39</f>
        <v>680432.4</v>
      </c>
      <c r="L39" s="16"/>
      <c r="M39" s="107">
        <f t="shared" si="2"/>
        <v>680555.4</v>
      </c>
      <c r="N39" s="16"/>
      <c r="O39" s="118">
        <v>123</v>
      </c>
      <c r="P39" s="16"/>
      <c r="R39" s="16"/>
      <c r="S39" s="95">
        <f t="shared" si="0"/>
        <v>8</v>
      </c>
      <c r="T39" s="16"/>
      <c r="U39" s="57">
        <f t="shared" si="1"/>
        <v>88.362068965517238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'08 ABRIL (MIERCOLES)'!M40</f>
        <v>737718.5</v>
      </c>
      <c r="L40" s="16"/>
      <c r="M40" s="107">
        <f t="shared" si="2"/>
        <v>737838.5</v>
      </c>
      <c r="N40" s="16"/>
      <c r="O40" s="118">
        <v>120</v>
      </c>
      <c r="P40" s="16"/>
      <c r="R40" s="16"/>
      <c r="S40" s="95">
        <f t="shared" si="0"/>
        <v>8</v>
      </c>
      <c r="T40" s="16"/>
      <c r="U40" s="57">
        <f t="shared" si="1"/>
        <v>86.206896551724142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83.475301039956221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7.5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8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 t="s">
        <v>112</v>
      </c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'08 ABRIL (MIERCOLES)'!M51</f>
        <v>645887.59999999974</v>
      </c>
      <c r="L51" s="16"/>
      <c r="M51" s="107">
        <f>K51+O51</f>
        <v>645887.59999999974</v>
      </c>
      <c r="N51" s="16"/>
      <c r="O51" s="118">
        <v>0</v>
      </c>
      <c r="P51" s="16"/>
      <c r="R51" s="58"/>
      <c r="S51" s="95"/>
      <c r="T51" s="58"/>
      <c r="U51" s="57"/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'08 ABRIL (MIERCOLES)'!M52</f>
        <v>752508.69999999984</v>
      </c>
      <c r="L52" s="16"/>
      <c r="M52" s="107">
        <f t="shared" ref="M52:M59" si="3">K52+O52</f>
        <v>752628.69999999984</v>
      </c>
      <c r="N52" s="16"/>
      <c r="O52" s="118">
        <v>120</v>
      </c>
      <c r="P52" s="16"/>
      <c r="R52" s="58"/>
      <c r="S52" s="95">
        <f>+S50</f>
        <v>8</v>
      </c>
      <c r="T52" s="58"/>
      <c r="U52" s="57">
        <f t="shared" ref="U52:U59" si="4">O52/(H52*60*S52)*100000</f>
        <v>92.250922509225092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'08 ABRIL (MIERCOLES)'!M53</f>
        <v>653278.79999999981</v>
      </c>
      <c r="L53" s="16"/>
      <c r="M53" s="107">
        <f t="shared" si="3"/>
        <v>653404.79999999981</v>
      </c>
      <c r="N53" s="16"/>
      <c r="O53" s="118">
        <v>126</v>
      </c>
      <c r="P53" s="16"/>
      <c r="R53" s="58"/>
      <c r="S53" s="95">
        <f t="shared" ref="S53:S59" si="5">+S52</f>
        <v>8</v>
      </c>
      <c r="T53" s="58"/>
      <c r="U53" s="57">
        <f t="shared" si="4"/>
        <v>91.463414634146346</v>
      </c>
      <c r="V53" s="58"/>
      <c r="W53" s="141"/>
      <c r="Y53" s="110"/>
      <c r="Z53" s="110"/>
    </row>
    <row r="54" spans="1:26" ht="12" customHeight="1" x14ac:dyDescent="0.2">
      <c r="A54" s="115" t="s">
        <v>139</v>
      </c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'08 ABRIL (MIERCOLES)'!M54</f>
        <v>661347.69999999972</v>
      </c>
      <c r="L54" s="16"/>
      <c r="M54" s="107">
        <f t="shared" si="3"/>
        <v>661399.69999999972</v>
      </c>
      <c r="N54" s="16"/>
      <c r="O54" s="118">
        <v>52</v>
      </c>
      <c r="P54" s="16"/>
      <c r="R54" s="58"/>
      <c r="S54" s="95">
        <v>4</v>
      </c>
      <c r="T54" s="58"/>
      <c r="U54" s="57">
        <f t="shared" si="4"/>
        <v>71.743929359823397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'08 ABRIL (MIERCOLES)'!M55</f>
        <v>646407.69999999972</v>
      </c>
      <c r="L55" s="16"/>
      <c r="M55" s="107">
        <f t="shared" si="3"/>
        <v>646530.69999999972</v>
      </c>
      <c r="N55" s="16"/>
      <c r="O55" s="118">
        <v>123</v>
      </c>
      <c r="P55" s="16"/>
      <c r="R55" s="58"/>
      <c r="S55" s="95">
        <f>+S50</f>
        <v>8</v>
      </c>
      <c r="T55" s="58"/>
      <c r="U55" s="57">
        <f t="shared" si="4"/>
        <v>87.159863945578223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'08 ABRIL (MIERCOLES)'!M56</f>
        <v>676316.29999999993</v>
      </c>
      <c r="L56" s="16"/>
      <c r="M56" s="107">
        <f t="shared" si="3"/>
        <v>676417.29999999993</v>
      </c>
      <c r="N56" s="16"/>
      <c r="O56" s="118">
        <v>101</v>
      </c>
      <c r="P56" s="16"/>
      <c r="R56" s="58"/>
      <c r="S56" s="95">
        <f t="shared" si="5"/>
        <v>8</v>
      </c>
      <c r="T56" s="58"/>
      <c r="U56" s="57">
        <f t="shared" si="4"/>
        <v>69.444444444444443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'08 ABRIL (MIERCOLES)'!M57</f>
        <v>632079.9</v>
      </c>
      <c r="L57" s="16"/>
      <c r="M57" s="107">
        <f t="shared" si="3"/>
        <v>632172.9</v>
      </c>
      <c r="N57" s="16"/>
      <c r="O57" s="118">
        <v>93</v>
      </c>
      <c r="P57" s="16"/>
      <c r="R57" s="58"/>
      <c r="S57" s="95">
        <f t="shared" si="5"/>
        <v>8</v>
      </c>
      <c r="T57" s="58"/>
      <c r="U57" s="57">
        <f t="shared" si="4"/>
        <v>64.583333333333329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'08 ABRIL (MIERCOLES)'!M58</f>
        <v>656119.89999999979</v>
      </c>
      <c r="L58" s="16"/>
      <c r="M58" s="107">
        <f t="shared" si="3"/>
        <v>656238.89999999979</v>
      </c>
      <c r="N58" s="16"/>
      <c r="O58" s="118">
        <v>119</v>
      </c>
      <c r="P58" s="16"/>
      <c r="R58" s="58"/>
      <c r="S58" s="95">
        <f t="shared" si="5"/>
        <v>8</v>
      </c>
      <c r="T58" s="58"/>
      <c r="U58" s="57">
        <f t="shared" si="4"/>
        <v>81.284153005464489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'08 ABRIL (MIERCOLES)'!M59</f>
        <v>693516.19999999984</v>
      </c>
      <c r="L59" s="16"/>
      <c r="M59" s="107">
        <f t="shared" si="3"/>
        <v>693647.19999999984</v>
      </c>
      <c r="N59" s="16"/>
      <c r="O59" s="118">
        <v>131</v>
      </c>
      <c r="P59" s="16"/>
      <c r="R59" s="58"/>
      <c r="S59" s="95">
        <f t="shared" si="5"/>
        <v>8</v>
      </c>
      <c r="T59" s="58"/>
      <c r="U59" s="57">
        <f t="shared" si="4"/>
        <v>88.037634408602145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80.745961955077178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7.4090909090909092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'08 ABRIL (MIERCOLES)'!M69</f>
        <v>387121.30000000005</v>
      </c>
      <c r="L69" s="16"/>
      <c r="M69" s="107">
        <f t="shared" ref="M69:M90" si="6">K69+O69</f>
        <v>387245.30000000005</v>
      </c>
      <c r="N69" s="16"/>
      <c r="O69" s="118">
        <v>124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64.583333333333329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'08 ABRIL (MIERCOLES)'!M70</f>
        <v>368847.90000000014</v>
      </c>
      <c r="L70" s="16"/>
      <c r="M70" s="107">
        <f t="shared" si="6"/>
        <v>368980.90000000014</v>
      </c>
      <c r="N70" s="16"/>
      <c r="O70" s="118">
        <v>133</v>
      </c>
      <c r="P70" s="16"/>
      <c r="Q70" s="16"/>
      <c r="R70" s="16"/>
      <c r="S70" s="95">
        <f t="shared" si="7"/>
        <v>8</v>
      </c>
      <c r="T70" s="16"/>
      <c r="U70" s="57">
        <f t="shared" si="8"/>
        <v>98.958333333333343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'08 ABRIL (MIERCOLES)'!M71</f>
        <v>402265</v>
      </c>
      <c r="L71" s="16"/>
      <c r="M71" s="107">
        <f t="shared" si="6"/>
        <v>402418</v>
      </c>
      <c r="N71" s="16"/>
      <c r="O71" s="118">
        <v>153</v>
      </c>
      <c r="P71" s="16"/>
      <c r="Q71" s="16"/>
      <c r="R71" s="16"/>
      <c r="S71" s="95">
        <f t="shared" si="7"/>
        <v>8</v>
      </c>
      <c r="T71" s="16"/>
      <c r="U71" s="57">
        <f t="shared" si="8"/>
        <v>83.881578947368425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'08 ABRIL (MIERCOLES)'!M72</f>
        <v>405689</v>
      </c>
      <c r="L72" s="16"/>
      <c r="M72" s="107">
        <f t="shared" si="6"/>
        <v>405822</v>
      </c>
      <c r="N72" s="16"/>
      <c r="O72" s="118">
        <v>133</v>
      </c>
      <c r="P72" s="16"/>
      <c r="Q72" s="16"/>
      <c r="R72" s="16"/>
      <c r="S72" s="95">
        <f t="shared" si="7"/>
        <v>8</v>
      </c>
      <c r="T72" s="16"/>
      <c r="U72" s="57">
        <f t="shared" si="8"/>
        <v>79.166666666666671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'08 ABRIL (MIERCOLES)'!M73</f>
        <v>405777.5</v>
      </c>
      <c r="L73" s="16"/>
      <c r="M73" s="107">
        <f t="shared" si="6"/>
        <v>405920.5</v>
      </c>
      <c r="N73" s="16"/>
      <c r="O73" s="118">
        <v>143</v>
      </c>
      <c r="P73" s="16"/>
      <c r="Q73" s="16"/>
      <c r="R73" s="16"/>
      <c r="S73" s="95">
        <f t="shared" si="7"/>
        <v>8</v>
      </c>
      <c r="T73" s="16"/>
      <c r="U73" s="57">
        <f t="shared" si="8"/>
        <v>93.098958333333343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'08 ABRIL (MIERCOLES)'!M74</f>
        <v>412858</v>
      </c>
      <c r="L74" s="16"/>
      <c r="M74" s="107">
        <f t="shared" si="6"/>
        <v>412986</v>
      </c>
      <c r="N74" s="16"/>
      <c r="O74" s="118">
        <v>128</v>
      </c>
      <c r="P74" s="16"/>
      <c r="Q74" s="16"/>
      <c r="R74" s="16"/>
      <c r="S74" s="95">
        <f t="shared" si="7"/>
        <v>8</v>
      </c>
      <c r="T74" s="16"/>
      <c r="U74" s="57">
        <f t="shared" si="8"/>
        <v>79.601990049751237</v>
      </c>
      <c r="V74" s="58"/>
      <c r="W74" s="109"/>
      <c r="Y74" s="109"/>
      <c r="Z74" s="109"/>
    </row>
    <row r="75" spans="1:26" ht="12" customHeight="1" x14ac:dyDescent="0.2">
      <c r="A75" s="145" t="s">
        <v>140</v>
      </c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'08 ABRIL (MIERCOLES)'!M75</f>
        <v>678416.39999999991</v>
      </c>
      <c r="L75" s="16"/>
      <c r="M75" s="107">
        <f t="shared" si="6"/>
        <v>678511.39999999991</v>
      </c>
      <c r="N75" s="16"/>
      <c r="O75" s="118">
        <v>95</v>
      </c>
      <c r="P75" s="16"/>
      <c r="Q75" s="16"/>
      <c r="R75" s="16"/>
      <c r="S75" s="95">
        <v>6</v>
      </c>
      <c r="T75" s="16"/>
      <c r="U75" s="57">
        <f t="shared" si="8"/>
        <v>87.380426784400299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'08 ABRIL (MIERCOLES)'!M76</f>
        <v>645407.79999999981</v>
      </c>
      <c r="L76" s="16"/>
      <c r="M76" s="107">
        <f t="shared" si="6"/>
        <v>645518.79999999981</v>
      </c>
      <c r="N76" s="16"/>
      <c r="O76" s="118">
        <v>111</v>
      </c>
      <c r="P76" s="16"/>
      <c r="Q76" s="16"/>
      <c r="R76" s="16"/>
      <c r="S76" s="95">
        <f>+S68</f>
        <v>8</v>
      </c>
      <c r="T76" s="16"/>
      <c r="U76" s="57">
        <f t="shared" si="8"/>
        <v>76.572847682119203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'08 ABRIL (MIERCOLES)'!M77</f>
        <v>711045.09999999974</v>
      </c>
      <c r="L77" s="16"/>
      <c r="M77" s="107">
        <f t="shared" si="6"/>
        <v>711164.09999999974</v>
      </c>
      <c r="N77" s="16"/>
      <c r="O77" s="118">
        <v>119</v>
      </c>
      <c r="P77" s="16"/>
      <c r="Q77" s="16"/>
      <c r="R77" s="16"/>
      <c r="S77" s="95">
        <f t="shared" si="7"/>
        <v>8</v>
      </c>
      <c r="T77" s="16"/>
      <c r="U77" s="57">
        <f t="shared" si="8"/>
        <v>81.551535087719301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'08 ABRIL (MIERCOLES)'!M78</f>
        <v>670289.49999999965</v>
      </c>
      <c r="L78" s="16"/>
      <c r="M78" s="107">
        <f t="shared" si="6"/>
        <v>670378.49999999965</v>
      </c>
      <c r="N78" s="16"/>
      <c r="O78" s="118">
        <v>89</v>
      </c>
      <c r="P78" s="16"/>
      <c r="Q78" s="16"/>
      <c r="R78" s="16"/>
      <c r="S78" s="95">
        <f t="shared" si="7"/>
        <v>8</v>
      </c>
      <c r="T78" s="16"/>
      <c r="U78" s="57">
        <f t="shared" si="8"/>
        <v>65.058479532163744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'08 ABRIL (MIERCOLES)'!M79</f>
        <v>669697.39999999956</v>
      </c>
      <c r="L79" s="16"/>
      <c r="M79" s="107">
        <f t="shared" si="6"/>
        <v>669796.39999999956</v>
      </c>
      <c r="N79" s="16"/>
      <c r="O79" s="118">
        <v>99</v>
      </c>
      <c r="P79" s="16"/>
      <c r="Q79" s="16"/>
      <c r="R79" s="16"/>
      <c r="S79" s="95">
        <f t="shared" si="7"/>
        <v>8</v>
      </c>
      <c r="T79" s="16"/>
      <c r="U79" s="57">
        <f t="shared" si="8"/>
        <v>68.75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'08 ABRIL (MIERCOLES)'!M80</f>
        <v>634343.7999999997</v>
      </c>
      <c r="L80" s="16"/>
      <c r="M80" s="107">
        <f t="shared" si="6"/>
        <v>634467.7999999997</v>
      </c>
      <c r="N80" s="16"/>
      <c r="O80" s="118">
        <v>124</v>
      </c>
      <c r="P80" s="16"/>
      <c r="Q80" s="16"/>
      <c r="R80" s="16"/>
      <c r="S80" s="95">
        <f t="shared" si="7"/>
        <v>8</v>
      </c>
      <c r="T80" s="16"/>
      <c r="U80" s="57">
        <f t="shared" si="8"/>
        <v>83.874458874458881</v>
      </c>
      <c r="V80" s="58"/>
      <c r="W80" s="110"/>
      <c r="Y80" s="110"/>
      <c r="Z80" s="110"/>
    </row>
    <row r="81" spans="1:26" ht="12" customHeight="1" x14ac:dyDescent="0.2">
      <c r="A81" s="115" t="s">
        <v>141</v>
      </c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'08 ABRIL (MIERCOLES)'!M81</f>
        <v>698412.17999999982</v>
      </c>
      <c r="L81" s="16"/>
      <c r="M81" s="107">
        <f t="shared" si="6"/>
        <v>698519.17999999982</v>
      </c>
      <c r="N81" s="16"/>
      <c r="O81" s="118">
        <v>107</v>
      </c>
      <c r="P81" s="16"/>
      <c r="Q81" s="16"/>
      <c r="R81" s="16"/>
      <c r="S81" s="95">
        <v>6</v>
      </c>
      <c r="T81" s="16"/>
      <c r="U81" s="57">
        <f t="shared" si="8"/>
        <v>90.067340067340069</v>
      </c>
      <c r="V81" s="58"/>
      <c r="W81" s="110"/>
      <c r="Y81" s="110"/>
      <c r="Z81" s="110"/>
    </row>
    <row r="82" spans="1:26" ht="12" customHeight="1" x14ac:dyDescent="0.2">
      <c r="A82" s="115" t="s">
        <v>142</v>
      </c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'08 ABRIL (MIERCOLES)'!M82</f>
        <v>619885.29999999993</v>
      </c>
      <c r="L82" s="16"/>
      <c r="M82" s="107">
        <f t="shared" si="6"/>
        <v>619935.29999999993</v>
      </c>
      <c r="N82" s="16"/>
      <c r="O82" s="118">
        <v>50</v>
      </c>
      <c r="P82" s="16"/>
      <c r="Q82" s="16"/>
      <c r="R82" s="16"/>
      <c r="S82" s="95">
        <v>4</v>
      </c>
      <c r="T82" s="16"/>
      <c r="U82" s="57">
        <f t="shared" si="8"/>
        <v>82.020997375328079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'08 ABRIL (MIERCOLES)'!M83</f>
        <v>682824.50000000012</v>
      </c>
      <c r="L83" s="16"/>
      <c r="M83" s="107">
        <f t="shared" si="6"/>
        <v>682946.50000000012</v>
      </c>
      <c r="N83" s="16"/>
      <c r="O83" s="118">
        <v>122</v>
      </c>
      <c r="P83" s="16"/>
      <c r="Q83" s="16"/>
      <c r="R83" s="16"/>
      <c r="S83" s="95">
        <f>+S68</f>
        <v>8</v>
      </c>
      <c r="T83" s="16"/>
      <c r="U83" s="57">
        <f t="shared" si="8"/>
        <v>95.551378446115294</v>
      </c>
      <c r="V83" s="58"/>
      <c r="W83" s="110"/>
      <c r="Y83" s="110"/>
      <c r="Z83" s="110"/>
    </row>
    <row r="84" spans="1:26" ht="12" customHeight="1" x14ac:dyDescent="0.2">
      <c r="A84" s="115" t="s">
        <v>143</v>
      </c>
      <c r="B84" s="12">
        <v>1</v>
      </c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'08 ABRIL (MIERCOLES)'!M84</f>
        <v>642854.49999999988</v>
      </c>
      <c r="L84" s="16"/>
      <c r="M84" s="107">
        <f t="shared" si="6"/>
        <v>642899.49999999988</v>
      </c>
      <c r="N84" s="16"/>
      <c r="O84" s="118">
        <v>45</v>
      </c>
      <c r="P84" s="16"/>
      <c r="Q84" s="16"/>
      <c r="R84" s="16"/>
      <c r="S84" s="95">
        <v>3</v>
      </c>
      <c r="T84" s="16"/>
      <c r="U84" s="57">
        <f t="shared" si="8"/>
        <v>75.757575757575751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'08 ABRIL (MIERCOLES)'!M85</f>
        <v>620742.73999999976</v>
      </c>
      <c r="L85" s="16"/>
      <c r="M85" s="107">
        <f t="shared" si="6"/>
        <v>620855.73999999976</v>
      </c>
      <c r="N85" s="16"/>
      <c r="O85" s="118">
        <v>113</v>
      </c>
      <c r="P85" s="16"/>
      <c r="Q85" s="16"/>
      <c r="R85" s="16"/>
      <c r="S85" s="95">
        <f>+S68</f>
        <v>8</v>
      </c>
      <c r="T85" s="16"/>
      <c r="U85" s="57">
        <f t="shared" si="8"/>
        <v>73.567708333333329</v>
      </c>
      <c r="V85" s="58"/>
      <c r="W85" s="110"/>
      <c r="Y85" s="110"/>
      <c r="Z85" s="110"/>
    </row>
    <row r="86" spans="1:26" ht="12" customHeight="1" x14ac:dyDescent="0.2">
      <c r="A86" s="115" t="s">
        <v>57</v>
      </c>
      <c r="B86" s="12">
        <v>1</v>
      </c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'08 ABRIL (MIERCOLES)'!M86</f>
        <v>643824</v>
      </c>
      <c r="L86" s="16"/>
      <c r="M86" s="107">
        <f t="shared" si="6"/>
        <v>643914</v>
      </c>
      <c r="N86" s="16"/>
      <c r="O86" s="118">
        <v>90</v>
      </c>
      <c r="P86" s="16"/>
      <c r="Q86" s="16"/>
      <c r="R86" s="16"/>
      <c r="S86" s="95">
        <f t="shared" si="7"/>
        <v>8</v>
      </c>
      <c r="T86" s="16"/>
      <c r="U86" s="57">
        <f t="shared" si="8"/>
        <v>62.5</v>
      </c>
      <c r="V86" s="58"/>
      <c r="W86" s="110"/>
      <c r="Y86" s="110"/>
      <c r="Z86" s="110"/>
    </row>
    <row r="87" spans="1:26" ht="12" customHeight="1" x14ac:dyDescent="0.2">
      <c r="A87" s="115" t="s">
        <v>145</v>
      </c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'08 ABRIL (MIERCOLES)'!M87</f>
        <v>376033.2</v>
      </c>
      <c r="L87" s="16"/>
      <c r="M87" s="107">
        <f t="shared" si="6"/>
        <v>376128.2</v>
      </c>
      <c r="N87" s="16"/>
      <c r="O87" s="118">
        <v>95</v>
      </c>
      <c r="P87" s="16"/>
      <c r="Q87" s="16"/>
      <c r="R87" s="16"/>
      <c r="S87" s="95">
        <f t="shared" si="7"/>
        <v>8</v>
      </c>
      <c r="T87" s="16"/>
      <c r="U87" s="57">
        <f t="shared" si="8"/>
        <v>64.89071038251366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'08 ABRIL (MIERCOLES)'!M88</f>
        <v>400070</v>
      </c>
      <c r="L88" s="16"/>
      <c r="M88" s="107">
        <f t="shared" si="6"/>
        <v>400208</v>
      </c>
      <c r="N88" s="16"/>
      <c r="O88" s="118">
        <v>138</v>
      </c>
      <c r="P88" s="16"/>
      <c r="Q88" s="16"/>
      <c r="R88" s="16"/>
      <c r="S88" s="95">
        <f t="shared" si="7"/>
        <v>8</v>
      </c>
      <c r="T88" s="16"/>
      <c r="U88" s="57">
        <f t="shared" si="8"/>
        <v>89.84375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'08 ABRIL (MIERCOLES)'!M89</f>
        <v>404330</v>
      </c>
      <c r="L89" s="16"/>
      <c r="M89" s="107">
        <f t="shared" si="6"/>
        <v>404480</v>
      </c>
      <c r="N89" s="16"/>
      <c r="O89" s="118">
        <v>150</v>
      </c>
      <c r="P89" s="16"/>
      <c r="Q89" s="16"/>
      <c r="R89" s="16"/>
      <c r="S89" s="95">
        <f t="shared" si="7"/>
        <v>8</v>
      </c>
      <c r="T89" s="16"/>
      <c r="U89" s="57">
        <f t="shared" si="8"/>
        <v>82.020997375328079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'08 ABRIL (MIERCOLES)'!M90</f>
        <v>387829.3</v>
      </c>
      <c r="L90" s="16"/>
      <c r="M90" s="107">
        <f t="shared" si="6"/>
        <v>387959.3</v>
      </c>
      <c r="N90" s="16"/>
      <c r="O90" s="118">
        <v>130</v>
      </c>
      <c r="P90" s="16"/>
      <c r="Q90" s="16"/>
      <c r="R90" s="16"/>
      <c r="S90" s="95">
        <f t="shared" si="7"/>
        <v>8</v>
      </c>
      <c r="T90" s="16"/>
      <c r="U90" s="57">
        <f t="shared" si="8"/>
        <v>79.656862745098039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79.925269504876368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62</v>
      </c>
      <c r="O108" s="197"/>
      <c r="P108" s="197"/>
      <c r="Q108" s="197"/>
      <c r="R108" s="8" t="s">
        <v>26</v>
      </c>
      <c r="S108" s="198" t="s">
        <v>72</v>
      </c>
      <c r="T108" s="197"/>
      <c r="U108" s="197"/>
      <c r="W108" s="8" t="s">
        <v>12</v>
      </c>
      <c r="X108" s="8"/>
      <c r="Y108" s="199">
        <v>46121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133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7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7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'08 ABRIL (MIERCOLES)'!M125</f>
        <v>487123.39999999997</v>
      </c>
      <c r="L125" s="16"/>
      <c r="M125" s="107">
        <f>K125+O125</f>
        <v>487198.39999999997</v>
      </c>
      <c r="N125" s="16"/>
      <c r="O125" s="118">
        <v>75</v>
      </c>
      <c r="P125" s="16"/>
      <c r="R125" s="16"/>
      <c r="S125" s="64">
        <f t="shared" ref="S125:S129" si="9">+S124</f>
        <v>7</v>
      </c>
      <c r="T125" s="16"/>
      <c r="U125" s="57">
        <f t="shared" ref="U125:U129" si="10">O125/(H125*60*S125)*100000</f>
        <v>63.775510204081627</v>
      </c>
      <c r="V125" s="16"/>
      <c r="W125" s="141"/>
      <c r="Y125" s="109"/>
      <c r="Z125" s="109"/>
    </row>
    <row r="126" spans="1:26" x14ac:dyDescent="0.2">
      <c r="A126" s="115" t="s">
        <v>98</v>
      </c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'08 ABRIL (MIERCOLES)'!M126</f>
        <v>548443.6</v>
      </c>
      <c r="L126" s="16"/>
      <c r="M126" s="107">
        <f t="shared" ref="M126:M129" si="11">K126+O126</f>
        <v>548482.6</v>
      </c>
      <c r="N126" s="16"/>
      <c r="O126" s="118">
        <v>39</v>
      </c>
      <c r="P126" s="16"/>
      <c r="R126" s="16"/>
      <c r="S126" s="64">
        <f t="shared" si="9"/>
        <v>7</v>
      </c>
      <c r="T126" s="16"/>
      <c r="U126" s="57">
        <f t="shared" si="10"/>
        <v>30.952380952380949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'08 ABRIL (MIERCOLES)'!M127</f>
        <v>524894.4</v>
      </c>
      <c r="L127" s="16"/>
      <c r="M127" s="107">
        <f t="shared" si="11"/>
        <v>525004.4</v>
      </c>
      <c r="N127" s="16"/>
      <c r="O127" s="118">
        <v>110</v>
      </c>
      <c r="P127" s="16"/>
      <c r="R127" s="16"/>
      <c r="S127" s="64">
        <f>+S124</f>
        <v>7</v>
      </c>
      <c r="T127" s="16"/>
      <c r="U127" s="57">
        <f t="shared" si="10"/>
        <v>87.301587301587304</v>
      </c>
      <c r="V127" s="16"/>
      <c r="W127" s="141"/>
      <c r="Y127" s="110"/>
      <c r="Z127" s="110"/>
    </row>
    <row r="128" spans="1:26" x14ac:dyDescent="0.2">
      <c r="A128" s="115" t="s">
        <v>101</v>
      </c>
      <c r="B128" s="12"/>
      <c r="C128" s="12">
        <v>1</v>
      </c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'08 ABRIL (MIERCOLES)'!M128</f>
        <v>602662</v>
      </c>
      <c r="L128" s="16"/>
      <c r="M128" s="107">
        <f t="shared" si="11"/>
        <v>602735</v>
      </c>
      <c r="N128" s="16"/>
      <c r="O128" s="118">
        <v>73</v>
      </c>
      <c r="P128" s="16"/>
      <c r="R128" s="16"/>
      <c r="S128" s="64">
        <f t="shared" si="9"/>
        <v>7</v>
      </c>
      <c r="T128" s="16"/>
      <c r="U128" s="57">
        <f t="shared" si="10"/>
        <v>59.934318555008211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'08 ABRIL (MIERCOLES)'!M129</f>
        <v>648952</v>
      </c>
      <c r="L129" s="16"/>
      <c r="M129" s="107">
        <f t="shared" si="11"/>
        <v>649065</v>
      </c>
      <c r="N129" s="16"/>
      <c r="O129" s="118">
        <v>113</v>
      </c>
      <c r="P129" s="16"/>
      <c r="R129" s="16"/>
      <c r="S129" s="64">
        <f t="shared" si="9"/>
        <v>7</v>
      </c>
      <c r="T129" s="16"/>
      <c r="U129" s="57">
        <f t="shared" si="10"/>
        <v>92.775041050903113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66.947767612792248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7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 t="s">
        <v>130</v>
      </c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'08 ABRIL (MIERCOLES)'!M140</f>
        <v>565000.2999999997</v>
      </c>
      <c r="L140" s="16"/>
      <c r="M140" s="107">
        <f>K140+O140</f>
        <v>565014.2999999997</v>
      </c>
      <c r="N140" s="16"/>
      <c r="O140" s="118">
        <v>14</v>
      </c>
      <c r="P140" s="16"/>
      <c r="R140" s="58"/>
      <c r="S140" s="64">
        <f>+S139</f>
        <v>7</v>
      </c>
      <c r="T140" s="58"/>
      <c r="U140" s="57">
        <f t="shared" ref="U140:U148" si="12">O140/(H140*60*S140)*100000</f>
        <v>11.655011655011656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'08 ABRIL (MIERCOLES)'!M141</f>
        <v>655667.20000000019</v>
      </c>
      <c r="L141" s="16"/>
      <c r="M141" s="107">
        <f t="shared" ref="M141:M148" si="13">K141+O141</f>
        <v>655771.20000000019</v>
      </c>
      <c r="N141" s="16"/>
      <c r="O141" s="118">
        <v>104</v>
      </c>
      <c r="P141" s="16"/>
      <c r="R141" s="58"/>
      <c r="S141" s="64">
        <f t="shared" ref="S141:S148" si="14">+S140</f>
        <v>7</v>
      </c>
      <c r="T141" s="58"/>
      <c r="U141" s="57">
        <f t="shared" si="12"/>
        <v>91.372342294851521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'08 ABRIL (MIERCOLES)'!M142</f>
        <v>565690.29999999981</v>
      </c>
      <c r="L142" s="16"/>
      <c r="M142" s="107">
        <f t="shared" si="13"/>
        <v>565791.29999999981</v>
      </c>
      <c r="N142" s="16"/>
      <c r="O142" s="118">
        <v>101</v>
      </c>
      <c r="P142" s="16"/>
      <c r="R142" s="58"/>
      <c r="S142" s="64">
        <f t="shared" si="14"/>
        <v>7</v>
      </c>
      <c r="T142" s="58"/>
      <c r="U142" s="57">
        <f t="shared" si="12"/>
        <v>83.789613406338148</v>
      </c>
      <c r="V142" s="58"/>
      <c r="W142" s="141"/>
      <c r="Y142" s="110"/>
      <c r="Z142" s="110"/>
    </row>
    <row r="143" spans="1:26" x14ac:dyDescent="0.2">
      <c r="A143" s="115" t="s">
        <v>92</v>
      </c>
      <c r="B143" s="12">
        <v>1</v>
      </c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'08 ABRIL (MIERCOLES)'!M143</f>
        <v>574494.79999999946</v>
      </c>
      <c r="L143" s="16"/>
      <c r="M143" s="107">
        <f t="shared" si="13"/>
        <v>574542.79999999946</v>
      </c>
      <c r="N143" s="16"/>
      <c r="O143" s="118">
        <v>48</v>
      </c>
      <c r="P143" s="16"/>
      <c r="R143" s="58"/>
      <c r="S143" s="64">
        <f t="shared" si="14"/>
        <v>7</v>
      </c>
      <c r="T143" s="58"/>
      <c r="U143" s="57">
        <f t="shared" si="12"/>
        <v>37.842951750236516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'08 ABRIL (MIERCOLES)'!M144</f>
        <v>569797.2999999997</v>
      </c>
      <c r="L144" s="16"/>
      <c r="M144" s="107">
        <f t="shared" si="13"/>
        <v>569910.2999999997</v>
      </c>
      <c r="N144" s="16"/>
      <c r="O144" s="118">
        <v>113</v>
      </c>
      <c r="P144" s="16"/>
      <c r="R144" s="58"/>
      <c r="S144" s="64">
        <f t="shared" si="14"/>
        <v>7</v>
      </c>
      <c r="T144" s="58"/>
      <c r="U144" s="57">
        <f t="shared" si="12"/>
        <v>91.512795594428241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'08 ABRIL (MIERCOLES)'!M145</f>
        <v>600765.99999999953</v>
      </c>
      <c r="L145" s="16"/>
      <c r="M145" s="107">
        <f t="shared" si="13"/>
        <v>600859.99999999953</v>
      </c>
      <c r="N145" s="16"/>
      <c r="O145" s="118">
        <v>94</v>
      </c>
      <c r="P145" s="16"/>
      <c r="R145" s="58"/>
      <c r="S145" s="64">
        <f t="shared" si="14"/>
        <v>7</v>
      </c>
      <c r="T145" s="58"/>
      <c r="U145" s="57">
        <f t="shared" si="12"/>
        <v>73.864529310073863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'08 ABRIL (MIERCOLES)'!M146</f>
        <v>555417.33999999973</v>
      </c>
      <c r="L146" s="16"/>
      <c r="M146" s="107">
        <f t="shared" si="13"/>
        <v>555540.33999999973</v>
      </c>
      <c r="N146" s="16"/>
      <c r="O146" s="118">
        <v>123</v>
      </c>
      <c r="P146" s="16"/>
      <c r="R146" s="58"/>
      <c r="S146" s="64">
        <f t="shared" si="14"/>
        <v>7</v>
      </c>
      <c r="T146" s="58"/>
      <c r="U146" s="57">
        <f t="shared" si="12"/>
        <v>97.61904761904762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'08 ABRIL (MIERCOLES)'!M147</f>
        <v>573362.59999999928</v>
      </c>
      <c r="L147" s="16"/>
      <c r="M147" s="107">
        <f t="shared" si="13"/>
        <v>573450.59999999928</v>
      </c>
      <c r="N147" s="16"/>
      <c r="O147" s="118">
        <v>88</v>
      </c>
      <c r="P147" s="16"/>
      <c r="R147" s="58"/>
      <c r="S147" s="64">
        <f t="shared" si="14"/>
        <v>7</v>
      </c>
      <c r="T147" s="58"/>
      <c r="U147" s="57">
        <f t="shared" si="12"/>
        <v>68.696330991412964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'08 ABRIL (MIERCOLES)'!M148</f>
        <v>609434.39999999967</v>
      </c>
      <c r="L148" s="16"/>
      <c r="M148" s="107">
        <f t="shared" si="13"/>
        <v>609532.39999999967</v>
      </c>
      <c r="N148" s="16"/>
      <c r="O148" s="118">
        <v>98</v>
      </c>
      <c r="P148" s="16"/>
      <c r="R148" s="58"/>
      <c r="S148" s="64">
        <f t="shared" si="14"/>
        <v>7</v>
      </c>
      <c r="T148" s="58"/>
      <c r="U148" s="57">
        <f t="shared" si="12"/>
        <v>75.268817204301072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70.180159980633505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7</v>
      </c>
      <c r="T157" s="58"/>
      <c r="U157" s="153"/>
      <c r="V157" s="58"/>
      <c r="Y157" s="109"/>
      <c r="Z157" s="109"/>
    </row>
    <row r="158" spans="1:26" ht="13.5" thickTop="1" x14ac:dyDescent="0.2">
      <c r="A158" s="145" t="s">
        <v>106</v>
      </c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'08 ABRIL (MIERCOLES)'!M158</f>
        <v>363028.6</v>
      </c>
      <c r="L158" s="16"/>
      <c r="M158" s="107">
        <f t="shared" ref="M158:M179" si="15">K158+O158</f>
        <v>363139.6</v>
      </c>
      <c r="N158" s="16"/>
      <c r="O158" s="118">
        <v>111</v>
      </c>
      <c r="P158" s="16"/>
      <c r="Q158" s="16"/>
      <c r="R158" s="16"/>
      <c r="S158" s="64">
        <f t="shared" ref="S158:S179" si="16">+S157</f>
        <v>7</v>
      </c>
      <c r="T158" s="16"/>
      <c r="U158" s="57">
        <f t="shared" ref="U158:U179" si="17">O158/(H158*60*S158)*100000</f>
        <v>66.071428571428569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'08 ABRIL (MIERCOLES)'!M159</f>
        <v>347259</v>
      </c>
      <c r="L159" s="16"/>
      <c r="M159" s="107">
        <f t="shared" si="15"/>
        <v>347376</v>
      </c>
      <c r="N159" s="16"/>
      <c r="O159" s="118">
        <v>117</v>
      </c>
      <c r="P159" s="16"/>
      <c r="Q159" s="16"/>
      <c r="R159" s="16"/>
      <c r="S159" s="64">
        <f t="shared" si="16"/>
        <v>7</v>
      </c>
      <c r="T159" s="16"/>
      <c r="U159" s="57">
        <f t="shared" si="17"/>
        <v>99.489795918367349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'08 ABRIL (MIERCOLES)'!M160</f>
        <v>376506.3</v>
      </c>
      <c r="L160" s="16"/>
      <c r="M160" s="107">
        <f t="shared" si="15"/>
        <v>376637.3</v>
      </c>
      <c r="N160" s="16"/>
      <c r="O160" s="118">
        <v>131</v>
      </c>
      <c r="P160" s="16"/>
      <c r="Q160" s="16"/>
      <c r="R160" s="16"/>
      <c r="S160" s="64">
        <f t="shared" si="16"/>
        <v>7</v>
      </c>
      <c r="T160" s="16"/>
      <c r="U160" s="57">
        <f t="shared" si="17"/>
        <v>82.080200501253131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'08 ABRIL (MIERCOLES)'!M161</f>
        <v>381108</v>
      </c>
      <c r="L161" s="16"/>
      <c r="M161" s="107">
        <f t="shared" si="15"/>
        <v>381237</v>
      </c>
      <c r="N161" s="16"/>
      <c r="O161" s="118">
        <v>129</v>
      </c>
      <c r="P161" s="16"/>
      <c r="Q161" s="16"/>
      <c r="R161" s="16"/>
      <c r="S161" s="64">
        <f t="shared" si="16"/>
        <v>7</v>
      </c>
      <c r="T161" s="16"/>
      <c r="U161" s="57">
        <f t="shared" si="17"/>
        <v>87.755102040816325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'08 ABRIL (MIERCOLES)'!M162</f>
        <v>376229.5</v>
      </c>
      <c r="L162" s="16"/>
      <c r="M162" s="107">
        <f t="shared" si="15"/>
        <v>376362.5</v>
      </c>
      <c r="N162" s="16"/>
      <c r="O162" s="118">
        <v>133</v>
      </c>
      <c r="P162" s="16"/>
      <c r="Q162" s="16"/>
      <c r="R162" s="16"/>
      <c r="S162" s="64">
        <f t="shared" si="16"/>
        <v>7</v>
      </c>
      <c r="T162" s="16"/>
      <c r="U162" s="57">
        <f t="shared" si="17"/>
        <v>98.958333333333343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'08 ABRIL (MIERCOLES)'!M163</f>
        <v>378396.1</v>
      </c>
      <c r="L163" s="16"/>
      <c r="M163" s="107">
        <f t="shared" si="15"/>
        <v>378535.1</v>
      </c>
      <c r="N163" s="16"/>
      <c r="O163" s="118">
        <v>139</v>
      </c>
      <c r="P163" s="16"/>
      <c r="Q163" s="16"/>
      <c r="R163" s="16"/>
      <c r="S163" s="64">
        <f t="shared" si="16"/>
        <v>7</v>
      </c>
      <c r="T163" s="16"/>
      <c r="U163" s="57">
        <f t="shared" si="17"/>
        <v>98.791755508173409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'08 ABRIL (MIERCOLES)'!M164</f>
        <v>595051.7999999997</v>
      </c>
      <c r="L164" s="16"/>
      <c r="M164" s="107">
        <f t="shared" si="15"/>
        <v>595142.7999999997</v>
      </c>
      <c r="N164" s="16"/>
      <c r="O164" s="118">
        <v>91</v>
      </c>
      <c r="P164" s="16"/>
      <c r="Q164" s="16"/>
      <c r="R164" s="16"/>
      <c r="S164" s="64">
        <f t="shared" si="16"/>
        <v>7</v>
      </c>
      <c r="T164" s="16"/>
      <c r="U164" s="57">
        <f t="shared" si="17"/>
        <v>71.743929359823397</v>
      </c>
      <c r="V164" s="58"/>
      <c r="Y164" s="109"/>
      <c r="Z164" s="109"/>
    </row>
    <row r="165" spans="1:26" x14ac:dyDescent="0.2">
      <c r="A165" s="115" t="s">
        <v>92</v>
      </c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'08 ABRIL (MIERCOLES)'!M165</f>
        <v>571250.39999999967</v>
      </c>
      <c r="L165" s="16"/>
      <c r="M165" s="107">
        <f t="shared" si="15"/>
        <v>571323.39999999967</v>
      </c>
      <c r="N165" s="16"/>
      <c r="O165" s="118">
        <v>73</v>
      </c>
      <c r="P165" s="16"/>
      <c r="Q165" s="16"/>
      <c r="R165" s="16"/>
      <c r="S165" s="64">
        <f t="shared" si="16"/>
        <v>7</v>
      </c>
      <c r="T165" s="16"/>
      <c r="U165" s="57">
        <f t="shared" si="17"/>
        <v>57.552822453484708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'08 ABRIL (MIERCOLES)'!M166</f>
        <v>618924.29999999946</v>
      </c>
      <c r="L166" s="16"/>
      <c r="M166" s="107">
        <f t="shared" si="15"/>
        <v>619026.29999999946</v>
      </c>
      <c r="N166" s="16"/>
      <c r="O166" s="118">
        <v>102</v>
      </c>
      <c r="P166" s="16"/>
      <c r="Q166" s="16"/>
      <c r="R166" s="16"/>
      <c r="S166" s="64">
        <f t="shared" si="16"/>
        <v>7</v>
      </c>
      <c r="T166" s="16"/>
      <c r="U166" s="57">
        <f t="shared" si="17"/>
        <v>79.887218045112789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'08 ABRIL (MIERCOLES)'!M167</f>
        <v>585688.89999999909</v>
      </c>
      <c r="L167" s="16"/>
      <c r="M167" s="107">
        <f t="shared" si="15"/>
        <v>585807.89999999909</v>
      </c>
      <c r="N167" s="16"/>
      <c r="O167" s="118">
        <v>119</v>
      </c>
      <c r="P167" s="16"/>
      <c r="Q167" s="16"/>
      <c r="R167" s="16"/>
      <c r="S167" s="64">
        <f t="shared" si="16"/>
        <v>7</v>
      </c>
      <c r="T167" s="16"/>
      <c r="U167" s="57">
        <f t="shared" si="17"/>
        <v>99.415204678362571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'08 ABRIL (MIERCOLES)'!M168</f>
        <v>582217.69999999995</v>
      </c>
      <c r="L168" s="16"/>
      <c r="M168" s="107">
        <f t="shared" si="15"/>
        <v>582303.69999999995</v>
      </c>
      <c r="N168" s="16"/>
      <c r="O168" s="118">
        <v>86</v>
      </c>
      <c r="P168" s="16"/>
      <c r="Q168" s="16"/>
      <c r="R168" s="16"/>
      <c r="S168" s="64">
        <f t="shared" si="16"/>
        <v>7</v>
      </c>
      <c r="T168" s="16"/>
      <c r="U168" s="57">
        <f t="shared" si="17"/>
        <v>68.253968253968253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'08 ABRIL (MIERCOLES)'!M169</f>
        <v>554082.99999999977</v>
      </c>
      <c r="L169" s="16"/>
      <c r="M169" s="107">
        <f t="shared" si="15"/>
        <v>554208.99999999977</v>
      </c>
      <c r="N169" s="16"/>
      <c r="O169" s="118">
        <v>126</v>
      </c>
      <c r="P169" s="16"/>
      <c r="Q169" s="16"/>
      <c r="R169" s="16"/>
      <c r="S169" s="64">
        <f t="shared" si="16"/>
        <v>7</v>
      </c>
      <c r="T169" s="16"/>
      <c r="U169" s="57">
        <f t="shared" si="17"/>
        <v>97.402597402597408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'08 ABRIL (MIERCOLES)'!M170</f>
        <v>613792.60000000009</v>
      </c>
      <c r="L170" s="16"/>
      <c r="M170" s="107">
        <f t="shared" si="15"/>
        <v>613909.60000000009</v>
      </c>
      <c r="N170" s="16"/>
      <c r="O170" s="118">
        <v>117</v>
      </c>
      <c r="P170" s="16"/>
      <c r="Q170" s="16"/>
      <c r="R170" s="16"/>
      <c r="S170" s="64">
        <f t="shared" si="16"/>
        <v>7</v>
      </c>
      <c r="T170" s="16"/>
      <c r="U170" s="57">
        <f t="shared" si="17"/>
        <v>84.415584415584419</v>
      </c>
      <c r="V170" s="58"/>
      <c r="Y170" s="109"/>
      <c r="Z170" s="109"/>
    </row>
    <row r="171" spans="1:26" x14ac:dyDescent="0.2">
      <c r="A171" s="115" t="s">
        <v>131</v>
      </c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'08 ABRIL (MIERCOLES)'!M171</f>
        <v>545591.69999999949</v>
      </c>
      <c r="L171" s="16"/>
      <c r="M171" s="107">
        <f t="shared" si="15"/>
        <v>545665.69999999949</v>
      </c>
      <c r="N171" s="16"/>
      <c r="O171" s="118">
        <v>74</v>
      </c>
      <c r="P171" s="16"/>
      <c r="Q171" s="16"/>
      <c r="R171" s="16"/>
      <c r="S171" s="64">
        <f t="shared" si="16"/>
        <v>7</v>
      </c>
      <c r="T171" s="16"/>
      <c r="U171" s="57">
        <f t="shared" si="17"/>
        <v>69.366329208848896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'08 ABRIL (MIERCOLES)'!M172</f>
        <v>602751.09999999974</v>
      </c>
      <c r="L172" s="16"/>
      <c r="M172" s="107">
        <f t="shared" si="15"/>
        <v>602862.09999999974</v>
      </c>
      <c r="N172" s="16"/>
      <c r="O172" s="118">
        <v>111</v>
      </c>
      <c r="P172" s="16"/>
      <c r="Q172" s="16"/>
      <c r="R172" s="16"/>
      <c r="S172" s="64">
        <f>+S157</f>
        <v>7</v>
      </c>
      <c r="T172" s="16"/>
      <c r="U172" s="57">
        <f t="shared" si="17"/>
        <v>99.355531686358759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'08 ABRIL (MIERCOLES)'!M173</f>
        <v>570612.49999999977</v>
      </c>
      <c r="L173" s="16"/>
      <c r="M173" s="107">
        <f t="shared" si="15"/>
        <v>570707.49999999977</v>
      </c>
      <c r="N173" s="16"/>
      <c r="O173" s="118">
        <v>95</v>
      </c>
      <c r="P173" s="16"/>
      <c r="Q173" s="16"/>
      <c r="R173" s="16"/>
      <c r="S173" s="64">
        <f t="shared" si="16"/>
        <v>7</v>
      </c>
      <c r="T173" s="16"/>
      <c r="U173" s="57">
        <f t="shared" si="17"/>
        <v>68.542568542568546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'08 ABRIL (MIERCOLES)'!M174</f>
        <v>548678.29999999935</v>
      </c>
      <c r="L174" s="16"/>
      <c r="M174" s="107">
        <f t="shared" si="15"/>
        <v>548764.29999999935</v>
      </c>
      <c r="N174" s="16"/>
      <c r="O174" s="118">
        <v>86</v>
      </c>
      <c r="P174" s="16"/>
      <c r="Q174" s="16"/>
      <c r="R174" s="16"/>
      <c r="S174" s="64">
        <f t="shared" si="16"/>
        <v>7</v>
      </c>
      <c r="T174" s="16"/>
      <c r="U174" s="57">
        <f t="shared" si="17"/>
        <v>63.988095238095241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'08 ABRIL (MIERCOLES)'!M175</f>
        <v>571213.19999999949</v>
      </c>
      <c r="L175" s="16"/>
      <c r="M175" s="107">
        <f t="shared" si="15"/>
        <v>571320.19999999949</v>
      </c>
      <c r="N175" s="16"/>
      <c r="O175" s="118">
        <v>107</v>
      </c>
      <c r="P175" s="16"/>
      <c r="Q175" s="16"/>
      <c r="R175" s="16"/>
      <c r="S175" s="64">
        <f t="shared" si="16"/>
        <v>7</v>
      </c>
      <c r="T175" s="16"/>
      <c r="U175" s="57">
        <f t="shared" si="17"/>
        <v>84.920634920634924</v>
      </c>
      <c r="V175" s="58"/>
      <c r="Y175" s="110"/>
      <c r="Z175" s="110"/>
    </row>
    <row r="176" spans="1:26" x14ac:dyDescent="0.2">
      <c r="A176" s="115" t="s">
        <v>132</v>
      </c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'08 ABRIL (MIERCOLES)'!M176</f>
        <v>349404.5</v>
      </c>
      <c r="L176" s="16"/>
      <c r="M176" s="107">
        <f t="shared" si="15"/>
        <v>349446.5</v>
      </c>
      <c r="N176" s="16"/>
      <c r="O176" s="118">
        <v>42</v>
      </c>
      <c r="P176" s="16"/>
      <c r="Q176" s="16"/>
      <c r="R176" s="16"/>
      <c r="S176" s="64">
        <f t="shared" si="16"/>
        <v>7</v>
      </c>
      <c r="T176" s="16"/>
      <c r="U176" s="57">
        <f t="shared" si="17"/>
        <v>32.786885245901637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'08 ABRIL (MIERCOLES)'!M177</f>
        <v>368523.60000000003</v>
      </c>
      <c r="L177" s="16"/>
      <c r="M177" s="107">
        <f t="shared" si="15"/>
        <v>368655.60000000003</v>
      </c>
      <c r="N177" s="16"/>
      <c r="O177" s="118">
        <v>132</v>
      </c>
      <c r="P177" s="16"/>
      <c r="Q177" s="16"/>
      <c r="R177" s="16"/>
      <c r="S177" s="64">
        <f t="shared" si="16"/>
        <v>7</v>
      </c>
      <c r="T177" s="16"/>
      <c r="U177" s="57">
        <f t="shared" si="17"/>
        <v>98.214285714285722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'08 ABRIL (MIERCOLES)'!M178</f>
        <v>378263</v>
      </c>
      <c r="L178" s="16"/>
      <c r="M178" s="107">
        <f t="shared" si="15"/>
        <v>378413</v>
      </c>
      <c r="N178" s="16"/>
      <c r="O178" s="118">
        <v>150</v>
      </c>
      <c r="P178" s="16"/>
      <c r="Q178" s="16"/>
      <c r="R178" s="16"/>
      <c r="S178" s="64">
        <f t="shared" si="16"/>
        <v>7</v>
      </c>
      <c r="T178" s="16"/>
      <c r="U178" s="57">
        <f t="shared" si="17"/>
        <v>93.73828271466067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'08 ABRIL (MIERCOLES)'!M179</f>
        <v>360841</v>
      </c>
      <c r="L179" s="16"/>
      <c r="M179" s="107">
        <f t="shared" si="15"/>
        <v>360956</v>
      </c>
      <c r="N179" s="16"/>
      <c r="O179" s="118">
        <v>115</v>
      </c>
      <c r="P179" s="16"/>
      <c r="Q179" s="16"/>
      <c r="R179" s="16"/>
      <c r="S179" s="64">
        <f t="shared" si="16"/>
        <v>7</v>
      </c>
      <c r="T179" s="16"/>
      <c r="U179" s="57">
        <f t="shared" si="17"/>
        <v>80.532212885154053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81.057398483582446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72</v>
      </c>
      <c r="T197" s="197"/>
      <c r="U197" s="197"/>
      <c r="W197" s="8" t="s">
        <v>12</v>
      </c>
      <c r="X197" s="8"/>
      <c r="Y197" s="199">
        <v>46121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146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'08 ABRIL (MIERCOLES)'!M214</f>
        <v>492029.6</v>
      </c>
      <c r="L214" s="16"/>
      <c r="M214" s="107">
        <f>K214+O214</f>
        <v>492118.6</v>
      </c>
      <c r="N214" s="16"/>
      <c r="O214" s="118">
        <v>89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66.220238095238088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'08 ABRIL (MIERCOLES)'!M215</f>
        <v>550726</v>
      </c>
      <c r="L215" s="16"/>
      <c r="M215" s="107">
        <f t="shared" ref="M215:M218" si="20">K215+O215</f>
        <v>550834</v>
      </c>
      <c r="N215" s="16"/>
      <c r="O215" s="118">
        <v>108</v>
      </c>
      <c r="P215" s="16"/>
      <c r="R215" s="16"/>
      <c r="S215" s="95">
        <f t="shared" si="18"/>
        <v>8</v>
      </c>
      <c r="T215" s="16"/>
      <c r="U215" s="57">
        <f t="shared" si="19"/>
        <v>75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'08 ABRIL (MIERCOLES)'!M216</f>
        <v>531985</v>
      </c>
      <c r="L216" s="16"/>
      <c r="M216" s="107">
        <f t="shared" si="20"/>
        <v>532091</v>
      </c>
      <c r="N216" s="16"/>
      <c r="O216" s="118">
        <v>106</v>
      </c>
      <c r="P216" s="16"/>
      <c r="R216" s="16"/>
      <c r="S216" s="95">
        <f t="shared" si="18"/>
        <v>8</v>
      </c>
      <c r="T216" s="16"/>
      <c r="U216" s="57">
        <f t="shared" si="19"/>
        <v>73.611111111111114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'08 ABRIL (MIERCOLES)'!M217</f>
        <v>608308</v>
      </c>
      <c r="L217" s="16"/>
      <c r="M217" s="107">
        <f t="shared" si="20"/>
        <v>608438</v>
      </c>
      <c r="N217" s="16"/>
      <c r="O217" s="118">
        <v>130</v>
      </c>
      <c r="P217" s="16"/>
      <c r="R217" s="16"/>
      <c r="S217" s="95">
        <f t="shared" si="18"/>
        <v>8</v>
      </c>
      <c r="T217" s="16"/>
      <c r="U217" s="57">
        <f t="shared" si="19"/>
        <v>93.390804597701148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'08 ABRIL (MIERCOLES)'!M218</f>
        <v>659826</v>
      </c>
      <c r="L218" s="16"/>
      <c r="M218" s="107">
        <f t="shared" si="20"/>
        <v>659937</v>
      </c>
      <c r="N218" s="16"/>
      <c r="O218" s="118">
        <v>111</v>
      </c>
      <c r="P218" s="16"/>
      <c r="R218" s="16"/>
      <c r="S218" s="95">
        <f t="shared" si="18"/>
        <v>8</v>
      </c>
      <c r="T218" s="16"/>
      <c r="U218" s="57">
        <f t="shared" si="19"/>
        <v>79.74137931034484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77.592706622879035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8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 t="s">
        <v>134</v>
      </c>
      <c r="B229" s="146">
        <v>1</v>
      </c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'08 ABRIL (MIERCOLES)'!M229</f>
        <v>565246.19999999995</v>
      </c>
      <c r="L229" s="16"/>
      <c r="M229" s="107">
        <f>K229+O229</f>
        <v>565336.19999999995</v>
      </c>
      <c r="N229" s="16"/>
      <c r="O229" s="118">
        <v>90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65.55944055944056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'08 ABRIL (MIERCOLES)'!M230</f>
        <v>655832.69999999995</v>
      </c>
      <c r="L230" s="16"/>
      <c r="M230" s="107">
        <f t="shared" ref="M230:M237" si="22">K230+O230</f>
        <v>655943.69999999995</v>
      </c>
      <c r="N230" s="16"/>
      <c r="O230" s="118">
        <v>111</v>
      </c>
      <c r="P230" s="16"/>
      <c r="R230" s="58"/>
      <c r="S230" s="95">
        <f t="shared" ref="S230:S237" si="23">+S229</f>
        <v>8</v>
      </c>
      <c r="T230" s="58"/>
      <c r="U230" s="57">
        <f t="shared" si="21"/>
        <v>85.332103321033216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'08 ABRIL (MIERCOLES)'!M231</f>
        <v>570010.89999999991</v>
      </c>
      <c r="L231" s="16"/>
      <c r="M231" s="107">
        <f t="shared" si="22"/>
        <v>570125.89999999991</v>
      </c>
      <c r="N231" s="16"/>
      <c r="O231" s="118">
        <v>115</v>
      </c>
      <c r="P231" s="16"/>
      <c r="R231" s="58"/>
      <c r="S231" s="95">
        <f t="shared" si="23"/>
        <v>8</v>
      </c>
      <c r="T231" s="58"/>
      <c r="U231" s="57">
        <f t="shared" si="21"/>
        <v>83.478513356562132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'08 ABRIL (MIERCOLES)'!M232</f>
        <v>576027.70000000007</v>
      </c>
      <c r="L232" s="16"/>
      <c r="M232" s="107">
        <f t="shared" si="22"/>
        <v>576134.70000000007</v>
      </c>
      <c r="N232" s="16"/>
      <c r="O232" s="118">
        <v>107</v>
      </c>
      <c r="P232" s="16"/>
      <c r="R232" s="58"/>
      <c r="S232" s="95">
        <f t="shared" si="23"/>
        <v>8</v>
      </c>
      <c r="T232" s="58"/>
      <c r="U232" s="57">
        <f t="shared" si="21"/>
        <v>73.813465783664469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'08 ABRIL (MIERCOLES)'!M233</f>
        <v>569448.5</v>
      </c>
      <c r="L233" s="16"/>
      <c r="M233" s="107">
        <f t="shared" si="22"/>
        <v>569555.5</v>
      </c>
      <c r="N233" s="16"/>
      <c r="O233" s="118">
        <v>107</v>
      </c>
      <c r="P233" s="16"/>
      <c r="R233" s="58"/>
      <c r="S233" s="95">
        <f t="shared" si="23"/>
        <v>8</v>
      </c>
      <c r="T233" s="58"/>
      <c r="U233" s="57">
        <f t="shared" si="21"/>
        <v>75.821995464852606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'08 ABRIL (MIERCOLES)'!M234</f>
        <v>596410.6</v>
      </c>
      <c r="L234" s="16"/>
      <c r="M234" s="107">
        <f t="shared" si="22"/>
        <v>596512.6</v>
      </c>
      <c r="N234" s="16"/>
      <c r="O234" s="118">
        <v>102</v>
      </c>
      <c r="P234" s="16"/>
      <c r="R234" s="58"/>
      <c r="S234" s="95">
        <f t="shared" si="23"/>
        <v>8</v>
      </c>
      <c r="T234" s="58"/>
      <c r="U234" s="57">
        <f t="shared" si="21"/>
        <v>70.132013201320134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'08 ABRIL (MIERCOLES)'!M235</f>
        <v>554240.5</v>
      </c>
      <c r="L235" s="16"/>
      <c r="M235" s="107">
        <f t="shared" si="22"/>
        <v>554369.5</v>
      </c>
      <c r="N235" s="16"/>
      <c r="O235" s="118">
        <v>129</v>
      </c>
      <c r="P235" s="16"/>
      <c r="R235" s="58"/>
      <c r="S235" s="95">
        <f t="shared" si="23"/>
        <v>8</v>
      </c>
      <c r="T235" s="58"/>
      <c r="U235" s="57">
        <f t="shared" si="21"/>
        <v>89.583333333333329</v>
      </c>
      <c r="V235" s="58"/>
      <c r="W235" s="141"/>
      <c r="Y235" s="109"/>
      <c r="Z235" s="109"/>
    </row>
    <row r="236" spans="1:26" x14ac:dyDescent="0.2">
      <c r="A236" s="115" t="s">
        <v>76</v>
      </c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'08 ABRIL (MIERCOLES)'!M236</f>
        <v>571996</v>
      </c>
      <c r="L236" s="16"/>
      <c r="M236" s="107">
        <f t="shared" si="22"/>
        <v>572079</v>
      </c>
      <c r="N236" s="16"/>
      <c r="O236" s="118">
        <v>83</v>
      </c>
      <c r="P236" s="16"/>
      <c r="R236" s="58"/>
      <c r="S236" s="95">
        <f t="shared" si="23"/>
        <v>8</v>
      </c>
      <c r="T236" s="58"/>
      <c r="U236" s="57">
        <f t="shared" si="21"/>
        <v>56.693989071038253</v>
      </c>
      <c r="V236" s="58"/>
      <c r="W236" s="11"/>
      <c r="Y236" s="110"/>
      <c r="Z236" s="110"/>
    </row>
    <row r="237" spans="1:26" x14ac:dyDescent="0.2">
      <c r="A237" s="115" t="s">
        <v>126</v>
      </c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'08 ABRIL (MIERCOLES)'!M237</f>
        <v>607859</v>
      </c>
      <c r="L237" s="16"/>
      <c r="M237" s="107">
        <f t="shared" si="22"/>
        <v>607960</v>
      </c>
      <c r="N237" s="16"/>
      <c r="O237" s="118">
        <v>101</v>
      </c>
      <c r="P237" s="16"/>
      <c r="R237" s="58"/>
      <c r="S237" s="95">
        <f t="shared" si="23"/>
        <v>8</v>
      </c>
      <c r="T237" s="58"/>
      <c r="U237" s="57">
        <f t="shared" si="21"/>
        <v>67.876344086021504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74.254577575251801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8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'08 ABRIL (MIERCOLES)'!M247</f>
        <v>363281</v>
      </c>
      <c r="L247" s="16"/>
      <c r="M247" s="107">
        <f t="shared" ref="M247:M268" si="24">K247+O247</f>
        <v>363414</v>
      </c>
      <c r="N247" s="16"/>
      <c r="O247" s="118">
        <v>133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69.270833333333343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'08 ABRIL (MIERCOLES)'!M248</f>
        <v>342919</v>
      </c>
      <c r="L248" s="16"/>
      <c r="M248" s="107">
        <f t="shared" si="24"/>
        <v>343065</v>
      </c>
      <c r="N248" s="16"/>
      <c r="O248" s="118">
        <v>146</v>
      </c>
      <c r="P248" s="16"/>
      <c r="Q248" s="16"/>
      <c r="R248" s="16"/>
      <c r="S248" s="95">
        <f t="shared" si="25"/>
        <v>8</v>
      </c>
      <c r="T248" s="16"/>
      <c r="U248" s="57">
        <f t="shared" si="26"/>
        <v>108.63095238095239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'08 ABRIL (MIERCOLES)'!M249</f>
        <v>373739</v>
      </c>
      <c r="L249" s="16"/>
      <c r="M249" s="107">
        <f t="shared" si="24"/>
        <v>373869</v>
      </c>
      <c r="N249" s="16"/>
      <c r="O249" s="118">
        <v>130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71.271929824561411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'08 ABRIL (MIERCOLES)'!M250</f>
        <v>379639</v>
      </c>
      <c r="L250" s="16"/>
      <c r="M250" s="107">
        <f t="shared" si="24"/>
        <v>379775</v>
      </c>
      <c r="N250" s="16"/>
      <c r="O250" s="118">
        <v>136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80.952380952380963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'08 ABRIL (MIERCOLES)'!M251</f>
        <v>373196</v>
      </c>
      <c r="L251" s="16"/>
      <c r="M251" s="107">
        <f t="shared" si="24"/>
        <v>373318</v>
      </c>
      <c r="N251" s="16"/>
      <c r="O251" s="118">
        <v>122</v>
      </c>
      <c r="P251" s="16"/>
      <c r="Q251" s="16"/>
      <c r="R251" s="16"/>
      <c r="S251" s="95">
        <f t="shared" si="25"/>
        <v>8</v>
      </c>
      <c r="T251" s="16"/>
      <c r="U251" s="57">
        <f t="shared" si="26"/>
        <v>79.427083333333329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'08 ABRIL (MIERCOLES)'!M252</f>
        <v>378707</v>
      </c>
      <c r="L252" s="16"/>
      <c r="M252" s="107">
        <f t="shared" si="24"/>
        <v>378846</v>
      </c>
      <c r="N252" s="16"/>
      <c r="O252" s="118">
        <v>139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86.442786069651746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'08 ABRIL (MIERCOLES)'!M253</f>
        <v>607449.49999999988</v>
      </c>
      <c r="L253" s="16"/>
      <c r="M253" s="107">
        <f t="shared" si="24"/>
        <v>607564.49999999988</v>
      </c>
      <c r="N253" s="16"/>
      <c r="O253" s="118">
        <v>115</v>
      </c>
      <c r="P253" s="16"/>
      <c r="Q253" s="16"/>
      <c r="R253" s="16"/>
      <c r="S253" s="95">
        <f t="shared" si="25"/>
        <v>8</v>
      </c>
      <c r="T253" s="16"/>
      <c r="U253" s="57">
        <f t="shared" si="26"/>
        <v>79.332229580573951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'08 ABRIL (MIERCOLES)'!M254</f>
        <v>579147.19999999995</v>
      </c>
      <c r="L254" s="16"/>
      <c r="M254" s="107">
        <f t="shared" si="24"/>
        <v>579275.19999999995</v>
      </c>
      <c r="N254" s="16"/>
      <c r="O254" s="118">
        <v>128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88.300220750551873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'08 ABRIL (MIERCOLES)'!M255</f>
        <v>632602.19999999995</v>
      </c>
      <c r="L255" s="16"/>
      <c r="M255" s="107">
        <f t="shared" si="24"/>
        <v>632716.19999999995</v>
      </c>
      <c r="N255" s="16"/>
      <c r="O255" s="118">
        <v>114</v>
      </c>
      <c r="P255" s="16"/>
      <c r="Q255" s="16"/>
      <c r="R255" s="16"/>
      <c r="S255" s="95">
        <f t="shared" si="25"/>
        <v>8</v>
      </c>
      <c r="T255" s="16"/>
      <c r="U255" s="57">
        <f t="shared" si="26"/>
        <v>78.125</v>
      </c>
      <c r="V255" s="58"/>
      <c r="Y255" s="109"/>
      <c r="Z255" s="109"/>
    </row>
    <row r="256" spans="1:26" x14ac:dyDescent="0.2">
      <c r="A256" s="115" t="s">
        <v>127</v>
      </c>
      <c r="B256" s="12"/>
      <c r="C256" s="12">
        <v>1</v>
      </c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'08 ABRIL (MIERCOLES)'!M256</f>
        <v>596902</v>
      </c>
      <c r="L256" s="16"/>
      <c r="M256" s="107">
        <f t="shared" si="24"/>
        <v>596992</v>
      </c>
      <c r="N256" s="16"/>
      <c r="O256" s="118">
        <v>90</v>
      </c>
      <c r="P256" s="16"/>
      <c r="Q256" s="16"/>
      <c r="R256" s="16"/>
      <c r="S256" s="95">
        <f t="shared" si="25"/>
        <v>8</v>
      </c>
      <c r="T256" s="16"/>
      <c r="U256" s="57">
        <f t="shared" si="26"/>
        <v>65.78947368421052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'08 ABRIL (MIERCOLES)'!M257</f>
        <v>590992</v>
      </c>
      <c r="L257" s="16"/>
      <c r="M257" s="107">
        <f t="shared" si="24"/>
        <v>591105</v>
      </c>
      <c r="N257" s="16"/>
      <c r="O257" s="118">
        <v>113</v>
      </c>
      <c r="P257" s="16"/>
      <c r="Q257" s="16"/>
      <c r="R257" s="16"/>
      <c r="S257" s="95">
        <f t="shared" si="25"/>
        <v>8</v>
      </c>
      <c r="T257" s="16"/>
      <c r="U257" s="57">
        <f t="shared" si="26"/>
        <v>78.472222222222229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'08 ABRIL (MIERCOLES)'!M258</f>
        <v>563929.80000000005</v>
      </c>
      <c r="L258" s="16"/>
      <c r="M258" s="107">
        <f t="shared" si="24"/>
        <v>564072.80000000005</v>
      </c>
      <c r="N258" s="16"/>
      <c r="O258" s="118">
        <v>143</v>
      </c>
      <c r="P258" s="16"/>
      <c r="Q258" s="16"/>
      <c r="R258" s="16"/>
      <c r="S258" s="95">
        <f t="shared" si="25"/>
        <v>8</v>
      </c>
      <c r="T258" s="16"/>
      <c r="U258" s="57">
        <f t="shared" si="26"/>
        <v>96.726190476190482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'08 ABRIL (MIERCOLES)'!M259</f>
        <v>619578.19999999995</v>
      </c>
      <c r="L259" s="16"/>
      <c r="M259" s="107">
        <f t="shared" si="24"/>
        <v>619711.19999999995</v>
      </c>
      <c r="N259" s="16"/>
      <c r="O259" s="118">
        <v>133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83.964646464646464</v>
      </c>
      <c r="V259" s="58"/>
      <c r="Y259" s="109"/>
      <c r="Z259" s="109"/>
    </row>
    <row r="260" spans="1:26" x14ac:dyDescent="0.2">
      <c r="A260" s="115" t="s">
        <v>105</v>
      </c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'08 ABRIL (MIERCOLES)'!M260</f>
        <v>548005.19999999995</v>
      </c>
      <c r="L260" s="16"/>
      <c r="M260" s="107">
        <f t="shared" si="24"/>
        <v>548087.19999999995</v>
      </c>
      <c r="N260" s="16"/>
      <c r="O260" s="118">
        <v>82</v>
      </c>
      <c r="P260" s="16"/>
      <c r="Q260" s="16"/>
      <c r="R260" s="16"/>
      <c r="S260" s="95">
        <f t="shared" si="25"/>
        <v>8</v>
      </c>
      <c r="T260" s="16"/>
      <c r="U260" s="57">
        <f t="shared" si="26"/>
        <v>67.257217847769027</v>
      </c>
      <c r="V260" s="58"/>
      <c r="Y260" s="109"/>
      <c r="Z260" s="109"/>
    </row>
    <row r="261" spans="1:26" x14ac:dyDescent="0.2">
      <c r="A261" s="115" t="s">
        <v>106</v>
      </c>
      <c r="B261" s="12">
        <v>1</v>
      </c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'08 ABRIL (MIERCOLES)'!M261</f>
        <v>610558.80000000005</v>
      </c>
      <c r="L261" s="16"/>
      <c r="M261" s="107">
        <f t="shared" si="24"/>
        <v>610643.80000000005</v>
      </c>
      <c r="N261" s="16"/>
      <c r="O261" s="118">
        <v>85</v>
      </c>
      <c r="P261" s="16"/>
      <c r="Q261" s="16"/>
      <c r="R261" s="16"/>
      <c r="S261" s="95">
        <f t="shared" si="25"/>
        <v>8</v>
      </c>
      <c r="T261" s="16"/>
      <c r="U261" s="57">
        <f t="shared" si="26"/>
        <v>66.572681704260646</v>
      </c>
      <c r="V261" s="58"/>
      <c r="Y261" s="110"/>
      <c r="Z261" s="110"/>
    </row>
    <row r="262" spans="1:26" x14ac:dyDescent="0.2">
      <c r="A262" s="115" t="s">
        <v>127</v>
      </c>
      <c r="B262" s="12"/>
      <c r="C262" s="12">
        <v>1</v>
      </c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'08 ABRIL (MIERCOLES)'!M262</f>
        <v>576454.79999999993</v>
      </c>
      <c r="L262" s="16"/>
      <c r="M262" s="107">
        <f t="shared" si="24"/>
        <v>576557.79999999993</v>
      </c>
      <c r="N262" s="16"/>
      <c r="O262" s="118">
        <v>103</v>
      </c>
      <c r="P262" s="16"/>
      <c r="Q262" s="16"/>
      <c r="R262" s="16"/>
      <c r="S262" s="95">
        <f t="shared" si="25"/>
        <v>8</v>
      </c>
      <c r="T262" s="16"/>
      <c r="U262" s="57">
        <f t="shared" si="26"/>
        <v>65.025252525252526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'08 ABRIL (MIERCOLES)'!M263</f>
        <v>556870.1</v>
      </c>
      <c r="L263" s="16"/>
      <c r="M263" s="107">
        <f t="shared" si="24"/>
        <v>556983.1</v>
      </c>
      <c r="N263" s="16"/>
      <c r="O263" s="118">
        <v>113</v>
      </c>
      <c r="P263" s="16"/>
      <c r="Q263" s="16"/>
      <c r="R263" s="16"/>
      <c r="S263" s="95">
        <f t="shared" si="25"/>
        <v>8</v>
      </c>
      <c r="T263" s="16"/>
      <c r="U263" s="57">
        <f t="shared" si="26"/>
        <v>73.567708333333329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'08 ABRIL (MIERCOLES)'!M264</f>
        <v>577580.9</v>
      </c>
      <c r="L264" s="16"/>
      <c r="M264" s="107">
        <f t="shared" si="24"/>
        <v>577699.9</v>
      </c>
      <c r="N264" s="16"/>
      <c r="O264" s="118">
        <v>119</v>
      </c>
      <c r="P264" s="16"/>
      <c r="Q264" s="16"/>
      <c r="R264" s="16"/>
      <c r="S264" s="95">
        <f t="shared" si="25"/>
        <v>8</v>
      </c>
      <c r="T264" s="16"/>
      <c r="U264" s="57">
        <f t="shared" si="26"/>
        <v>82.638888888888886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'08 ABRIL (MIERCOLES)'!M265</f>
        <v>345232.4</v>
      </c>
      <c r="L265" s="16"/>
      <c r="M265" s="107">
        <f t="shared" si="24"/>
        <v>345307.4</v>
      </c>
      <c r="N265" s="16"/>
      <c r="O265" s="118">
        <v>75</v>
      </c>
      <c r="P265" s="16"/>
      <c r="Q265" s="16"/>
      <c r="R265" s="16"/>
      <c r="S265" s="95">
        <f t="shared" si="25"/>
        <v>8</v>
      </c>
      <c r="T265" s="16"/>
      <c r="U265" s="57">
        <f t="shared" si="26"/>
        <v>51.229508196721312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'08 ABRIL (MIERCOLES)'!M266</f>
        <v>368292</v>
      </c>
      <c r="L266" s="16"/>
      <c r="M266" s="107">
        <f t="shared" si="24"/>
        <v>368427</v>
      </c>
      <c r="N266" s="16"/>
      <c r="O266" s="118">
        <v>135</v>
      </c>
      <c r="P266" s="16"/>
      <c r="Q266" s="16"/>
      <c r="R266" s="16"/>
      <c r="S266" s="95">
        <f t="shared" si="25"/>
        <v>8</v>
      </c>
      <c r="T266" s="16"/>
      <c r="U266" s="57">
        <f t="shared" si="26"/>
        <v>87.890625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'08 ABRIL (MIERCOLES)'!M267</f>
        <v>375800</v>
      </c>
      <c r="L267" s="16"/>
      <c r="M267" s="107">
        <f t="shared" si="24"/>
        <v>375954</v>
      </c>
      <c r="N267" s="16"/>
      <c r="O267" s="118">
        <v>154</v>
      </c>
      <c r="P267" s="16"/>
      <c r="Q267" s="16"/>
      <c r="R267" s="16"/>
      <c r="S267" s="95">
        <f t="shared" si="25"/>
        <v>8</v>
      </c>
      <c r="T267" s="16"/>
      <c r="U267" s="57">
        <f t="shared" si="26"/>
        <v>84.208223972003509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'08 ABRIL (MIERCOLES)'!M268</f>
        <v>361539</v>
      </c>
      <c r="L268" s="16"/>
      <c r="M268" s="107">
        <f t="shared" si="24"/>
        <v>361648</v>
      </c>
      <c r="N268" s="16"/>
      <c r="O268" s="118">
        <v>109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66.789215686274517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77.812966873959653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hOjxbzOpeeeP4WrJWRRSA+PchXjK/IlLoi3rD0TNItRQxYOv4KsFCKN87+mFJMz1QKR3v4Q7FKZa8/R5QKI3iA==" saltValue="q+EL7hO6YkUvnhuUyAKsDw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888" priority="202" stopIfTrue="1" operator="equal">
      <formula>1</formula>
    </cfRule>
  </conditionalFormatting>
  <conditionalFormatting sqref="B100:D101">
    <cfRule type="cellIs" dxfId="887" priority="150" stopIfTrue="1" operator="equal">
      <formula>1</formula>
    </cfRule>
  </conditionalFormatting>
  <conditionalFormatting sqref="B189:D190">
    <cfRule type="cellIs" dxfId="886" priority="51" stopIfTrue="1" operator="equal">
      <formula>1</formula>
    </cfRule>
  </conditionalFormatting>
  <conditionalFormatting sqref="B278:D279">
    <cfRule type="cellIs" dxfId="885" priority="34" stopIfTrue="1" operator="equal">
      <formula>1</formula>
    </cfRule>
  </conditionalFormatting>
  <conditionalFormatting sqref="B303:D308 B318:D326 B336:D357">
    <cfRule type="cellIs" dxfId="884" priority="181" stopIfTrue="1" operator="equal">
      <formula>1</formula>
    </cfRule>
  </conditionalFormatting>
  <conditionalFormatting sqref="B367:D368">
    <cfRule type="cellIs" dxfId="883" priority="17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882" priority="201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881" priority="200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880" priority="180" stopIfTrue="1" operator="notEqual">
      <formula>0</formula>
    </cfRule>
    <cfRule type="cellIs" dxfId="879" priority="179" stopIfTrue="1" operator="equal">
      <formula>0</formula>
    </cfRule>
  </conditionalFormatting>
  <conditionalFormatting sqref="H36:H41">
    <cfRule type="cellIs" dxfId="878" priority="66" operator="lessThan">
      <formula>330</formula>
    </cfRule>
  </conditionalFormatting>
  <conditionalFormatting sqref="H51:H59">
    <cfRule type="cellIs" dxfId="877" priority="64" operator="lessThan">
      <formula>360</formula>
    </cfRule>
  </conditionalFormatting>
  <conditionalFormatting sqref="H69:H74 H87:H90">
    <cfRule type="cellIs" dxfId="876" priority="62" operator="lessThan">
      <formula>400</formula>
    </cfRule>
  </conditionalFormatting>
  <conditionalFormatting sqref="H75:H86">
    <cfRule type="cellIs" dxfId="875" priority="63" operator="lessThan">
      <formula>360</formula>
    </cfRule>
  </conditionalFormatting>
  <conditionalFormatting sqref="H125:H130">
    <cfRule type="cellIs" dxfId="874" priority="61" operator="lessThan">
      <formula>330</formula>
    </cfRule>
  </conditionalFormatting>
  <conditionalFormatting sqref="H140:H148">
    <cfRule type="cellIs" dxfId="873" priority="59" operator="lessThan">
      <formula>360</formula>
    </cfRule>
  </conditionalFormatting>
  <conditionalFormatting sqref="H158:H163 H176:H179">
    <cfRule type="cellIs" dxfId="872" priority="57" operator="lessThan">
      <formula>400</formula>
    </cfRule>
  </conditionalFormatting>
  <conditionalFormatting sqref="H164:H175">
    <cfRule type="cellIs" dxfId="871" priority="58" operator="lessThan">
      <formula>360</formula>
    </cfRule>
  </conditionalFormatting>
  <conditionalFormatting sqref="H214:H219">
    <cfRule type="cellIs" dxfId="870" priority="52" operator="lessThan">
      <formula>330</formula>
    </cfRule>
  </conditionalFormatting>
  <conditionalFormatting sqref="H228:H237">
    <cfRule type="cellIs" dxfId="869" priority="53" operator="lessThan">
      <formula>360</formula>
    </cfRule>
  </conditionalFormatting>
  <conditionalFormatting sqref="H247:H252 H265:H268">
    <cfRule type="cellIs" dxfId="868" priority="55" operator="lessThan">
      <formula>400</formula>
    </cfRule>
  </conditionalFormatting>
  <conditionalFormatting sqref="H253:H264">
    <cfRule type="cellIs" dxfId="867" priority="56" operator="lessThan">
      <formula>360</formula>
    </cfRule>
  </conditionalFormatting>
  <conditionalFormatting sqref="H303:H308">
    <cfRule type="cellIs" dxfId="866" priority="174" operator="lessThan">
      <formula>330</formula>
    </cfRule>
  </conditionalFormatting>
  <conditionalFormatting sqref="H318:H326 H342:H353">
    <cfRule type="cellIs" dxfId="865" priority="173" operator="lessThan">
      <formula>360</formula>
    </cfRule>
  </conditionalFormatting>
  <conditionalFormatting sqref="H336:H341 H354:H357">
    <cfRule type="cellIs" dxfId="864" priority="171" operator="lessThan">
      <formula>400</formula>
    </cfRule>
  </conditionalFormatting>
  <conditionalFormatting sqref="K95:K96 M95:M96 O95:O96 A100:A101">
    <cfRule type="cellIs" dxfId="863" priority="149" stopIfTrue="1" operator="notEqual">
      <formula>0</formula>
    </cfRule>
    <cfRule type="cellIs" dxfId="862" priority="148" stopIfTrue="1" operator="equal">
      <formula>0</formula>
    </cfRule>
  </conditionalFormatting>
  <conditionalFormatting sqref="K95:K96 M95:M96 O95:O96">
    <cfRule type="cellIs" dxfId="861" priority="144" stopIfTrue="1" operator="equal">
      <formula>0</formula>
    </cfRule>
    <cfRule type="cellIs" dxfId="860" priority="147" stopIfTrue="1" operator="notEqual">
      <formula>0</formula>
    </cfRule>
    <cfRule type="cellIs" dxfId="859" priority="146" stopIfTrue="1" operator="equal">
      <formula>0</formula>
    </cfRule>
    <cfRule type="cellIs" dxfId="858" priority="145" stopIfTrue="1" operator="notEqual">
      <formula>0</formula>
    </cfRule>
  </conditionalFormatting>
  <conditionalFormatting sqref="K100:K101">
    <cfRule type="cellIs" dxfId="857" priority="127" stopIfTrue="1" operator="equal">
      <formula>0</formula>
    </cfRule>
    <cfRule type="cellIs" dxfId="856" priority="128" stopIfTrue="1" operator="notEqual">
      <formula>0</formula>
    </cfRule>
  </conditionalFormatting>
  <conditionalFormatting sqref="K184:K185 M184:M185 O184:O185 A189:A190">
    <cfRule type="cellIs" dxfId="855" priority="50" stopIfTrue="1" operator="notEqual">
      <formula>0</formula>
    </cfRule>
    <cfRule type="cellIs" dxfId="854" priority="49" stopIfTrue="1" operator="equal">
      <formula>0</formula>
    </cfRule>
  </conditionalFormatting>
  <conditionalFormatting sqref="K184:K185 M184:M185 O184:O185">
    <cfRule type="cellIs" dxfId="853" priority="45" stopIfTrue="1" operator="equal">
      <formula>0</formula>
    </cfRule>
    <cfRule type="cellIs" dxfId="852" priority="46" stopIfTrue="1" operator="notEqual">
      <formula>0</formula>
    </cfRule>
    <cfRule type="cellIs" dxfId="851" priority="47" stopIfTrue="1" operator="equal">
      <formula>0</formula>
    </cfRule>
    <cfRule type="cellIs" dxfId="850" priority="48" stopIfTrue="1" operator="notEqual">
      <formula>0</formula>
    </cfRule>
  </conditionalFormatting>
  <conditionalFormatting sqref="K189:K190">
    <cfRule type="cellIs" dxfId="849" priority="35" stopIfTrue="1" operator="equal">
      <formula>0</formula>
    </cfRule>
    <cfRule type="cellIs" dxfId="848" priority="36" stopIfTrue="1" operator="notEqual">
      <formula>0</formula>
    </cfRule>
  </conditionalFormatting>
  <conditionalFormatting sqref="K273:K274 M273:M274 O273:O274 A278:A279">
    <cfRule type="cellIs" dxfId="847" priority="32" stopIfTrue="1" operator="equal">
      <formula>0</formula>
    </cfRule>
    <cfRule type="cellIs" dxfId="846" priority="33" stopIfTrue="1" operator="notEqual">
      <formula>0</formula>
    </cfRule>
  </conditionalFormatting>
  <conditionalFormatting sqref="K273:K274 M273:M274 O273:O274">
    <cfRule type="cellIs" dxfId="845" priority="28" stopIfTrue="1" operator="equal">
      <formula>0</formula>
    </cfRule>
    <cfRule type="cellIs" dxfId="844" priority="29" stopIfTrue="1" operator="notEqual">
      <formula>0</formula>
    </cfRule>
    <cfRule type="cellIs" dxfId="843" priority="30" stopIfTrue="1" operator="equal">
      <formula>0</formula>
    </cfRule>
    <cfRule type="cellIs" dxfId="842" priority="31" stopIfTrue="1" operator="notEqual">
      <formula>0</formula>
    </cfRule>
  </conditionalFormatting>
  <conditionalFormatting sqref="K278:K279">
    <cfRule type="cellIs" dxfId="841" priority="19" stopIfTrue="1" operator="notEqual">
      <formula>0</formula>
    </cfRule>
    <cfRule type="cellIs" dxfId="840" priority="18" stopIfTrue="1" operator="equal">
      <formula>0</formula>
    </cfRule>
  </conditionalFormatting>
  <conditionalFormatting sqref="K362:K363 M362:M363 O362:O363 A367:A368">
    <cfRule type="cellIs" dxfId="839" priority="16" stopIfTrue="1" operator="notEqual">
      <formula>0</formula>
    </cfRule>
    <cfRule type="cellIs" dxfId="838" priority="15" stopIfTrue="1" operator="equal">
      <formula>0</formula>
    </cfRule>
  </conditionalFormatting>
  <conditionalFormatting sqref="K362:K363 M362:M363 O362:O363">
    <cfRule type="cellIs" dxfId="837" priority="13" stopIfTrue="1" operator="equal">
      <formula>0</formula>
    </cfRule>
    <cfRule type="cellIs" dxfId="836" priority="12" stopIfTrue="1" operator="notEqual">
      <formula>0</formula>
    </cfRule>
    <cfRule type="cellIs" dxfId="835" priority="14" stopIfTrue="1" operator="notEqual">
      <formula>0</formula>
    </cfRule>
    <cfRule type="cellIs" dxfId="834" priority="11" stopIfTrue="1" operator="equal">
      <formula>0</formula>
    </cfRule>
  </conditionalFormatting>
  <conditionalFormatting sqref="K367:K368">
    <cfRule type="cellIs" dxfId="833" priority="2" stopIfTrue="1" operator="notEqual">
      <formula>0</formula>
    </cfRule>
    <cfRule type="cellIs" dxfId="832" priority="1" stopIfTrue="1" operator="equal">
      <formula>0</formula>
    </cfRule>
  </conditionalFormatting>
  <conditionalFormatting sqref="M100:M101">
    <cfRule type="cellIs" dxfId="831" priority="136" stopIfTrue="1" operator="notEqual">
      <formula>0</formula>
    </cfRule>
    <cfRule type="cellIs" dxfId="830" priority="135" stopIfTrue="1" operator="equal">
      <formula>0</formula>
    </cfRule>
  </conditionalFormatting>
  <conditionalFormatting sqref="M189:M190">
    <cfRule type="cellIs" dxfId="829" priority="38" stopIfTrue="1" operator="notEqual">
      <formula>0</formula>
    </cfRule>
    <cfRule type="cellIs" dxfId="828" priority="37" stopIfTrue="1" operator="equal">
      <formula>0</formula>
    </cfRule>
  </conditionalFormatting>
  <conditionalFormatting sqref="M278:M279">
    <cfRule type="cellIs" dxfId="827" priority="21" stopIfTrue="1" operator="notEqual">
      <formula>0</formula>
    </cfRule>
    <cfRule type="cellIs" dxfId="826" priority="20" stopIfTrue="1" operator="equal">
      <formula>0</formula>
    </cfRule>
  </conditionalFormatting>
  <conditionalFormatting sqref="M367:M368">
    <cfRule type="cellIs" dxfId="825" priority="4" stopIfTrue="1" operator="notEqual">
      <formula>0</formula>
    </cfRule>
    <cfRule type="cellIs" dxfId="824" priority="3" stopIfTrue="1" operator="equal">
      <formula>0</formula>
    </cfRule>
  </conditionalFormatting>
  <conditionalFormatting sqref="S36:S41 S51:S59 S69:S90 S125:S130 S140:S148 S158:S179 S214:S219 S229:S237 S247:S268">
    <cfRule type="cellIs" dxfId="823" priority="197" operator="lessThan">
      <formula>8</formula>
    </cfRule>
  </conditionalFormatting>
  <conditionalFormatting sqref="S99">
    <cfRule type="cellIs" dxfId="822" priority="142" stopIfTrue="1" operator="equal">
      <formula>0</formula>
    </cfRule>
    <cfRule type="cellIs" dxfId="821" priority="143" stopIfTrue="1" operator="notEqual">
      <formula>0</formula>
    </cfRule>
  </conditionalFormatting>
  <conditionalFormatting sqref="S188">
    <cfRule type="cellIs" dxfId="820" priority="44" stopIfTrue="1" operator="notEqual">
      <formula>0</formula>
    </cfRule>
    <cfRule type="cellIs" dxfId="819" priority="43" stopIfTrue="1" operator="equal">
      <formula>0</formula>
    </cfRule>
  </conditionalFormatting>
  <conditionalFormatting sqref="S277">
    <cfRule type="cellIs" dxfId="818" priority="27" stopIfTrue="1" operator="notEqual">
      <formula>0</formula>
    </cfRule>
    <cfRule type="cellIs" dxfId="817" priority="26" stopIfTrue="1" operator="equal">
      <formula>0</formula>
    </cfRule>
  </conditionalFormatting>
  <conditionalFormatting sqref="S303:S308 S318:S326 S336:S357">
    <cfRule type="cellIs" dxfId="816" priority="176" operator="lessThan">
      <formula>8</formula>
    </cfRule>
  </conditionalFormatting>
  <conditionalFormatting sqref="S366">
    <cfRule type="cellIs" dxfId="815" priority="10" stopIfTrue="1" operator="notEqual">
      <formula>0</formula>
    </cfRule>
    <cfRule type="cellIs" dxfId="814" priority="9" stopIfTrue="1" operator="equal">
      <formula>0</formula>
    </cfRule>
  </conditionalFormatting>
  <conditionalFormatting sqref="U36:U41 U51:U59 U125:U130 U140:U148 U214:U219 U229:U237">
    <cfRule type="cellIs" dxfId="813" priority="196" operator="lessThan">
      <formula>70</formula>
    </cfRule>
  </conditionalFormatting>
  <conditionalFormatting sqref="U69:U90 U158:U179 U247:U268 U336:U357">
    <cfRule type="cellIs" dxfId="812" priority="186" operator="lessThan">
      <formula>70</formula>
    </cfRule>
  </conditionalFormatting>
  <conditionalFormatting sqref="U69:U90 U158:U179 U247:U268">
    <cfRule type="cellIs" dxfId="811" priority="185" operator="lessThan">
      <formula>70</formula>
    </cfRule>
    <cfRule type="cellIs" dxfId="810" priority="189" operator="lessThan">
      <formula>70</formula>
    </cfRule>
  </conditionalFormatting>
  <conditionalFormatting sqref="U100:U101">
    <cfRule type="cellIs" dxfId="809" priority="139" operator="lessThan">
      <formula>70</formula>
    </cfRule>
    <cfRule type="cellIs" dxfId="808" priority="137" operator="lessThan">
      <formula>70</formula>
    </cfRule>
    <cfRule type="cellIs" dxfId="807" priority="138" operator="lessThan">
      <formula>70</formula>
    </cfRule>
    <cfRule type="cellIs" dxfId="806" priority="140" operator="lessThan">
      <formula>70</formula>
    </cfRule>
  </conditionalFormatting>
  <conditionalFormatting sqref="U189:U190">
    <cfRule type="cellIs" dxfId="805" priority="39" operator="lessThan">
      <formula>70</formula>
    </cfRule>
    <cfRule type="cellIs" dxfId="804" priority="40" operator="lessThan">
      <formula>70</formula>
    </cfRule>
    <cfRule type="cellIs" dxfId="803" priority="42" operator="lessThan">
      <formula>70</formula>
    </cfRule>
    <cfRule type="cellIs" dxfId="802" priority="41" operator="lessThan">
      <formula>70</formula>
    </cfRule>
  </conditionalFormatting>
  <conditionalFormatting sqref="U278:U279">
    <cfRule type="cellIs" dxfId="801" priority="22" operator="lessThan">
      <formula>70</formula>
    </cfRule>
    <cfRule type="cellIs" dxfId="800" priority="24" operator="lessThan">
      <formula>70</formula>
    </cfRule>
    <cfRule type="cellIs" dxfId="799" priority="23" operator="lessThan">
      <formula>70</formula>
    </cfRule>
    <cfRule type="cellIs" dxfId="798" priority="25" operator="lessThan">
      <formula>70</formula>
    </cfRule>
  </conditionalFormatting>
  <conditionalFormatting sqref="U303:U308 U318:U326">
    <cfRule type="cellIs" dxfId="797" priority="175" operator="lessThan">
      <formula>70</formula>
    </cfRule>
  </conditionalFormatting>
  <conditionalFormatting sqref="U336:U357 U69:U90 U158:U179 U247:U268">
    <cfRule type="cellIs" dxfId="796" priority="184" operator="lessThan">
      <formula>70</formula>
    </cfRule>
  </conditionalFormatting>
  <conditionalFormatting sqref="U336:U357">
    <cfRule type="cellIs" dxfId="795" priority="164" operator="lessThan">
      <formula>70</formula>
    </cfRule>
    <cfRule type="cellIs" dxfId="794" priority="165" operator="lessThan">
      <formula>70</formula>
    </cfRule>
    <cfRule type="cellIs" dxfId="793" priority="168" operator="lessThan">
      <formula>70</formula>
    </cfRule>
    <cfRule type="cellIs" dxfId="792" priority="163" operator="lessThan">
      <formula>70</formula>
    </cfRule>
  </conditionalFormatting>
  <conditionalFormatting sqref="U367:U368">
    <cfRule type="cellIs" dxfId="791" priority="7" operator="lessThan">
      <formula>70</formula>
    </cfRule>
    <cfRule type="cellIs" dxfId="790" priority="8" operator="lessThan">
      <formula>70</formula>
    </cfRule>
    <cfRule type="cellIs" dxfId="789" priority="6" operator="lessThan">
      <formula>70</formula>
    </cfRule>
    <cfRule type="cellIs" dxfId="788" priority="5" operator="lessThan">
      <formula>70</formula>
    </cfRule>
  </conditionalFormatting>
  <conditionalFormatting sqref="W36:W41 W51:W58 W125:W130 W140:W147 W214:W219 W229:W236 W303:W308 W318:W325">
    <cfRule type="cellIs" dxfId="787" priority="199" stopIfTrue="1" operator="greaterThan">
      <formula>64</formula>
    </cfRule>
  </conditionalFormatting>
  <conditionalFormatting sqref="W303:W308 W318:W325 W36:W41 W51:W58 W125:W130 W140:W147 W214:W219 W229:W236">
    <cfRule type="cellIs" dxfId="786" priority="198" stopIfTrue="1" operator="equal">
      <formula>0</formula>
    </cfRule>
  </conditionalFormatting>
  <conditionalFormatting sqref="W303:W308 W318:W325">
    <cfRule type="cellIs" dxfId="785" priority="177" stopIfTrue="1" operator="equal">
      <formula>0</formula>
    </cfRule>
    <cfRule type="cellIs" dxfId="784" priority="178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Z372"/>
  <sheetViews>
    <sheetView topLeftCell="A7" zoomScaleNormal="100" workbookViewId="0">
      <selection activeCell="A7" sqref="A7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68.635741652983043</v>
      </c>
      <c r="L5" s="84"/>
      <c r="M5" s="85">
        <f>U61</f>
        <v>74.988823470112237</v>
      </c>
      <c r="N5" s="84"/>
      <c r="O5" s="85">
        <f>U92</f>
        <v>82.263075026876876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75.496031746031733</v>
      </c>
      <c r="L7" s="84"/>
      <c r="M7" s="87">
        <f>U150</f>
        <v>72.603177020335878</v>
      </c>
      <c r="N7" s="84"/>
      <c r="O7" s="87">
        <f>U181</f>
        <v>81.480791021015463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82.367952928297754</v>
      </c>
      <c r="L9" s="84"/>
      <c r="M9" s="87">
        <f>+U239</f>
        <v>78.063002931436188</v>
      </c>
      <c r="N9" s="84"/>
      <c r="O9" s="87">
        <f>+U270</f>
        <v>80.129165626810391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75.499908775770848</v>
      </c>
      <c r="L13" s="84"/>
      <c r="M13" s="88">
        <f>(M11+M9+M7+M5)/3</f>
        <v>75.218334473961434</v>
      </c>
      <c r="N13" s="84"/>
      <c r="O13" s="88">
        <f>(O11+O9+O7+O5)/3</f>
        <v>81.291010558234248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63</v>
      </c>
      <c r="T19" s="197"/>
      <c r="U19" s="197"/>
      <c r="W19" s="8" t="s">
        <v>12</v>
      </c>
      <c r="X19" s="8"/>
      <c r="Y19" s="199">
        <v>46120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121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'07 ABRIL (MARTES)'!G31</f>
        <v>20</v>
      </c>
      <c r="H31" s="91">
        <f>'07 ABRIL (MARTES)'!H31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'07 ABRIL (MARTES)'!G32</f>
        <v>60</v>
      </c>
      <c r="H32" s="94">
        <f>'07 ABRIL (MARTES)'!H32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 t="s">
        <v>116</v>
      </c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'07 ABRIL (MARTES)'!M36</f>
        <v>552709</v>
      </c>
      <c r="L36" s="16"/>
      <c r="M36" s="107">
        <f>K36+O36</f>
        <v>552795</v>
      </c>
      <c r="N36" s="16"/>
      <c r="O36" s="118">
        <v>86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63.988095238095241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'07 ABRIL (MARTES)'!M37</f>
        <v>616060</v>
      </c>
      <c r="L37" s="16"/>
      <c r="M37" s="107">
        <f t="shared" ref="M37:M40" si="2">K37+O37</f>
        <v>616172</v>
      </c>
      <c r="N37" s="16"/>
      <c r="O37" s="118">
        <v>112</v>
      </c>
      <c r="P37" s="16"/>
      <c r="R37" s="16"/>
      <c r="S37" s="95">
        <f t="shared" si="0"/>
        <v>8</v>
      </c>
      <c r="T37" s="16"/>
      <c r="U37" s="57">
        <f t="shared" si="1"/>
        <v>77.777777777777771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'07 ABRIL (MARTES)'!M38</f>
        <v>593846</v>
      </c>
      <c r="L38" s="16"/>
      <c r="M38" s="107">
        <f t="shared" si="2"/>
        <v>593955</v>
      </c>
      <c r="N38" s="16"/>
      <c r="O38" s="118">
        <v>109</v>
      </c>
      <c r="P38" s="16"/>
      <c r="R38" s="16"/>
      <c r="S38" s="95">
        <f t="shared" si="0"/>
        <v>8</v>
      </c>
      <c r="T38" s="16"/>
      <c r="U38" s="57">
        <f t="shared" si="1"/>
        <v>75.694444444444443</v>
      </c>
      <c r="V38" s="16"/>
      <c r="W38" s="141"/>
      <c r="X38" s="110"/>
      <c r="Y38" s="110"/>
      <c r="Z38" s="110"/>
    </row>
    <row r="39" spans="1:26" ht="12" customHeight="1" x14ac:dyDescent="0.2">
      <c r="A39" s="115" t="s">
        <v>115</v>
      </c>
      <c r="B39" s="12">
        <v>1</v>
      </c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'07 ABRIL (MARTES)'!M39</f>
        <v>680346.4</v>
      </c>
      <c r="L39" s="16"/>
      <c r="M39" s="107">
        <f t="shared" si="2"/>
        <v>680432.4</v>
      </c>
      <c r="N39" s="16"/>
      <c r="O39" s="118">
        <v>86</v>
      </c>
      <c r="P39" s="16"/>
      <c r="R39" s="16"/>
      <c r="S39" s="95">
        <f t="shared" si="0"/>
        <v>8</v>
      </c>
      <c r="T39" s="16"/>
      <c r="U39" s="57">
        <f t="shared" si="1"/>
        <v>61.781609195402297</v>
      </c>
      <c r="V39" s="16"/>
      <c r="W39" s="141"/>
      <c r="X39" s="109"/>
      <c r="Y39" s="109"/>
      <c r="Z39" s="109"/>
    </row>
    <row r="40" spans="1:26" ht="12" customHeight="1" x14ac:dyDescent="0.2">
      <c r="A40" s="115" t="s">
        <v>115</v>
      </c>
      <c r="B40" s="12">
        <v>1</v>
      </c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'07 ABRIL (MARTES)'!M40</f>
        <v>737629.5</v>
      </c>
      <c r="L40" s="16"/>
      <c r="M40" s="107">
        <f t="shared" si="2"/>
        <v>737718.5</v>
      </c>
      <c r="N40" s="16"/>
      <c r="O40" s="118">
        <v>89</v>
      </c>
      <c r="P40" s="16"/>
      <c r="R40" s="16"/>
      <c r="S40" s="95">
        <f t="shared" si="0"/>
        <v>8</v>
      </c>
      <c r="T40" s="16"/>
      <c r="U40" s="57">
        <f t="shared" si="1"/>
        <v>63.936781609195407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68.635741652983043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7.6111111111111107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'07 ABRIL (MARTES)'!M51</f>
        <v>645763.59999999974</v>
      </c>
      <c r="L51" s="16"/>
      <c r="M51" s="107">
        <f>K51+O51</f>
        <v>645887.59999999974</v>
      </c>
      <c r="N51" s="16"/>
      <c r="O51" s="118">
        <v>124</v>
      </c>
      <c r="P51" s="16"/>
      <c r="R51" s="58"/>
      <c r="S51" s="95">
        <f>+S50</f>
        <v>8</v>
      </c>
      <c r="T51" s="58"/>
      <c r="U51" s="57">
        <f t="shared" ref="U51:U59" si="3">O51/(H51*60*S51)*100000</f>
        <v>90.326340326340329</v>
      </c>
      <c r="V51" s="58"/>
      <c r="W51" s="141"/>
      <c r="Y51" s="109"/>
      <c r="Z51" s="109"/>
    </row>
    <row r="52" spans="1:26" ht="12" customHeight="1" x14ac:dyDescent="0.2">
      <c r="A52" s="115" t="s">
        <v>113</v>
      </c>
      <c r="B52" s="12">
        <v>1</v>
      </c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'07 ABRIL (MARTES)'!M52</f>
        <v>752440.69999999984</v>
      </c>
      <c r="L52" s="16"/>
      <c r="M52" s="107">
        <f t="shared" ref="M52:M59" si="4">K52+O52</f>
        <v>752508.69999999984</v>
      </c>
      <c r="N52" s="16"/>
      <c r="O52" s="118">
        <v>68</v>
      </c>
      <c r="P52" s="16"/>
      <c r="R52" s="58"/>
      <c r="S52" s="95">
        <v>4.5</v>
      </c>
      <c r="T52" s="58"/>
      <c r="U52" s="57">
        <f t="shared" si="3"/>
        <v>92.934262675960099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'07 ABRIL (MARTES)'!M53</f>
        <v>653147.79999999981</v>
      </c>
      <c r="L53" s="16"/>
      <c r="M53" s="107">
        <f t="shared" si="4"/>
        <v>653278.79999999981</v>
      </c>
      <c r="N53" s="16"/>
      <c r="O53" s="118">
        <v>131</v>
      </c>
      <c r="P53" s="16"/>
      <c r="R53" s="58"/>
      <c r="S53" s="95">
        <f>+S50</f>
        <v>8</v>
      </c>
      <c r="T53" s="58"/>
      <c r="U53" s="57">
        <f t="shared" si="3"/>
        <v>95.092915214866437</v>
      </c>
      <c r="V53" s="58"/>
      <c r="W53" s="141"/>
      <c r="Y53" s="110"/>
      <c r="Z53" s="110"/>
    </row>
    <row r="54" spans="1:26" ht="12" customHeight="1" x14ac:dyDescent="0.2">
      <c r="A54" s="115" t="s">
        <v>114</v>
      </c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'07 ABRIL (MARTES)'!M54</f>
        <v>661247.69999999972</v>
      </c>
      <c r="L54" s="16"/>
      <c r="M54" s="107">
        <f t="shared" si="4"/>
        <v>661347.69999999972</v>
      </c>
      <c r="N54" s="16"/>
      <c r="O54" s="118">
        <v>100</v>
      </c>
      <c r="P54" s="16"/>
      <c r="R54" s="58"/>
      <c r="S54" s="95">
        <f t="shared" ref="S54:S59" si="5">+S53</f>
        <v>8</v>
      </c>
      <c r="T54" s="58"/>
      <c r="U54" s="57">
        <f t="shared" si="3"/>
        <v>68.984547461368663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'07 ABRIL (MARTES)'!M55</f>
        <v>646337.69999999972</v>
      </c>
      <c r="L55" s="16"/>
      <c r="M55" s="107">
        <f t="shared" si="4"/>
        <v>646407.69999999972</v>
      </c>
      <c r="N55" s="16"/>
      <c r="O55" s="118">
        <v>70</v>
      </c>
      <c r="P55" s="16"/>
      <c r="R55" s="58"/>
      <c r="S55" s="95">
        <f t="shared" si="5"/>
        <v>8</v>
      </c>
      <c r="T55" s="58"/>
      <c r="U55" s="57">
        <f t="shared" si="3"/>
        <v>49.603174603174601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'07 ABRIL (MARTES)'!M56</f>
        <v>676207.29999999993</v>
      </c>
      <c r="L56" s="16"/>
      <c r="M56" s="107">
        <f t="shared" si="4"/>
        <v>676316.29999999993</v>
      </c>
      <c r="N56" s="16"/>
      <c r="O56" s="118">
        <v>109</v>
      </c>
      <c r="P56" s="16"/>
      <c r="R56" s="58"/>
      <c r="S56" s="95">
        <f t="shared" si="5"/>
        <v>8</v>
      </c>
      <c r="T56" s="58"/>
      <c r="U56" s="57">
        <f t="shared" si="3"/>
        <v>74.944994499449948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'07 ABRIL (MARTES)'!M57</f>
        <v>631956.9</v>
      </c>
      <c r="L57" s="16"/>
      <c r="M57" s="107">
        <f t="shared" si="4"/>
        <v>632079.9</v>
      </c>
      <c r="N57" s="16"/>
      <c r="O57" s="118">
        <v>123</v>
      </c>
      <c r="P57" s="16"/>
      <c r="R57" s="58"/>
      <c r="S57" s="95">
        <f t="shared" si="5"/>
        <v>8</v>
      </c>
      <c r="T57" s="58"/>
      <c r="U57" s="57">
        <f t="shared" si="3"/>
        <v>85.416666666666671</v>
      </c>
      <c r="V57" s="58"/>
      <c r="W57" s="141"/>
      <c r="Y57" s="109"/>
      <c r="Z57" s="109"/>
    </row>
    <row r="58" spans="1:26" ht="12" customHeight="1" x14ac:dyDescent="0.2">
      <c r="A58" s="115" t="s">
        <v>117</v>
      </c>
      <c r="B58" s="12"/>
      <c r="C58" s="12">
        <v>1</v>
      </c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'07 ABRIL (MARTES)'!M58</f>
        <v>656059.89999999979</v>
      </c>
      <c r="L58" s="16"/>
      <c r="M58" s="107">
        <f t="shared" si="4"/>
        <v>656119.89999999979</v>
      </c>
      <c r="N58" s="16"/>
      <c r="O58" s="118">
        <v>60</v>
      </c>
      <c r="P58" s="16"/>
      <c r="R58" s="58"/>
      <c r="S58" s="95">
        <f t="shared" si="5"/>
        <v>8</v>
      </c>
      <c r="T58" s="58"/>
      <c r="U58" s="57">
        <f t="shared" si="3"/>
        <v>40.983606557377051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'07 ABRIL (MARTES)'!M59</f>
        <v>693402.19999999984</v>
      </c>
      <c r="L59" s="16"/>
      <c r="M59" s="107">
        <f t="shared" si="4"/>
        <v>693516.19999999984</v>
      </c>
      <c r="N59" s="16"/>
      <c r="O59" s="118">
        <v>114</v>
      </c>
      <c r="P59" s="16"/>
      <c r="R59" s="58"/>
      <c r="S59" s="95">
        <f t="shared" si="5"/>
        <v>8</v>
      </c>
      <c r="T59" s="58"/>
      <c r="U59" s="57">
        <f t="shared" si="3"/>
        <v>76.612903225806448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74.988823470112237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7.5238095238095237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21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'07 ABRIL (MARTES)'!M69</f>
        <v>386974.30000000005</v>
      </c>
      <c r="L69" s="16"/>
      <c r="M69" s="107">
        <f t="shared" ref="M69:M90" si="6">K69+O69</f>
        <v>387121.30000000005</v>
      </c>
      <c r="N69" s="16"/>
      <c r="O69" s="118">
        <v>147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76.5625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'07 ABRIL (MARTES)'!M70</f>
        <v>368716.90000000014</v>
      </c>
      <c r="L70" s="16"/>
      <c r="M70" s="107">
        <f t="shared" si="6"/>
        <v>368847.90000000014</v>
      </c>
      <c r="N70" s="16"/>
      <c r="O70" s="118">
        <v>131</v>
      </c>
      <c r="P70" s="16"/>
      <c r="Q70" s="16"/>
      <c r="R70" s="16"/>
      <c r="S70" s="95">
        <f t="shared" si="7"/>
        <v>8</v>
      </c>
      <c r="T70" s="16"/>
      <c r="U70" s="57">
        <f t="shared" si="8"/>
        <v>97.470238095238102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'07 ABRIL (MARTES)'!M71</f>
        <v>402106</v>
      </c>
      <c r="L71" s="16"/>
      <c r="M71" s="107">
        <f t="shared" si="6"/>
        <v>402265</v>
      </c>
      <c r="N71" s="16"/>
      <c r="O71" s="118">
        <v>159</v>
      </c>
      <c r="P71" s="16"/>
      <c r="Q71" s="16"/>
      <c r="R71" s="16"/>
      <c r="S71" s="95">
        <f t="shared" si="7"/>
        <v>8</v>
      </c>
      <c r="T71" s="16"/>
      <c r="U71" s="57">
        <f t="shared" si="8"/>
        <v>87.171052631578945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'07 ABRIL (MARTES)'!M72</f>
        <v>405545</v>
      </c>
      <c r="L72" s="16"/>
      <c r="M72" s="107">
        <f t="shared" si="6"/>
        <v>405689</v>
      </c>
      <c r="N72" s="16"/>
      <c r="O72" s="118">
        <v>144</v>
      </c>
      <c r="P72" s="16"/>
      <c r="Q72" s="16"/>
      <c r="R72" s="16"/>
      <c r="S72" s="95">
        <f t="shared" si="7"/>
        <v>8</v>
      </c>
      <c r="T72" s="16"/>
      <c r="U72" s="57">
        <f t="shared" si="8"/>
        <v>85.714285714285708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'07 ABRIL (MARTES)'!M73</f>
        <v>405625.5</v>
      </c>
      <c r="L73" s="16"/>
      <c r="M73" s="107">
        <f t="shared" si="6"/>
        <v>405777.5</v>
      </c>
      <c r="N73" s="16"/>
      <c r="O73" s="118">
        <v>152</v>
      </c>
      <c r="P73" s="16"/>
      <c r="Q73" s="16"/>
      <c r="R73" s="16"/>
      <c r="S73" s="95">
        <f t="shared" si="7"/>
        <v>8</v>
      </c>
      <c r="T73" s="16"/>
      <c r="U73" s="57">
        <f t="shared" si="8"/>
        <v>98.958333333333343</v>
      </c>
      <c r="V73" s="58"/>
      <c r="W73" s="109"/>
      <c r="Y73" s="109"/>
      <c r="Z73" s="109"/>
    </row>
    <row r="74" spans="1:26" ht="12" customHeight="1" x14ac:dyDescent="0.2">
      <c r="A74" s="145" t="s">
        <v>57</v>
      </c>
      <c r="B74" s="146">
        <v>1</v>
      </c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'07 ABRIL (MARTES)'!M74</f>
        <v>412747</v>
      </c>
      <c r="L74" s="16"/>
      <c r="M74" s="107">
        <f t="shared" si="6"/>
        <v>412858</v>
      </c>
      <c r="N74" s="16"/>
      <c r="O74" s="118">
        <v>111</v>
      </c>
      <c r="P74" s="16"/>
      <c r="Q74" s="16"/>
      <c r="R74" s="16"/>
      <c r="S74" s="95">
        <f t="shared" si="7"/>
        <v>8</v>
      </c>
      <c r="T74" s="16"/>
      <c r="U74" s="57">
        <f t="shared" si="8"/>
        <v>69.02985074626865</v>
      </c>
      <c r="V74" s="58"/>
      <c r="W74" s="109"/>
      <c r="Y74" s="109"/>
      <c r="Z74" s="109"/>
    </row>
    <row r="75" spans="1:26" ht="12" customHeight="1" x14ac:dyDescent="0.2">
      <c r="A75" s="145" t="s">
        <v>118</v>
      </c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'07 ABRIL (MARTES)'!M75</f>
        <v>678358.39999999991</v>
      </c>
      <c r="L75" s="16"/>
      <c r="M75" s="107">
        <f t="shared" si="6"/>
        <v>678416.39999999991</v>
      </c>
      <c r="N75" s="16"/>
      <c r="O75" s="118">
        <v>58</v>
      </c>
      <c r="P75" s="16"/>
      <c r="Q75" s="16"/>
      <c r="R75" s="16"/>
      <c r="S75" s="95">
        <v>4</v>
      </c>
      <c r="T75" s="16"/>
      <c r="U75" s="57">
        <f t="shared" si="8"/>
        <v>80.022075055187642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'07 ABRIL (MARTES)'!M76</f>
        <v>645275.79999999981</v>
      </c>
      <c r="L76" s="16"/>
      <c r="M76" s="107">
        <f t="shared" si="6"/>
        <v>645407.79999999981</v>
      </c>
      <c r="N76" s="16"/>
      <c r="O76" s="118">
        <v>132</v>
      </c>
      <c r="P76" s="16"/>
      <c r="Q76" s="16"/>
      <c r="R76" s="16"/>
      <c r="S76" s="95">
        <f>+S68</f>
        <v>8</v>
      </c>
      <c r="T76" s="16"/>
      <c r="U76" s="57">
        <f t="shared" si="8"/>
        <v>91.059602649006621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'07 ABRIL (MARTES)'!M77</f>
        <v>710913.09999999974</v>
      </c>
      <c r="L77" s="16"/>
      <c r="M77" s="107">
        <f t="shared" si="6"/>
        <v>711045.09999999974</v>
      </c>
      <c r="N77" s="16"/>
      <c r="O77" s="118">
        <v>132</v>
      </c>
      <c r="P77" s="16"/>
      <c r="Q77" s="16"/>
      <c r="R77" s="16"/>
      <c r="S77" s="95">
        <f t="shared" si="7"/>
        <v>8</v>
      </c>
      <c r="T77" s="16"/>
      <c r="U77" s="57">
        <f t="shared" si="8"/>
        <v>90.46052631578948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'07 ABRIL (MARTES)'!M78</f>
        <v>670190.49999999965</v>
      </c>
      <c r="L78" s="16"/>
      <c r="M78" s="107">
        <f t="shared" si="6"/>
        <v>670289.49999999965</v>
      </c>
      <c r="N78" s="16"/>
      <c r="O78" s="118">
        <v>99</v>
      </c>
      <c r="P78" s="16"/>
      <c r="Q78" s="16"/>
      <c r="R78" s="16"/>
      <c r="S78" s="95">
        <f t="shared" si="7"/>
        <v>8</v>
      </c>
      <c r="T78" s="16"/>
      <c r="U78" s="57">
        <f t="shared" si="8"/>
        <v>72.368421052631589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'07 ABRIL (MARTES)'!M79</f>
        <v>669583.39999999956</v>
      </c>
      <c r="L79" s="16"/>
      <c r="M79" s="107">
        <f t="shared" si="6"/>
        <v>669697.39999999956</v>
      </c>
      <c r="N79" s="16"/>
      <c r="O79" s="118">
        <v>114</v>
      </c>
      <c r="P79" s="16"/>
      <c r="Q79" s="16"/>
      <c r="R79" s="16"/>
      <c r="S79" s="95">
        <f t="shared" si="7"/>
        <v>8</v>
      </c>
      <c r="T79" s="16"/>
      <c r="U79" s="57">
        <f t="shared" si="8"/>
        <v>79.166666666666671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'07 ABRIL (MARTES)'!M80</f>
        <v>634215.7999999997</v>
      </c>
      <c r="L80" s="16"/>
      <c r="M80" s="107">
        <f t="shared" si="6"/>
        <v>634343.7999999997</v>
      </c>
      <c r="N80" s="16"/>
      <c r="O80" s="118">
        <v>128</v>
      </c>
      <c r="P80" s="16"/>
      <c r="Q80" s="16"/>
      <c r="R80" s="16"/>
      <c r="S80" s="95">
        <f t="shared" si="7"/>
        <v>8</v>
      </c>
      <c r="T80" s="16"/>
      <c r="U80" s="57">
        <f t="shared" si="8"/>
        <v>86.580086580086586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'07 ABRIL (MARTES)'!M81</f>
        <v>698285.17999999982</v>
      </c>
      <c r="L81" s="16"/>
      <c r="M81" s="107">
        <f t="shared" si="6"/>
        <v>698412.17999999982</v>
      </c>
      <c r="N81" s="16"/>
      <c r="O81" s="118">
        <v>127</v>
      </c>
      <c r="P81" s="16"/>
      <c r="Q81" s="16"/>
      <c r="R81" s="16"/>
      <c r="S81" s="95">
        <f t="shared" si="7"/>
        <v>8</v>
      </c>
      <c r="T81" s="16"/>
      <c r="U81" s="57">
        <f t="shared" si="8"/>
        <v>80.176767676767668</v>
      </c>
      <c r="V81" s="58"/>
      <c r="W81" s="110"/>
      <c r="Y81" s="110"/>
      <c r="Z81" s="110"/>
    </row>
    <row r="82" spans="1:26" ht="12" customHeight="1" x14ac:dyDescent="0.2">
      <c r="A82" s="115" t="s">
        <v>119</v>
      </c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'07 ABRIL (MARTES)'!M82</f>
        <v>619816.29999999993</v>
      </c>
      <c r="L82" s="16"/>
      <c r="M82" s="107">
        <f t="shared" si="6"/>
        <v>619885.29999999993</v>
      </c>
      <c r="N82" s="16"/>
      <c r="O82" s="118">
        <v>69</v>
      </c>
      <c r="P82" s="16"/>
      <c r="Q82" s="16"/>
      <c r="R82" s="16"/>
      <c r="S82" s="95">
        <v>5</v>
      </c>
      <c r="T82" s="16"/>
      <c r="U82" s="57">
        <f t="shared" si="8"/>
        <v>90.551181102362207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'07 ABRIL (MARTES)'!M83</f>
        <v>682701.50000000012</v>
      </c>
      <c r="L83" s="16"/>
      <c r="M83" s="107">
        <f t="shared" si="6"/>
        <v>682824.50000000012</v>
      </c>
      <c r="N83" s="16"/>
      <c r="O83" s="118">
        <v>123</v>
      </c>
      <c r="P83" s="16"/>
      <c r="Q83" s="16"/>
      <c r="R83" s="16"/>
      <c r="S83" s="95">
        <f>+S68</f>
        <v>8</v>
      </c>
      <c r="T83" s="16"/>
      <c r="U83" s="57">
        <f t="shared" si="8"/>
        <v>96.334586466165419</v>
      </c>
      <c r="V83" s="58"/>
      <c r="W83" s="110"/>
      <c r="Y83" s="110"/>
      <c r="Z83" s="110"/>
    </row>
    <row r="84" spans="1:26" ht="12" customHeight="1" x14ac:dyDescent="0.2">
      <c r="A84" s="115" t="s">
        <v>112</v>
      </c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'07 ABRIL (MARTES)'!M84</f>
        <v>642854.49999999988</v>
      </c>
      <c r="L84" s="16"/>
      <c r="M84" s="107">
        <f t="shared" si="6"/>
        <v>642854.49999999988</v>
      </c>
      <c r="N84" s="16"/>
      <c r="O84" s="118">
        <v>0</v>
      </c>
      <c r="P84" s="16"/>
      <c r="Q84" s="16"/>
      <c r="R84" s="16"/>
      <c r="S84" s="95"/>
      <c r="T84" s="16"/>
      <c r="U84" s="57"/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'07 ABRIL (MARTES)'!M85</f>
        <v>620621.73999999976</v>
      </c>
      <c r="L85" s="16"/>
      <c r="M85" s="107">
        <f t="shared" si="6"/>
        <v>620742.73999999976</v>
      </c>
      <c r="N85" s="16"/>
      <c r="O85" s="118">
        <v>121</v>
      </c>
      <c r="P85" s="16"/>
      <c r="Q85" s="16"/>
      <c r="R85" s="16"/>
      <c r="S85" s="95">
        <f>+S68</f>
        <v>8</v>
      </c>
      <c r="T85" s="16"/>
      <c r="U85" s="57">
        <f t="shared" si="8"/>
        <v>78.776041666666671</v>
      </c>
      <c r="V85" s="58"/>
      <c r="W85" s="110"/>
      <c r="Y85" s="110"/>
      <c r="Z85" s="110"/>
    </row>
    <row r="86" spans="1:26" ht="12" customHeight="1" x14ac:dyDescent="0.2">
      <c r="A86" s="115" t="s">
        <v>120</v>
      </c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'07 ABRIL (MARTES)'!M86</f>
        <v>643736</v>
      </c>
      <c r="L86" s="16"/>
      <c r="M86" s="107">
        <f t="shared" si="6"/>
        <v>643824</v>
      </c>
      <c r="N86" s="16"/>
      <c r="O86" s="118">
        <v>88</v>
      </c>
      <c r="P86" s="16"/>
      <c r="Q86" s="16"/>
      <c r="R86" s="16"/>
      <c r="S86" s="95">
        <v>5</v>
      </c>
      <c r="T86" s="16"/>
      <c r="U86" s="57">
        <f t="shared" si="8"/>
        <v>97.777777777777771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'07 ABRIL (MARTES)'!M87</f>
        <v>375950.2</v>
      </c>
      <c r="L87" s="16"/>
      <c r="M87" s="107">
        <f t="shared" si="6"/>
        <v>376033.2</v>
      </c>
      <c r="N87" s="16"/>
      <c r="O87" s="118">
        <v>83</v>
      </c>
      <c r="P87" s="16"/>
      <c r="Q87" s="16"/>
      <c r="R87" s="16"/>
      <c r="S87" s="95">
        <f>+S68</f>
        <v>8</v>
      </c>
      <c r="T87" s="16"/>
      <c r="U87" s="57">
        <f t="shared" si="8"/>
        <v>56.693989071038253</v>
      </c>
      <c r="V87" s="58"/>
      <c r="W87" s="110"/>
      <c r="Y87" s="110"/>
      <c r="Z87" s="110"/>
    </row>
    <row r="88" spans="1:26" ht="12" customHeight="1" x14ac:dyDescent="0.2">
      <c r="A88" s="115" t="s">
        <v>57</v>
      </c>
      <c r="B88" s="12">
        <v>1</v>
      </c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'07 ABRIL (MARTES)'!M88</f>
        <v>399987</v>
      </c>
      <c r="L88" s="16"/>
      <c r="M88" s="107">
        <f t="shared" si="6"/>
        <v>400070</v>
      </c>
      <c r="N88" s="16"/>
      <c r="O88" s="118">
        <v>83</v>
      </c>
      <c r="P88" s="16"/>
      <c r="Q88" s="16"/>
      <c r="R88" s="16"/>
      <c r="S88" s="95">
        <f t="shared" si="7"/>
        <v>8</v>
      </c>
      <c r="T88" s="16"/>
      <c r="U88" s="57">
        <f t="shared" si="8"/>
        <v>54.036458333333336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'07 ABRIL (MARTES)'!M89</f>
        <v>404180</v>
      </c>
      <c r="L89" s="16"/>
      <c r="M89" s="107">
        <f t="shared" si="6"/>
        <v>404330</v>
      </c>
      <c r="N89" s="16"/>
      <c r="O89" s="118">
        <v>150</v>
      </c>
      <c r="P89" s="16"/>
      <c r="Q89" s="16"/>
      <c r="R89" s="16"/>
      <c r="S89" s="95">
        <f t="shared" si="7"/>
        <v>8</v>
      </c>
      <c r="T89" s="16"/>
      <c r="U89" s="57">
        <f t="shared" si="8"/>
        <v>82.020997375328079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'07 ABRIL (MARTES)'!M90</f>
        <v>387704.3</v>
      </c>
      <c r="L90" s="16"/>
      <c r="M90" s="107">
        <f t="shared" si="6"/>
        <v>387829.3</v>
      </c>
      <c r="N90" s="16"/>
      <c r="O90" s="118">
        <v>125</v>
      </c>
      <c r="P90" s="16"/>
      <c r="Q90" s="16"/>
      <c r="R90" s="16"/>
      <c r="S90" s="95">
        <f t="shared" si="7"/>
        <v>8</v>
      </c>
      <c r="T90" s="16"/>
      <c r="U90" s="57">
        <f t="shared" si="8"/>
        <v>76.593137254901961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82.263075026876876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51</v>
      </c>
      <c r="H108" s="197"/>
      <c r="I108" s="197"/>
      <c r="J108" s="8"/>
      <c r="K108" s="49" t="s">
        <v>14</v>
      </c>
      <c r="L108" s="8"/>
      <c r="M108" s="49"/>
      <c r="N108" s="197" t="s">
        <v>52</v>
      </c>
      <c r="O108" s="197"/>
      <c r="P108" s="197"/>
      <c r="Q108" s="197"/>
      <c r="R108" s="8" t="s">
        <v>26</v>
      </c>
      <c r="S108" s="198" t="s">
        <v>63</v>
      </c>
      <c r="T108" s="197"/>
      <c r="U108" s="197"/>
      <c r="W108" s="8" t="s">
        <v>12</v>
      </c>
      <c r="X108" s="8"/>
      <c r="Y108" s="199">
        <v>46120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122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'07 ABRIL (MARTES)'!M125</f>
        <v>487045.39999999997</v>
      </c>
      <c r="L125" s="16"/>
      <c r="M125" s="107">
        <f>K125+O125</f>
        <v>487123.39999999997</v>
      </c>
      <c r="N125" s="16"/>
      <c r="O125" s="118">
        <v>78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58.035714285714285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'07 ABRIL (MARTES)'!M126</f>
        <v>548330.6</v>
      </c>
      <c r="L126" s="16"/>
      <c r="M126" s="107">
        <f t="shared" ref="M126:M129" si="11">K126+O126</f>
        <v>548443.6</v>
      </c>
      <c r="N126" s="16"/>
      <c r="O126" s="118">
        <v>113</v>
      </c>
      <c r="P126" s="16"/>
      <c r="R126" s="16"/>
      <c r="S126" s="64">
        <f t="shared" si="9"/>
        <v>8</v>
      </c>
      <c r="T126" s="16"/>
      <c r="U126" s="57">
        <f t="shared" si="10"/>
        <v>78.472222222222229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'07 ABRIL (MARTES)'!M127</f>
        <v>524787.4</v>
      </c>
      <c r="L127" s="16"/>
      <c r="M127" s="107">
        <f t="shared" si="11"/>
        <v>524894.4</v>
      </c>
      <c r="N127" s="16"/>
      <c r="O127" s="118">
        <v>107</v>
      </c>
      <c r="P127" s="16"/>
      <c r="R127" s="16"/>
      <c r="S127" s="64">
        <f t="shared" si="9"/>
        <v>8</v>
      </c>
      <c r="T127" s="16"/>
      <c r="U127" s="57">
        <f t="shared" si="10"/>
        <v>74.305555555555557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'07 ABRIL (MARTES)'!M128</f>
        <v>602544</v>
      </c>
      <c r="L128" s="16"/>
      <c r="M128" s="107">
        <f t="shared" si="11"/>
        <v>602662</v>
      </c>
      <c r="N128" s="16"/>
      <c r="O128" s="118">
        <v>118</v>
      </c>
      <c r="P128" s="16"/>
      <c r="R128" s="16"/>
      <c r="S128" s="64">
        <f t="shared" si="9"/>
        <v>8</v>
      </c>
      <c r="T128" s="16"/>
      <c r="U128" s="57">
        <f t="shared" si="10"/>
        <v>84.770114942528735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'07 ABRIL (MARTES)'!M129</f>
        <v>648838</v>
      </c>
      <c r="L129" s="16"/>
      <c r="M129" s="107">
        <f t="shared" si="11"/>
        <v>648952</v>
      </c>
      <c r="N129" s="16"/>
      <c r="O129" s="118">
        <v>114</v>
      </c>
      <c r="P129" s="16"/>
      <c r="R129" s="16"/>
      <c r="S129" s="64">
        <f t="shared" si="9"/>
        <v>8</v>
      </c>
      <c r="T129" s="16"/>
      <c r="U129" s="57">
        <f t="shared" si="10"/>
        <v>81.896551724137936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75.496031746031733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8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'07 ABRIL (MARTES)'!M140</f>
        <v>564949.2999999997</v>
      </c>
      <c r="L140" s="16"/>
      <c r="M140" s="107">
        <f>K140+O140</f>
        <v>565000.2999999997</v>
      </c>
      <c r="N140" s="16"/>
      <c r="O140" s="118">
        <v>51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37.150349650349646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'07 ABRIL (MARTES)'!M141</f>
        <v>655553.20000000019</v>
      </c>
      <c r="L141" s="16"/>
      <c r="M141" s="107">
        <f t="shared" ref="M141:M148" si="13">K141+O141</f>
        <v>655667.20000000019</v>
      </c>
      <c r="N141" s="16"/>
      <c r="O141" s="118">
        <v>114</v>
      </c>
      <c r="P141" s="16"/>
      <c r="R141" s="58"/>
      <c r="S141" s="64">
        <f t="shared" ref="S141:S148" si="14">+S140</f>
        <v>8</v>
      </c>
      <c r="T141" s="58"/>
      <c r="U141" s="57">
        <f t="shared" si="12"/>
        <v>87.638376383763827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'07 ABRIL (MARTES)'!M142</f>
        <v>565567.29999999981</v>
      </c>
      <c r="L142" s="16"/>
      <c r="M142" s="107">
        <f t="shared" si="13"/>
        <v>565690.29999999981</v>
      </c>
      <c r="N142" s="16"/>
      <c r="O142" s="118">
        <v>123</v>
      </c>
      <c r="P142" s="16"/>
      <c r="R142" s="58"/>
      <c r="S142" s="64">
        <f t="shared" si="14"/>
        <v>8</v>
      </c>
      <c r="T142" s="58"/>
      <c r="U142" s="57">
        <f t="shared" si="12"/>
        <v>89.285714285714278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'07 ABRIL (MARTES)'!M143</f>
        <v>574369.79999999946</v>
      </c>
      <c r="L143" s="16"/>
      <c r="M143" s="107">
        <f t="shared" si="13"/>
        <v>574494.79999999946</v>
      </c>
      <c r="N143" s="16"/>
      <c r="O143" s="118">
        <v>125</v>
      </c>
      <c r="P143" s="16"/>
      <c r="R143" s="58"/>
      <c r="S143" s="64">
        <f t="shared" si="14"/>
        <v>8</v>
      </c>
      <c r="T143" s="58"/>
      <c r="U143" s="57">
        <f t="shared" si="12"/>
        <v>86.230684326710815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'07 ABRIL (MARTES)'!M144</f>
        <v>569687.2999999997</v>
      </c>
      <c r="L144" s="16"/>
      <c r="M144" s="107">
        <f t="shared" si="13"/>
        <v>569797.2999999997</v>
      </c>
      <c r="N144" s="16"/>
      <c r="O144" s="118">
        <v>110</v>
      </c>
      <c r="P144" s="16"/>
      <c r="R144" s="58"/>
      <c r="S144" s="64">
        <f t="shared" si="14"/>
        <v>8</v>
      </c>
      <c r="T144" s="58"/>
      <c r="U144" s="57">
        <f t="shared" si="12"/>
        <v>77.94784580498866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'07 ABRIL (MARTES)'!M145</f>
        <v>600674.99999999953</v>
      </c>
      <c r="L145" s="16"/>
      <c r="M145" s="107">
        <f t="shared" si="13"/>
        <v>600765.99999999953</v>
      </c>
      <c r="N145" s="16"/>
      <c r="O145" s="118">
        <v>91</v>
      </c>
      <c r="P145" s="16"/>
      <c r="R145" s="58"/>
      <c r="S145" s="64">
        <f t="shared" si="14"/>
        <v>8</v>
      </c>
      <c r="T145" s="58"/>
      <c r="U145" s="57">
        <f t="shared" si="12"/>
        <v>62.568756875687569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'07 ABRIL (MARTES)'!M146</f>
        <v>555300.33999999973</v>
      </c>
      <c r="L146" s="16"/>
      <c r="M146" s="107">
        <f t="shared" si="13"/>
        <v>555417.33999999973</v>
      </c>
      <c r="N146" s="16"/>
      <c r="O146" s="118">
        <v>117</v>
      </c>
      <c r="P146" s="16"/>
      <c r="R146" s="58"/>
      <c r="S146" s="64">
        <f t="shared" si="14"/>
        <v>8</v>
      </c>
      <c r="T146" s="58"/>
      <c r="U146" s="57">
        <f t="shared" si="12"/>
        <v>81.25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'07 ABRIL (MARTES)'!M147</f>
        <v>573273.59999999928</v>
      </c>
      <c r="L147" s="16"/>
      <c r="M147" s="107">
        <f t="shared" si="13"/>
        <v>573362.59999999928</v>
      </c>
      <c r="N147" s="16"/>
      <c r="O147" s="118">
        <v>89</v>
      </c>
      <c r="P147" s="16"/>
      <c r="R147" s="58"/>
      <c r="S147" s="64">
        <f t="shared" si="14"/>
        <v>8</v>
      </c>
      <c r="T147" s="58"/>
      <c r="U147" s="57">
        <f t="shared" si="12"/>
        <v>60.792349726775953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'07 ABRIL (MARTES)'!M148</f>
        <v>609329.39999999967</v>
      </c>
      <c r="L148" s="16"/>
      <c r="M148" s="107">
        <f t="shared" si="13"/>
        <v>609434.39999999967</v>
      </c>
      <c r="N148" s="16"/>
      <c r="O148" s="118">
        <v>105</v>
      </c>
      <c r="P148" s="16"/>
      <c r="R148" s="58"/>
      <c r="S148" s="64">
        <f t="shared" si="14"/>
        <v>8</v>
      </c>
      <c r="T148" s="58"/>
      <c r="U148" s="57">
        <f t="shared" si="12"/>
        <v>70.564516129032256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72.603177020335878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7.5681818181818183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'07 ABRIL (MARTES)'!M158</f>
        <v>362900.6</v>
      </c>
      <c r="L158" s="16"/>
      <c r="M158" s="107">
        <f t="shared" ref="M158:M179" si="15">K158+O158</f>
        <v>363028.6</v>
      </c>
      <c r="N158" s="16"/>
      <c r="O158" s="118">
        <v>128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66.666666666666671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'07 ABRIL (MARTES)'!M159</f>
        <v>347126</v>
      </c>
      <c r="L159" s="16"/>
      <c r="M159" s="107">
        <f t="shared" si="15"/>
        <v>347259</v>
      </c>
      <c r="N159" s="16"/>
      <c r="O159" s="118">
        <v>133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98.958333333333343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'07 ABRIL (MARTES)'!M160</f>
        <v>376368.3</v>
      </c>
      <c r="L160" s="16"/>
      <c r="M160" s="107">
        <f t="shared" si="15"/>
        <v>376506.3</v>
      </c>
      <c r="N160" s="16"/>
      <c r="O160" s="118">
        <v>138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75.65789473684211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'07 ABRIL (MARTES)'!M161</f>
        <v>380979</v>
      </c>
      <c r="L161" s="16"/>
      <c r="M161" s="107">
        <f t="shared" si="15"/>
        <v>381108</v>
      </c>
      <c r="N161" s="16"/>
      <c r="O161" s="118">
        <v>129</v>
      </c>
      <c r="P161" s="16"/>
      <c r="Q161" s="16"/>
      <c r="R161" s="16"/>
      <c r="S161" s="64">
        <f t="shared" si="16"/>
        <v>8</v>
      </c>
      <c r="T161" s="16"/>
      <c r="U161" s="57">
        <f t="shared" si="17"/>
        <v>76.785714285714278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'07 ABRIL (MARTES)'!M162</f>
        <v>376089.5</v>
      </c>
      <c r="L162" s="16"/>
      <c r="M162" s="107">
        <f t="shared" si="15"/>
        <v>376229.5</v>
      </c>
      <c r="N162" s="16"/>
      <c r="O162" s="118">
        <v>140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91.145833333333329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'07 ABRIL (MARTES)'!M163</f>
        <v>378257.1</v>
      </c>
      <c r="L163" s="16"/>
      <c r="M163" s="107">
        <f t="shared" si="15"/>
        <v>378396.1</v>
      </c>
      <c r="N163" s="16"/>
      <c r="O163" s="118">
        <v>139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86.442786069651746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'07 ABRIL (MARTES)'!M164</f>
        <v>594932.7999999997</v>
      </c>
      <c r="L164" s="16"/>
      <c r="M164" s="107">
        <f t="shared" si="15"/>
        <v>595051.7999999997</v>
      </c>
      <c r="N164" s="16"/>
      <c r="O164" s="118">
        <v>119</v>
      </c>
      <c r="P164" s="16"/>
      <c r="Q164" s="16"/>
      <c r="R164" s="16"/>
      <c r="S164" s="64">
        <f t="shared" si="16"/>
        <v>8</v>
      </c>
      <c r="T164" s="16"/>
      <c r="U164" s="57">
        <f t="shared" si="17"/>
        <v>82.0916114790287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'07 ABRIL (MARTES)'!M165</f>
        <v>571128.39999999967</v>
      </c>
      <c r="L165" s="16"/>
      <c r="M165" s="107">
        <f t="shared" si="15"/>
        <v>571250.39999999967</v>
      </c>
      <c r="N165" s="16"/>
      <c r="O165" s="118">
        <v>122</v>
      </c>
      <c r="P165" s="16"/>
      <c r="Q165" s="16"/>
      <c r="R165" s="16"/>
      <c r="S165" s="64">
        <f t="shared" si="16"/>
        <v>8</v>
      </c>
      <c r="T165" s="16"/>
      <c r="U165" s="57">
        <f t="shared" si="17"/>
        <v>84.161147902869757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'07 ABRIL (MARTES)'!M166</f>
        <v>618808.29999999946</v>
      </c>
      <c r="L166" s="16"/>
      <c r="M166" s="107">
        <f t="shared" si="15"/>
        <v>618924.29999999946</v>
      </c>
      <c r="N166" s="16"/>
      <c r="O166" s="118">
        <v>116</v>
      </c>
      <c r="P166" s="16"/>
      <c r="Q166" s="16"/>
      <c r="R166" s="16"/>
      <c r="S166" s="64">
        <f t="shared" si="16"/>
        <v>8</v>
      </c>
      <c r="T166" s="16"/>
      <c r="U166" s="57">
        <f t="shared" si="17"/>
        <v>79.495614035087712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'07 ABRIL (MARTES)'!M167</f>
        <v>585579.89999999909</v>
      </c>
      <c r="L167" s="16"/>
      <c r="M167" s="107">
        <f t="shared" si="15"/>
        <v>585688.89999999909</v>
      </c>
      <c r="N167" s="16"/>
      <c r="O167" s="118">
        <v>109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79.67836257309942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'07 ABRIL (MARTES)'!M168</f>
        <v>582103.69999999995</v>
      </c>
      <c r="L168" s="16"/>
      <c r="M168" s="107">
        <f t="shared" si="15"/>
        <v>582217.69999999995</v>
      </c>
      <c r="N168" s="16"/>
      <c r="O168" s="118">
        <v>114</v>
      </c>
      <c r="P168" s="16"/>
      <c r="Q168" s="16"/>
      <c r="R168" s="16"/>
      <c r="S168" s="64">
        <f t="shared" si="16"/>
        <v>8</v>
      </c>
      <c r="T168" s="16"/>
      <c r="U168" s="57">
        <f t="shared" si="17"/>
        <v>79.166666666666671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'07 ABRIL (MARTES)'!M169</f>
        <v>553948.99999999977</v>
      </c>
      <c r="L169" s="16"/>
      <c r="M169" s="107">
        <f t="shared" si="15"/>
        <v>554082.99999999977</v>
      </c>
      <c r="N169" s="16"/>
      <c r="O169" s="118">
        <v>134</v>
      </c>
      <c r="P169" s="16"/>
      <c r="Q169" s="16"/>
      <c r="R169" s="16"/>
      <c r="S169" s="64">
        <f t="shared" si="16"/>
        <v>8</v>
      </c>
      <c r="T169" s="16"/>
      <c r="U169" s="57">
        <f t="shared" si="17"/>
        <v>90.638528138528144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'07 ABRIL (MARTES)'!M170</f>
        <v>613663.60000000009</v>
      </c>
      <c r="L170" s="16"/>
      <c r="M170" s="107">
        <f t="shared" si="15"/>
        <v>613792.60000000009</v>
      </c>
      <c r="N170" s="16"/>
      <c r="O170" s="118">
        <v>129</v>
      </c>
      <c r="P170" s="16"/>
      <c r="Q170" s="16"/>
      <c r="R170" s="16"/>
      <c r="S170" s="64">
        <f t="shared" si="16"/>
        <v>8</v>
      </c>
      <c r="T170" s="16"/>
      <c r="U170" s="57">
        <f t="shared" si="17"/>
        <v>81.439393939393938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'07 ABRIL (MARTES)'!M171</f>
        <v>545535.69999999949</v>
      </c>
      <c r="L171" s="16"/>
      <c r="M171" s="107">
        <f t="shared" si="15"/>
        <v>545591.69999999949</v>
      </c>
      <c r="N171" s="16"/>
      <c r="O171" s="118">
        <v>56</v>
      </c>
      <c r="P171" s="16"/>
      <c r="Q171" s="16"/>
      <c r="R171" s="16"/>
      <c r="S171" s="64">
        <f t="shared" si="16"/>
        <v>8</v>
      </c>
      <c r="T171" s="16"/>
      <c r="U171" s="57">
        <f t="shared" si="17"/>
        <v>45.931758530183728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'07 ABRIL (MARTES)'!M172</f>
        <v>602624.09999999974</v>
      </c>
      <c r="L172" s="16"/>
      <c r="M172" s="107">
        <f t="shared" si="15"/>
        <v>602751.09999999974</v>
      </c>
      <c r="N172" s="16"/>
      <c r="O172" s="118">
        <v>127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99.467418546365906</v>
      </c>
      <c r="V172" s="58"/>
      <c r="Y172" s="110"/>
      <c r="Z172" s="110"/>
    </row>
    <row r="173" spans="1:26" x14ac:dyDescent="0.2">
      <c r="A173" s="115" t="s">
        <v>112</v>
      </c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'07 ABRIL (MARTES)'!M173</f>
        <v>570558.49999999977</v>
      </c>
      <c r="L173" s="16"/>
      <c r="M173" s="107">
        <f t="shared" si="15"/>
        <v>570612.49999999977</v>
      </c>
      <c r="N173" s="16"/>
      <c r="O173" s="118">
        <v>54</v>
      </c>
      <c r="P173" s="16"/>
      <c r="Q173" s="16"/>
      <c r="R173" s="16"/>
      <c r="S173" s="64">
        <v>3</v>
      </c>
      <c r="T173" s="16"/>
      <c r="U173" s="57">
        <f t="shared" si="17"/>
        <v>90.909090909090907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'07 ABRIL (MARTES)'!M174</f>
        <v>548548.29999999935</v>
      </c>
      <c r="L174" s="16"/>
      <c r="M174" s="107">
        <f t="shared" si="15"/>
        <v>548678.29999999935</v>
      </c>
      <c r="N174" s="16"/>
      <c r="O174" s="118">
        <v>130</v>
      </c>
      <c r="P174" s="16"/>
      <c r="Q174" s="16"/>
      <c r="R174" s="16"/>
      <c r="S174" s="64">
        <f>+S157</f>
        <v>8</v>
      </c>
      <c r="T174" s="16"/>
      <c r="U174" s="57">
        <f t="shared" si="17"/>
        <v>84.635416666666671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'07 ABRIL (MARTES)'!M175</f>
        <v>571099.19999999949</v>
      </c>
      <c r="L175" s="16"/>
      <c r="M175" s="107">
        <f t="shared" si="15"/>
        <v>571213.19999999949</v>
      </c>
      <c r="N175" s="16"/>
      <c r="O175" s="118">
        <v>114</v>
      </c>
      <c r="P175" s="16"/>
      <c r="Q175" s="16"/>
      <c r="R175" s="16"/>
      <c r="S175" s="64">
        <f t="shared" si="16"/>
        <v>8</v>
      </c>
      <c r="T175" s="16"/>
      <c r="U175" s="57">
        <f t="shared" si="17"/>
        <v>79.166666666666671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'07 ABRIL (MARTES)'!M176</f>
        <v>349347.5</v>
      </c>
      <c r="L176" s="16"/>
      <c r="M176" s="107">
        <f t="shared" si="15"/>
        <v>349404.5</v>
      </c>
      <c r="N176" s="16"/>
      <c r="O176" s="118">
        <v>57</v>
      </c>
      <c r="P176" s="16"/>
      <c r="Q176" s="16"/>
      <c r="R176" s="16"/>
      <c r="S176" s="95">
        <v>3.5</v>
      </c>
      <c r="T176" s="16"/>
      <c r="U176" s="57">
        <f t="shared" si="17"/>
        <v>88.992974238875874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'07 ABRIL (MARTES)'!M177</f>
        <v>368392.60000000003</v>
      </c>
      <c r="L177" s="16"/>
      <c r="M177" s="107">
        <f t="shared" si="15"/>
        <v>368523.60000000003</v>
      </c>
      <c r="N177" s="16"/>
      <c r="O177" s="118">
        <v>131</v>
      </c>
      <c r="P177" s="16"/>
      <c r="Q177" s="16"/>
      <c r="R177" s="16"/>
      <c r="S177" s="64">
        <f>+S157</f>
        <v>8</v>
      </c>
      <c r="T177" s="16"/>
      <c r="U177" s="57">
        <f t="shared" si="17"/>
        <v>85.286458333333329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'07 ABRIL (MARTES)'!M178</f>
        <v>378124</v>
      </c>
      <c r="L178" s="16"/>
      <c r="M178" s="107">
        <f t="shared" si="15"/>
        <v>378263</v>
      </c>
      <c r="N178" s="16"/>
      <c r="O178" s="118">
        <v>139</v>
      </c>
      <c r="P178" s="16"/>
      <c r="Q178" s="16"/>
      <c r="R178" s="16"/>
      <c r="S178" s="64">
        <f t="shared" si="16"/>
        <v>8</v>
      </c>
      <c r="T178" s="16"/>
      <c r="U178" s="57">
        <f t="shared" si="17"/>
        <v>76.00612423447069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'07 ABRIL (MARTES)'!M179</f>
        <v>360727</v>
      </c>
      <c r="L179" s="16"/>
      <c r="M179" s="107">
        <f t="shared" si="15"/>
        <v>360841</v>
      </c>
      <c r="N179" s="16"/>
      <c r="O179" s="118">
        <v>114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69.852941176470594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81.480791021015463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63</v>
      </c>
      <c r="T197" s="197"/>
      <c r="U197" s="197"/>
      <c r="W197" s="8" t="s">
        <v>12</v>
      </c>
      <c r="X197" s="8"/>
      <c r="Y197" s="199">
        <v>46120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129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'07 ABRIL (MARTES)'!M214</f>
        <v>491925.6</v>
      </c>
      <c r="L214" s="16"/>
      <c r="M214" s="107">
        <f>K214+O214</f>
        <v>492029.6</v>
      </c>
      <c r="N214" s="16"/>
      <c r="O214" s="118">
        <v>104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77.38095238095238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'07 ABRIL (MARTES)'!M215</f>
        <v>550615</v>
      </c>
      <c r="L215" s="16"/>
      <c r="M215" s="107">
        <f t="shared" ref="M215:M218" si="20">K215+O215</f>
        <v>550726</v>
      </c>
      <c r="N215" s="16"/>
      <c r="O215" s="118">
        <v>111</v>
      </c>
      <c r="P215" s="16"/>
      <c r="R215" s="16"/>
      <c r="S215" s="95">
        <f t="shared" si="18"/>
        <v>8</v>
      </c>
      <c r="T215" s="16"/>
      <c r="U215" s="57">
        <f t="shared" si="19"/>
        <v>77.083333333333329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'07 ABRIL (MARTES)'!M216</f>
        <v>531873</v>
      </c>
      <c r="L216" s="16"/>
      <c r="M216" s="107">
        <f t="shared" si="20"/>
        <v>531985</v>
      </c>
      <c r="N216" s="16"/>
      <c r="O216" s="118">
        <v>112</v>
      </c>
      <c r="P216" s="16"/>
      <c r="R216" s="16"/>
      <c r="S216" s="95">
        <f t="shared" si="18"/>
        <v>8</v>
      </c>
      <c r="T216" s="16"/>
      <c r="U216" s="57">
        <f t="shared" si="19"/>
        <v>77.777777777777771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'07 ABRIL (MARTES)'!M217</f>
        <v>608177</v>
      </c>
      <c r="L217" s="16"/>
      <c r="M217" s="107">
        <f t="shared" si="20"/>
        <v>608308</v>
      </c>
      <c r="N217" s="16"/>
      <c r="O217" s="118">
        <v>131</v>
      </c>
      <c r="P217" s="16"/>
      <c r="R217" s="16"/>
      <c r="S217" s="95">
        <f t="shared" si="18"/>
        <v>8</v>
      </c>
      <c r="T217" s="16"/>
      <c r="U217" s="57">
        <f t="shared" si="19"/>
        <v>94.109195402298852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'07 ABRIL (MARTES)'!M218</f>
        <v>659707</v>
      </c>
      <c r="L218" s="16"/>
      <c r="M218" s="107">
        <f t="shared" si="20"/>
        <v>659826</v>
      </c>
      <c r="N218" s="16"/>
      <c r="O218" s="118">
        <v>119</v>
      </c>
      <c r="P218" s="16"/>
      <c r="R218" s="16"/>
      <c r="S218" s="95">
        <f t="shared" si="18"/>
        <v>8</v>
      </c>
      <c r="T218" s="16"/>
      <c r="U218" s="57">
        <f t="shared" si="19"/>
        <v>85.488505747126439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82.367952928297754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8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'07 ABRIL (MARTES)'!M229</f>
        <v>565120.19999999995</v>
      </c>
      <c r="L229" s="16"/>
      <c r="M229" s="107">
        <f>K229+O229</f>
        <v>565246.19999999995</v>
      </c>
      <c r="N229" s="16"/>
      <c r="O229" s="118">
        <v>126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91.783216783216787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'07 ABRIL (MARTES)'!M230</f>
        <v>655706.69999999995</v>
      </c>
      <c r="L230" s="16"/>
      <c r="M230" s="107">
        <f t="shared" ref="M230:M237" si="22">K230+O230</f>
        <v>655832.69999999995</v>
      </c>
      <c r="N230" s="16"/>
      <c r="O230" s="118">
        <v>126</v>
      </c>
      <c r="P230" s="16"/>
      <c r="R230" s="58"/>
      <c r="S230" s="95">
        <f t="shared" ref="S230:S237" si="23">+S229</f>
        <v>8</v>
      </c>
      <c r="T230" s="58"/>
      <c r="U230" s="57">
        <f t="shared" si="21"/>
        <v>96.863468634686342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'07 ABRIL (MARTES)'!M231</f>
        <v>569889.89999999991</v>
      </c>
      <c r="L231" s="16"/>
      <c r="M231" s="107">
        <f t="shared" si="22"/>
        <v>570010.89999999991</v>
      </c>
      <c r="N231" s="16"/>
      <c r="O231" s="118">
        <v>121</v>
      </c>
      <c r="P231" s="16"/>
      <c r="R231" s="58"/>
      <c r="S231" s="95">
        <f t="shared" si="23"/>
        <v>8</v>
      </c>
      <c r="T231" s="58"/>
      <c r="U231" s="57">
        <f t="shared" si="21"/>
        <v>87.833914053426255</v>
      </c>
      <c r="V231" s="58"/>
      <c r="W231" s="141"/>
      <c r="Y231" s="110"/>
      <c r="Z231" s="110"/>
    </row>
    <row r="232" spans="1:26" x14ac:dyDescent="0.2">
      <c r="A232" s="115" t="s">
        <v>127</v>
      </c>
      <c r="B232" s="12"/>
      <c r="C232" s="12">
        <v>1</v>
      </c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'07 ABRIL (MARTES)'!M232</f>
        <v>575952.70000000007</v>
      </c>
      <c r="L232" s="16"/>
      <c r="M232" s="107">
        <f t="shared" si="22"/>
        <v>576027.70000000007</v>
      </c>
      <c r="N232" s="16"/>
      <c r="O232" s="118">
        <v>75</v>
      </c>
      <c r="P232" s="16"/>
      <c r="R232" s="58"/>
      <c r="S232" s="95">
        <f t="shared" si="23"/>
        <v>8</v>
      </c>
      <c r="T232" s="58"/>
      <c r="U232" s="57">
        <f t="shared" si="21"/>
        <v>51.738410596026498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'07 ABRIL (MARTES)'!M233</f>
        <v>569336.5</v>
      </c>
      <c r="L233" s="16"/>
      <c r="M233" s="107">
        <f t="shared" si="22"/>
        <v>569448.5</v>
      </c>
      <c r="N233" s="16"/>
      <c r="O233" s="118">
        <v>112</v>
      </c>
      <c r="P233" s="16"/>
      <c r="R233" s="58"/>
      <c r="S233" s="95">
        <f t="shared" si="23"/>
        <v>8</v>
      </c>
      <c r="T233" s="58"/>
      <c r="U233" s="57">
        <f t="shared" si="21"/>
        <v>79.365079365079367</v>
      </c>
      <c r="V233" s="58"/>
      <c r="W233" s="141"/>
      <c r="Y233" s="110"/>
      <c r="Z233" s="110"/>
    </row>
    <row r="234" spans="1:26" x14ac:dyDescent="0.2">
      <c r="A234" s="115" t="s">
        <v>128</v>
      </c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'07 ABRIL (MARTES)'!M234</f>
        <v>596315.6</v>
      </c>
      <c r="L234" s="16"/>
      <c r="M234" s="107">
        <f t="shared" si="22"/>
        <v>596410.6</v>
      </c>
      <c r="N234" s="16"/>
      <c r="O234" s="118">
        <v>95</v>
      </c>
      <c r="P234" s="16"/>
      <c r="R234" s="58"/>
      <c r="S234" s="95">
        <f t="shared" si="23"/>
        <v>8</v>
      </c>
      <c r="T234" s="58"/>
      <c r="U234" s="57">
        <f t="shared" si="21"/>
        <v>65.319031903190321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'07 ABRIL (MARTES)'!M235</f>
        <v>554116.5</v>
      </c>
      <c r="L235" s="16"/>
      <c r="M235" s="107">
        <f t="shared" si="22"/>
        <v>554240.5</v>
      </c>
      <c r="N235" s="16"/>
      <c r="O235" s="118">
        <v>124</v>
      </c>
      <c r="P235" s="16"/>
      <c r="R235" s="58"/>
      <c r="S235" s="95">
        <f t="shared" si="23"/>
        <v>8</v>
      </c>
      <c r="T235" s="58"/>
      <c r="U235" s="57">
        <f t="shared" si="21"/>
        <v>86.111111111111114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'07 ABRIL (MARTES)'!M236</f>
        <v>571898</v>
      </c>
      <c r="L236" s="16"/>
      <c r="M236" s="107">
        <f t="shared" si="22"/>
        <v>571996</v>
      </c>
      <c r="N236" s="16"/>
      <c r="O236" s="118">
        <v>98</v>
      </c>
      <c r="P236" s="16"/>
      <c r="R236" s="58"/>
      <c r="S236" s="95">
        <f t="shared" si="23"/>
        <v>8</v>
      </c>
      <c r="T236" s="58"/>
      <c r="U236" s="57">
        <f t="shared" si="21"/>
        <v>66.939890710382514</v>
      </c>
      <c r="V236" s="58"/>
      <c r="W236" s="11"/>
      <c r="Y236" s="110"/>
      <c r="Z236" s="110"/>
    </row>
    <row r="237" spans="1:26" x14ac:dyDescent="0.2">
      <c r="A237" s="115" t="s">
        <v>126</v>
      </c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'07 ABRIL (MARTES)'!M237</f>
        <v>607745</v>
      </c>
      <c r="L237" s="16"/>
      <c r="M237" s="107">
        <f t="shared" si="22"/>
        <v>607859</v>
      </c>
      <c r="N237" s="16"/>
      <c r="O237" s="118">
        <v>114</v>
      </c>
      <c r="P237" s="16"/>
      <c r="R237" s="58"/>
      <c r="S237" s="95">
        <f t="shared" si="23"/>
        <v>8</v>
      </c>
      <c r="T237" s="58"/>
      <c r="U237" s="57">
        <f t="shared" si="21"/>
        <v>76.612903225806448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78.063002931436188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7.3181818181818183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'07 ABRIL (MARTES)'!M247</f>
        <v>363143</v>
      </c>
      <c r="L247" s="16"/>
      <c r="M247" s="107">
        <f t="shared" ref="M247:M268" si="24">K247+O247</f>
        <v>363281</v>
      </c>
      <c r="N247" s="16"/>
      <c r="O247" s="118">
        <v>138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71.875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'07 ABRIL (MARTES)'!M248</f>
        <v>342770</v>
      </c>
      <c r="L248" s="16"/>
      <c r="M248" s="107">
        <f t="shared" si="24"/>
        <v>342919</v>
      </c>
      <c r="N248" s="16"/>
      <c r="O248" s="118">
        <v>149</v>
      </c>
      <c r="P248" s="16"/>
      <c r="Q248" s="16"/>
      <c r="R248" s="16"/>
      <c r="S248" s="95">
        <f t="shared" si="25"/>
        <v>8</v>
      </c>
      <c r="T248" s="16"/>
      <c r="U248" s="57">
        <f t="shared" si="26"/>
        <v>110.86309523809523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'07 ABRIL (MARTES)'!M249</f>
        <v>373604</v>
      </c>
      <c r="L249" s="16"/>
      <c r="M249" s="107">
        <f t="shared" si="24"/>
        <v>373739</v>
      </c>
      <c r="N249" s="16"/>
      <c r="O249" s="118">
        <v>135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74.01315789473685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'07 ABRIL (MARTES)'!M250</f>
        <v>379497</v>
      </c>
      <c r="L250" s="16"/>
      <c r="M250" s="107">
        <f t="shared" si="24"/>
        <v>379639</v>
      </c>
      <c r="N250" s="16"/>
      <c r="O250" s="118">
        <v>142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84.523809523809518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'07 ABRIL (MARTES)'!M251</f>
        <v>373078</v>
      </c>
      <c r="L251" s="16"/>
      <c r="M251" s="107">
        <f t="shared" si="24"/>
        <v>373196</v>
      </c>
      <c r="N251" s="16"/>
      <c r="O251" s="118">
        <v>118</v>
      </c>
      <c r="P251" s="16"/>
      <c r="Q251" s="16"/>
      <c r="R251" s="16"/>
      <c r="S251" s="95">
        <f t="shared" si="25"/>
        <v>8</v>
      </c>
      <c r="T251" s="16"/>
      <c r="U251" s="57">
        <f t="shared" si="26"/>
        <v>76.822916666666657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'07 ABRIL (MARTES)'!M252</f>
        <v>378567</v>
      </c>
      <c r="L252" s="16"/>
      <c r="M252" s="107">
        <f t="shared" si="24"/>
        <v>378707</v>
      </c>
      <c r="N252" s="16"/>
      <c r="O252" s="118">
        <v>140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87.06467661691542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'07 ABRIL (MARTES)'!M253</f>
        <v>607332.49999999988</v>
      </c>
      <c r="L253" s="16"/>
      <c r="M253" s="107">
        <f t="shared" si="24"/>
        <v>607449.49999999988</v>
      </c>
      <c r="N253" s="16"/>
      <c r="O253" s="118">
        <v>117</v>
      </c>
      <c r="P253" s="16"/>
      <c r="Q253" s="16"/>
      <c r="R253" s="16"/>
      <c r="S253" s="95">
        <f t="shared" si="25"/>
        <v>8</v>
      </c>
      <c r="T253" s="16"/>
      <c r="U253" s="57">
        <f t="shared" si="26"/>
        <v>80.711920529801318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'07 ABRIL (MARTES)'!M254</f>
        <v>579029.19999999995</v>
      </c>
      <c r="L254" s="16"/>
      <c r="M254" s="107">
        <f t="shared" si="24"/>
        <v>579147.19999999995</v>
      </c>
      <c r="N254" s="16"/>
      <c r="O254" s="118">
        <v>118</v>
      </c>
      <c r="P254" s="16"/>
      <c r="Q254" s="16"/>
      <c r="R254" s="16"/>
      <c r="S254" s="95">
        <v>7</v>
      </c>
      <c r="T254" s="16"/>
      <c r="U254" s="57">
        <f t="shared" si="26"/>
        <v>93.030589719331445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'07 ABRIL (MARTES)'!M255</f>
        <v>632545.19999999995</v>
      </c>
      <c r="L255" s="16"/>
      <c r="M255" s="107">
        <f t="shared" si="24"/>
        <v>632602.19999999995</v>
      </c>
      <c r="N255" s="16"/>
      <c r="O255" s="118">
        <v>57</v>
      </c>
      <c r="P255" s="16"/>
      <c r="Q255" s="16"/>
      <c r="R255" s="16"/>
      <c r="S255" s="95">
        <v>4</v>
      </c>
      <c r="T255" s="16"/>
      <c r="U255" s="57">
        <f t="shared" si="26"/>
        <v>78.125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'07 ABRIL (MARTES)'!M256</f>
        <v>596785</v>
      </c>
      <c r="L256" s="16"/>
      <c r="M256" s="107">
        <f t="shared" si="24"/>
        <v>596902</v>
      </c>
      <c r="N256" s="16"/>
      <c r="O256" s="118">
        <v>117</v>
      </c>
      <c r="P256" s="16"/>
      <c r="Q256" s="16"/>
      <c r="R256" s="16"/>
      <c r="S256" s="95">
        <f>+S246</f>
        <v>8</v>
      </c>
      <c r="T256" s="16"/>
      <c r="U256" s="57">
        <f t="shared" si="26"/>
        <v>85.526315789473685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'07 ABRIL (MARTES)'!M257</f>
        <v>590902</v>
      </c>
      <c r="L257" s="16"/>
      <c r="M257" s="107">
        <f t="shared" si="24"/>
        <v>590992</v>
      </c>
      <c r="N257" s="16"/>
      <c r="O257" s="118">
        <v>90</v>
      </c>
      <c r="P257" s="16"/>
      <c r="Q257" s="16"/>
      <c r="R257" s="16"/>
      <c r="S257" s="95">
        <f t="shared" si="25"/>
        <v>8</v>
      </c>
      <c r="T257" s="16"/>
      <c r="U257" s="57">
        <f t="shared" si="26"/>
        <v>62.5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'07 ABRIL (MARTES)'!M258</f>
        <v>563794.80000000005</v>
      </c>
      <c r="L258" s="16"/>
      <c r="M258" s="107">
        <f t="shared" si="24"/>
        <v>563929.80000000005</v>
      </c>
      <c r="N258" s="16"/>
      <c r="O258" s="118">
        <v>135</v>
      </c>
      <c r="P258" s="16"/>
      <c r="Q258" s="16"/>
      <c r="R258" s="16"/>
      <c r="S258" s="95">
        <f t="shared" si="25"/>
        <v>8</v>
      </c>
      <c r="T258" s="16"/>
      <c r="U258" s="57">
        <f t="shared" si="26"/>
        <v>91.314935064935057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'07 ABRIL (MARTES)'!M259</f>
        <v>619447.19999999995</v>
      </c>
      <c r="L259" s="16"/>
      <c r="M259" s="107">
        <f t="shared" si="24"/>
        <v>619578.19999999995</v>
      </c>
      <c r="N259" s="16"/>
      <c r="O259" s="118">
        <v>131</v>
      </c>
      <c r="P259" s="16"/>
      <c r="Q259" s="16"/>
      <c r="R259" s="16"/>
      <c r="S259" s="95">
        <f t="shared" si="25"/>
        <v>8</v>
      </c>
      <c r="T259" s="16"/>
      <c r="U259" s="57">
        <f t="shared" si="26"/>
        <v>82.702020202020208</v>
      </c>
      <c r="V259" s="58"/>
      <c r="Y259" s="109"/>
      <c r="Z259" s="109"/>
    </row>
    <row r="260" spans="1:26" x14ac:dyDescent="0.2">
      <c r="A260" s="115" t="s">
        <v>124</v>
      </c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'07 ABRIL (MARTES)'!M260</f>
        <v>547980.19999999995</v>
      </c>
      <c r="L260" s="16"/>
      <c r="M260" s="107">
        <f t="shared" si="24"/>
        <v>548005.19999999995</v>
      </c>
      <c r="N260" s="16"/>
      <c r="O260" s="118">
        <v>25</v>
      </c>
      <c r="P260" s="16"/>
      <c r="Q260" s="16"/>
      <c r="R260" s="16"/>
      <c r="S260" s="95">
        <v>2</v>
      </c>
      <c r="T260" s="16"/>
      <c r="U260" s="57">
        <f t="shared" si="26"/>
        <v>82.020997375328079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'07 ABRIL (MARTES)'!M261</f>
        <v>610442.80000000005</v>
      </c>
      <c r="L261" s="16"/>
      <c r="M261" s="107">
        <f t="shared" si="24"/>
        <v>610558.80000000005</v>
      </c>
      <c r="N261" s="16"/>
      <c r="O261" s="118">
        <v>116</v>
      </c>
      <c r="P261" s="16"/>
      <c r="Q261" s="16"/>
      <c r="R261" s="16"/>
      <c r="S261" s="95">
        <f>+S246</f>
        <v>8</v>
      </c>
      <c r="T261" s="16"/>
      <c r="U261" s="57">
        <f t="shared" si="26"/>
        <v>90.852130325814542</v>
      </c>
      <c r="V261" s="58"/>
      <c r="Y261" s="110"/>
      <c r="Z261" s="110"/>
    </row>
    <row r="262" spans="1:26" x14ac:dyDescent="0.2">
      <c r="A262" s="115" t="s">
        <v>123</v>
      </c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'07 ABRIL (MARTES)'!M262</f>
        <v>576356.79999999993</v>
      </c>
      <c r="L262" s="16"/>
      <c r="M262" s="107">
        <f t="shared" si="24"/>
        <v>576454.79999999993</v>
      </c>
      <c r="N262" s="16"/>
      <c r="O262" s="118">
        <v>98</v>
      </c>
      <c r="P262" s="16"/>
      <c r="Q262" s="16"/>
      <c r="R262" s="16"/>
      <c r="S262" s="95">
        <v>6</v>
      </c>
      <c r="T262" s="16"/>
      <c r="U262" s="57">
        <f t="shared" si="26"/>
        <v>82.491582491582491</v>
      </c>
      <c r="V262" s="58"/>
      <c r="Y262" s="109"/>
      <c r="Z262" s="109"/>
    </row>
    <row r="263" spans="1:26" x14ac:dyDescent="0.2">
      <c r="A263" s="115" t="s">
        <v>57</v>
      </c>
      <c r="B263" s="12">
        <v>1</v>
      </c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'07 ABRIL (MARTES)'!M263</f>
        <v>556782.1</v>
      </c>
      <c r="L263" s="16"/>
      <c r="M263" s="107">
        <f t="shared" si="24"/>
        <v>556870.1</v>
      </c>
      <c r="N263" s="16"/>
      <c r="O263" s="118">
        <v>88</v>
      </c>
      <c r="P263" s="16"/>
      <c r="Q263" s="16"/>
      <c r="R263" s="16"/>
      <c r="S263" s="95">
        <f>+S246</f>
        <v>8</v>
      </c>
      <c r="T263" s="16"/>
      <c r="U263" s="57">
        <f t="shared" si="26"/>
        <v>57.291666666666664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'07 ABRIL (MARTES)'!M264</f>
        <v>577465.9</v>
      </c>
      <c r="L264" s="16"/>
      <c r="M264" s="107">
        <f t="shared" si="24"/>
        <v>577580.9</v>
      </c>
      <c r="N264" s="16"/>
      <c r="O264" s="118">
        <v>115</v>
      </c>
      <c r="P264" s="16"/>
      <c r="Q264" s="16"/>
      <c r="R264" s="16"/>
      <c r="S264" s="95">
        <f t="shared" si="25"/>
        <v>8</v>
      </c>
      <c r="T264" s="16"/>
      <c r="U264" s="57">
        <f t="shared" si="26"/>
        <v>79.861111111111114</v>
      </c>
      <c r="V264" s="58"/>
      <c r="Y264" s="110"/>
      <c r="Z264" s="110"/>
    </row>
    <row r="265" spans="1:26" x14ac:dyDescent="0.2">
      <c r="A265" s="115" t="s">
        <v>125</v>
      </c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'07 ABRIL (MARTES)'!M265</f>
        <v>345149.4</v>
      </c>
      <c r="L265" s="16"/>
      <c r="M265" s="107">
        <f t="shared" si="24"/>
        <v>345232.4</v>
      </c>
      <c r="N265" s="16"/>
      <c r="O265" s="118">
        <v>83</v>
      </c>
      <c r="P265" s="16"/>
      <c r="Q265" s="16"/>
      <c r="R265" s="16"/>
      <c r="S265" s="95">
        <v>6</v>
      </c>
      <c r="T265" s="16"/>
      <c r="U265" s="57">
        <f t="shared" si="26"/>
        <v>75.591985428051004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'07 ABRIL (MARTES)'!M266</f>
        <v>368158</v>
      </c>
      <c r="L266" s="16"/>
      <c r="M266" s="107">
        <f t="shared" si="24"/>
        <v>368292</v>
      </c>
      <c r="N266" s="16"/>
      <c r="O266" s="118">
        <v>134</v>
      </c>
      <c r="P266" s="16"/>
      <c r="Q266" s="16"/>
      <c r="R266" s="16"/>
      <c r="S266" s="95">
        <f>+S246</f>
        <v>8</v>
      </c>
      <c r="T266" s="16"/>
      <c r="U266" s="57">
        <f t="shared" si="26"/>
        <v>87.239583333333329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'07 ABRIL (MARTES)'!M267</f>
        <v>375666</v>
      </c>
      <c r="L267" s="16"/>
      <c r="M267" s="107">
        <f t="shared" si="24"/>
        <v>375800</v>
      </c>
      <c r="N267" s="16"/>
      <c r="O267" s="118">
        <v>134</v>
      </c>
      <c r="P267" s="16"/>
      <c r="Q267" s="16"/>
      <c r="R267" s="16"/>
      <c r="S267" s="95">
        <f t="shared" si="25"/>
        <v>8</v>
      </c>
      <c r="T267" s="16"/>
      <c r="U267" s="57">
        <f t="shared" si="26"/>
        <v>73.272090988626417</v>
      </c>
      <c r="V267" s="58"/>
      <c r="Y267" s="110"/>
      <c r="Z267" s="110"/>
    </row>
    <row r="268" spans="1:26" x14ac:dyDescent="0.2">
      <c r="A268" s="115" t="s">
        <v>57</v>
      </c>
      <c r="B268" s="12">
        <v>1</v>
      </c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'07 ABRIL (MARTES)'!M268</f>
        <v>361449</v>
      </c>
      <c r="L268" s="16"/>
      <c r="M268" s="107">
        <f t="shared" si="24"/>
        <v>361539</v>
      </c>
      <c r="N268" s="16"/>
      <c r="O268" s="118">
        <v>90</v>
      </c>
      <c r="P268" s="16"/>
      <c r="Q268" s="16"/>
      <c r="R268" s="16"/>
      <c r="S268" s="95">
        <f t="shared" si="25"/>
        <v>8</v>
      </c>
      <c r="T268" s="16"/>
      <c r="U268" s="57">
        <f t="shared" si="26"/>
        <v>55.147058823529413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80.129165626810391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ETrbH3tkHyua+gqpMbkF589ElwkXNAQ09sNkDjp7r7jkFkxImsfIensr3XZIQ0mBrkAUec8qwFeckYWQT1pXOQ==" saltValue="WFXgg2+sTnRnUt/IVgV/lg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783" priority="216" stopIfTrue="1" operator="equal">
      <formula>1</formula>
    </cfRule>
  </conditionalFormatting>
  <conditionalFormatting sqref="B100:D101">
    <cfRule type="cellIs" dxfId="782" priority="164" stopIfTrue="1" operator="equal">
      <formula>1</formula>
    </cfRule>
  </conditionalFormatting>
  <conditionalFormatting sqref="B189:D190">
    <cfRule type="cellIs" dxfId="781" priority="51" stopIfTrue="1" operator="equal">
      <formula>1</formula>
    </cfRule>
  </conditionalFormatting>
  <conditionalFormatting sqref="B278:D279">
    <cfRule type="cellIs" dxfId="780" priority="34" stopIfTrue="1" operator="equal">
      <formula>1</formula>
    </cfRule>
  </conditionalFormatting>
  <conditionalFormatting sqref="B303:D308 B318:D326 B336:D357">
    <cfRule type="cellIs" dxfId="779" priority="195" stopIfTrue="1" operator="equal">
      <formula>1</formula>
    </cfRule>
  </conditionalFormatting>
  <conditionalFormatting sqref="B367:D368">
    <cfRule type="cellIs" dxfId="778" priority="17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777" priority="215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776" priority="214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775" priority="194" stopIfTrue="1" operator="notEqual">
      <formula>0</formula>
    </cfRule>
    <cfRule type="cellIs" dxfId="774" priority="193" stopIfTrue="1" operator="equal">
      <formula>0</formula>
    </cfRule>
  </conditionalFormatting>
  <conditionalFormatting sqref="H36:H41">
    <cfRule type="cellIs" dxfId="773" priority="61" operator="lessThan">
      <formula>330</formula>
    </cfRule>
  </conditionalFormatting>
  <conditionalFormatting sqref="H51:H59">
    <cfRule type="cellIs" dxfId="772" priority="59" operator="lessThan">
      <formula>360</formula>
    </cfRule>
  </conditionalFormatting>
  <conditionalFormatting sqref="H69:H74 H87:H90">
    <cfRule type="cellIs" dxfId="771" priority="57" operator="lessThan">
      <formula>400</formula>
    </cfRule>
  </conditionalFormatting>
  <conditionalFormatting sqref="H75:H86">
    <cfRule type="cellIs" dxfId="770" priority="58" operator="lessThan">
      <formula>360</formula>
    </cfRule>
  </conditionalFormatting>
  <conditionalFormatting sqref="H125:H130">
    <cfRule type="cellIs" dxfId="769" priority="62" operator="lessThan">
      <formula>330</formula>
    </cfRule>
  </conditionalFormatting>
  <conditionalFormatting sqref="H140:H148">
    <cfRule type="cellIs" dxfId="768" priority="65" operator="lessThan">
      <formula>360</formula>
    </cfRule>
  </conditionalFormatting>
  <conditionalFormatting sqref="H158:H163 H176:H179">
    <cfRule type="cellIs" dxfId="767" priority="63" operator="lessThan">
      <formula>400</formula>
    </cfRule>
  </conditionalFormatting>
  <conditionalFormatting sqref="H164:H175">
    <cfRule type="cellIs" dxfId="766" priority="64" operator="lessThan">
      <formula>360</formula>
    </cfRule>
  </conditionalFormatting>
  <conditionalFormatting sqref="H214:H219">
    <cfRule type="cellIs" dxfId="765" priority="52" operator="lessThan">
      <formula>330</formula>
    </cfRule>
  </conditionalFormatting>
  <conditionalFormatting sqref="H228:H237">
    <cfRule type="cellIs" dxfId="764" priority="53" operator="lessThan">
      <formula>360</formula>
    </cfRule>
  </conditionalFormatting>
  <conditionalFormatting sqref="H247:H252 H265:H268">
    <cfRule type="cellIs" dxfId="763" priority="55" operator="lessThan">
      <formula>400</formula>
    </cfRule>
  </conditionalFormatting>
  <conditionalFormatting sqref="H253:H264">
    <cfRule type="cellIs" dxfId="762" priority="56" operator="lessThan">
      <formula>360</formula>
    </cfRule>
  </conditionalFormatting>
  <conditionalFormatting sqref="H303:H308">
    <cfRule type="cellIs" dxfId="761" priority="188" operator="lessThan">
      <formula>330</formula>
    </cfRule>
  </conditionalFormatting>
  <conditionalFormatting sqref="H318:H326 H342:H353">
    <cfRule type="cellIs" dxfId="760" priority="187" operator="lessThan">
      <formula>360</formula>
    </cfRule>
  </conditionalFormatting>
  <conditionalFormatting sqref="H336:H341 H354:H357">
    <cfRule type="cellIs" dxfId="759" priority="185" operator="lessThan">
      <formula>400</formula>
    </cfRule>
  </conditionalFormatting>
  <conditionalFormatting sqref="K95:K96 M95:M96 O95:O96 A100:A101">
    <cfRule type="cellIs" dxfId="758" priority="163" stopIfTrue="1" operator="notEqual">
      <formula>0</formula>
    </cfRule>
    <cfRule type="cellIs" dxfId="757" priority="162" stopIfTrue="1" operator="equal">
      <formula>0</formula>
    </cfRule>
  </conditionalFormatting>
  <conditionalFormatting sqref="K95:K96 M95:M96 O95:O96">
    <cfRule type="cellIs" dxfId="756" priority="158" stopIfTrue="1" operator="equal">
      <formula>0</formula>
    </cfRule>
    <cfRule type="cellIs" dxfId="755" priority="161" stopIfTrue="1" operator="notEqual">
      <formula>0</formula>
    </cfRule>
    <cfRule type="cellIs" dxfId="754" priority="160" stopIfTrue="1" operator="equal">
      <formula>0</formula>
    </cfRule>
    <cfRule type="cellIs" dxfId="753" priority="159" stopIfTrue="1" operator="notEqual">
      <formula>0</formula>
    </cfRule>
  </conditionalFormatting>
  <conditionalFormatting sqref="K100:K101">
    <cfRule type="cellIs" dxfId="752" priority="141" stopIfTrue="1" operator="equal">
      <formula>0</formula>
    </cfRule>
    <cfRule type="cellIs" dxfId="751" priority="142" stopIfTrue="1" operator="notEqual">
      <formula>0</formula>
    </cfRule>
  </conditionalFormatting>
  <conditionalFormatting sqref="K184:K185 M184:M185 O184:O185 A189:A190">
    <cfRule type="cellIs" dxfId="750" priority="50" stopIfTrue="1" operator="notEqual">
      <formula>0</formula>
    </cfRule>
    <cfRule type="cellIs" dxfId="749" priority="49" stopIfTrue="1" operator="equal">
      <formula>0</formula>
    </cfRule>
  </conditionalFormatting>
  <conditionalFormatting sqref="K184:K185 M184:M185 O184:O185">
    <cfRule type="cellIs" dxfId="748" priority="45" stopIfTrue="1" operator="equal">
      <formula>0</formula>
    </cfRule>
    <cfRule type="cellIs" dxfId="747" priority="46" stopIfTrue="1" operator="notEqual">
      <formula>0</formula>
    </cfRule>
    <cfRule type="cellIs" dxfId="746" priority="47" stopIfTrue="1" operator="equal">
      <formula>0</formula>
    </cfRule>
    <cfRule type="cellIs" dxfId="745" priority="48" stopIfTrue="1" operator="notEqual">
      <formula>0</formula>
    </cfRule>
  </conditionalFormatting>
  <conditionalFormatting sqref="K189:K190">
    <cfRule type="cellIs" dxfId="744" priority="35" stopIfTrue="1" operator="equal">
      <formula>0</formula>
    </cfRule>
    <cfRule type="cellIs" dxfId="743" priority="36" stopIfTrue="1" operator="notEqual">
      <formula>0</formula>
    </cfRule>
  </conditionalFormatting>
  <conditionalFormatting sqref="K273:K274 M273:M274 O273:O274 A278:A279">
    <cfRule type="cellIs" dxfId="742" priority="32" stopIfTrue="1" operator="equal">
      <formula>0</formula>
    </cfRule>
    <cfRule type="cellIs" dxfId="741" priority="33" stopIfTrue="1" operator="notEqual">
      <formula>0</formula>
    </cfRule>
  </conditionalFormatting>
  <conditionalFormatting sqref="K273:K274 M273:M274 O273:O274">
    <cfRule type="cellIs" dxfId="740" priority="28" stopIfTrue="1" operator="equal">
      <formula>0</formula>
    </cfRule>
    <cfRule type="cellIs" dxfId="739" priority="29" stopIfTrue="1" operator="notEqual">
      <formula>0</formula>
    </cfRule>
    <cfRule type="cellIs" dxfId="738" priority="30" stopIfTrue="1" operator="equal">
      <formula>0</formula>
    </cfRule>
    <cfRule type="cellIs" dxfId="737" priority="31" stopIfTrue="1" operator="notEqual">
      <formula>0</formula>
    </cfRule>
  </conditionalFormatting>
  <conditionalFormatting sqref="K278:K279">
    <cfRule type="cellIs" dxfId="736" priority="19" stopIfTrue="1" operator="notEqual">
      <formula>0</formula>
    </cfRule>
    <cfRule type="cellIs" dxfId="735" priority="18" stopIfTrue="1" operator="equal">
      <formula>0</formula>
    </cfRule>
  </conditionalFormatting>
  <conditionalFormatting sqref="K362:K363 M362:M363 O362:O363 A367:A368">
    <cfRule type="cellIs" dxfId="734" priority="16" stopIfTrue="1" operator="notEqual">
      <formula>0</formula>
    </cfRule>
    <cfRule type="cellIs" dxfId="733" priority="15" stopIfTrue="1" operator="equal">
      <formula>0</formula>
    </cfRule>
  </conditionalFormatting>
  <conditionalFormatting sqref="K362:K363 M362:M363 O362:O363">
    <cfRule type="cellIs" dxfId="732" priority="13" stopIfTrue="1" operator="equal">
      <formula>0</formula>
    </cfRule>
    <cfRule type="cellIs" dxfId="731" priority="12" stopIfTrue="1" operator="notEqual">
      <formula>0</formula>
    </cfRule>
    <cfRule type="cellIs" dxfId="730" priority="14" stopIfTrue="1" operator="notEqual">
      <formula>0</formula>
    </cfRule>
    <cfRule type="cellIs" dxfId="729" priority="11" stopIfTrue="1" operator="equal">
      <formula>0</formula>
    </cfRule>
  </conditionalFormatting>
  <conditionalFormatting sqref="K367:K368">
    <cfRule type="cellIs" dxfId="728" priority="2" stopIfTrue="1" operator="notEqual">
      <formula>0</formula>
    </cfRule>
    <cfRule type="cellIs" dxfId="727" priority="1" stopIfTrue="1" operator="equal">
      <formula>0</formula>
    </cfRule>
  </conditionalFormatting>
  <conditionalFormatting sqref="M100:M101">
    <cfRule type="cellIs" dxfId="726" priority="150" stopIfTrue="1" operator="notEqual">
      <formula>0</formula>
    </cfRule>
    <cfRule type="cellIs" dxfId="725" priority="149" stopIfTrue="1" operator="equal">
      <formula>0</formula>
    </cfRule>
  </conditionalFormatting>
  <conditionalFormatting sqref="M189:M190">
    <cfRule type="cellIs" dxfId="724" priority="38" stopIfTrue="1" operator="notEqual">
      <formula>0</formula>
    </cfRule>
    <cfRule type="cellIs" dxfId="723" priority="37" stopIfTrue="1" operator="equal">
      <formula>0</formula>
    </cfRule>
  </conditionalFormatting>
  <conditionalFormatting sqref="M278:M279">
    <cfRule type="cellIs" dxfId="722" priority="21" stopIfTrue="1" operator="notEqual">
      <formula>0</formula>
    </cfRule>
    <cfRule type="cellIs" dxfId="721" priority="20" stopIfTrue="1" operator="equal">
      <formula>0</formula>
    </cfRule>
  </conditionalFormatting>
  <conditionalFormatting sqref="M367:M368">
    <cfRule type="cellIs" dxfId="720" priority="4" stopIfTrue="1" operator="notEqual">
      <formula>0</formula>
    </cfRule>
    <cfRule type="cellIs" dxfId="719" priority="3" stopIfTrue="1" operator="equal">
      <formula>0</formula>
    </cfRule>
  </conditionalFormatting>
  <conditionalFormatting sqref="S36:S41 S51:S59 S69:S90 S125:S130 S140:S148 S158:S179 S214:S219 S229:S237 S247:S268">
    <cfRule type="cellIs" dxfId="718" priority="211" operator="lessThan">
      <formula>8</formula>
    </cfRule>
  </conditionalFormatting>
  <conditionalFormatting sqref="S99">
    <cfRule type="cellIs" dxfId="717" priority="156" stopIfTrue="1" operator="equal">
      <formula>0</formula>
    </cfRule>
    <cfRule type="cellIs" dxfId="716" priority="157" stopIfTrue="1" operator="notEqual">
      <formula>0</formula>
    </cfRule>
  </conditionalFormatting>
  <conditionalFormatting sqref="S188">
    <cfRule type="cellIs" dxfId="715" priority="44" stopIfTrue="1" operator="notEqual">
      <formula>0</formula>
    </cfRule>
    <cfRule type="cellIs" dxfId="714" priority="43" stopIfTrue="1" operator="equal">
      <formula>0</formula>
    </cfRule>
  </conditionalFormatting>
  <conditionalFormatting sqref="S277">
    <cfRule type="cellIs" dxfId="713" priority="27" stopIfTrue="1" operator="notEqual">
      <formula>0</formula>
    </cfRule>
    <cfRule type="cellIs" dxfId="712" priority="26" stopIfTrue="1" operator="equal">
      <formula>0</formula>
    </cfRule>
  </conditionalFormatting>
  <conditionalFormatting sqref="S303:S308 S318:S326 S336:S357">
    <cfRule type="cellIs" dxfId="711" priority="190" operator="lessThan">
      <formula>8</formula>
    </cfRule>
  </conditionalFormatting>
  <conditionalFormatting sqref="S366">
    <cfRule type="cellIs" dxfId="710" priority="10" stopIfTrue="1" operator="notEqual">
      <formula>0</formula>
    </cfRule>
    <cfRule type="cellIs" dxfId="709" priority="9" stopIfTrue="1" operator="equal">
      <formula>0</formula>
    </cfRule>
  </conditionalFormatting>
  <conditionalFormatting sqref="U36:U41 U51:U59 U125:U130 U140:U148 U214:U219 U229:U237">
    <cfRule type="cellIs" dxfId="708" priority="210" operator="lessThan">
      <formula>70</formula>
    </cfRule>
  </conditionalFormatting>
  <conditionalFormatting sqref="U69:U90 U158:U179 U247:U268 U336:U357">
    <cfRule type="cellIs" dxfId="707" priority="200" operator="lessThan">
      <formula>70</formula>
    </cfRule>
  </conditionalFormatting>
  <conditionalFormatting sqref="U69:U90 U158:U179 U247:U268">
    <cfRule type="cellIs" dxfId="706" priority="199" operator="lessThan">
      <formula>70</formula>
    </cfRule>
    <cfRule type="cellIs" dxfId="705" priority="203" operator="lessThan">
      <formula>70</formula>
    </cfRule>
  </conditionalFormatting>
  <conditionalFormatting sqref="U100:U101">
    <cfRule type="cellIs" dxfId="704" priority="153" operator="lessThan">
      <formula>70</formula>
    </cfRule>
    <cfRule type="cellIs" dxfId="703" priority="151" operator="lessThan">
      <formula>70</formula>
    </cfRule>
    <cfRule type="cellIs" dxfId="702" priority="152" operator="lessThan">
      <formula>70</formula>
    </cfRule>
    <cfRule type="cellIs" dxfId="701" priority="154" operator="lessThan">
      <formula>70</formula>
    </cfRule>
  </conditionalFormatting>
  <conditionalFormatting sqref="U189:U190">
    <cfRule type="cellIs" dxfId="700" priority="39" operator="lessThan">
      <formula>70</formula>
    </cfRule>
    <cfRule type="cellIs" dxfId="699" priority="40" operator="lessThan">
      <formula>70</formula>
    </cfRule>
    <cfRule type="cellIs" dxfId="698" priority="42" operator="lessThan">
      <formula>70</formula>
    </cfRule>
    <cfRule type="cellIs" dxfId="697" priority="41" operator="lessThan">
      <formula>70</formula>
    </cfRule>
  </conditionalFormatting>
  <conditionalFormatting sqref="U278:U279">
    <cfRule type="cellIs" dxfId="696" priority="22" operator="lessThan">
      <formula>70</formula>
    </cfRule>
    <cfRule type="cellIs" dxfId="695" priority="24" operator="lessThan">
      <formula>70</formula>
    </cfRule>
    <cfRule type="cellIs" dxfId="694" priority="23" operator="lessThan">
      <formula>70</formula>
    </cfRule>
    <cfRule type="cellIs" dxfId="693" priority="25" operator="lessThan">
      <formula>70</formula>
    </cfRule>
  </conditionalFormatting>
  <conditionalFormatting sqref="U303:U308 U318:U326">
    <cfRule type="cellIs" dxfId="692" priority="189" operator="lessThan">
      <formula>70</formula>
    </cfRule>
  </conditionalFormatting>
  <conditionalFormatting sqref="U336:U357 U69:U90 U158:U179 U247:U268">
    <cfRule type="cellIs" dxfId="691" priority="198" operator="lessThan">
      <formula>70</formula>
    </cfRule>
  </conditionalFormatting>
  <conditionalFormatting sqref="U336:U357">
    <cfRule type="cellIs" dxfId="690" priority="178" operator="lessThan">
      <formula>70</formula>
    </cfRule>
    <cfRule type="cellIs" dxfId="689" priority="179" operator="lessThan">
      <formula>70</formula>
    </cfRule>
    <cfRule type="cellIs" dxfId="688" priority="182" operator="lessThan">
      <formula>70</formula>
    </cfRule>
    <cfRule type="cellIs" dxfId="687" priority="177" operator="lessThan">
      <formula>70</formula>
    </cfRule>
  </conditionalFormatting>
  <conditionalFormatting sqref="U367:U368">
    <cfRule type="cellIs" dxfId="686" priority="7" operator="lessThan">
      <formula>70</formula>
    </cfRule>
    <cfRule type="cellIs" dxfId="685" priority="8" operator="lessThan">
      <formula>70</formula>
    </cfRule>
    <cfRule type="cellIs" dxfId="684" priority="6" operator="lessThan">
      <formula>70</formula>
    </cfRule>
    <cfRule type="cellIs" dxfId="683" priority="5" operator="lessThan">
      <formula>70</formula>
    </cfRule>
  </conditionalFormatting>
  <conditionalFormatting sqref="W36:W41 W51:W58 W125:W130 W140:W147 W214:W219 W229:W236 W303:W308 W318:W325">
    <cfRule type="cellIs" dxfId="682" priority="213" stopIfTrue="1" operator="greaterThan">
      <formula>64</formula>
    </cfRule>
  </conditionalFormatting>
  <conditionalFormatting sqref="W303:W308 W318:W325 W36:W41 W51:W58 W125:W130 W140:W147 W214:W219 W229:W236">
    <cfRule type="cellIs" dxfId="681" priority="212" stopIfTrue="1" operator="equal">
      <formula>0</formula>
    </cfRule>
  </conditionalFormatting>
  <conditionalFormatting sqref="W303:W308 W318:W325">
    <cfRule type="cellIs" dxfId="680" priority="191" stopIfTrue="1" operator="equal">
      <formula>0</formula>
    </cfRule>
    <cfRule type="cellIs" dxfId="679" priority="192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Z373"/>
  <sheetViews>
    <sheetView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86.222746761539867</v>
      </c>
      <c r="L5" s="84"/>
      <c r="M5" s="85">
        <f>U61</f>
        <v>76.437335073539302</v>
      </c>
      <c r="N5" s="84"/>
      <c r="O5" s="85">
        <f>U92</f>
        <v>78.24258636058552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62.923850574712638</v>
      </c>
      <c r="L7" s="84"/>
      <c r="M7" s="87">
        <f>U150</f>
        <v>80.348500804795137</v>
      </c>
      <c r="N7" s="84"/>
      <c r="O7" s="87">
        <f>U181</f>
        <v>78.940058671324564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85.026340996168571</v>
      </c>
      <c r="L9" s="84"/>
      <c r="M9" s="87">
        <f>+U239</f>
        <v>78.881522026201253</v>
      </c>
      <c r="N9" s="84"/>
      <c r="O9" s="87">
        <f>+U270</f>
        <v>80.609867789627401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78.057646110807028</v>
      </c>
      <c r="L13" s="84"/>
      <c r="M13" s="88">
        <f>(M11+M9+M7+M5)/3</f>
        <v>78.555785968178569</v>
      </c>
      <c r="N13" s="84"/>
      <c r="O13" s="88">
        <f>(O11+O9+O7+O5)/3</f>
        <v>79.264170940512486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53</v>
      </c>
      <c r="T19" s="197"/>
      <c r="U19" s="197"/>
      <c r="W19" s="8" t="s">
        <v>12</v>
      </c>
      <c r="X19" s="8"/>
      <c r="Y19" s="199">
        <v>46119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111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'06 ABRIL (LUNES)'!G31</f>
        <v>20</v>
      </c>
      <c r="H31" s="91">
        <f>'06 ABRIL (LUNES)'!H31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7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'06 ABRIL (LUNES)'!G32</f>
        <v>60</v>
      </c>
      <c r="H32" s="94">
        <f>'06 ABRIL (LUNES)'!H32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'06 ABRIL (LUNES)'!M36</f>
        <v>552602</v>
      </c>
      <c r="L36" s="16"/>
      <c r="M36" s="107">
        <f>K36+O36</f>
        <v>552709</v>
      </c>
      <c r="N36" s="16"/>
      <c r="O36" s="118">
        <v>107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79.613095238095241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'06 ABRIL (LUNES)'!M37</f>
        <v>615944</v>
      </c>
      <c r="L37" s="16"/>
      <c r="M37" s="107">
        <f t="shared" ref="M37:M40" si="2">K37+O37</f>
        <v>616060</v>
      </c>
      <c r="N37" s="16"/>
      <c r="O37" s="118">
        <v>116</v>
      </c>
      <c r="P37" s="16"/>
      <c r="R37" s="16"/>
      <c r="S37" s="95">
        <f t="shared" si="0"/>
        <v>8</v>
      </c>
      <c r="T37" s="16"/>
      <c r="U37" s="57">
        <f t="shared" si="1"/>
        <v>80.555555555555557</v>
      </c>
      <c r="V37" s="16"/>
      <c r="W37" s="141"/>
      <c r="X37" s="109"/>
      <c r="Y37" s="109"/>
      <c r="Z37" s="109"/>
    </row>
    <row r="38" spans="1:26" ht="12" customHeight="1" x14ac:dyDescent="0.2">
      <c r="A38" s="115" t="s">
        <v>108</v>
      </c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'06 ABRIL (LUNES)'!M38</f>
        <v>593799</v>
      </c>
      <c r="L38" s="16"/>
      <c r="M38" s="107">
        <f t="shared" si="2"/>
        <v>593846</v>
      </c>
      <c r="N38" s="16"/>
      <c r="O38" s="118">
        <v>47</v>
      </c>
      <c r="P38" s="16"/>
      <c r="R38" s="16"/>
      <c r="S38" s="95">
        <v>3</v>
      </c>
      <c r="T38" s="16"/>
      <c r="U38" s="57">
        <f t="shared" si="1"/>
        <v>87.037037037037038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'06 ABRIL (LUNES)'!M39</f>
        <v>680215.4</v>
      </c>
      <c r="L39" s="16"/>
      <c r="M39" s="107">
        <f t="shared" si="2"/>
        <v>680346.4</v>
      </c>
      <c r="N39" s="16"/>
      <c r="O39" s="118">
        <v>131</v>
      </c>
      <c r="P39" s="16"/>
      <c r="R39" s="16"/>
      <c r="S39" s="95">
        <f>+S35</f>
        <v>8</v>
      </c>
      <c r="T39" s="16"/>
      <c r="U39" s="57">
        <f t="shared" si="1"/>
        <v>94.109195402298852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'06 ABRIL (LUNES)'!M40</f>
        <v>737504.5</v>
      </c>
      <c r="L40" s="16"/>
      <c r="M40" s="107">
        <f t="shared" si="2"/>
        <v>737629.5</v>
      </c>
      <c r="N40" s="16"/>
      <c r="O40" s="118">
        <v>125</v>
      </c>
      <c r="P40" s="16"/>
      <c r="R40" s="16"/>
      <c r="S40" s="95">
        <f t="shared" si="0"/>
        <v>8</v>
      </c>
      <c r="T40" s="16"/>
      <c r="U40" s="57">
        <f t="shared" si="1"/>
        <v>89.798850574712645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86.222746761539867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8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'06 ABRIL (LUNES)'!M51</f>
        <v>645653.59999999974</v>
      </c>
      <c r="L51" s="16"/>
      <c r="M51" s="107">
        <f>K51+O51</f>
        <v>645763.59999999974</v>
      </c>
      <c r="N51" s="16"/>
      <c r="O51" s="118">
        <v>110</v>
      </c>
      <c r="P51" s="16"/>
      <c r="R51" s="58"/>
      <c r="S51" s="95">
        <f>+S50</f>
        <v>8</v>
      </c>
      <c r="T51" s="58"/>
      <c r="U51" s="57">
        <f t="shared" ref="U51:U59" si="3">O51/(H51*60*S51)*100000</f>
        <v>80.128205128205124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'06 ABRIL (LUNES)'!M52</f>
        <v>752348.69999999984</v>
      </c>
      <c r="L52" s="16"/>
      <c r="M52" s="107">
        <f t="shared" ref="M52:M59" si="4">K52+O52</f>
        <v>752440.69999999984</v>
      </c>
      <c r="N52" s="16"/>
      <c r="O52" s="118">
        <v>92</v>
      </c>
      <c r="P52" s="16"/>
      <c r="R52" s="58"/>
      <c r="S52" s="95">
        <f t="shared" ref="S52:S59" si="5">+S51</f>
        <v>8</v>
      </c>
      <c r="T52" s="58"/>
      <c r="U52" s="57">
        <f t="shared" si="3"/>
        <v>70.725707257072571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'06 ABRIL (LUNES)'!M53</f>
        <v>653037.79999999981</v>
      </c>
      <c r="L53" s="16"/>
      <c r="M53" s="107">
        <f t="shared" si="4"/>
        <v>653147.79999999981</v>
      </c>
      <c r="N53" s="16"/>
      <c r="O53" s="118">
        <v>110</v>
      </c>
      <c r="P53" s="16"/>
      <c r="R53" s="58"/>
      <c r="S53" s="95">
        <f t="shared" si="5"/>
        <v>8</v>
      </c>
      <c r="T53" s="58"/>
      <c r="U53" s="57">
        <f t="shared" si="3"/>
        <v>79.849012775842056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'06 ABRIL (LUNES)'!M54</f>
        <v>661134.69999999972</v>
      </c>
      <c r="L54" s="16"/>
      <c r="M54" s="107">
        <f t="shared" si="4"/>
        <v>661247.69999999972</v>
      </c>
      <c r="N54" s="16"/>
      <c r="O54" s="118">
        <v>113</v>
      </c>
      <c r="P54" s="16"/>
      <c r="R54" s="58"/>
      <c r="S54" s="95">
        <f t="shared" si="5"/>
        <v>8</v>
      </c>
      <c r="T54" s="58"/>
      <c r="U54" s="57">
        <f t="shared" si="3"/>
        <v>77.952538631346584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'06 ABRIL (LUNES)'!M55</f>
        <v>646219.69999999972</v>
      </c>
      <c r="L55" s="16"/>
      <c r="M55" s="107">
        <f t="shared" si="4"/>
        <v>646337.69999999972</v>
      </c>
      <c r="N55" s="16"/>
      <c r="O55" s="118">
        <v>118</v>
      </c>
      <c r="P55" s="16"/>
      <c r="R55" s="58"/>
      <c r="S55" s="95">
        <f t="shared" si="5"/>
        <v>8</v>
      </c>
      <c r="T55" s="58"/>
      <c r="U55" s="57">
        <f t="shared" si="3"/>
        <v>83.616780045351476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'06 ABRIL (LUNES)'!M56</f>
        <v>676105.29999999993</v>
      </c>
      <c r="L56" s="16"/>
      <c r="M56" s="107">
        <f t="shared" si="4"/>
        <v>676207.29999999993</v>
      </c>
      <c r="N56" s="16"/>
      <c r="O56" s="118">
        <v>102</v>
      </c>
      <c r="P56" s="16"/>
      <c r="R56" s="58"/>
      <c r="S56" s="95">
        <f t="shared" si="5"/>
        <v>8</v>
      </c>
      <c r="T56" s="58"/>
      <c r="U56" s="57">
        <f t="shared" si="3"/>
        <v>70.132013201320134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'06 ABRIL (LUNES)'!M57</f>
        <v>631834.9</v>
      </c>
      <c r="L57" s="16"/>
      <c r="M57" s="107">
        <f t="shared" si="4"/>
        <v>631956.9</v>
      </c>
      <c r="N57" s="16"/>
      <c r="O57" s="118">
        <v>122</v>
      </c>
      <c r="P57" s="16"/>
      <c r="R57" s="58"/>
      <c r="S57" s="95">
        <f t="shared" si="5"/>
        <v>8</v>
      </c>
      <c r="T57" s="58"/>
      <c r="U57" s="57">
        <f t="shared" si="3"/>
        <v>84.722222222222214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'06 ABRIL (LUNES)'!M58</f>
        <v>655966.89999999979</v>
      </c>
      <c r="L58" s="16"/>
      <c r="M58" s="107">
        <f t="shared" si="4"/>
        <v>656059.89999999979</v>
      </c>
      <c r="N58" s="16"/>
      <c r="O58" s="118">
        <v>93</v>
      </c>
      <c r="P58" s="16"/>
      <c r="R58" s="58"/>
      <c r="S58" s="95">
        <f t="shared" si="5"/>
        <v>8</v>
      </c>
      <c r="T58" s="58"/>
      <c r="U58" s="57">
        <f t="shared" si="3"/>
        <v>63.524590163934427</v>
      </c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'06 ABRIL (LUNES)'!M59</f>
        <v>693287.19999999984</v>
      </c>
      <c r="L59" s="16"/>
      <c r="M59" s="107">
        <f t="shared" si="4"/>
        <v>693402.19999999984</v>
      </c>
      <c r="N59" s="16"/>
      <c r="O59" s="118">
        <v>115</v>
      </c>
      <c r="P59" s="16"/>
      <c r="R59" s="58"/>
      <c r="S59" s="95">
        <f t="shared" si="5"/>
        <v>8</v>
      </c>
      <c r="T59" s="58"/>
      <c r="U59" s="57">
        <f t="shared" si="3"/>
        <v>77.284946236559136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76.437335073539302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7.7727272727272725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'06 ABRIL (LUNES)'!M69</f>
        <v>386832.30000000005</v>
      </c>
      <c r="L69" s="16"/>
      <c r="M69" s="107">
        <f t="shared" ref="M69:M90" si="6">K69+O69</f>
        <v>386974.30000000005</v>
      </c>
      <c r="N69" s="16"/>
      <c r="O69" s="118">
        <v>142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73.958333333333329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'06 ABRIL (LUNES)'!M70</f>
        <v>368583.90000000014</v>
      </c>
      <c r="L70" s="16"/>
      <c r="M70" s="107">
        <f t="shared" si="6"/>
        <v>368716.90000000014</v>
      </c>
      <c r="N70" s="16"/>
      <c r="O70" s="118">
        <v>133</v>
      </c>
      <c r="P70" s="16"/>
      <c r="Q70" s="16"/>
      <c r="R70" s="16"/>
      <c r="S70" s="95">
        <f t="shared" si="7"/>
        <v>8</v>
      </c>
      <c r="T70" s="16"/>
      <c r="U70" s="57">
        <f t="shared" si="8"/>
        <v>98.958333333333343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'06 ABRIL (LUNES)'!M71</f>
        <v>401956</v>
      </c>
      <c r="L71" s="16"/>
      <c r="M71" s="107">
        <f t="shared" si="6"/>
        <v>402106</v>
      </c>
      <c r="N71" s="16"/>
      <c r="O71" s="118">
        <v>150</v>
      </c>
      <c r="P71" s="16"/>
      <c r="Q71" s="16"/>
      <c r="R71" s="16"/>
      <c r="S71" s="95">
        <f t="shared" si="7"/>
        <v>8</v>
      </c>
      <c r="T71" s="16"/>
      <c r="U71" s="57">
        <f t="shared" si="8"/>
        <v>82.23684210526315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'06 ABRIL (LUNES)'!M72</f>
        <v>405404</v>
      </c>
      <c r="L72" s="16"/>
      <c r="M72" s="107">
        <f t="shared" si="6"/>
        <v>405545</v>
      </c>
      <c r="N72" s="16"/>
      <c r="O72" s="118">
        <v>141</v>
      </c>
      <c r="P72" s="16"/>
      <c r="Q72" s="16"/>
      <c r="R72" s="16"/>
      <c r="S72" s="95">
        <f t="shared" si="7"/>
        <v>8</v>
      </c>
      <c r="T72" s="16"/>
      <c r="U72" s="57">
        <f t="shared" si="8"/>
        <v>83.928571428571431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'06 ABRIL (LUNES)'!M73</f>
        <v>405485.5</v>
      </c>
      <c r="L73" s="16"/>
      <c r="M73" s="107">
        <f t="shared" si="6"/>
        <v>405625.5</v>
      </c>
      <c r="N73" s="16"/>
      <c r="O73" s="118">
        <v>140</v>
      </c>
      <c r="P73" s="16"/>
      <c r="Q73" s="16"/>
      <c r="R73" s="16"/>
      <c r="S73" s="95">
        <f t="shared" si="7"/>
        <v>8</v>
      </c>
      <c r="T73" s="16"/>
      <c r="U73" s="57">
        <f t="shared" si="8"/>
        <v>91.145833333333329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'06 ABRIL (LUNES)'!M74</f>
        <v>412605</v>
      </c>
      <c r="L74" s="16"/>
      <c r="M74" s="107">
        <f t="shared" si="6"/>
        <v>412747</v>
      </c>
      <c r="N74" s="16"/>
      <c r="O74" s="118">
        <v>142</v>
      </c>
      <c r="P74" s="16"/>
      <c r="Q74" s="16"/>
      <c r="R74" s="16"/>
      <c r="S74" s="95">
        <f t="shared" si="7"/>
        <v>8</v>
      </c>
      <c r="T74" s="16"/>
      <c r="U74" s="57">
        <f t="shared" si="8"/>
        <v>88.308457711442784</v>
      </c>
      <c r="V74" s="58"/>
      <c r="W74" s="109"/>
      <c r="Y74" s="109"/>
      <c r="Z74" s="109"/>
    </row>
    <row r="75" spans="1:26" ht="12" customHeight="1" x14ac:dyDescent="0.2">
      <c r="A75" s="145" t="s">
        <v>109</v>
      </c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'06 ABRIL (LUNES)'!M75</f>
        <v>678284.39999999991</v>
      </c>
      <c r="L75" s="16"/>
      <c r="M75" s="107">
        <f t="shared" si="6"/>
        <v>678358.39999999991</v>
      </c>
      <c r="N75" s="16"/>
      <c r="O75" s="118">
        <v>74</v>
      </c>
      <c r="P75" s="16"/>
      <c r="Q75" s="16"/>
      <c r="R75" s="16"/>
      <c r="S75" s="95">
        <v>5</v>
      </c>
      <c r="T75" s="16"/>
      <c r="U75" s="57">
        <f t="shared" si="8"/>
        <v>81.677704194260485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'06 ABRIL (LUNES)'!M76</f>
        <v>645150.79999999981</v>
      </c>
      <c r="L76" s="16"/>
      <c r="M76" s="107">
        <f t="shared" si="6"/>
        <v>645275.79999999981</v>
      </c>
      <c r="N76" s="16"/>
      <c r="O76" s="118">
        <v>125</v>
      </c>
      <c r="P76" s="16"/>
      <c r="Q76" s="16"/>
      <c r="R76" s="16"/>
      <c r="S76" s="95">
        <f>+S68</f>
        <v>8</v>
      </c>
      <c r="T76" s="16"/>
      <c r="U76" s="57">
        <f t="shared" si="8"/>
        <v>86.230684326710815</v>
      </c>
      <c r="V76" s="58"/>
      <c r="W76" s="109"/>
      <c r="Y76" s="109"/>
      <c r="Z76" s="109"/>
    </row>
    <row r="77" spans="1:26" ht="12.75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'06 ABRIL (LUNES)'!M77</f>
        <v>710795.09999999974</v>
      </c>
      <c r="L77" s="16"/>
      <c r="M77" s="107">
        <f t="shared" si="6"/>
        <v>710913.09999999974</v>
      </c>
      <c r="N77" s="16"/>
      <c r="O77" s="118">
        <v>118</v>
      </c>
      <c r="P77" s="16"/>
      <c r="Q77" s="16"/>
      <c r="R77" s="16"/>
      <c r="S77" s="95">
        <f t="shared" si="7"/>
        <v>8</v>
      </c>
      <c r="T77" s="16"/>
      <c r="U77" s="57">
        <f t="shared" si="8"/>
        <v>80.866228070175438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'06 ABRIL (LUNES)'!M78</f>
        <v>670102.49999999965</v>
      </c>
      <c r="L78" s="16"/>
      <c r="M78" s="107">
        <f t="shared" si="6"/>
        <v>670190.49999999965</v>
      </c>
      <c r="N78" s="16"/>
      <c r="O78" s="118">
        <v>88</v>
      </c>
      <c r="P78" s="16"/>
      <c r="Q78" s="16"/>
      <c r="R78" s="16"/>
      <c r="S78" s="95">
        <f t="shared" si="7"/>
        <v>8</v>
      </c>
      <c r="T78" s="16"/>
      <c r="U78" s="57">
        <f t="shared" si="8"/>
        <v>64.327485380116968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'06 ABRIL (LUNES)'!M79</f>
        <v>669464.39999999956</v>
      </c>
      <c r="L79" s="16"/>
      <c r="M79" s="107">
        <f t="shared" si="6"/>
        <v>669583.39999999956</v>
      </c>
      <c r="N79" s="16"/>
      <c r="O79" s="118">
        <v>119</v>
      </c>
      <c r="P79" s="16"/>
      <c r="Q79" s="16"/>
      <c r="R79" s="16"/>
      <c r="S79" s="95">
        <f t="shared" si="7"/>
        <v>8</v>
      </c>
      <c r="T79" s="16"/>
      <c r="U79" s="57">
        <f t="shared" si="8"/>
        <v>82.638888888888886</v>
      </c>
      <c r="V79" s="58"/>
      <c r="W79" s="110"/>
      <c r="Y79" s="110"/>
      <c r="Z79" s="110"/>
    </row>
    <row r="80" spans="1:26" ht="12" customHeight="1" x14ac:dyDescent="0.2">
      <c r="A80" s="115" t="s">
        <v>110</v>
      </c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'06 ABRIL (LUNES)'!M80</f>
        <v>634114.7999999997</v>
      </c>
      <c r="L80" s="16"/>
      <c r="M80" s="107">
        <f t="shared" si="6"/>
        <v>634215.7999999997</v>
      </c>
      <c r="N80" s="16"/>
      <c r="O80" s="118">
        <v>101</v>
      </c>
      <c r="P80" s="16"/>
      <c r="Q80" s="16"/>
      <c r="R80" s="16"/>
      <c r="S80" s="95">
        <v>6</v>
      </c>
      <c r="T80" s="16"/>
      <c r="U80" s="57">
        <f t="shared" si="8"/>
        <v>91.089466089466086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'06 ABRIL (LUNES)'!M81</f>
        <v>698150.17999999982</v>
      </c>
      <c r="L81" s="16"/>
      <c r="M81" s="107">
        <f t="shared" si="6"/>
        <v>698285.17999999982</v>
      </c>
      <c r="N81" s="16"/>
      <c r="O81" s="118">
        <v>135</v>
      </c>
      <c r="P81" s="16"/>
      <c r="Q81" s="16"/>
      <c r="R81" s="16"/>
      <c r="S81" s="95">
        <f>+S68</f>
        <v>8</v>
      </c>
      <c r="T81" s="16"/>
      <c r="U81" s="57">
        <f t="shared" si="8"/>
        <v>85.22727272727272</v>
      </c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'06 ABRIL (LUNES)'!M82</f>
        <v>619729.29999999993</v>
      </c>
      <c r="L82" s="16"/>
      <c r="M82" s="107">
        <f t="shared" si="6"/>
        <v>619816.29999999993</v>
      </c>
      <c r="N82" s="16"/>
      <c r="O82" s="118">
        <v>87</v>
      </c>
      <c r="P82" s="16"/>
      <c r="Q82" s="16"/>
      <c r="R82" s="16"/>
      <c r="S82" s="95">
        <f t="shared" si="7"/>
        <v>8</v>
      </c>
      <c r="T82" s="16"/>
      <c r="U82" s="57">
        <f t="shared" si="8"/>
        <v>71.358267716535437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'06 ABRIL (LUNES)'!M83</f>
        <v>682610.50000000012</v>
      </c>
      <c r="L83" s="16"/>
      <c r="M83" s="107">
        <f t="shared" si="6"/>
        <v>682701.50000000012</v>
      </c>
      <c r="N83" s="16"/>
      <c r="O83" s="118">
        <v>91</v>
      </c>
      <c r="P83" s="16"/>
      <c r="Q83" s="16"/>
      <c r="R83" s="16"/>
      <c r="S83" s="95">
        <f t="shared" si="7"/>
        <v>8</v>
      </c>
      <c r="T83" s="16"/>
      <c r="U83" s="57">
        <f t="shared" si="8"/>
        <v>71.271929824561411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'06 ABRIL (LUNES)'!M84</f>
        <v>642745.49999999988</v>
      </c>
      <c r="L84" s="16"/>
      <c r="M84" s="107">
        <f t="shared" si="6"/>
        <v>642854.49999999988</v>
      </c>
      <c r="N84" s="16"/>
      <c r="O84" s="118">
        <v>109</v>
      </c>
      <c r="P84" s="16"/>
      <c r="Q84" s="16"/>
      <c r="R84" s="16"/>
      <c r="S84" s="95">
        <f t="shared" si="7"/>
        <v>8</v>
      </c>
      <c r="T84" s="16"/>
      <c r="U84" s="57">
        <f t="shared" si="8"/>
        <v>68.813131313131308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'06 ABRIL (LUNES)'!M85</f>
        <v>620510.73999999976</v>
      </c>
      <c r="L85" s="16"/>
      <c r="M85" s="107">
        <f t="shared" si="6"/>
        <v>620621.73999999976</v>
      </c>
      <c r="N85" s="16"/>
      <c r="O85" s="118">
        <v>111</v>
      </c>
      <c r="P85" s="16"/>
      <c r="Q85" s="16"/>
      <c r="R85" s="16"/>
      <c r="S85" s="95">
        <f t="shared" si="7"/>
        <v>8</v>
      </c>
      <c r="T85" s="16"/>
      <c r="U85" s="57">
        <f t="shared" si="8"/>
        <v>72.265625</v>
      </c>
      <c r="V85" s="58"/>
      <c r="W85" s="110"/>
      <c r="Y85" s="110"/>
      <c r="Z85" s="110"/>
    </row>
    <row r="86" spans="1:26" ht="12" customHeight="1" x14ac:dyDescent="0.2">
      <c r="A86" s="115" t="s">
        <v>57</v>
      </c>
      <c r="B86" s="12">
        <v>1</v>
      </c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'06 ABRIL (LUNES)'!M86</f>
        <v>643655</v>
      </c>
      <c r="L86" s="16"/>
      <c r="M86" s="107">
        <f t="shared" si="6"/>
        <v>643736</v>
      </c>
      <c r="N86" s="16"/>
      <c r="O86" s="118">
        <v>81</v>
      </c>
      <c r="P86" s="16"/>
      <c r="Q86" s="16"/>
      <c r="R86" s="16"/>
      <c r="S86" s="95">
        <f t="shared" si="7"/>
        <v>8</v>
      </c>
      <c r="T86" s="16"/>
      <c r="U86" s="57">
        <f t="shared" si="8"/>
        <v>56.249999999999993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'06 ABRIL (LUNES)'!M87</f>
        <v>375850.2</v>
      </c>
      <c r="L87" s="16"/>
      <c r="M87" s="107">
        <f t="shared" si="6"/>
        <v>375950.2</v>
      </c>
      <c r="N87" s="16"/>
      <c r="O87" s="118">
        <v>100</v>
      </c>
      <c r="P87" s="16"/>
      <c r="Q87" s="16"/>
      <c r="R87" s="16"/>
      <c r="S87" s="95">
        <f t="shared" si="7"/>
        <v>8</v>
      </c>
      <c r="T87" s="16"/>
      <c r="U87" s="57">
        <f t="shared" si="8"/>
        <v>68.306010928961754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'06 ABRIL (LUNES)'!M88</f>
        <v>399864</v>
      </c>
      <c r="L88" s="16"/>
      <c r="M88" s="107">
        <f t="shared" si="6"/>
        <v>399987</v>
      </c>
      <c r="N88" s="16"/>
      <c r="O88" s="118">
        <v>123</v>
      </c>
      <c r="P88" s="16"/>
      <c r="Q88" s="16"/>
      <c r="R88" s="16"/>
      <c r="S88" s="95">
        <f t="shared" si="7"/>
        <v>8</v>
      </c>
      <c r="T88" s="16"/>
      <c r="U88" s="57">
        <f t="shared" si="8"/>
        <v>80.078125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'06 ABRIL (LUNES)'!M89</f>
        <v>404035</v>
      </c>
      <c r="L89" s="16"/>
      <c r="M89" s="107">
        <f t="shared" si="6"/>
        <v>404180</v>
      </c>
      <c r="N89" s="16"/>
      <c r="O89" s="118">
        <v>145</v>
      </c>
      <c r="P89" s="16"/>
      <c r="Q89" s="16"/>
      <c r="R89" s="16"/>
      <c r="S89" s="95">
        <f t="shared" si="7"/>
        <v>8</v>
      </c>
      <c r="T89" s="16"/>
      <c r="U89" s="57">
        <f t="shared" si="8"/>
        <v>79.28696412948382</v>
      </c>
      <c r="V89" s="58"/>
      <c r="W89" s="110"/>
      <c r="Y89" s="110"/>
      <c r="Z89" s="110"/>
    </row>
    <row r="90" spans="1:26" ht="12" customHeight="1" x14ac:dyDescent="0.2">
      <c r="A90" s="115" t="s">
        <v>56</v>
      </c>
      <c r="B90" s="12"/>
      <c r="C90" s="12">
        <v>1</v>
      </c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'06 ABRIL (LUNES)'!M90</f>
        <v>387601.3</v>
      </c>
      <c r="L90" s="16"/>
      <c r="M90" s="107">
        <f t="shared" si="6"/>
        <v>387704.3</v>
      </c>
      <c r="N90" s="16"/>
      <c r="O90" s="118">
        <v>103</v>
      </c>
      <c r="P90" s="16"/>
      <c r="Q90" s="16"/>
      <c r="R90" s="16"/>
      <c r="S90" s="95">
        <f t="shared" si="7"/>
        <v>8</v>
      </c>
      <c r="T90" s="16"/>
      <c r="U90" s="57">
        <f t="shared" si="8"/>
        <v>63.112745098039213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78.24258636058552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94</v>
      </c>
      <c r="O108" s="197"/>
      <c r="P108" s="197"/>
      <c r="Q108" s="197"/>
      <c r="R108" s="8" t="s">
        <v>26</v>
      </c>
      <c r="S108" s="198" t="s">
        <v>100</v>
      </c>
      <c r="T108" s="197"/>
      <c r="U108" s="197"/>
      <c r="W108" s="8" t="s">
        <v>12</v>
      </c>
      <c r="X108" s="8"/>
      <c r="Y108" s="199">
        <v>46119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102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 t="s">
        <v>101</v>
      </c>
      <c r="B125" s="12"/>
      <c r="C125" s="12">
        <v>1</v>
      </c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'06 ABRIL (LUNES)'!M125</f>
        <v>486968.39999999997</v>
      </c>
      <c r="L125" s="16"/>
      <c r="M125" s="107">
        <f>K125+O125</f>
        <v>487045.39999999997</v>
      </c>
      <c r="N125" s="16"/>
      <c r="O125" s="118">
        <v>77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57.291666666666664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'06 ABRIL (LUNES)'!M126</f>
        <v>548221.6</v>
      </c>
      <c r="L126" s="16"/>
      <c r="M126" s="107">
        <f t="shared" ref="M126:M129" si="11">K126+O126</f>
        <v>548330.6</v>
      </c>
      <c r="N126" s="16"/>
      <c r="O126" s="118">
        <v>109</v>
      </c>
      <c r="P126" s="16"/>
      <c r="R126" s="16"/>
      <c r="S126" s="64">
        <f t="shared" si="9"/>
        <v>8</v>
      </c>
      <c r="T126" s="16"/>
      <c r="U126" s="57">
        <f t="shared" si="10"/>
        <v>75.694444444444443</v>
      </c>
      <c r="V126" s="16"/>
      <c r="W126" s="141"/>
      <c r="Y126" s="109"/>
      <c r="Z126" s="109"/>
    </row>
    <row r="127" spans="1:26" x14ac:dyDescent="0.2">
      <c r="A127" s="115" t="s">
        <v>101</v>
      </c>
      <c r="B127" s="12"/>
      <c r="C127" s="12">
        <v>1</v>
      </c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'06 ABRIL (LUNES)'!M127</f>
        <v>524722.4</v>
      </c>
      <c r="L127" s="16"/>
      <c r="M127" s="107">
        <f t="shared" si="11"/>
        <v>524787.4</v>
      </c>
      <c r="N127" s="16"/>
      <c r="O127" s="118">
        <v>65</v>
      </c>
      <c r="P127" s="16"/>
      <c r="R127" s="16"/>
      <c r="S127" s="64">
        <f t="shared" si="9"/>
        <v>8</v>
      </c>
      <c r="T127" s="16"/>
      <c r="U127" s="57">
        <f t="shared" si="10"/>
        <v>45.138888888888886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'06 ABRIL (LUNES)'!M128</f>
        <v>602442</v>
      </c>
      <c r="L128" s="16"/>
      <c r="M128" s="107">
        <f t="shared" si="11"/>
        <v>602544</v>
      </c>
      <c r="N128" s="16"/>
      <c r="O128" s="118">
        <v>102</v>
      </c>
      <c r="P128" s="16"/>
      <c r="R128" s="16"/>
      <c r="S128" s="64">
        <f t="shared" si="9"/>
        <v>8</v>
      </c>
      <c r="T128" s="16"/>
      <c r="U128" s="57">
        <f t="shared" si="10"/>
        <v>73.275862068965523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'06 ABRIL (LUNES)'!M129</f>
        <v>648750</v>
      </c>
      <c r="L129" s="16"/>
      <c r="M129" s="107">
        <f t="shared" si="11"/>
        <v>648838</v>
      </c>
      <c r="N129" s="16"/>
      <c r="O129" s="118">
        <v>88</v>
      </c>
      <c r="P129" s="16"/>
      <c r="R129" s="16"/>
      <c r="S129" s="64">
        <f t="shared" si="9"/>
        <v>8</v>
      </c>
      <c r="T129" s="16"/>
      <c r="U129" s="57">
        <f t="shared" si="10"/>
        <v>63.218390804597696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62.923850574712638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7.666666666666667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'06 ABRIL (LUNES)'!M140</f>
        <v>564819.2999999997</v>
      </c>
      <c r="L140" s="16"/>
      <c r="M140" s="107">
        <f>K140+O140</f>
        <v>564949.2999999997</v>
      </c>
      <c r="N140" s="16"/>
      <c r="O140" s="118">
        <v>130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94.696969696969703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'06 ABRIL (LUNES)'!M141</f>
        <v>655475.20000000019</v>
      </c>
      <c r="L141" s="16"/>
      <c r="M141" s="107">
        <f t="shared" ref="M141:M148" si="13">K141+O141</f>
        <v>655553.20000000019</v>
      </c>
      <c r="N141" s="16"/>
      <c r="O141" s="118">
        <v>78</v>
      </c>
      <c r="P141" s="16"/>
      <c r="R141" s="58"/>
      <c r="S141" s="64">
        <v>5</v>
      </c>
      <c r="T141" s="58"/>
      <c r="U141" s="57">
        <f t="shared" si="12"/>
        <v>95.9409594095941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'06 ABRIL (LUNES)'!M142</f>
        <v>565441.29999999981</v>
      </c>
      <c r="L142" s="16"/>
      <c r="M142" s="107">
        <f t="shared" si="13"/>
        <v>565567.29999999981</v>
      </c>
      <c r="N142" s="16"/>
      <c r="O142" s="118">
        <v>126</v>
      </c>
      <c r="P142" s="16"/>
      <c r="R142" s="58"/>
      <c r="S142" s="64">
        <f>+S139</f>
        <v>8</v>
      </c>
      <c r="T142" s="58"/>
      <c r="U142" s="57">
        <f t="shared" si="12"/>
        <v>91.463414634146346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'06 ABRIL (LUNES)'!M143</f>
        <v>574247.79999999946</v>
      </c>
      <c r="L143" s="16"/>
      <c r="M143" s="107">
        <f t="shared" si="13"/>
        <v>574369.79999999946</v>
      </c>
      <c r="N143" s="16"/>
      <c r="O143" s="118">
        <v>122</v>
      </c>
      <c r="P143" s="16"/>
      <c r="R143" s="58"/>
      <c r="S143" s="64">
        <f t="shared" ref="S143:S148" si="14">+S142</f>
        <v>8</v>
      </c>
      <c r="T143" s="58"/>
      <c r="U143" s="57">
        <f t="shared" si="12"/>
        <v>84.161147902869757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'06 ABRIL (LUNES)'!M144</f>
        <v>569563.2999999997</v>
      </c>
      <c r="L144" s="16"/>
      <c r="M144" s="107">
        <f t="shared" si="13"/>
        <v>569687.2999999997</v>
      </c>
      <c r="N144" s="16"/>
      <c r="O144" s="118">
        <v>124</v>
      </c>
      <c r="P144" s="16"/>
      <c r="R144" s="58"/>
      <c r="S144" s="64">
        <f t="shared" si="14"/>
        <v>8</v>
      </c>
      <c r="T144" s="58"/>
      <c r="U144" s="57">
        <f t="shared" si="12"/>
        <v>87.868480725623584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'06 ABRIL (LUNES)'!M145</f>
        <v>600570.99999999953</v>
      </c>
      <c r="L145" s="16"/>
      <c r="M145" s="107">
        <f t="shared" si="13"/>
        <v>600674.99999999953</v>
      </c>
      <c r="N145" s="16"/>
      <c r="O145" s="118">
        <v>104</v>
      </c>
      <c r="P145" s="16"/>
      <c r="R145" s="58"/>
      <c r="S145" s="64">
        <f t="shared" si="14"/>
        <v>8</v>
      </c>
      <c r="T145" s="58"/>
      <c r="U145" s="57">
        <f t="shared" si="12"/>
        <v>71.507150715071504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'06 ABRIL (LUNES)'!M146</f>
        <v>555194.33999999973</v>
      </c>
      <c r="L146" s="16"/>
      <c r="M146" s="107">
        <f t="shared" si="13"/>
        <v>555300.33999999973</v>
      </c>
      <c r="N146" s="16"/>
      <c r="O146" s="118">
        <v>106</v>
      </c>
      <c r="P146" s="16"/>
      <c r="R146" s="58"/>
      <c r="S146" s="64">
        <f t="shared" si="14"/>
        <v>8</v>
      </c>
      <c r="T146" s="58"/>
      <c r="U146" s="57">
        <f t="shared" si="12"/>
        <v>73.611111111111114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'06 ABRIL (LUNES)'!M147</f>
        <v>573191.59999999928</v>
      </c>
      <c r="L147" s="16"/>
      <c r="M147" s="107">
        <f t="shared" si="13"/>
        <v>573273.59999999928</v>
      </c>
      <c r="N147" s="16"/>
      <c r="O147" s="118">
        <v>82</v>
      </c>
      <c r="P147" s="16"/>
      <c r="R147" s="58"/>
      <c r="S147" s="64">
        <f t="shared" si="14"/>
        <v>8</v>
      </c>
      <c r="T147" s="58"/>
      <c r="U147" s="57">
        <f t="shared" si="12"/>
        <v>56.01092896174864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'06 ABRIL (LUNES)'!M148</f>
        <v>609228.39999999967</v>
      </c>
      <c r="L148" s="16"/>
      <c r="M148" s="107">
        <f t="shared" si="13"/>
        <v>609329.39999999967</v>
      </c>
      <c r="N148" s="16"/>
      <c r="O148" s="118">
        <v>101</v>
      </c>
      <c r="P148" s="16"/>
      <c r="R148" s="58"/>
      <c r="S148" s="64">
        <f t="shared" si="14"/>
        <v>8</v>
      </c>
      <c r="T148" s="58"/>
      <c r="U148" s="57">
        <f t="shared" si="12"/>
        <v>67.876344086021504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80.348500804795137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8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'06 ABRIL (LUNES)'!M158</f>
        <v>362754.6</v>
      </c>
      <c r="L158" s="16"/>
      <c r="M158" s="107">
        <f t="shared" ref="M158:M179" si="15">K158+O158</f>
        <v>362900.6</v>
      </c>
      <c r="N158" s="16"/>
      <c r="O158" s="118">
        <v>146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76.041666666666657</v>
      </c>
      <c r="V158" s="58"/>
      <c r="Y158" s="109"/>
      <c r="Z158" s="109"/>
    </row>
    <row r="159" spans="1:26" x14ac:dyDescent="0.2">
      <c r="A159" s="145" t="s">
        <v>92</v>
      </c>
      <c r="B159" s="146">
        <v>1</v>
      </c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'06 ABRIL (LUNES)'!M159</f>
        <v>347016</v>
      </c>
      <c r="L159" s="16"/>
      <c r="M159" s="107">
        <f t="shared" si="15"/>
        <v>347126</v>
      </c>
      <c r="N159" s="16"/>
      <c r="O159" s="118">
        <v>110</v>
      </c>
      <c r="P159" s="16"/>
      <c r="Q159" s="16"/>
      <c r="R159" s="16"/>
      <c r="S159" s="64">
        <f t="shared" si="16"/>
        <v>8</v>
      </c>
      <c r="T159" s="16"/>
      <c r="U159" s="57">
        <f t="shared" si="17"/>
        <v>81.845238095238102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'06 ABRIL (LUNES)'!M160</f>
        <v>376232.3</v>
      </c>
      <c r="L160" s="16"/>
      <c r="M160" s="107">
        <f t="shared" si="15"/>
        <v>376368.3</v>
      </c>
      <c r="N160" s="16"/>
      <c r="O160" s="118">
        <v>136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74.561403508771932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'06 ABRIL (LUNES)'!M161</f>
        <v>380845</v>
      </c>
      <c r="L161" s="16"/>
      <c r="M161" s="107">
        <f t="shared" si="15"/>
        <v>380979</v>
      </c>
      <c r="N161" s="16"/>
      <c r="O161" s="118">
        <v>134</v>
      </c>
      <c r="P161" s="16"/>
      <c r="Q161" s="16"/>
      <c r="R161" s="16"/>
      <c r="S161" s="64">
        <f t="shared" si="16"/>
        <v>8</v>
      </c>
      <c r="T161" s="16"/>
      <c r="U161" s="57">
        <f t="shared" si="17"/>
        <v>79.761904761904759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'06 ABRIL (LUNES)'!M162</f>
        <v>375947.5</v>
      </c>
      <c r="L162" s="16"/>
      <c r="M162" s="107">
        <f t="shared" si="15"/>
        <v>376089.5</v>
      </c>
      <c r="N162" s="16"/>
      <c r="O162" s="118">
        <v>142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92.447916666666671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'06 ABRIL (LUNES)'!M163</f>
        <v>378115.1</v>
      </c>
      <c r="L163" s="16"/>
      <c r="M163" s="107">
        <f t="shared" si="15"/>
        <v>378257.1</v>
      </c>
      <c r="N163" s="16"/>
      <c r="O163" s="118">
        <v>142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88.308457711442784</v>
      </c>
      <c r="V163" s="58"/>
      <c r="Y163" s="109"/>
      <c r="Z163" s="109"/>
    </row>
    <row r="164" spans="1:26" x14ac:dyDescent="0.2">
      <c r="A164" s="145" t="s">
        <v>92</v>
      </c>
      <c r="B164" s="146">
        <v>1</v>
      </c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'06 ABRIL (LUNES)'!M164</f>
        <v>594840.7999999997</v>
      </c>
      <c r="L164" s="16"/>
      <c r="M164" s="107">
        <f t="shared" si="15"/>
        <v>594932.7999999997</v>
      </c>
      <c r="N164" s="16"/>
      <c r="O164" s="118">
        <v>92</v>
      </c>
      <c r="P164" s="16"/>
      <c r="Q164" s="16"/>
      <c r="R164" s="16"/>
      <c r="S164" s="64">
        <f t="shared" si="16"/>
        <v>8</v>
      </c>
      <c r="T164" s="16"/>
      <c r="U164" s="57">
        <f t="shared" si="17"/>
        <v>63.465783664459167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'06 ABRIL (LUNES)'!M165</f>
        <v>570995.39999999967</v>
      </c>
      <c r="L165" s="16"/>
      <c r="M165" s="107">
        <f t="shared" si="15"/>
        <v>571128.39999999967</v>
      </c>
      <c r="N165" s="16"/>
      <c r="O165" s="118">
        <v>133</v>
      </c>
      <c r="P165" s="16"/>
      <c r="Q165" s="16"/>
      <c r="R165" s="16"/>
      <c r="S165" s="64">
        <f t="shared" si="16"/>
        <v>8</v>
      </c>
      <c r="T165" s="16"/>
      <c r="U165" s="57">
        <f t="shared" si="17"/>
        <v>91.749448123620311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'06 ABRIL (LUNES)'!M166</f>
        <v>618715.29999999946</v>
      </c>
      <c r="L166" s="16"/>
      <c r="M166" s="107">
        <f t="shared" si="15"/>
        <v>618808.29999999946</v>
      </c>
      <c r="N166" s="16"/>
      <c r="O166" s="118">
        <v>93</v>
      </c>
      <c r="P166" s="16"/>
      <c r="Q166" s="16"/>
      <c r="R166" s="16"/>
      <c r="S166" s="64">
        <f t="shared" si="16"/>
        <v>8</v>
      </c>
      <c r="T166" s="16"/>
      <c r="U166" s="57">
        <f t="shared" si="17"/>
        <v>63.733552631578952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'06 ABRIL (LUNES)'!M167</f>
        <v>585498.89999999909</v>
      </c>
      <c r="L167" s="16"/>
      <c r="M167" s="107">
        <f t="shared" si="15"/>
        <v>585579.89999999909</v>
      </c>
      <c r="N167" s="16"/>
      <c r="O167" s="118">
        <v>81</v>
      </c>
      <c r="P167" s="16"/>
      <c r="Q167" s="16"/>
      <c r="R167" s="16"/>
      <c r="S167" s="64">
        <f t="shared" si="16"/>
        <v>8</v>
      </c>
      <c r="T167" s="16"/>
      <c r="U167" s="57">
        <f t="shared" si="17"/>
        <v>59.21052631578948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'06 ABRIL (LUNES)'!M168</f>
        <v>581979.69999999995</v>
      </c>
      <c r="L168" s="16"/>
      <c r="M168" s="107">
        <f t="shared" si="15"/>
        <v>582103.69999999995</v>
      </c>
      <c r="N168" s="16"/>
      <c r="O168" s="118">
        <v>124</v>
      </c>
      <c r="P168" s="16"/>
      <c r="Q168" s="16"/>
      <c r="R168" s="16"/>
      <c r="S168" s="64">
        <f t="shared" si="16"/>
        <v>8</v>
      </c>
      <c r="T168" s="16"/>
      <c r="U168" s="57">
        <f t="shared" si="17"/>
        <v>86.111111111111114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'06 ABRIL (LUNES)'!M169</f>
        <v>553823.99999999977</v>
      </c>
      <c r="L169" s="16"/>
      <c r="M169" s="107">
        <f t="shared" si="15"/>
        <v>553948.99999999977</v>
      </c>
      <c r="N169" s="16"/>
      <c r="O169" s="118">
        <v>125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84.550865800865793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'06 ABRIL (LUNES)'!M170</f>
        <v>613550.60000000009</v>
      </c>
      <c r="L170" s="16"/>
      <c r="M170" s="107">
        <f t="shared" si="15"/>
        <v>613663.60000000009</v>
      </c>
      <c r="N170" s="16"/>
      <c r="O170" s="118">
        <v>113</v>
      </c>
      <c r="P170" s="16"/>
      <c r="Q170" s="16"/>
      <c r="R170" s="16"/>
      <c r="S170" s="64">
        <f t="shared" si="16"/>
        <v>8</v>
      </c>
      <c r="T170" s="16"/>
      <c r="U170" s="57">
        <f t="shared" si="17"/>
        <v>71.338383838383848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'06 ABRIL (LUNES)'!M171</f>
        <v>545452.69999999949</v>
      </c>
      <c r="L171" s="16"/>
      <c r="M171" s="107">
        <f t="shared" si="15"/>
        <v>545535.69999999949</v>
      </c>
      <c r="N171" s="16"/>
      <c r="O171" s="118">
        <v>83</v>
      </c>
      <c r="P171" s="16"/>
      <c r="Q171" s="16"/>
      <c r="R171" s="16"/>
      <c r="S171" s="64">
        <f t="shared" si="16"/>
        <v>8</v>
      </c>
      <c r="T171" s="16"/>
      <c r="U171" s="57">
        <f t="shared" si="17"/>
        <v>68.077427821522306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'06 ABRIL (LUNES)'!M172</f>
        <v>602502.09999999974</v>
      </c>
      <c r="L172" s="16"/>
      <c r="M172" s="107">
        <f t="shared" si="15"/>
        <v>602624.09999999974</v>
      </c>
      <c r="N172" s="16"/>
      <c r="O172" s="118">
        <v>122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95.551378446115294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'06 ABRIL (LUNES)'!M173</f>
        <v>570446.49999999977</v>
      </c>
      <c r="L173" s="16"/>
      <c r="M173" s="107">
        <f t="shared" si="15"/>
        <v>570558.49999999977</v>
      </c>
      <c r="N173" s="16"/>
      <c r="O173" s="118">
        <v>112</v>
      </c>
      <c r="P173" s="16"/>
      <c r="Q173" s="16"/>
      <c r="R173" s="16"/>
      <c r="S173" s="64">
        <f t="shared" si="16"/>
        <v>8</v>
      </c>
      <c r="T173" s="16"/>
      <c r="U173" s="57">
        <f t="shared" si="17"/>
        <v>70.707070707070713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'06 ABRIL (LUNES)'!M174</f>
        <v>548419.29999999935</v>
      </c>
      <c r="L174" s="16"/>
      <c r="M174" s="107">
        <f>K174+O174</f>
        <v>548548.29999999935</v>
      </c>
      <c r="N174" s="16"/>
      <c r="O174" s="118">
        <v>129</v>
      </c>
      <c r="P174" s="16"/>
      <c r="Q174" s="16"/>
      <c r="R174" s="16"/>
      <c r="S174" s="64">
        <f t="shared" si="16"/>
        <v>8</v>
      </c>
      <c r="T174" s="16"/>
      <c r="U174" s="57">
        <f>O174/(H174*60*S174)*100000</f>
        <v>83.984375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'06 ABRIL (LUNES)'!M175</f>
        <v>570976.19999999949</v>
      </c>
      <c r="L175" s="16"/>
      <c r="M175" s="107">
        <f>K175+O175</f>
        <v>571099.19999999949</v>
      </c>
      <c r="N175" s="16"/>
      <c r="O175" s="118">
        <v>123</v>
      </c>
      <c r="P175" s="16"/>
      <c r="Q175" s="16"/>
      <c r="R175" s="16"/>
      <c r="S175" s="64">
        <f t="shared" si="16"/>
        <v>8</v>
      </c>
      <c r="T175" s="16"/>
      <c r="U175" s="57">
        <f>O175/(H175*60*S175)*100000</f>
        <v>85.416666666666671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'06 ABRIL (LUNES)'!M176</f>
        <v>349237.5</v>
      </c>
      <c r="L176" s="16"/>
      <c r="M176" s="107">
        <f t="shared" si="15"/>
        <v>349347.5</v>
      </c>
      <c r="N176" s="16"/>
      <c r="O176" s="118">
        <v>110</v>
      </c>
      <c r="P176" s="16"/>
      <c r="Q176" s="16"/>
      <c r="R176" s="16"/>
      <c r="S176" s="64">
        <f t="shared" si="16"/>
        <v>8</v>
      </c>
      <c r="T176" s="16"/>
      <c r="U176" s="57">
        <f t="shared" si="17"/>
        <v>75.136612021857928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'06 ABRIL (LUNES)'!M177</f>
        <v>368248.60000000003</v>
      </c>
      <c r="L177" s="16"/>
      <c r="M177" s="107">
        <f t="shared" si="15"/>
        <v>368392.60000000003</v>
      </c>
      <c r="N177" s="16"/>
      <c r="O177" s="118">
        <v>144</v>
      </c>
      <c r="P177" s="16"/>
      <c r="Q177" s="16"/>
      <c r="R177" s="16"/>
      <c r="S177" s="64">
        <f t="shared" si="16"/>
        <v>8</v>
      </c>
      <c r="T177" s="16"/>
      <c r="U177" s="57">
        <f t="shared" si="17"/>
        <v>93.75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'06 ABRIL (LUNES)'!M178</f>
        <v>377969</v>
      </c>
      <c r="L178" s="16"/>
      <c r="M178" s="107">
        <f t="shared" si="15"/>
        <v>378124</v>
      </c>
      <c r="N178" s="16"/>
      <c r="O178" s="118">
        <v>155</v>
      </c>
      <c r="P178" s="16"/>
      <c r="Q178" s="16"/>
      <c r="R178" s="16"/>
      <c r="S178" s="64">
        <f t="shared" si="16"/>
        <v>8</v>
      </c>
      <c r="T178" s="16"/>
      <c r="U178" s="57">
        <f t="shared" si="17"/>
        <v>84.755030621172352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'06 ABRIL (LUNES)'!M179</f>
        <v>360619</v>
      </c>
      <c r="L179" s="16"/>
      <c r="M179" s="107">
        <f t="shared" si="15"/>
        <v>360727</v>
      </c>
      <c r="N179" s="16"/>
      <c r="O179" s="118">
        <v>108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66.17647058823529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78.940058671324564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2" customHeight="1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2" customHeight="1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2" customHeight="1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ht="12" customHeight="1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ht="12" customHeight="1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2" customHeight="1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2" customHeight="1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ht="12" customHeight="1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2" customHeight="1" thickBot="1" x14ac:dyDescent="0.25">
      <c r="S191" s="32"/>
      <c r="T191" s="32"/>
      <c r="U191" s="32"/>
      <c r="V191" s="32"/>
      <c r="Y191" s="109"/>
      <c r="Z191" s="109"/>
    </row>
    <row r="192" spans="1:26" ht="12" customHeight="1" thickBot="1" x14ac:dyDescent="0.25">
      <c r="S192" s="58"/>
      <c r="T192" s="58"/>
      <c r="U192" s="15"/>
      <c r="V192" s="58"/>
      <c r="Y192" s="110"/>
      <c r="Z192" s="110"/>
    </row>
    <row r="193" spans="1:26" ht="12" customHeight="1" x14ac:dyDescent="0.2">
      <c r="Y193" s="109"/>
      <c r="Z193" s="109"/>
    </row>
    <row r="194" spans="1:26" ht="12" customHeight="1" x14ac:dyDescent="0.2">
      <c r="Y194" s="109"/>
      <c r="Z194" s="109"/>
    </row>
    <row r="195" spans="1:26" ht="12" customHeight="1" x14ac:dyDescent="0.2"/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103</v>
      </c>
      <c r="O197" s="197"/>
      <c r="P197" s="197"/>
      <c r="Q197" s="197"/>
      <c r="R197" s="8" t="s">
        <v>26</v>
      </c>
      <c r="S197" s="198" t="s">
        <v>100</v>
      </c>
      <c r="T197" s="197"/>
      <c r="U197" s="197"/>
      <c r="W197" s="8" t="s">
        <v>12</v>
      </c>
      <c r="X197" s="8"/>
      <c r="Y197" s="199">
        <v>46119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107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7.6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'06 ABRIL (LUNES)'!M214</f>
        <v>491820.6</v>
      </c>
      <c r="L214" s="16"/>
      <c r="M214" s="107">
        <f>K214+O214</f>
        <v>491925.6</v>
      </c>
      <c r="N214" s="16"/>
      <c r="O214" s="118">
        <v>105</v>
      </c>
      <c r="P214" s="16"/>
      <c r="R214" s="16"/>
      <c r="S214" s="95">
        <f t="shared" ref="S214:S217" si="18">+S213</f>
        <v>8</v>
      </c>
      <c r="T214" s="16"/>
      <c r="U214" s="57">
        <f t="shared" ref="U214:U218" si="19">O214/(H214*60*S214)*100000</f>
        <v>78.125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'06 ABRIL (LUNES)'!M215</f>
        <v>550497</v>
      </c>
      <c r="L215" s="16"/>
      <c r="M215" s="107">
        <f t="shared" ref="M215:M218" si="20">K215+O215</f>
        <v>550615</v>
      </c>
      <c r="N215" s="16"/>
      <c r="O215" s="118">
        <v>118</v>
      </c>
      <c r="P215" s="16"/>
      <c r="R215" s="16"/>
      <c r="S215" s="95">
        <f t="shared" si="18"/>
        <v>8</v>
      </c>
      <c r="T215" s="16"/>
      <c r="U215" s="57">
        <f t="shared" si="19"/>
        <v>81.944444444444443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'06 ABRIL (LUNES)'!M216</f>
        <v>531762</v>
      </c>
      <c r="L216" s="16"/>
      <c r="M216" s="107">
        <f t="shared" si="20"/>
        <v>531873</v>
      </c>
      <c r="N216" s="16"/>
      <c r="O216" s="118">
        <v>111</v>
      </c>
      <c r="P216" s="16"/>
      <c r="R216" s="16"/>
      <c r="S216" s="95">
        <f t="shared" si="18"/>
        <v>8</v>
      </c>
      <c r="T216" s="16"/>
      <c r="U216" s="57">
        <f t="shared" si="19"/>
        <v>77.083333333333329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'06 ABRIL (LUNES)'!M217</f>
        <v>608042</v>
      </c>
      <c r="L217" s="16"/>
      <c r="M217" s="107">
        <f t="shared" si="20"/>
        <v>608177</v>
      </c>
      <c r="N217" s="16"/>
      <c r="O217" s="118">
        <v>135</v>
      </c>
      <c r="P217" s="16"/>
      <c r="R217" s="16"/>
      <c r="S217" s="95">
        <f t="shared" si="18"/>
        <v>8</v>
      </c>
      <c r="T217" s="16"/>
      <c r="U217" s="57">
        <f t="shared" si="19"/>
        <v>96.982758620689651</v>
      </c>
      <c r="V217" s="16"/>
      <c r="W217" s="141"/>
      <c r="Y217" s="109"/>
      <c r="Z217" s="109"/>
    </row>
    <row r="218" spans="1:26" x14ac:dyDescent="0.2">
      <c r="A218" s="115" t="s">
        <v>104</v>
      </c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'06 ABRIL (LUNES)'!M218</f>
        <v>659612</v>
      </c>
      <c r="L218" s="16"/>
      <c r="M218" s="107">
        <f t="shared" si="20"/>
        <v>659707</v>
      </c>
      <c r="N218" s="16"/>
      <c r="O218" s="118">
        <v>95</v>
      </c>
      <c r="P218" s="16"/>
      <c r="R218" s="16"/>
      <c r="S218" s="95">
        <v>6</v>
      </c>
      <c r="T218" s="16"/>
      <c r="U218" s="57">
        <f t="shared" si="19"/>
        <v>90.996168582375475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O220" s="149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85.026340996168571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8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'06 ABRIL (LUNES)'!M229</f>
        <v>564992.19999999995</v>
      </c>
      <c r="L229" s="16"/>
      <c r="M229" s="107">
        <f>K229+O229</f>
        <v>565120.19999999995</v>
      </c>
      <c r="N229" s="16"/>
      <c r="O229" s="118">
        <v>128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93.240093240093245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'06 ABRIL (LUNES)'!M230</f>
        <v>655606.69999999995</v>
      </c>
      <c r="L230" s="16"/>
      <c r="M230" s="107">
        <f t="shared" ref="M230:M237" si="22">K230+O230</f>
        <v>655706.69999999995</v>
      </c>
      <c r="N230" s="16"/>
      <c r="O230" s="118">
        <v>100</v>
      </c>
      <c r="P230" s="16"/>
      <c r="R230" s="58"/>
      <c r="S230" s="95">
        <f t="shared" ref="S230:S237" si="23">+S229</f>
        <v>8</v>
      </c>
      <c r="T230" s="58"/>
      <c r="U230" s="57">
        <f t="shared" si="21"/>
        <v>76.875768757687581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'06 ABRIL (LUNES)'!M231</f>
        <v>569761.89999999991</v>
      </c>
      <c r="L231" s="16"/>
      <c r="M231" s="107">
        <f t="shared" si="22"/>
        <v>569889.89999999991</v>
      </c>
      <c r="N231" s="16"/>
      <c r="O231" s="118">
        <v>128</v>
      </c>
      <c r="P231" s="16"/>
      <c r="R231" s="58"/>
      <c r="S231" s="95">
        <f t="shared" si="23"/>
        <v>8</v>
      </c>
      <c r="T231" s="58"/>
      <c r="U231" s="57">
        <f t="shared" si="21"/>
        <v>92.915214866434383</v>
      </c>
      <c r="V231" s="58"/>
      <c r="W231" s="141"/>
      <c r="Y231" s="110"/>
      <c r="Z231" s="110"/>
    </row>
    <row r="232" spans="1:26" x14ac:dyDescent="0.2">
      <c r="A232" s="115" t="s">
        <v>105</v>
      </c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'06 ABRIL (LUNES)'!M232</f>
        <v>575858.70000000007</v>
      </c>
      <c r="L232" s="16"/>
      <c r="M232" s="107">
        <f t="shared" si="22"/>
        <v>575952.70000000007</v>
      </c>
      <c r="N232" s="16"/>
      <c r="O232" s="118">
        <v>94</v>
      </c>
      <c r="P232" s="16"/>
      <c r="R232" s="58"/>
      <c r="S232" s="95">
        <f t="shared" si="23"/>
        <v>8</v>
      </c>
      <c r="T232" s="58"/>
      <c r="U232" s="57">
        <f t="shared" si="21"/>
        <v>64.845474613686534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'06 ABRIL (LUNES)'!M233</f>
        <v>569221.5</v>
      </c>
      <c r="L233" s="16"/>
      <c r="M233" s="107">
        <f t="shared" si="22"/>
        <v>569336.5</v>
      </c>
      <c r="N233" s="16"/>
      <c r="O233" s="118">
        <v>115</v>
      </c>
      <c r="P233" s="16"/>
      <c r="R233" s="58"/>
      <c r="S233" s="95">
        <f t="shared" si="23"/>
        <v>8</v>
      </c>
      <c r="T233" s="58"/>
      <c r="U233" s="57">
        <f t="shared" si="21"/>
        <v>81.490929705215422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'06 ABRIL (LUNES)'!M234</f>
        <v>596211.6</v>
      </c>
      <c r="L234" s="16"/>
      <c r="M234" s="107">
        <f t="shared" si="22"/>
        <v>596315.6</v>
      </c>
      <c r="N234" s="16"/>
      <c r="O234" s="118">
        <v>104</v>
      </c>
      <c r="P234" s="16"/>
      <c r="R234" s="58"/>
      <c r="S234" s="95">
        <f t="shared" si="23"/>
        <v>8</v>
      </c>
      <c r="T234" s="58"/>
      <c r="U234" s="57">
        <f t="shared" si="21"/>
        <v>71.507150715071504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'06 ABRIL (LUNES)'!M235</f>
        <v>553989.5</v>
      </c>
      <c r="L235" s="16"/>
      <c r="M235" s="107">
        <f t="shared" si="22"/>
        <v>554116.5</v>
      </c>
      <c r="N235" s="16"/>
      <c r="O235" s="118">
        <v>127</v>
      </c>
      <c r="P235" s="16"/>
      <c r="R235" s="58"/>
      <c r="S235" s="95">
        <f t="shared" si="23"/>
        <v>8</v>
      </c>
      <c r="T235" s="58"/>
      <c r="U235" s="57">
        <f t="shared" si="21"/>
        <v>88.194444444444443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'06 ABRIL (LUNES)'!M236</f>
        <v>571800</v>
      </c>
      <c r="L236" s="16"/>
      <c r="M236" s="107">
        <f t="shared" si="22"/>
        <v>571898</v>
      </c>
      <c r="N236" s="16"/>
      <c r="O236" s="118">
        <v>98</v>
      </c>
      <c r="P236" s="16"/>
      <c r="R236" s="58"/>
      <c r="S236" s="95">
        <f t="shared" si="23"/>
        <v>8</v>
      </c>
      <c r="T236" s="58"/>
      <c r="U236" s="57">
        <f t="shared" si="21"/>
        <v>66.939890710382514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'06 ABRIL (LUNES)'!M237</f>
        <v>607635</v>
      </c>
      <c r="L237" s="16"/>
      <c r="M237" s="107">
        <f t="shared" si="22"/>
        <v>607745</v>
      </c>
      <c r="N237" s="16"/>
      <c r="O237" s="118">
        <v>110</v>
      </c>
      <c r="P237" s="16"/>
      <c r="R237" s="58"/>
      <c r="S237" s="95">
        <f t="shared" si="23"/>
        <v>8</v>
      </c>
      <c r="T237" s="58"/>
      <c r="U237" s="57">
        <f t="shared" si="21"/>
        <v>73.924731182795696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78.881522026201253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8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'06 ABRIL (LUNES)'!M247</f>
        <v>363003</v>
      </c>
      <c r="L247" s="16"/>
      <c r="M247" s="107">
        <f t="shared" ref="M247:M268" si="24">K247+O247</f>
        <v>363143</v>
      </c>
      <c r="N247" s="16"/>
      <c r="O247" s="118">
        <v>140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72.916666666666671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'06 ABRIL (LUNES)'!M248</f>
        <v>342627</v>
      </c>
      <c r="L248" s="16"/>
      <c r="M248" s="107">
        <f t="shared" si="24"/>
        <v>342770</v>
      </c>
      <c r="N248" s="16"/>
      <c r="O248" s="118">
        <v>143</v>
      </c>
      <c r="P248" s="16"/>
      <c r="Q248" s="16"/>
      <c r="R248" s="16"/>
      <c r="S248" s="95">
        <f t="shared" si="25"/>
        <v>8</v>
      </c>
      <c r="T248" s="16"/>
      <c r="U248" s="57">
        <f t="shared" si="26"/>
        <v>106.39880952380953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'06 ABRIL (LUNES)'!M249</f>
        <v>373465</v>
      </c>
      <c r="L249" s="16"/>
      <c r="M249" s="107">
        <f t="shared" si="24"/>
        <v>373604</v>
      </c>
      <c r="N249" s="16"/>
      <c r="O249" s="118">
        <v>139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76.206140350877192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'06 ABRIL (LUNES)'!M250</f>
        <v>379356</v>
      </c>
      <c r="L250" s="16"/>
      <c r="M250" s="107">
        <f t="shared" si="24"/>
        <v>379497</v>
      </c>
      <c r="N250" s="16"/>
      <c r="O250" s="118">
        <v>141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83.928571428571431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'06 ABRIL (LUNES)'!M251</f>
        <v>372932</v>
      </c>
      <c r="L251" s="16"/>
      <c r="M251" s="107">
        <f t="shared" si="24"/>
        <v>373078</v>
      </c>
      <c r="N251" s="16"/>
      <c r="O251" s="118">
        <v>146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95.052083333333343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'06 ABRIL (LUNES)'!M252</f>
        <v>378438</v>
      </c>
      <c r="L252" s="16"/>
      <c r="M252" s="107">
        <f t="shared" si="24"/>
        <v>378567</v>
      </c>
      <c r="N252" s="16"/>
      <c r="O252" s="118">
        <v>129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80.223880597014926</v>
      </c>
      <c r="V252" s="58"/>
      <c r="Y252" s="109"/>
      <c r="Z252" s="109"/>
    </row>
    <row r="253" spans="1:26" x14ac:dyDescent="0.2">
      <c r="A253" s="145" t="s">
        <v>105</v>
      </c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'06 ABRIL (LUNES)'!M253</f>
        <v>607227.49999999988</v>
      </c>
      <c r="L253" s="16"/>
      <c r="M253" s="107">
        <f t="shared" si="24"/>
        <v>607332.49999999988</v>
      </c>
      <c r="N253" s="16"/>
      <c r="O253" s="118">
        <v>105</v>
      </c>
      <c r="P253" s="16"/>
      <c r="Q253" s="16"/>
      <c r="R253" s="16"/>
      <c r="S253" s="95">
        <f t="shared" si="25"/>
        <v>8</v>
      </c>
      <c r="T253" s="16"/>
      <c r="U253" s="57">
        <f t="shared" si="26"/>
        <v>72.433774834437088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'06 ABRIL (LUNES)'!M254</f>
        <v>578900.19999999995</v>
      </c>
      <c r="L254" s="16"/>
      <c r="M254" s="107">
        <f t="shared" si="24"/>
        <v>579029.19999999995</v>
      </c>
      <c r="N254" s="16"/>
      <c r="O254" s="118">
        <v>129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88.990066225165563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'06 ABRIL (LUNES)'!M255</f>
        <v>632422.19999999995</v>
      </c>
      <c r="L255" s="16"/>
      <c r="M255" s="107">
        <f t="shared" si="24"/>
        <v>632545.19999999995</v>
      </c>
      <c r="N255" s="16"/>
      <c r="O255" s="118">
        <v>123</v>
      </c>
      <c r="P255" s="16"/>
      <c r="Q255" s="16"/>
      <c r="R255" s="16"/>
      <c r="S255" s="95">
        <f t="shared" si="25"/>
        <v>8</v>
      </c>
      <c r="T255" s="16"/>
      <c r="U255" s="57">
        <f t="shared" si="26"/>
        <v>84.29276315789474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'06 ABRIL (LUNES)'!M256</f>
        <v>596671</v>
      </c>
      <c r="L256" s="16"/>
      <c r="M256" s="107">
        <f t="shared" si="24"/>
        <v>596785</v>
      </c>
      <c r="N256" s="16"/>
      <c r="O256" s="118">
        <v>114</v>
      </c>
      <c r="P256" s="16"/>
      <c r="Q256" s="16"/>
      <c r="R256" s="16"/>
      <c r="S256" s="95">
        <f t="shared" si="25"/>
        <v>8</v>
      </c>
      <c r="T256" s="16"/>
      <c r="U256" s="57">
        <f t="shared" si="26"/>
        <v>83.333333333333343</v>
      </c>
      <c r="V256" s="58"/>
      <c r="Y256" s="109"/>
      <c r="Z256" s="109"/>
    </row>
    <row r="257" spans="1:26" x14ac:dyDescent="0.2">
      <c r="A257" s="115" t="s">
        <v>106</v>
      </c>
      <c r="B257" s="12">
        <v>1</v>
      </c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'06 ABRIL (LUNES)'!M257</f>
        <v>590839</v>
      </c>
      <c r="L257" s="16"/>
      <c r="M257" s="107">
        <f t="shared" si="24"/>
        <v>590902</v>
      </c>
      <c r="N257" s="16"/>
      <c r="O257" s="118">
        <v>63</v>
      </c>
      <c r="P257" s="16"/>
      <c r="Q257" s="16"/>
      <c r="R257" s="16"/>
      <c r="S257" s="95">
        <f t="shared" si="25"/>
        <v>8</v>
      </c>
      <c r="T257" s="16"/>
      <c r="U257" s="57">
        <f t="shared" si="26"/>
        <v>43.75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'06 ABRIL (LUNES)'!M258</f>
        <v>563655.80000000005</v>
      </c>
      <c r="L258" s="16"/>
      <c r="M258" s="107">
        <f t="shared" si="24"/>
        <v>563794.80000000005</v>
      </c>
      <c r="N258" s="16"/>
      <c r="O258" s="118">
        <v>139</v>
      </c>
      <c r="P258" s="16"/>
      <c r="Q258" s="16"/>
      <c r="R258" s="16"/>
      <c r="S258" s="95">
        <f t="shared" si="25"/>
        <v>8</v>
      </c>
      <c r="T258" s="16"/>
      <c r="U258" s="57">
        <f t="shared" si="26"/>
        <v>94.020562770562762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'06 ABRIL (LUNES)'!M259</f>
        <v>619331.19999999995</v>
      </c>
      <c r="L259" s="16"/>
      <c r="M259" s="107">
        <f t="shared" si="24"/>
        <v>619447.19999999995</v>
      </c>
      <c r="N259" s="16"/>
      <c r="O259" s="118">
        <v>116</v>
      </c>
      <c r="P259" s="16"/>
      <c r="Q259" s="16"/>
      <c r="R259" s="16"/>
      <c r="S259" s="95">
        <f t="shared" si="25"/>
        <v>8</v>
      </c>
      <c r="T259" s="16"/>
      <c r="U259" s="57">
        <f t="shared" si="26"/>
        <v>73.232323232323239</v>
      </c>
      <c r="V259" s="58"/>
      <c r="Y259" s="109"/>
      <c r="Z259" s="109"/>
    </row>
    <row r="260" spans="1:26" x14ac:dyDescent="0.2">
      <c r="A260" s="115" t="s">
        <v>76</v>
      </c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'06 ABRIL (LUNES)'!M260</f>
        <v>547904.19999999995</v>
      </c>
      <c r="L260" s="16"/>
      <c r="M260" s="107">
        <f t="shared" si="24"/>
        <v>547980.19999999995</v>
      </c>
      <c r="N260" s="16"/>
      <c r="O260" s="118">
        <v>76</v>
      </c>
      <c r="P260" s="16"/>
      <c r="Q260" s="16"/>
      <c r="R260" s="16"/>
      <c r="S260" s="95">
        <f t="shared" si="25"/>
        <v>8</v>
      </c>
      <c r="T260" s="16"/>
      <c r="U260" s="57">
        <f t="shared" si="26"/>
        <v>62.335958005249346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'06 ABRIL (LUNES)'!M261</f>
        <v>610319.80000000005</v>
      </c>
      <c r="L261" s="16"/>
      <c r="M261" s="107">
        <f t="shared" si="24"/>
        <v>610442.80000000005</v>
      </c>
      <c r="N261" s="16"/>
      <c r="O261" s="118">
        <v>123</v>
      </c>
      <c r="P261" s="16"/>
      <c r="Q261" s="16"/>
      <c r="R261" s="16"/>
      <c r="S261" s="95">
        <f t="shared" si="25"/>
        <v>8</v>
      </c>
      <c r="T261" s="16"/>
      <c r="U261" s="57">
        <f t="shared" si="26"/>
        <v>96.334586466165419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'06 ABRIL (LUNES)'!M262</f>
        <v>576236.79999999993</v>
      </c>
      <c r="L262" s="16"/>
      <c r="M262" s="107">
        <f t="shared" si="24"/>
        <v>576356.79999999993</v>
      </c>
      <c r="N262" s="16"/>
      <c r="O262" s="118">
        <v>120</v>
      </c>
      <c r="P262" s="16"/>
      <c r="Q262" s="16"/>
      <c r="R262" s="16"/>
      <c r="S262" s="95">
        <f t="shared" si="25"/>
        <v>8</v>
      </c>
      <c r="T262" s="16"/>
      <c r="U262" s="57">
        <f t="shared" si="26"/>
        <v>75.757575757575751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'06 ABRIL (LUNES)'!M263</f>
        <v>556658.1</v>
      </c>
      <c r="L263" s="16"/>
      <c r="M263" s="107">
        <f t="shared" si="24"/>
        <v>556782.1</v>
      </c>
      <c r="N263" s="16"/>
      <c r="O263" s="118">
        <v>124</v>
      </c>
      <c r="P263" s="16"/>
      <c r="Q263" s="16"/>
      <c r="R263" s="16"/>
      <c r="S263" s="95">
        <f t="shared" si="25"/>
        <v>8</v>
      </c>
      <c r="T263" s="16"/>
      <c r="U263" s="57">
        <f t="shared" si="26"/>
        <v>80.729166666666671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'06 ABRIL (LUNES)'!M264</f>
        <v>577350.9</v>
      </c>
      <c r="L264" s="16"/>
      <c r="M264" s="107">
        <f t="shared" si="24"/>
        <v>577465.9</v>
      </c>
      <c r="N264" s="16"/>
      <c r="O264" s="118">
        <v>115</v>
      </c>
      <c r="P264" s="16"/>
      <c r="Q264" s="16"/>
      <c r="R264" s="16"/>
      <c r="S264" s="95">
        <f t="shared" si="25"/>
        <v>8</v>
      </c>
      <c r="T264" s="16"/>
      <c r="U264" s="57">
        <f t="shared" si="26"/>
        <v>79.861111111111114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'06 ABRIL (LUNES)'!M265</f>
        <v>345041.4</v>
      </c>
      <c r="L265" s="16"/>
      <c r="M265" s="107">
        <f t="shared" si="24"/>
        <v>345149.4</v>
      </c>
      <c r="N265" s="16"/>
      <c r="O265" s="118">
        <v>108</v>
      </c>
      <c r="P265" s="16"/>
      <c r="Q265" s="16"/>
      <c r="R265" s="16"/>
      <c r="S265" s="95">
        <f t="shared" si="25"/>
        <v>8</v>
      </c>
      <c r="T265" s="16"/>
      <c r="U265" s="57">
        <f t="shared" si="26"/>
        <v>73.770491803278688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'06 ABRIL (LUNES)'!M266</f>
        <v>368010</v>
      </c>
      <c r="L266" s="16"/>
      <c r="M266" s="107">
        <f t="shared" si="24"/>
        <v>368158</v>
      </c>
      <c r="N266" s="16"/>
      <c r="O266" s="118">
        <v>148</v>
      </c>
      <c r="P266" s="16"/>
      <c r="Q266" s="16"/>
      <c r="R266" s="16"/>
      <c r="S266" s="95">
        <f t="shared" si="25"/>
        <v>8</v>
      </c>
      <c r="T266" s="16"/>
      <c r="U266" s="57">
        <f t="shared" si="26"/>
        <v>96.354166666666671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'06 ABRIL (LUNES)'!M267</f>
        <v>375522</v>
      </c>
      <c r="L267" s="16"/>
      <c r="M267" s="107">
        <f t="shared" si="24"/>
        <v>375666</v>
      </c>
      <c r="N267" s="16"/>
      <c r="O267" s="118">
        <v>144</v>
      </c>
      <c r="P267" s="16"/>
      <c r="Q267" s="16"/>
      <c r="R267" s="16"/>
      <c r="S267" s="95">
        <f t="shared" si="25"/>
        <v>8</v>
      </c>
      <c r="T267" s="16"/>
      <c r="U267" s="57">
        <f t="shared" si="26"/>
        <v>78.740157480314963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'06 ABRIL (LUNES)'!M268</f>
        <v>361327</v>
      </c>
      <c r="L268" s="16"/>
      <c r="M268" s="107">
        <f t="shared" si="24"/>
        <v>361449</v>
      </c>
      <c r="N268" s="16"/>
      <c r="O268" s="118">
        <v>122</v>
      </c>
      <c r="P268" s="16"/>
      <c r="Q268" s="16"/>
      <c r="R268" s="16"/>
      <c r="S268" s="95">
        <f t="shared" si="25"/>
        <v>8</v>
      </c>
      <c r="T268" s="16"/>
      <c r="U268" s="57">
        <f t="shared" si="26"/>
        <v>74.754901960784309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80.609867789627401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2" customHeight="1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2" customHeight="1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2" customHeight="1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ht="12" customHeight="1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ht="12" customHeight="1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2" customHeight="1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2" customHeight="1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ht="12" customHeight="1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2" customHeight="1" thickBot="1" x14ac:dyDescent="0.25">
      <c r="S280" s="32"/>
      <c r="T280" s="32"/>
      <c r="U280" s="32"/>
      <c r="V280" s="32"/>
      <c r="Y280" s="109"/>
      <c r="Z280" s="109"/>
    </row>
    <row r="281" spans="1:26" ht="12" customHeight="1" thickBot="1" x14ac:dyDescent="0.25">
      <c r="S281" s="58"/>
      <c r="T281" s="58"/>
      <c r="U281" s="15"/>
      <c r="V281" s="58"/>
      <c r="Y281" s="110"/>
      <c r="Z281" s="110"/>
    </row>
    <row r="282" spans="1:26" ht="12" customHeight="1" x14ac:dyDescent="0.2">
      <c r="Y282" s="109"/>
      <c r="Z282" s="109"/>
    </row>
    <row r="283" spans="1:26" ht="12" customHeight="1" x14ac:dyDescent="0.2">
      <c r="Y283" s="109"/>
      <c r="Z283" s="109"/>
    </row>
    <row r="284" spans="1:26" ht="12" customHeight="1" x14ac:dyDescent="0.2"/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2" customHeight="1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2" customHeight="1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2" customHeight="1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ht="12" customHeight="1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ht="12" customHeight="1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2" customHeight="1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2" customHeight="1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ht="12" customHeight="1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2" customHeight="1" thickBot="1" x14ac:dyDescent="0.25">
      <c r="S369" s="32"/>
      <c r="T369" s="32"/>
      <c r="U369" s="32"/>
      <c r="V369" s="32"/>
      <c r="Y369" s="109"/>
      <c r="Z369" s="109"/>
    </row>
    <row r="370" spans="19:26" ht="12" customHeight="1" thickBot="1" x14ac:dyDescent="0.25">
      <c r="S370" s="58"/>
      <c r="T370" s="58"/>
      <c r="U370" s="15"/>
      <c r="V370" s="58"/>
      <c r="Y370" s="110"/>
      <c r="Z370" s="110"/>
    </row>
    <row r="371" spans="19:26" ht="12" customHeight="1" x14ac:dyDescent="0.2">
      <c r="Y371" s="109"/>
      <c r="Z371" s="109"/>
    </row>
    <row r="372" spans="19:26" ht="12" customHeight="1" x14ac:dyDescent="0.2">
      <c r="Y372" s="109"/>
      <c r="Z372" s="109"/>
    </row>
    <row r="373" spans="19:26" ht="12" customHeight="1" x14ac:dyDescent="0.2"/>
  </sheetData>
  <sheetProtection algorithmName="SHA-512" hashValue="Ycw8/1u8oxFA+QzpyBInVNxpSbM3ik91vPA/X88pkcyCSPHJHqP5Q9ti/mAZc7v6TdXg5vNMcIvjZ+jtuntN4g==" saltValue="6PEJ9nmf0t1c/ck61GBV5g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B36:D41 B51:D59 B69:D90 B125:D130 B140:D148 B158:D179 B214:D219 B229:D237 B247:D268">
    <cfRule type="cellIs" dxfId="678" priority="202" stopIfTrue="1" operator="equal">
      <formula>1</formula>
    </cfRule>
  </conditionalFormatting>
  <conditionalFormatting sqref="B100:D101">
    <cfRule type="cellIs" dxfId="677" priority="150" stopIfTrue="1" operator="equal">
      <formula>1</formula>
    </cfRule>
  </conditionalFormatting>
  <conditionalFormatting sqref="B189:D190">
    <cfRule type="cellIs" dxfId="676" priority="51" stopIfTrue="1" operator="equal">
      <formula>1</formula>
    </cfRule>
  </conditionalFormatting>
  <conditionalFormatting sqref="B278:D279">
    <cfRule type="cellIs" dxfId="675" priority="34" stopIfTrue="1" operator="equal">
      <formula>1</formula>
    </cfRule>
  </conditionalFormatting>
  <conditionalFormatting sqref="B303:D308 B318:D326 B336:D357">
    <cfRule type="cellIs" dxfId="674" priority="181" stopIfTrue="1" operator="equal">
      <formula>1</formula>
    </cfRule>
  </conditionalFormatting>
  <conditionalFormatting sqref="B367:D368">
    <cfRule type="cellIs" dxfId="673" priority="17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672" priority="201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671" priority="200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670" priority="180" stopIfTrue="1" operator="notEqual">
      <formula>0</formula>
    </cfRule>
    <cfRule type="cellIs" dxfId="669" priority="179" stopIfTrue="1" operator="equal">
      <formula>0</formula>
    </cfRule>
  </conditionalFormatting>
  <conditionalFormatting sqref="H36:H41">
    <cfRule type="cellIs" dxfId="668" priority="66" operator="lessThan">
      <formula>330</formula>
    </cfRule>
  </conditionalFormatting>
  <conditionalFormatting sqref="H51:H59">
    <cfRule type="cellIs" dxfId="667" priority="64" operator="lessThan">
      <formula>360</formula>
    </cfRule>
  </conditionalFormatting>
  <conditionalFormatting sqref="H69:H74 H87:H90">
    <cfRule type="cellIs" dxfId="666" priority="62" operator="lessThan">
      <formula>400</formula>
    </cfRule>
  </conditionalFormatting>
  <conditionalFormatting sqref="H75:H86">
    <cfRule type="cellIs" dxfId="665" priority="63" operator="lessThan">
      <formula>360</formula>
    </cfRule>
  </conditionalFormatting>
  <conditionalFormatting sqref="H125:H130">
    <cfRule type="cellIs" dxfId="664" priority="61" operator="lessThan">
      <formula>330</formula>
    </cfRule>
  </conditionalFormatting>
  <conditionalFormatting sqref="H140:H148">
    <cfRule type="cellIs" dxfId="663" priority="59" operator="lessThan">
      <formula>360</formula>
    </cfRule>
  </conditionalFormatting>
  <conditionalFormatting sqref="H158:H163 H176:H179">
    <cfRule type="cellIs" dxfId="662" priority="57" operator="lessThan">
      <formula>400</formula>
    </cfRule>
  </conditionalFormatting>
  <conditionalFormatting sqref="H164:H175">
    <cfRule type="cellIs" dxfId="661" priority="58" operator="lessThan">
      <formula>360</formula>
    </cfRule>
  </conditionalFormatting>
  <conditionalFormatting sqref="H214:H219">
    <cfRule type="cellIs" dxfId="660" priority="54" operator="lessThan">
      <formula>330</formula>
    </cfRule>
  </conditionalFormatting>
  <conditionalFormatting sqref="H228:H237">
    <cfRule type="cellIs" dxfId="659" priority="52" operator="lessThan">
      <formula>360</formula>
    </cfRule>
  </conditionalFormatting>
  <conditionalFormatting sqref="H247:H252 H265:H268">
    <cfRule type="cellIs" dxfId="658" priority="55" operator="lessThan">
      <formula>400</formula>
    </cfRule>
  </conditionalFormatting>
  <conditionalFormatting sqref="H253:H264">
    <cfRule type="cellIs" dxfId="657" priority="56" operator="lessThan">
      <formula>360</formula>
    </cfRule>
  </conditionalFormatting>
  <conditionalFormatting sqref="H303:H308">
    <cfRule type="cellIs" dxfId="656" priority="174" operator="lessThan">
      <formula>330</formula>
    </cfRule>
  </conditionalFormatting>
  <conditionalFormatting sqref="H318:H326 H342:H353">
    <cfRule type="cellIs" dxfId="655" priority="173" operator="lessThan">
      <formula>360</formula>
    </cfRule>
  </conditionalFormatting>
  <conditionalFormatting sqref="H336:H341 H354:H357">
    <cfRule type="cellIs" dxfId="654" priority="171" operator="lessThan">
      <formula>400</formula>
    </cfRule>
  </conditionalFormatting>
  <conditionalFormatting sqref="K95:K96 M95:M96 O95:O96 A100:A101">
    <cfRule type="cellIs" dxfId="653" priority="149" stopIfTrue="1" operator="notEqual">
      <formula>0</formula>
    </cfRule>
    <cfRule type="cellIs" dxfId="652" priority="148" stopIfTrue="1" operator="equal">
      <formula>0</formula>
    </cfRule>
  </conditionalFormatting>
  <conditionalFormatting sqref="K95:K96 M95:M96 O95:O96">
    <cfRule type="cellIs" dxfId="651" priority="144" stopIfTrue="1" operator="equal">
      <formula>0</formula>
    </cfRule>
    <cfRule type="cellIs" dxfId="650" priority="147" stopIfTrue="1" operator="notEqual">
      <formula>0</formula>
    </cfRule>
    <cfRule type="cellIs" dxfId="649" priority="146" stopIfTrue="1" operator="equal">
      <formula>0</formula>
    </cfRule>
    <cfRule type="cellIs" dxfId="648" priority="145" stopIfTrue="1" operator="notEqual">
      <formula>0</formula>
    </cfRule>
  </conditionalFormatting>
  <conditionalFormatting sqref="K100:K101">
    <cfRule type="cellIs" dxfId="647" priority="127" stopIfTrue="1" operator="equal">
      <formula>0</formula>
    </cfRule>
    <cfRule type="cellIs" dxfId="646" priority="128" stopIfTrue="1" operator="notEqual">
      <formula>0</formula>
    </cfRule>
  </conditionalFormatting>
  <conditionalFormatting sqref="K184:K185 M184:M185 O184:O185 A189:A190">
    <cfRule type="cellIs" dxfId="645" priority="50" stopIfTrue="1" operator="notEqual">
      <formula>0</formula>
    </cfRule>
    <cfRule type="cellIs" dxfId="644" priority="49" stopIfTrue="1" operator="equal">
      <formula>0</formula>
    </cfRule>
  </conditionalFormatting>
  <conditionalFormatting sqref="K184:K185 M184:M185 O184:O185">
    <cfRule type="cellIs" dxfId="643" priority="45" stopIfTrue="1" operator="equal">
      <formula>0</formula>
    </cfRule>
    <cfRule type="cellIs" dxfId="642" priority="46" stopIfTrue="1" operator="notEqual">
      <formula>0</formula>
    </cfRule>
    <cfRule type="cellIs" dxfId="641" priority="47" stopIfTrue="1" operator="equal">
      <formula>0</formula>
    </cfRule>
    <cfRule type="cellIs" dxfId="640" priority="48" stopIfTrue="1" operator="notEqual">
      <formula>0</formula>
    </cfRule>
  </conditionalFormatting>
  <conditionalFormatting sqref="K189:K190">
    <cfRule type="cellIs" dxfId="639" priority="35" stopIfTrue="1" operator="equal">
      <formula>0</formula>
    </cfRule>
    <cfRule type="cellIs" dxfId="638" priority="36" stopIfTrue="1" operator="notEqual">
      <formula>0</formula>
    </cfRule>
  </conditionalFormatting>
  <conditionalFormatting sqref="K273:K274 M273:M274 O273:O274 A278:A279">
    <cfRule type="cellIs" dxfId="637" priority="32" stopIfTrue="1" operator="equal">
      <formula>0</formula>
    </cfRule>
    <cfRule type="cellIs" dxfId="636" priority="33" stopIfTrue="1" operator="notEqual">
      <formula>0</formula>
    </cfRule>
  </conditionalFormatting>
  <conditionalFormatting sqref="K273:K274 M273:M274 O273:O274">
    <cfRule type="cellIs" dxfId="635" priority="28" stopIfTrue="1" operator="equal">
      <formula>0</formula>
    </cfRule>
    <cfRule type="cellIs" dxfId="634" priority="29" stopIfTrue="1" operator="notEqual">
      <formula>0</formula>
    </cfRule>
    <cfRule type="cellIs" dxfId="633" priority="30" stopIfTrue="1" operator="equal">
      <formula>0</formula>
    </cfRule>
    <cfRule type="cellIs" dxfId="632" priority="31" stopIfTrue="1" operator="notEqual">
      <formula>0</formula>
    </cfRule>
  </conditionalFormatting>
  <conditionalFormatting sqref="K278:K279">
    <cfRule type="cellIs" dxfId="631" priority="19" stopIfTrue="1" operator="notEqual">
      <formula>0</formula>
    </cfRule>
    <cfRule type="cellIs" dxfId="630" priority="18" stopIfTrue="1" operator="equal">
      <formula>0</formula>
    </cfRule>
  </conditionalFormatting>
  <conditionalFormatting sqref="K362:K363 M362:M363 O362:O363 A367:A368">
    <cfRule type="cellIs" dxfId="629" priority="16" stopIfTrue="1" operator="notEqual">
      <formula>0</formula>
    </cfRule>
    <cfRule type="cellIs" dxfId="628" priority="15" stopIfTrue="1" operator="equal">
      <formula>0</formula>
    </cfRule>
  </conditionalFormatting>
  <conditionalFormatting sqref="K362:K363 M362:M363 O362:O363">
    <cfRule type="cellIs" dxfId="627" priority="13" stopIfTrue="1" operator="equal">
      <formula>0</formula>
    </cfRule>
    <cfRule type="cellIs" dxfId="626" priority="12" stopIfTrue="1" operator="notEqual">
      <formula>0</formula>
    </cfRule>
    <cfRule type="cellIs" dxfId="625" priority="14" stopIfTrue="1" operator="notEqual">
      <formula>0</formula>
    </cfRule>
    <cfRule type="cellIs" dxfId="624" priority="11" stopIfTrue="1" operator="equal">
      <formula>0</formula>
    </cfRule>
  </conditionalFormatting>
  <conditionalFormatting sqref="K367:K368">
    <cfRule type="cellIs" dxfId="623" priority="2" stopIfTrue="1" operator="notEqual">
      <formula>0</formula>
    </cfRule>
    <cfRule type="cellIs" dxfId="622" priority="1" stopIfTrue="1" operator="equal">
      <formula>0</formula>
    </cfRule>
  </conditionalFormatting>
  <conditionalFormatting sqref="M100:M101">
    <cfRule type="cellIs" dxfId="621" priority="136" stopIfTrue="1" operator="notEqual">
      <formula>0</formula>
    </cfRule>
    <cfRule type="cellIs" dxfId="620" priority="135" stopIfTrue="1" operator="equal">
      <formula>0</formula>
    </cfRule>
  </conditionalFormatting>
  <conditionalFormatting sqref="M189:M190">
    <cfRule type="cellIs" dxfId="619" priority="38" stopIfTrue="1" operator="notEqual">
      <formula>0</formula>
    </cfRule>
    <cfRule type="cellIs" dxfId="618" priority="37" stopIfTrue="1" operator="equal">
      <formula>0</formula>
    </cfRule>
  </conditionalFormatting>
  <conditionalFormatting sqref="M278:M279">
    <cfRule type="cellIs" dxfId="617" priority="21" stopIfTrue="1" operator="notEqual">
      <formula>0</formula>
    </cfRule>
    <cfRule type="cellIs" dxfId="616" priority="20" stopIfTrue="1" operator="equal">
      <formula>0</formula>
    </cfRule>
  </conditionalFormatting>
  <conditionalFormatting sqref="M367:M368">
    <cfRule type="cellIs" dxfId="615" priority="4" stopIfTrue="1" operator="notEqual">
      <formula>0</formula>
    </cfRule>
    <cfRule type="cellIs" dxfId="614" priority="3" stopIfTrue="1" operator="equal">
      <formula>0</formula>
    </cfRule>
  </conditionalFormatting>
  <conditionalFormatting sqref="S36:S41 S51:S59 S69:S90 S125:S130 S140:S148 S158:S179 S214:S219 S229:S237 S247:S268">
    <cfRule type="cellIs" dxfId="613" priority="197" operator="lessThan">
      <formula>8</formula>
    </cfRule>
  </conditionalFormatting>
  <conditionalFormatting sqref="S99">
    <cfRule type="cellIs" dxfId="612" priority="142" stopIfTrue="1" operator="equal">
      <formula>0</formula>
    </cfRule>
    <cfRule type="cellIs" dxfId="611" priority="143" stopIfTrue="1" operator="notEqual">
      <formula>0</formula>
    </cfRule>
  </conditionalFormatting>
  <conditionalFormatting sqref="S188">
    <cfRule type="cellIs" dxfId="610" priority="44" stopIfTrue="1" operator="notEqual">
      <formula>0</formula>
    </cfRule>
    <cfRule type="cellIs" dxfId="609" priority="43" stopIfTrue="1" operator="equal">
      <formula>0</formula>
    </cfRule>
  </conditionalFormatting>
  <conditionalFormatting sqref="S277">
    <cfRule type="cellIs" dxfId="608" priority="27" stopIfTrue="1" operator="notEqual">
      <formula>0</formula>
    </cfRule>
    <cfRule type="cellIs" dxfId="607" priority="26" stopIfTrue="1" operator="equal">
      <formula>0</formula>
    </cfRule>
  </conditionalFormatting>
  <conditionalFormatting sqref="S303:S308 S318:S326 S336:S357">
    <cfRule type="cellIs" dxfId="606" priority="176" operator="lessThan">
      <formula>8</formula>
    </cfRule>
  </conditionalFormatting>
  <conditionalFormatting sqref="S366">
    <cfRule type="cellIs" dxfId="605" priority="10" stopIfTrue="1" operator="notEqual">
      <formula>0</formula>
    </cfRule>
    <cfRule type="cellIs" dxfId="604" priority="9" stopIfTrue="1" operator="equal">
      <formula>0</formula>
    </cfRule>
  </conditionalFormatting>
  <conditionalFormatting sqref="U36:U41 U51:U59 U125:U130 U140:U148 U214:U219 U229:U237">
    <cfRule type="cellIs" dxfId="603" priority="196" operator="lessThan">
      <formula>70</formula>
    </cfRule>
  </conditionalFormatting>
  <conditionalFormatting sqref="U69:U90 U158:U179 U247:U268 U336:U357">
    <cfRule type="cellIs" dxfId="602" priority="186" operator="lessThan">
      <formula>70</formula>
    </cfRule>
  </conditionalFormatting>
  <conditionalFormatting sqref="U69:U90 U158:U179 U247:U268">
    <cfRule type="cellIs" dxfId="601" priority="185" operator="lessThan">
      <formula>70</formula>
    </cfRule>
    <cfRule type="cellIs" dxfId="600" priority="189" operator="lessThan">
      <formula>70</formula>
    </cfRule>
  </conditionalFormatting>
  <conditionalFormatting sqref="U100:U101">
    <cfRule type="cellIs" dxfId="599" priority="139" operator="lessThan">
      <formula>70</formula>
    </cfRule>
    <cfRule type="cellIs" dxfId="598" priority="137" operator="lessThan">
      <formula>70</formula>
    </cfRule>
    <cfRule type="cellIs" dxfId="597" priority="138" operator="lessThan">
      <formula>70</formula>
    </cfRule>
    <cfRule type="cellIs" dxfId="596" priority="140" operator="lessThan">
      <formula>70</formula>
    </cfRule>
  </conditionalFormatting>
  <conditionalFormatting sqref="U189:U190">
    <cfRule type="cellIs" dxfId="595" priority="39" operator="lessThan">
      <formula>70</formula>
    </cfRule>
    <cfRule type="cellIs" dxfId="594" priority="40" operator="lessThan">
      <formula>70</formula>
    </cfRule>
    <cfRule type="cellIs" dxfId="593" priority="42" operator="lessThan">
      <formula>70</formula>
    </cfRule>
    <cfRule type="cellIs" dxfId="592" priority="41" operator="lessThan">
      <formula>70</formula>
    </cfRule>
  </conditionalFormatting>
  <conditionalFormatting sqref="U278:U279">
    <cfRule type="cellIs" dxfId="591" priority="22" operator="lessThan">
      <formula>70</formula>
    </cfRule>
    <cfRule type="cellIs" dxfId="590" priority="24" operator="lessThan">
      <formula>70</formula>
    </cfRule>
    <cfRule type="cellIs" dxfId="589" priority="23" operator="lessThan">
      <formula>70</formula>
    </cfRule>
    <cfRule type="cellIs" dxfId="588" priority="25" operator="lessThan">
      <formula>70</formula>
    </cfRule>
  </conditionalFormatting>
  <conditionalFormatting sqref="U303:U308 U318:U326">
    <cfRule type="cellIs" dxfId="587" priority="175" operator="lessThan">
      <formula>70</formula>
    </cfRule>
  </conditionalFormatting>
  <conditionalFormatting sqref="U336:U357 U69:U90 U158:U179 U247:U268">
    <cfRule type="cellIs" dxfId="586" priority="184" operator="lessThan">
      <formula>70</formula>
    </cfRule>
  </conditionalFormatting>
  <conditionalFormatting sqref="U336:U357">
    <cfRule type="cellIs" dxfId="585" priority="164" operator="lessThan">
      <formula>70</formula>
    </cfRule>
    <cfRule type="cellIs" dxfId="584" priority="165" operator="lessThan">
      <formula>70</formula>
    </cfRule>
    <cfRule type="cellIs" dxfId="583" priority="168" operator="lessThan">
      <formula>70</formula>
    </cfRule>
    <cfRule type="cellIs" dxfId="582" priority="163" operator="lessThan">
      <formula>70</formula>
    </cfRule>
  </conditionalFormatting>
  <conditionalFormatting sqref="U367:U368">
    <cfRule type="cellIs" dxfId="581" priority="7" operator="lessThan">
      <formula>70</formula>
    </cfRule>
    <cfRule type="cellIs" dxfId="580" priority="8" operator="lessThan">
      <formula>70</formula>
    </cfRule>
    <cfRule type="cellIs" dxfId="579" priority="6" operator="lessThan">
      <formula>70</formula>
    </cfRule>
    <cfRule type="cellIs" dxfId="578" priority="5" operator="lessThan">
      <formula>70</formula>
    </cfRule>
  </conditionalFormatting>
  <conditionalFormatting sqref="W36:W41 W51:W58 W125:W130 W140:W147 W214:W219 W229:W236 W303:W308 W318:W325">
    <cfRule type="cellIs" dxfId="577" priority="199" stopIfTrue="1" operator="greaterThan">
      <formula>64</formula>
    </cfRule>
  </conditionalFormatting>
  <conditionalFormatting sqref="W303:W308 W318:W325 W36:W41 W51:W58 W125:W130 W140:W147 W214:W219 W229:W236">
    <cfRule type="cellIs" dxfId="576" priority="198" stopIfTrue="1" operator="equal">
      <formula>0</formula>
    </cfRule>
  </conditionalFormatting>
  <conditionalFormatting sqref="W303:W308 W318:W325">
    <cfRule type="cellIs" dxfId="575" priority="177" stopIfTrue="1" operator="equal">
      <formula>0</formula>
    </cfRule>
    <cfRule type="cellIs" dxfId="574" priority="178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Z372"/>
  <sheetViews>
    <sheetView zoomScaleNormal="100" workbookViewId="0">
      <selection activeCell="A2" sqref="A2:Q2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76.084428024083195</v>
      </c>
      <c r="L5" s="84"/>
      <c r="M5" s="85">
        <f>U61</f>
        <v>81.765663411156964</v>
      </c>
      <c r="N5" s="84"/>
      <c r="O5" s="85">
        <f>U92</f>
        <v>82.04104895030288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78.618637110016408</v>
      </c>
      <c r="L7" s="84"/>
      <c r="M7" s="87">
        <f>U150</f>
        <v>75.217279454800618</v>
      </c>
      <c r="N7" s="84"/>
      <c r="O7" s="87">
        <f>U181</f>
        <v>80.459598145872988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79.659733625250865</v>
      </c>
      <c r="L9" s="84"/>
      <c r="M9" s="87">
        <f>+U239</f>
        <v>79.024406757798872</v>
      </c>
      <c r="N9" s="84"/>
      <c r="O9" s="87">
        <f>+U270</f>
        <v>75.532004297012918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78.120932919783499</v>
      </c>
      <c r="L13" s="84"/>
      <c r="M13" s="88">
        <f>(M11+M9+M7+M5)/3</f>
        <v>78.669116541252151</v>
      </c>
      <c r="N13" s="84"/>
      <c r="O13" s="88">
        <f>(O11+O9+O7+O5)/3</f>
        <v>79.344217131062919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78</v>
      </c>
      <c r="T19" s="197"/>
      <c r="U19" s="197"/>
      <c r="W19" s="8" t="s">
        <v>12</v>
      </c>
      <c r="X19" s="8"/>
      <c r="Y19" s="199" t="s">
        <v>79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87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'05 ABRIL (DOMINGO)'!G31</f>
        <v>20</v>
      </c>
      <c r="H31" s="91">
        <f>'05 ABRIL (DOMINGO)'!H31</f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8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'05 ABRIL (DOMINGO)'!G32</f>
        <v>60</v>
      </c>
      <c r="H32" s="94">
        <f>'05 ABRIL (DOMINGO)'!H32</f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f>'05 ABRIL (DOMINGO)'!M36</f>
        <v>552498</v>
      </c>
      <c r="L36" s="16"/>
      <c r="M36" s="107">
        <f>K36+O36</f>
        <v>552602</v>
      </c>
      <c r="N36" s="16"/>
      <c r="O36" s="118">
        <v>104</v>
      </c>
      <c r="P36" s="16"/>
      <c r="R36" s="16"/>
      <c r="S36" s="95">
        <f t="shared" ref="S36:S40" si="0">+S35</f>
        <v>8</v>
      </c>
      <c r="T36" s="16"/>
      <c r="U36" s="57">
        <f t="shared" ref="U36:U40" si="1">O36/(H36*60*S36)*100000</f>
        <v>77.38095238095238</v>
      </c>
      <c r="V36" s="16"/>
      <c r="W36" s="141"/>
      <c r="X36" s="109"/>
      <c r="Y36" s="109"/>
      <c r="Z36" s="109"/>
    </row>
    <row r="37" spans="1:26" ht="12" customHeight="1" x14ac:dyDescent="0.2">
      <c r="A37" s="115" t="s">
        <v>56</v>
      </c>
      <c r="B37" s="12"/>
      <c r="C37" s="12">
        <v>1</v>
      </c>
      <c r="D37" s="12"/>
      <c r="E37" s="116"/>
      <c r="F37" s="12"/>
      <c r="G37" s="12"/>
      <c r="H37" s="117">
        <v>300</v>
      </c>
      <c r="I37" s="19">
        <v>208</v>
      </c>
      <c r="J37" s="16"/>
      <c r="K37" s="76">
        <f>'05 ABRIL (DOMINGO)'!M37</f>
        <v>615865</v>
      </c>
      <c r="L37" s="16"/>
      <c r="M37" s="107">
        <f t="shared" ref="M37:M40" si="2">K37+O37</f>
        <v>615944</v>
      </c>
      <c r="N37" s="16"/>
      <c r="O37" s="118">
        <v>79</v>
      </c>
      <c r="P37" s="16"/>
      <c r="R37" s="16"/>
      <c r="S37" s="95">
        <f t="shared" si="0"/>
        <v>8</v>
      </c>
      <c r="T37" s="16"/>
      <c r="U37" s="57">
        <f t="shared" si="1"/>
        <v>54.861111111111114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f>'05 ABRIL (DOMINGO)'!M38</f>
        <v>593693</v>
      </c>
      <c r="L38" s="16"/>
      <c r="M38" s="107">
        <f t="shared" si="2"/>
        <v>593799</v>
      </c>
      <c r="N38" s="16"/>
      <c r="O38" s="118">
        <v>106</v>
      </c>
      <c r="P38" s="16"/>
      <c r="R38" s="16"/>
      <c r="S38" s="95">
        <f t="shared" si="0"/>
        <v>8</v>
      </c>
      <c r="T38" s="16"/>
      <c r="U38" s="57">
        <f t="shared" si="1"/>
        <v>73.611111111111114</v>
      </c>
      <c r="V38" s="16"/>
      <c r="W38" s="141"/>
      <c r="X38" s="110"/>
      <c r="Y38" s="110"/>
      <c r="Z38" s="110"/>
    </row>
    <row r="39" spans="1:26" ht="12" customHeight="1" x14ac:dyDescent="0.2">
      <c r="A39" s="145" t="s">
        <v>80</v>
      </c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f>'05 ABRIL (DOMINGO)'!M39</f>
        <v>680100.4</v>
      </c>
      <c r="L39" s="16"/>
      <c r="M39" s="107">
        <f t="shared" si="2"/>
        <v>680215.4</v>
      </c>
      <c r="N39" s="16"/>
      <c r="O39" s="118">
        <v>115</v>
      </c>
      <c r="P39" s="16"/>
      <c r="R39" s="16"/>
      <c r="S39" s="95">
        <f t="shared" si="0"/>
        <v>8</v>
      </c>
      <c r="T39" s="16"/>
      <c r="U39" s="57">
        <f t="shared" si="1"/>
        <v>82.614942528735625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f>'05 ABRIL (DOMINGO)'!M40</f>
        <v>737376.5</v>
      </c>
      <c r="L40" s="16"/>
      <c r="M40" s="107">
        <f t="shared" si="2"/>
        <v>737504.5</v>
      </c>
      <c r="N40" s="16"/>
      <c r="O40" s="118">
        <v>128</v>
      </c>
      <c r="P40" s="16"/>
      <c r="R40" s="16"/>
      <c r="S40" s="95">
        <f t="shared" si="0"/>
        <v>8</v>
      </c>
      <c r="T40" s="16"/>
      <c r="U40" s="57">
        <f t="shared" si="1"/>
        <v>91.954022988505741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76.084428024083195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7.1111111111111107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 t="s">
        <v>80</v>
      </c>
      <c r="B51" s="146"/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f>'05 ABRIL (DOMINGO)'!M51</f>
        <v>645539.59999999974</v>
      </c>
      <c r="L51" s="16"/>
      <c r="M51" s="107">
        <f>K51+O51</f>
        <v>645653.59999999974</v>
      </c>
      <c r="N51" s="16"/>
      <c r="O51" s="118">
        <v>114</v>
      </c>
      <c r="P51" s="16"/>
      <c r="R51" s="58"/>
      <c r="S51" s="95">
        <f>+S50</f>
        <v>8</v>
      </c>
      <c r="T51" s="58"/>
      <c r="U51" s="57">
        <f t="shared" ref="U51:U59" si="3">O51/(H51*60*S51)*100000</f>
        <v>83.04195804195804</v>
      </c>
      <c r="V51" s="58"/>
      <c r="W51" s="141"/>
      <c r="Y51" s="109"/>
      <c r="Z51" s="109"/>
    </row>
    <row r="52" spans="1:26" ht="12" customHeight="1" x14ac:dyDescent="0.2">
      <c r="A52" s="115" t="s">
        <v>81</v>
      </c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f>'05 ABRIL (DOMINGO)'!M52</f>
        <v>752274.69999999984</v>
      </c>
      <c r="L52" s="16"/>
      <c r="M52" s="107">
        <f t="shared" ref="M52:M59" si="4">K52+O52</f>
        <v>752348.69999999984</v>
      </c>
      <c r="N52" s="16"/>
      <c r="O52" s="118">
        <v>74</v>
      </c>
      <c r="P52" s="16"/>
      <c r="R52" s="58"/>
      <c r="S52" s="95">
        <v>5</v>
      </c>
      <c r="T52" s="58"/>
      <c r="U52" s="57">
        <f t="shared" si="3"/>
        <v>91.020910209102084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f>'05 ABRIL (DOMINGO)'!M53</f>
        <v>652908.79999999981</v>
      </c>
      <c r="L53" s="16"/>
      <c r="M53" s="107">
        <f t="shared" si="4"/>
        <v>653037.79999999981</v>
      </c>
      <c r="N53" s="16"/>
      <c r="O53" s="118">
        <v>129</v>
      </c>
      <c r="P53" s="16"/>
      <c r="R53" s="58"/>
      <c r="S53" s="95">
        <f>+S50</f>
        <v>8</v>
      </c>
      <c r="T53" s="58"/>
      <c r="U53" s="57">
        <f t="shared" si="3"/>
        <v>93.641114982578401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f>'05 ABRIL (DOMINGO)'!M54</f>
        <v>661012.69999999972</v>
      </c>
      <c r="L54" s="16"/>
      <c r="M54" s="107">
        <f t="shared" si="4"/>
        <v>661134.69999999972</v>
      </c>
      <c r="N54" s="16"/>
      <c r="O54" s="118">
        <v>122</v>
      </c>
      <c r="P54" s="16"/>
      <c r="R54" s="58"/>
      <c r="S54" s="95">
        <f t="shared" ref="S54:S58" si="5">+S53</f>
        <v>8</v>
      </c>
      <c r="T54" s="58"/>
      <c r="U54" s="57">
        <f t="shared" si="3"/>
        <v>84.161147902869757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f>'05 ABRIL (DOMINGO)'!M55</f>
        <v>646094.69999999972</v>
      </c>
      <c r="L55" s="16"/>
      <c r="M55" s="107">
        <f t="shared" si="4"/>
        <v>646219.69999999972</v>
      </c>
      <c r="N55" s="16"/>
      <c r="O55" s="118">
        <v>125</v>
      </c>
      <c r="P55" s="16"/>
      <c r="R55" s="58"/>
      <c r="S55" s="95">
        <f t="shared" si="5"/>
        <v>8</v>
      </c>
      <c r="T55" s="58"/>
      <c r="U55" s="57">
        <f t="shared" si="3"/>
        <v>88.577097505668945</v>
      </c>
      <c r="V55" s="58"/>
      <c r="W55" s="141"/>
      <c r="Y55" s="110"/>
      <c r="Z55" s="110"/>
    </row>
    <row r="56" spans="1:26" ht="12" customHeight="1" x14ac:dyDescent="0.2">
      <c r="A56" s="115" t="s">
        <v>57</v>
      </c>
      <c r="B56" s="12">
        <v>1</v>
      </c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f>'05 ABRIL (DOMINGO)'!M56</f>
        <v>676041.29999999993</v>
      </c>
      <c r="L56" s="16"/>
      <c r="M56" s="107">
        <f t="shared" si="4"/>
        <v>676105.29999999993</v>
      </c>
      <c r="N56" s="16"/>
      <c r="O56" s="118">
        <v>64</v>
      </c>
      <c r="P56" s="16"/>
      <c r="R56" s="58"/>
      <c r="S56" s="95">
        <f t="shared" si="5"/>
        <v>8</v>
      </c>
      <c r="T56" s="58"/>
      <c r="U56" s="57">
        <f t="shared" si="3"/>
        <v>44.004400440044002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f>'05 ABRIL (DOMINGO)'!M57</f>
        <v>631711.9</v>
      </c>
      <c r="L57" s="16"/>
      <c r="M57" s="107">
        <f t="shared" si="4"/>
        <v>631834.9</v>
      </c>
      <c r="N57" s="16"/>
      <c r="O57" s="118">
        <v>123</v>
      </c>
      <c r="P57" s="16"/>
      <c r="R57" s="58"/>
      <c r="S57" s="95">
        <f t="shared" si="5"/>
        <v>8</v>
      </c>
      <c r="T57" s="58"/>
      <c r="U57" s="57">
        <f t="shared" si="3"/>
        <v>85.416666666666671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f>'05 ABRIL (DOMINGO)'!M58</f>
        <v>655841.89999999979</v>
      </c>
      <c r="L58" s="16"/>
      <c r="M58" s="107">
        <f t="shared" si="4"/>
        <v>655966.89999999979</v>
      </c>
      <c r="N58" s="16"/>
      <c r="O58" s="118">
        <v>125</v>
      </c>
      <c r="P58" s="16"/>
      <c r="R58" s="58"/>
      <c r="S58" s="95">
        <f t="shared" si="5"/>
        <v>8</v>
      </c>
      <c r="T58" s="58"/>
      <c r="U58" s="57">
        <f t="shared" si="3"/>
        <v>85.382513661202182</v>
      </c>
      <c r="V58" s="58"/>
      <c r="W58" s="11"/>
      <c r="Y58" s="110"/>
      <c r="Z58" s="110"/>
    </row>
    <row r="59" spans="1:26" ht="12" customHeight="1" x14ac:dyDescent="0.2">
      <c r="A59" s="115" t="s">
        <v>82</v>
      </c>
      <c r="B59" s="12">
        <v>1</v>
      </c>
      <c r="C59" s="12"/>
      <c r="D59" s="12"/>
      <c r="E59" s="116"/>
      <c r="F59" s="12"/>
      <c r="G59" s="12"/>
      <c r="H59" s="117">
        <v>310</v>
      </c>
      <c r="I59" s="19">
        <v>215</v>
      </c>
      <c r="J59" s="16"/>
      <c r="K59" s="76">
        <f>'05 ABRIL (DOMINGO)'!M59</f>
        <v>693242.19999999984</v>
      </c>
      <c r="L59" s="16"/>
      <c r="M59" s="107">
        <f t="shared" si="4"/>
        <v>693287.19999999984</v>
      </c>
      <c r="N59" s="16"/>
      <c r="O59" s="118">
        <v>45</v>
      </c>
      <c r="P59" s="16"/>
      <c r="R59" s="58"/>
      <c r="S59" s="95">
        <v>3</v>
      </c>
      <c r="T59" s="58"/>
      <c r="U59" s="57">
        <f t="shared" si="3"/>
        <v>80.645161290322577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81.765663411156964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7.5227272727272725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22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f>'05 ABRIL (DOMINGO)'!M69</f>
        <v>386687.30000000005</v>
      </c>
      <c r="L69" s="16"/>
      <c r="M69" s="107">
        <f t="shared" ref="M69:M90" si="6">K69+O69</f>
        <v>386832.30000000005</v>
      </c>
      <c r="N69" s="16"/>
      <c r="O69" s="118">
        <v>145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75.520833333333329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f>'05 ABRIL (DOMINGO)'!M70</f>
        <v>368450.90000000014</v>
      </c>
      <c r="L70" s="16"/>
      <c r="M70" s="107">
        <f t="shared" si="6"/>
        <v>368583.90000000014</v>
      </c>
      <c r="N70" s="16"/>
      <c r="O70" s="118">
        <v>133</v>
      </c>
      <c r="P70" s="16"/>
      <c r="Q70" s="16"/>
      <c r="R70" s="16"/>
      <c r="S70" s="95">
        <f t="shared" si="7"/>
        <v>8</v>
      </c>
      <c r="T70" s="16"/>
      <c r="U70" s="57">
        <f t="shared" si="8"/>
        <v>98.958333333333343</v>
      </c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f>'05 ABRIL (DOMINGO)'!M71</f>
        <v>401816</v>
      </c>
      <c r="L71" s="16"/>
      <c r="M71" s="107">
        <f t="shared" si="6"/>
        <v>401956</v>
      </c>
      <c r="N71" s="16"/>
      <c r="O71" s="118">
        <v>140</v>
      </c>
      <c r="P71" s="16"/>
      <c r="Q71" s="16"/>
      <c r="R71" s="16"/>
      <c r="S71" s="95">
        <f t="shared" si="7"/>
        <v>8</v>
      </c>
      <c r="T71" s="16"/>
      <c r="U71" s="57">
        <f t="shared" si="8"/>
        <v>76.754385964912274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f>'05 ABRIL (DOMINGO)'!M72</f>
        <v>405279</v>
      </c>
      <c r="L72" s="16"/>
      <c r="M72" s="107">
        <f t="shared" si="6"/>
        <v>405404</v>
      </c>
      <c r="N72" s="16"/>
      <c r="O72" s="118">
        <v>125</v>
      </c>
      <c r="P72" s="16"/>
      <c r="Q72" s="16"/>
      <c r="R72" s="16"/>
      <c r="S72" s="95">
        <f t="shared" si="7"/>
        <v>8</v>
      </c>
      <c r="T72" s="16"/>
      <c r="U72" s="57">
        <f t="shared" si="8"/>
        <v>74.404761904761898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f>'05 ABRIL (DOMINGO)'!M73</f>
        <v>405335.5</v>
      </c>
      <c r="L73" s="16"/>
      <c r="M73" s="107">
        <f t="shared" si="6"/>
        <v>405485.5</v>
      </c>
      <c r="N73" s="16"/>
      <c r="O73" s="118">
        <v>150</v>
      </c>
      <c r="P73" s="16"/>
      <c r="Q73" s="16"/>
      <c r="R73" s="16"/>
      <c r="S73" s="95">
        <f t="shared" si="7"/>
        <v>8</v>
      </c>
      <c r="T73" s="16"/>
      <c r="U73" s="57">
        <f t="shared" si="8"/>
        <v>97.65625</v>
      </c>
      <c r="V73" s="58"/>
      <c r="W73" s="109"/>
      <c r="Y73" s="109"/>
      <c r="Z73" s="109"/>
    </row>
    <row r="74" spans="1:26" ht="12.75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f>'05 ABRIL (DOMINGO)'!M74</f>
        <v>412467</v>
      </c>
      <c r="L74" s="16"/>
      <c r="M74" s="107">
        <f t="shared" si="6"/>
        <v>412605</v>
      </c>
      <c r="N74" s="16"/>
      <c r="O74" s="118">
        <v>138</v>
      </c>
      <c r="P74" s="16"/>
      <c r="Q74" s="16"/>
      <c r="R74" s="16"/>
      <c r="S74" s="95">
        <f t="shared" si="7"/>
        <v>8</v>
      </c>
      <c r="T74" s="16"/>
      <c r="U74" s="57">
        <f t="shared" si="8"/>
        <v>85.820895522388057</v>
      </c>
      <c r="V74" s="58"/>
      <c r="W74" s="109"/>
      <c r="Y74" s="109"/>
      <c r="Z74" s="109"/>
    </row>
    <row r="75" spans="1:26" ht="12" customHeight="1" x14ac:dyDescent="0.2">
      <c r="A75" s="145" t="s">
        <v>83</v>
      </c>
      <c r="B75" s="146"/>
      <c r="C75" s="146"/>
      <c r="D75" s="146"/>
      <c r="E75" s="116"/>
      <c r="F75" s="70"/>
      <c r="G75" s="70"/>
      <c r="H75" s="117">
        <v>302</v>
      </c>
      <c r="I75" s="19">
        <v>305</v>
      </c>
      <c r="J75" s="16"/>
      <c r="K75" s="76">
        <f>'05 ABRIL (DOMINGO)'!M75</f>
        <v>678209.39999999991</v>
      </c>
      <c r="L75" s="16"/>
      <c r="M75" s="107">
        <f t="shared" si="6"/>
        <v>678284.39999999991</v>
      </c>
      <c r="N75" s="16"/>
      <c r="O75" s="118">
        <v>75</v>
      </c>
      <c r="P75" s="16"/>
      <c r="Q75" s="16"/>
      <c r="R75" s="16"/>
      <c r="S75" s="95">
        <v>4.5</v>
      </c>
      <c r="T75" s="16"/>
      <c r="U75" s="57">
        <f t="shared" si="8"/>
        <v>91.979396615158208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f>'05 ABRIL (DOMINGO)'!M76</f>
        <v>645017.79999999981</v>
      </c>
      <c r="L76" s="16"/>
      <c r="M76" s="107">
        <f t="shared" si="6"/>
        <v>645150.79999999981</v>
      </c>
      <c r="N76" s="16"/>
      <c r="O76" s="118">
        <v>133</v>
      </c>
      <c r="P76" s="16"/>
      <c r="Q76" s="16"/>
      <c r="R76" s="16"/>
      <c r="S76" s="95">
        <f>+S68</f>
        <v>8</v>
      </c>
      <c r="T76" s="16"/>
      <c r="U76" s="57">
        <f t="shared" si="8"/>
        <v>91.749448123620311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f>'05 ABRIL (DOMINGO)'!M77</f>
        <v>710665.09999999974</v>
      </c>
      <c r="L77" s="16"/>
      <c r="M77" s="107">
        <f t="shared" si="6"/>
        <v>710795.09999999974</v>
      </c>
      <c r="N77" s="16"/>
      <c r="O77" s="118">
        <v>130</v>
      </c>
      <c r="P77" s="16"/>
      <c r="Q77" s="16"/>
      <c r="R77" s="16"/>
      <c r="S77" s="95">
        <f t="shared" si="7"/>
        <v>8</v>
      </c>
      <c r="T77" s="16"/>
      <c r="U77" s="57">
        <f t="shared" si="8"/>
        <v>89.089912280701753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f>'05 ABRIL (DOMINGO)'!M78</f>
        <v>669992.49999999965</v>
      </c>
      <c r="L78" s="16"/>
      <c r="M78" s="107">
        <f t="shared" si="6"/>
        <v>670102.49999999965</v>
      </c>
      <c r="N78" s="16"/>
      <c r="O78" s="118">
        <v>110</v>
      </c>
      <c r="P78" s="16"/>
      <c r="Q78" s="16"/>
      <c r="R78" s="16"/>
      <c r="S78" s="95">
        <f t="shared" si="7"/>
        <v>8</v>
      </c>
      <c r="T78" s="16"/>
      <c r="U78" s="57">
        <f t="shared" si="8"/>
        <v>80.409356725146196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f>'05 ABRIL (DOMINGO)'!M79</f>
        <v>669340.39999999956</v>
      </c>
      <c r="L79" s="16"/>
      <c r="M79" s="107">
        <f t="shared" si="6"/>
        <v>669464.39999999956</v>
      </c>
      <c r="N79" s="16"/>
      <c r="O79" s="118">
        <v>124</v>
      </c>
      <c r="P79" s="16"/>
      <c r="Q79" s="16"/>
      <c r="R79" s="16"/>
      <c r="S79" s="95">
        <f t="shared" si="7"/>
        <v>8</v>
      </c>
      <c r="T79" s="16"/>
      <c r="U79" s="57">
        <f t="shared" si="8"/>
        <v>86.111111111111114</v>
      </c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f>'05 ABRIL (DOMINGO)'!M80</f>
        <v>633992.7999999997</v>
      </c>
      <c r="L80" s="16"/>
      <c r="M80" s="107">
        <f t="shared" si="6"/>
        <v>634114.7999999997</v>
      </c>
      <c r="N80" s="16"/>
      <c r="O80" s="118">
        <v>122</v>
      </c>
      <c r="P80" s="16"/>
      <c r="Q80" s="16"/>
      <c r="R80" s="16"/>
      <c r="S80" s="95">
        <f t="shared" si="7"/>
        <v>8</v>
      </c>
      <c r="T80" s="16"/>
      <c r="U80" s="57">
        <f t="shared" si="8"/>
        <v>82.521645021645014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f>'05 ABRIL (DOMINGO)'!M81</f>
        <v>698038.17999999982</v>
      </c>
      <c r="L81" s="16"/>
      <c r="M81" s="107">
        <f t="shared" si="6"/>
        <v>698150.17999999982</v>
      </c>
      <c r="N81" s="16"/>
      <c r="O81" s="118">
        <v>112</v>
      </c>
      <c r="P81" s="16"/>
      <c r="Q81" s="16"/>
      <c r="R81" s="16"/>
      <c r="S81" s="95">
        <f t="shared" si="7"/>
        <v>8</v>
      </c>
      <c r="T81" s="16"/>
      <c r="U81" s="57">
        <f t="shared" si="8"/>
        <v>70.707070707070713</v>
      </c>
      <c r="V81" s="58"/>
      <c r="W81" s="110"/>
      <c r="Y81" s="110"/>
      <c r="Z81" s="110"/>
    </row>
    <row r="82" spans="1:26" ht="12" customHeight="1" x14ac:dyDescent="0.2">
      <c r="A82" s="115" t="s">
        <v>84</v>
      </c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f>'05 ABRIL (DOMINGO)'!M82</f>
        <v>619669.29999999993</v>
      </c>
      <c r="L82" s="16"/>
      <c r="M82" s="107">
        <f t="shared" si="6"/>
        <v>619729.29999999993</v>
      </c>
      <c r="N82" s="16"/>
      <c r="O82" s="118">
        <v>60</v>
      </c>
      <c r="P82" s="16"/>
      <c r="Q82" s="16"/>
      <c r="R82" s="16"/>
      <c r="S82" s="95">
        <v>4</v>
      </c>
      <c r="T82" s="16"/>
      <c r="U82" s="57">
        <f t="shared" si="8"/>
        <v>98.425196850393704</v>
      </c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f>'05 ABRIL (DOMINGO)'!M83</f>
        <v>682485.50000000012</v>
      </c>
      <c r="L83" s="16"/>
      <c r="M83" s="107">
        <f t="shared" si="6"/>
        <v>682610.50000000012</v>
      </c>
      <c r="N83" s="16"/>
      <c r="O83" s="118">
        <v>125</v>
      </c>
      <c r="P83" s="16"/>
      <c r="Q83" s="16"/>
      <c r="R83" s="16"/>
      <c r="S83" s="95">
        <f>+S68</f>
        <v>8</v>
      </c>
      <c r="T83" s="16"/>
      <c r="U83" s="57">
        <f t="shared" si="8"/>
        <v>97.901002506265655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f>'05 ABRIL (DOMINGO)'!M84</f>
        <v>642640.49999999988</v>
      </c>
      <c r="L84" s="16"/>
      <c r="M84" s="107">
        <f t="shared" si="6"/>
        <v>642745.49999999988</v>
      </c>
      <c r="N84" s="16"/>
      <c r="O84" s="118">
        <v>105</v>
      </c>
      <c r="P84" s="16"/>
      <c r="Q84" s="16"/>
      <c r="R84" s="16"/>
      <c r="S84" s="95">
        <f t="shared" si="7"/>
        <v>8</v>
      </c>
      <c r="T84" s="16"/>
      <c r="U84" s="57">
        <f t="shared" si="8"/>
        <v>66.287878787878796</v>
      </c>
      <c r="V84" s="58"/>
      <c r="W84" s="109"/>
      <c r="Y84" s="109"/>
      <c r="Z84" s="109"/>
    </row>
    <row r="85" spans="1:26" ht="12" customHeight="1" x14ac:dyDescent="0.2">
      <c r="A85" s="115" t="s">
        <v>56</v>
      </c>
      <c r="B85" s="12"/>
      <c r="C85" s="12">
        <v>1</v>
      </c>
      <c r="D85" s="12"/>
      <c r="E85" s="116"/>
      <c r="F85" s="12"/>
      <c r="G85" s="12"/>
      <c r="H85" s="117">
        <v>320</v>
      </c>
      <c r="I85" s="19">
        <v>315</v>
      </c>
      <c r="J85" s="16"/>
      <c r="K85" s="76">
        <f>'05 ABRIL (DOMINGO)'!M85</f>
        <v>620431.73999999976</v>
      </c>
      <c r="L85" s="16"/>
      <c r="M85" s="107">
        <f t="shared" si="6"/>
        <v>620510.73999999976</v>
      </c>
      <c r="N85" s="16"/>
      <c r="O85" s="118">
        <v>79</v>
      </c>
      <c r="P85" s="16"/>
      <c r="Q85" s="16"/>
      <c r="R85" s="16"/>
      <c r="S85" s="95">
        <f t="shared" si="7"/>
        <v>8</v>
      </c>
      <c r="T85" s="16"/>
      <c r="U85" s="57">
        <f t="shared" si="8"/>
        <v>51.432291666666664</v>
      </c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f>'05 ABRIL (DOMINGO)'!M86</f>
        <v>643538</v>
      </c>
      <c r="L86" s="16"/>
      <c r="M86" s="107">
        <f t="shared" si="6"/>
        <v>643655</v>
      </c>
      <c r="N86" s="16"/>
      <c r="O86" s="118">
        <v>117</v>
      </c>
      <c r="P86" s="16"/>
      <c r="Q86" s="16"/>
      <c r="R86" s="16"/>
      <c r="S86" s="95">
        <f t="shared" si="7"/>
        <v>8</v>
      </c>
      <c r="T86" s="16"/>
      <c r="U86" s="57">
        <f t="shared" si="8"/>
        <v>81.25</v>
      </c>
      <c r="V86" s="58"/>
      <c r="W86" s="110"/>
      <c r="Y86" s="110"/>
      <c r="Z86" s="110"/>
    </row>
    <row r="87" spans="1:26" ht="12" customHeight="1" x14ac:dyDescent="0.2">
      <c r="A87" s="115" t="s">
        <v>86</v>
      </c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f>'05 ABRIL (DOMINGO)'!M87</f>
        <v>375768.2</v>
      </c>
      <c r="L87" s="16"/>
      <c r="M87" s="107">
        <f t="shared" si="6"/>
        <v>375850.2</v>
      </c>
      <c r="N87" s="16"/>
      <c r="O87" s="118">
        <v>82</v>
      </c>
      <c r="P87" s="16"/>
      <c r="Q87" s="16"/>
      <c r="R87" s="16"/>
      <c r="S87" s="95">
        <v>5</v>
      </c>
      <c r="T87" s="16"/>
      <c r="U87" s="57">
        <f t="shared" si="8"/>
        <v>89.617486338797804</v>
      </c>
      <c r="V87" s="58"/>
      <c r="W87" s="110"/>
      <c r="Y87" s="110"/>
      <c r="Z87" s="110"/>
    </row>
    <row r="88" spans="1:26" ht="12" customHeight="1" x14ac:dyDescent="0.2">
      <c r="A88" s="115" t="s">
        <v>85</v>
      </c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f>'05 ABRIL (DOMINGO)'!M88</f>
        <v>399767</v>
      </c>
      <c r="L88" s="16"/>
      <c r="M88" s="107">
        <f t="shared" si="6"/>
        <v>399864</v>
      </c>
      <c r="N88" s="16"/>
      <c r="O88" s="118">
        <v>97</v>
      </c>
      <c r="P88" s="16"/>
      <c r="Q88" s="16"/>
      <c r="R88" s="16"/>
      <c r="S88" s="95">
        <f>+S68</f>
        <v>8</v>
      </c>
      <c r="T88" s="16"/>
      <c r="U88" s="57">
        <f t="shared" si="8"/>
        <v>63.151041666666664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f>'05 ABRIL (DOMINGO)'!M89</f>
        <v>403879</v>
      </c>
      <c r="L89" s="16"/>
      <c r="M89" s="107">
        <f t="shared" si="6"/>
        <v>404035</v>
      </c>
      <c r="N89" s="16"/>
      <c r="O89" s="118">
        <v>156</v>
      </c>
      <c r="P89" s="16"/>
      <c r="Q89" s="16"/>
      <c r="R89" s="16"/>
      <c r="S89" s="95">
        <f t="shared" si="7"/>
        <v>8</v>
      </c>
      <c r="T89" s="16"/>
      <c r="U89" s="57">
        <f t="shared" si="8"/>
        <v>85.30183727034121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f>'05 ABRIL (DOMINGO)'!M90</f>
        <v>387487.3</v>
      </c>
      <c r="L90" s="16"/>
      <c r="M90" s="107">
        <f t="shared" si="6"/>
        <v>387601.3</v>
      </c>
      <c r="N90" s="16"/>
      <c r="O90" s="118">
        <v>114</v>
      </c>
      <c r="P90" s="16"/>
      <c r="Q90" s="16"/>
      <c r="R90" s="16"/>
      <c r="S90" s="95">
        <f t="shared" si="7"/>
        <v>8</v>
      </c>
      <c r="T90" s="16"/>
      <c r="U90" s="57">
        <f t="shared" si="8"/>
        <v>69.852941176470594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82.04104895030288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88</v>
      </c>
      <c r="O108" s="197"/>
      <c r="P108" s="197"/>
      <c r="Q108" s="197"/>
      <c r="R108" s="8" t="s">
        <v>26</v>
      </c>
      <c r="S108" s="198" t="s">
        <v>78</v>
      </c>
      <c r="T108" s="197"/>
      <c r="U108" s="197"/>
      <c r="W108" s="8" t="s">
        <v>12</v>
      </c>
      <c r="X108" s="8"/>
      <c r="Y108" s="199">
        <v>46118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93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f>'05 ABRIL (DOMINGO)'!M125</f>
        <v>486890.39999999997</v>
      </c>
      <c r="L125" s="16"/>
      <c r="M125" s="107">
        <f>K125+O125</f>
        <v>486968.39999999997</v>
      </c>
      <c r="N125" s="16"/>
      <c r="O125" s="118">
        <v>78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58.035714285714285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f>'05 ABRIL (DOMINGO)'!M126</f>
        <v>548115.6</v>
      </c>
      <c r="L126" s="16"/>
      <c r="M126" s="107">
        <f t="shared" ref="M126:M129" si="11">K126+O126</f>
        <v>548221.6</v>
      </c>
      <c r="N126" s="16"/>
      <c r="O126" s="118">
        <v>106</v>
      </c>
      <c r="P126" s="16"/>
      <c r="R126" s="16"/>
      <c r="S126" s="64">
        <f t="shared" si="9"/>
        <v>8</v>
      </c>
      <c r="T126" s="16"/>
      <c r="U126" s="57">
        <f t="shared" si="10"/>
        <v>73.611111111111114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f>'05 ABRIL (DOMINGO)'!M127</f>
        <v>524600.4</v>
      </c>
      <c r="L127" s="16"/>
      <c r="M127" s="107">
        <f t="shared" si="11"/>
        <v>524722.4</v>
      </c>
      <c r="N127" s="16"/>
      <c r="O127" s="118">
        <v>122</v>
      </c>
      <c r="P127" s="16"/>
      <c r="R127" s="16"/>
      <c r="S127" s="64">
        <f t="shared" si="9"/>
        <v>8</v>
      </c>
      <c r="T127" s="16"/>
      <c r="U127" s="57">
        <f t="shared" si="10"/>
        <v>84.722222222222214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f>'05 ABRIL (DOMINGO)'!M128</f>
        <v>602322</v>
      </c>
      <c r="L128" s="16"/>
      <c r="M128" s="107">
        <f t="shared" si="11"/>
        <v>602442</v>
      </c>
      <c r="N128" s="16"/>
      <c r="O128" s="118">
        <v>120</v>
      </c>
      <c r="P128" s="16"/>
      <c r="R128" s="16"/>
      <c r="S128" s="64">
        <f t="shared" si="9"/>
        <v>8</v>
      </c>
      <c r="T128" s="16"/>
      <c r="U128" s="57">
        <f t="shared" si="10"/>
        <v>86.206896551724142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f>'05 ABRIL (DOMINGO)'!M129</f>
        <v>648624</v>
      </c>
      <c r="L129" s="16"/>
      <c r="M129" s="107">
        <f t="shared" si="11"/>
        <v>648750</v>
      </c>
      <c r="N129" s="16"/>
      <c r="O129" s="118">
        <v>126</v>
      </c>
      <c r="P129" s="16"/>
      <c r="R129" s="16"/>
      <c r="S129" s="64">
        <f t="shared" si="9"/>
        <v>8</v>
      </c>
      <c r="T129" s="16"/>
      <c r="U129" s="57">
        <f t="shared" si="10"/>
        <v>90.517241379310349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78.618637110016408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7.1111111111111107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f>'05 ABRIL (DOMINGO)'!M140</f>
        <v>564709.2999999997</v>
      </c>
      <c r="L140" s="16"/>
      <c r="M140" s="107">
        <f>K140+O140</f>
        <v>564819.2999999997</v>
      </c>
      <c r="N140" s="16"/>
      <c r="O140" s="118">
        <v>110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80.128205128205124</v>
      </c>
      <c r="V140" s="58"/>
      <c r="W140" s="141"/>
      <c r="Y140" s="109"/>
      <c r="Z140" s="109"/>
    </row>
    <row r="141" spans="1:26" x14ac:dyDescent="0.2">
      <c r="A141" s="115" t="s">
        <v>90</v>
      </c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f>'05 ABRIL (DOMINGO)'!M141</f>
        <v>655414.20000000019</v>
      </c>
      <c r="L141" s="16"/>
      <c r="M141" s="107">
        <f t="shared" ref="M141:M148" si="13">K141+O141</f>
        <v>655475.20000000019</v>
      </c>
      <c r="N141" s="16"/>
      <c r="O141" s="118">
        <v>61</v>
      </c>
      <c r="P141" s="16"/>
      <c r="R141" s="58"/>
      <c r="S141" s="64">
        <v>4</v>
      </c>
      <c r="T141" s="58"/>
      <c r="U141" s="57">
        <f t="shared" si="12"/>
        <v>93.788437884378837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f>'05 ABRIL (DOMINGO)'!M142</f>
        <v>565310.29999999981</v>
      </c>
      <c r="L142" s="16"/>
      <c r="M142" s="107">
        <f t="shared" si="13"/>
        <v>565441.29999999981</v>
      </c>
      <c r="N142" s="16"/>
      <c r="O142" s="118">
        <v>131</v>
      </c>
      <c r="P142" s="16"/>
      <c r="R142" s="58"/>
      <c r="S142" s="64">
        <f>+S139</f>
        <v>8</v>
      </c>
      <c r="T142" s="58"/>
      <c r="U142" s="57">
        <f t="shared" si="12"/>
        <v>95.092915214866437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f>'05 ABRIL (DOMINGO)'!M143</f>
        <v>574133.79999999946</v>
      </c>
      <c r="L143" s="16"/>
      <c r="M143" s="107">
        <f t="shared" si="13"/>
        <v>574247.79999999946</v>
      </c>
      <c r="N143" s="16"/>
      <c r="O143" s="118">
        <v>114</v>
      </c>
      <c r="P143" s="16"/>
      <c r="R143" s="58"/>
      <c r="S143" s="64">
        <f t="shared" ref="S143:S147" si="14">+S142</f>
        <v>8</v>
      </c>
      <c r="T143" s="58"/>
      <c r="U143" s="57">
        <f t="shared" si="12"/>
        <v>78.642384105960261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f>'05 ABRIL (DOMINGO)'!M144</f>
        <v>569460.2999999997</v>
      </c>
      <c r="L144" s="16"/>
      <c r="M144" s="107">
        <f t="shared" si="13"/>
        <v>569563.2999999997</v>
      </c>
      <c r="N144" s="16"/>
      <c r="O144" s="118">
        <v>103</v>
      </c>
      <c r="P144" s="16"/>
      <c r="R144" s="58"/>
      <c r="S144" s="64">
        <f t="shared" si="14"/>
        <v>8</v>
      </c>
      <c r="T144" s="58"/>
      <c r="U144" s="57">
        <f t="shared" si="12"/>
        <v>72.987528344671205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f>'05 ABRIL (DOMINGO)'!M145</f>
        <v>600484.99999999953</v>
      </c>
      <c r="L145" s="16"/>
      <c r="M145" s="107">
        <f t="shared" si="13"/>
        <v>600570.99999999953</v>
      </c>
      <c r="N145" s="16"/>
      <c r="O145" s="118">
        <v>86</v>
      </c>
      <c r="P145" s="16"/>
      <c r="R145" s="58"/>
      <c r="S145" s="64">
        <f t="shared" si="14"/>
        <v>8</v>
      </c>
      <c r="T145" s="58"/>
      <c r="U145" s="57">
        <f t="shared" si="12"/>
        <v>59.130913091309125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f>'05 ABRIL (DOMINGO)'!M146</f>
        <v>555101.33999999973</v>
      </c>
      <c r="L146" s="16"/>
      <c r="M146" s="107">
        <f t="shared" si="13"/>
        <v>555194.33999999973</v>
      </c>
      <c r="N146" s="16"/>
      <c r="O146" s="118">
        <v>93</v>
      </c>
      <c r="P146" s="16"/>
      <c r="R146" s="58"/>
      <c r="S146" s="64">
        <f t="shared" si="14"/>
        <v>8</v>
      </c>
      <c r="T146" s="58"/>
      <c r="U146" s="57">
        <f t="shared" si="12"/>
        <v>64.583333333333329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f>'05 ABRIL (DOMINGO)'!M147</f>
        <v>573111.59999999928</v>
      </c>
      <c r="L147" s="16"/>
      <c r="M147" s="107">
        <f t="shared" si="13"/>
        <v>573191.59999999928</v>
      </c>
      <c r="N147" s="16"/>
      <c r="O147" s="118">
        <v>80</v>
      </c>
      <c r="P147" s="16"/>
      <c r="R147" s="58"/>
      <c r="S147" s="64">
        <f t="shared" si="14"/>
        <v>8</v>
      </c>
      <c r="T147" s="58"/>
      <c r="U147" s="57">
        <f t="shared" si="12"/>
        <v>54.644808743169399</v>
      </c>
      <c r="V147" s="58"/>
      <c r="W147" s="11"/>
      <c r="Y147" s="110"/>
      <c r="Z147" s="110"/>
    </row>
    <row r="148" spans="1:26" x14ac:dyDescent="0.2">
      <c r="A148" s="115" t="s">
        <v>91</v>
      </c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f>'05 ABRIL (DOMINGO)'!M148</f>
        <v>609170.39999999967</v>
      </c>
      <c r="L148" s="16"/>
      <c r="M148" s="107">
        <f t="shared" si="13"/>
        <v>609228.39999999967</v>
      </c>
      <c r="N148" s="16"/>
      <c r="O148" s="118">
        <v>58</v>
      </c>
      <c r="P148" s="16"/>
      <c r="R148" s="58"/>
      <c r="S148" s="64">
        <v>4</v>
      </c>
      <c r="T148" s="58"/>
      <c r="U148" s="57">
        <f t="shared" si="12"/>
        <v>77.956989247311839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75.217279454800618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7.8636363636363633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'05 ABRIL (DOMINGO)'!M158</f>
        <v>362606.6</v>
      </c>
      <c r="L158" s="16"/>
      <c r="M158" s="107">
        <f t="shared" ref="M158:M179" si="15">K158+O158</f>
        <v>362754.6</v>
      </c>
      <c r="N158" s="16"/>
      <c r="O158" s="118">
        <v>148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77.083333333333329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'05 ABRIL (DOMINGO)'!M159</f>
        <v>346885</v>
      </c>
      <c r="L159" s="16"/>
      <c r="M159" s="107">
        <f t="shared" si="15"/>
        <v>347016</v>
      </c>
      <c r="N159" s="16"/>
      <c r="O159" s="118">
        <v>131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97.470238095238102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'05 ABRIL (DOMINGO)'!M160</f>
        <v>376084.3</v>
      </c>
      <c r="L160" s="16"/>
      <c r="M160" s="107">
        <f t="shared" si="15"/>
        <v>376232.3</v>
      </c>
      <c r="N160" s="16"/>
      <c r="O160" s="118">
        <v>148</v>
      </c>
      <c r="P160" s="16"/>
      <c r="Q160" s="16"/>
      <c r="R160" s="16"/>
      <c r="S160" s="64">
        <f t="shared" si="16"/>
        <v>8</v>
      </c>
      <c r="T160" s="16"/>
      <c r="U160" s="57">
        <f t="shared" si="17"/>
        <v>81.140350877192972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'05 ABRIL (DOMINGO)'!M161</f>
        <v>380700</v>
      </c>
      <c r="L161" s="16"/>
      <c r="M161" s="107">
        <f t="shared" si="15"/>
        <v>380845</v>
      </c>
      <c r="N161" s="16"/>
      <c r="O161" s="118">
        <v>145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86.30952380952381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'05 ABRIL (DOMINGO)'!M162</f>
        <v>375797.5</v>
      </c>
      <c r="L162" s="16"/>
      <c r="M162" s="107">
        <f t="shared" si="15"/>
        <v>375947.5</v>
      </c>
      <c r="N162" s="16"/>
      <c r="O162" s="118">
        <v>150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97.65625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'05 ABRIL (DOMINGO)'!M163</f>
        <v>377975.1</v>
      </c>
      <c r="L163" s="16"/>
      <c r="M163" s="107">
        <f t="shared" si="15"/>
        <v>378115.1</v>
      </c>
      <c r="N163" s="16"/>
      <c r="O163" s="118">
        <v>140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87.06467661691542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'05 ABRIL (DOMINGO)'!M164</f>
        <v>594725.7999999997</v>
      </c>
      <c r="L164" s="16"/>
      <c r="M164" s="107">
        <f t="shared" si="15"/>
        <v>594840.7999999997</v>
      </c>
      <c r="N164" s="16"/>
      <c r="O164" s="118">
        <v>115</v>
      </c>
      <c r="P164" s="16"/>
      <c r="Q164" s="16"/>
      <c r="R164" s="16"/>
      <c r="S164" s="64">
        <f t="shared" si="16"/>
        <v>8</v>
      </c>
      <c r="T164" s="16"/>
      <c r="U164" s="57">
        <f t="shared" si="17"/>
        <v>79.332229580573951</v>
      </c>
      <c r="V164" s="58"/>
      <c r="Y164" s="109"/>
      <c r="Z164" s="109"/>
    </row>
    <row r="165" spans="1:26" x14ac:dyDescent="0.2">
      <c r="A165" s="115" t="s">
        <v>92</v>
      </c>
      <c r="B165" s="12">
        <v>1</v>
      </c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'05 ABRIL (DOMINGO)'!M165</f>
        <v>570909.39999999967</v>
      </c>
      <c r="L165" s="16"/>
      <c r="M165" s="107">
        <f t="shared" si="15"/>
        <v>570995.39999999967</v>
      </c>
      <c r="N165" s="16"/>
      <c r="O165" s="118">
        <v>86</v>
      </c>
      <c r="P165" s="16"/>
      <c r="Q165" s="16"/>
      <c r="R165" s="16"/>
      <c r="S165" s="64">
        <f t="shared" si="16"/>
        <v>8</v>
      </c>
      <c r="T165" s="16"/>
      <c r="U165" s="57">
        <f t="shared" si="17"/>
        <v>59.326710816777037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'05 ABRIL (DOMINGO)'!M166</f>
        <v>618588.29999999946</v>
      </c>
      <c r="L166" s="16"/>
      <c r="M166" s="107">
        <f t="shared" si="15"/>
        <v>618715.29999999946</v>
      </c>
      <c r="N166" s="16"/>
      <c r="O166" s="118">
        <v>127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87.033991228070178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'05 ABRIL (DOMINGO)'!M167</f>
        <v>585379.89999999909</v>
      </c>
      <c r="L167" s="16"/>
      <c r="M167" s="107">
        <f t="shared" si="15"/>
        <v>585498.89999999909</v>
      </c>
      <c r="N167" s="16"/>
      <c r="O167" s="118">
        <v>119</v>
      </c>
      <c r="P167" s="16"/>
      <c r="Q167" s="16"/>
      <c r="R167" s="16"/>
      <c r="S167" s="64">
        <f t="shared" si="16"/>
        <v>8</v>
      </c>
      <c r="T167" s="16"/>
      <c r="U167" s="57">
        <f t="shared" si="17"/>
        <v>86.988304093567251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'05 ABRIL (DOMINGO)'!M168</f>
        <v>581854.69999999995</v>
      </c>
      <c r="L168" s="16"/>
      <c r="M168" s="107">
        <f t="shared" si="15"/>
        <v>581979.69999999995</v>
      </c>
      <c r="N168" s="16"/>
      <c r="O168" s="118">
        <v>125</v>
      </c>
      <c r="P168" s="16"/>
      <c r="Q168" s="16"/>
      <c r="R168" s="16"/>
      <c r="S168" s="64">
        <f t="shared" si="16"/>
        <v>8</v>
      </c>
      <c r="T168" s="16"/>
      <c r="U168" s="57">
        <f t="shared" si="17"/>
        <v>86.805555555555557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'05 ABRIL (DOMINGO)'!M169</f>
        <v>553698.99999999977</v>
      </c>
      <c r="L169" s="16"/>
      <c r="M169" s="107">
        <f t="shared" si="15"/>
        <v>553823.99999999977</v>
      </c>
      <c r="N169" s="16"/>
      <c r="O169" s="118">
        <v>125</v>
      </c>
      <c r="P169" s="16"/>
      <c r="Q169" s="16"/>
      <c r="R169" s="16"/>
      <c r="S169" s="64">
        <f t="shared" si="16"/>
        <v>8</v>
      </c>
      <c r="T169" s="16"/>
      <c r="U169" s="57">
        <f t="shared" si="17"/>
        <v>84.550865800865793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'05 ABRIL (DOMINGO)'!M170</f>
        <v>613439.60000000009</v>
      </c>
      <c r="L170" s="16"/>
      <c r="M170" s="107">
        <f t="shared" si="15"/>
        <v>613550.60000000009</v>
      </c>
      <c r="N170" s="16"/>
      <c r="O170" s="118">
        <v>111</v>
      </c>
      <c r="P170" s="16"/>
      <c r="Q170" s="16"/>
      <c r="R170" s="16"/>
      <c r="S170" s="64">
        <f t="shared" si="16"/>
        <v>8</v>
      </c>
      <c r="T170" s="16"/>
      <c r="U170" s="57">
        <f t="shared" si="17"/>
        <v>70.075757575757578</v>
      </c>
      <c r="V170" s="58"/>
      <c r="Y170" s="109"/>
      <c r="Z170" s="109"/>
    </row>
    <row r="171" spans="1:26" x14ac:dyDescent="0.2">
      <c r="A171" s="115" t="s">
        <v>89</v>
      </c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'05 ABRIL (DOMINGO)'!M171</f>
        <v>545404.69999999949</v>
      </c>
      <c r="L171" s="16"/>
      <c r="M171" s="107">
        <f t="shared" si="15"/>
        <v>545452.69999999949</v>
      </c>
      <c r="N171" s="16"/>
      <c r="O171" s="118">
        <v>48</v>
      </c>
      <c r="P171" s="16"/>
      <c r="Q171" s="16"/>
      <c r="R171" s="16"/>
      <c r="S171" s="64">
        <f t="shared" si="16"/>
        <v>8</v>
      </c>
      <c r="T171" s="16"/>
      <c r="U171" s="57">
        <f t="shared" si="17"/>
        <v>39.370078740157481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'05 ABRIL (DOMINGO)'!M172</f>
        <v>602378.09999999974</v>
      </c>
      <c r="L172" s="16"/>
      <c r="M172" s="107">
        <f t="shared" si="15"/>
        <v>602502.09999999974</v>
      </c>
      <c r="N172" s="16"/>
      <c r="O172" s="118">
        <v>124</v>
      </c>
      <c r="P172" s="16"/>
      <c r="Q172" s="16"/>
      <c r="R172" s="16"/>
      <c r="S172" s="64">
        <f t="shared" si="16"/>
        <v>8</v>
      </c>
      <c r="T172" s="16"/>
      <c r="U172" s="57">
        <f t="shared" si="17"/>
        <v>97.11779448621553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'05 ABRIL (DOMINGO)'!M173</f>
        <v>570323.49999999977</v>
      </c>
      <c r="L173" s="16"/>
      <c r="M173" s="107">
        <f t="shared" si="15"/>
        <v>570446.49999999977</v>
      </c>
      <c r="N173" s="16"/>
      <c r="O173" s="118">
        <v>123</v>
      </c>
      <c r="P173" s="16"/>
      <c r="Q173" s="16"/>
      <c r="R173" s="16"/>
      <c r="S173" s="64">
        <f t="shared" si="16"/>
        <v>8</v>
      </c>
      <c r="T173" s="16"/>
      <c r="U173" s="57">
        <f t="shared" si="17"/>
        <v>77.651515151515156</v>
      </c>
      <c r="V173" s="58"/>
      <c r="Y173" s="109"/>
      <c r="Z173" s="109"/>
    </row>
    <row r="174" spans="1:26" x14ac:dyDescent="0.2">
      <c r="A174" s="115" t="s">
        <v>91</v>
      </c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'05 ABRIL (DOMINGO)'!M174</f>
        <v>548326.29999999935</v>
      </c>
      <c r="L174" s="16"/>
      <c r="M174" s="107">
        <f t="shared" si="15"/>
        <v>548419.29999999935</v>
      </c>
      <c r="N174" s="16"/>
      <c r="O174" s="118">
        <v>93</v>
      </c>
      <c r="P174" s="16"/>
      <c r="Q174" s="16"/>
      <c r="R174" s="16"/>
      <c r="S174" s="64">
        <v>5</v>
      </c>
      <c r="T174" s="16"/>
      <c r="U174" s="57">
        <f t="shared" si="17"/>
        <v>96.875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'05 ABRIL (DOMINGO)'!M175</f>
        <v>570861.19999999949</v>
      </c>
      <c r="L175" s="16"/>
      <c r="M175" s="107">
        <f t="shared" si="15"/>
        <v>570976.19999999949</v>
      </c>
      <c r="N175" s="16"/>
      <c r="O175" s="118">
        <v>115</v>
      </c>
      <c r="P175" s="16"/>
      <c r="Q175" s="16"/>
      <c r="R175" s="16"/>
      <c r="S175" s="64">
        <f>+S157</f>
        <v>8</v>
      </c>
      <c r="T175" s="16"/>
      <c r="U175" s="57">
        <f t="shared" si="17"/>
        <v>79.861111111111114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'05 ABRIL (DOMINGO)'!M176</f>
        <v>349138.5</v>
      </c>
      <c r="L176" s="16"/>
      <c r="M176" s="107">
        <f t="shared" si="15"/>
        <v>349237.5</v>
      </c>
      <c r="N176" s="16"/>
      <c r="O176" s="118">
        <v>99</v>
      </c>
      <c r="P176" s="16"/>
      <c r="Q176" s="16"/>
      <c r="R176" s="16"/>
      <c r="S176" s="64">
        <f t="shared" si="16"/>
        <v>8</v>
      </c>
      <c r="T176" s="16"/>
      <c r="U176" s="57">
        <f t="shared" si="17"/>
        <v>67.622950819672127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'05 ABRIL (DOMINGO)'!M177</f>
        <v>368104.60000000003</v>
      </c>
      <c r="L177" s="16"/>
      <c r="M177" s="107">
        <f t="shared" si="15"/>
        <v>368248.60000000003</v>
      </c>
      <c r="N177" s="16"/>
      <c r="O177" s="118">
        <v>144</v>
      </c>
      <c r="P177" s="16"/>
      <c r="Q177" s="16"/>
      <c r="R177" s="16"/>
      <c r="S177" s="64">
        <f t="shared" si="16"/>
        <v>8</v>
      </c>
      <c r="T177" s="16"/>
      <c r="U177" s="57">
        <f t="shared" si="17"/>
        <v>93.75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'05 ABRIL (DOMINGO)'!M178</f>
        <v>377854</v>
      </c>
      <c r="L178" s="16"/>
      <c r="M178" s="107">
        <f t="shared" si="15"/>
        <v>377969</v>
      </c>
      <c r="N178" s="16"/>
      <c r="O178" s="118">
        <v>115</v>
      </c>
      <c r="P178" s="16"/>
      <c r="Q178" s="16"/>
      <c r="R178" s="16"/>
      <c r="S178" s="64">
        <f t="shared" si="16"/>
        <v>8</v>
      </c>
      <c r="T178" s="16"/>
      <c r="U178" s="57">
        <f t="shared" si="17"/>
        <v>62.882764654418203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'05 ABRIL (DOMINGO)'!M179</f>
        <v>360498</v>
      </c>
      <c r="L179" s="16"/>
      <c r="M179" s="107">
        <f t="shared" si="15"/>
        <v>360619</v>
      </c>
      <c r="N179" s="16"/>
      <c r="O179" s="118">
        <v>121</v>
      </c>
      <c r="P179" s="16"/>
      <c r="Q179" s="16"/>
      <c r="R179" s="16"/>
      <c r="S179" s="64">
        <f t="shared" si="16"/>
        <v>8</v>
      </c>
      <c r="T179" s="16"/>
      <c r="U179" s="57">
        <f t="shared" si="17"/>
        <v>74.142156862745097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80.459598145872988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64</v>
      </c>
      <c r="H197" s="197"/>
      <c r="I197" s="197"/>
      <c r="J197" s="8"/>
      <c r="K197" s="49" t="s">
        <v>14</v>
      </c>
      <c r="L197" s="8"/>
      <c r="M197" s="49"/>
      <c r="N197" s="197" t="s">
        <v>94</v>
      </c>
      <c r="O197" s="197"/>
      <c r="P197" s="197"/>
      <c r="Q197" s="197"/>
      <c r="R197" s="8" t="s">
        <v>26</v>
      </c>
      <c r="S197" s="198" t="s">
        <v>95</v>
      </c>
      <c r="T197" s="197"/>
      <c r="U197" s="197"/>
      <c r="W197" s="8" t="s">
        <v>12</v>
      </c>
      <c r="X197" s="8"/>
      <c r="Y197" s="199">
        <v>46119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99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7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f>'05 ABRIL (DOMINGO)'!M214</f>
        <v>491732.6</v>
      </c>
      <c r="L214" s="16"/>
      <c r="M214" s="107">
        <f>K214+O214</f>
        <v>491820.6</v>
      </c>
      <c r="N214" s="16"/>
      <c r="O214" s="118">
        <v>88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65.476190476190467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f>'05 ABRIL (DOMINGO)'!M215</f>
        <v>550403</v>
      </c>
      <c r="L215" s="16"/>
      <c r="M215" s="107">
        <f t="shared" ref="M215:M218" si="20">K215+O215</f>
        <v>550497</v>
      </c>
      <c r="N215" s="16"/>
      <c r="O215" s="118">
        <v>94</v>
      </c>
      <c r="P215" s="16"/>
      <c r="R215" s="16"/>
      <c r="S215" s="95">
        <f t="shared" si="18"/>
        <v>8</v>
      </c>
      <c r="T215" s="16"/>
      <c r="U215" s="57">
        <f t="shared" si="19"/>
        <v>65.277777777777771</v>
      </c>
      <c r="V215" s="16"/>
      <c r="W215" s="141"/>
      <c r="Y215" s="109"/>
      <c r="Z215" s="109"/>
    </row>
    <row r="216" spans="1:26" x14ac:dyDescent="0.2">
      <c r="A216" s="115" t="s">
        <v>97</v>
      </c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f>'05 ABRIL (DOMINGO)'!M216</f>
        <v>531718</v>
      </c>
      <c r="L216" s="16"/>
      <c r="M216" s="107">
        <f t="shared" si="20"/>
        <v>531762</v>
      </c>
      <c r="N216" s="16"/>
      <c r="O216" s="118">
        <v>44</v>
      </c>
      <c r="P216" s="16"/>
      <c r="R216" s="16"/>
      <c r="S216" s="95">
        <v>3</v>
      </c>
      <c r="T216" s="16"/>
      <c r="U216" s="57">
        <f t="shared" si="19"/>
        <v>81.481481481481481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f>'05 ABRIL (DOMINGO)'!M217</f>
        <v>607913</v>
      </c>
      <c r="L217" s="16"/>
      <c r="M217" s="107">
        <f t="shared" si="20"/>
        <v>608042</v>
      </c>
      <c r="N217" s="16"/>
      <c r="O217" s="118">
        <v>129</v>
      </c>
      <c r="P217" s="16"/>
      <c r="R217" s="16"/>
      <c r="S217" s="95">
        <f>+S213</f>
        <v>8</v>
      </c>
      <c r="T217" s="16"/>
      <c r="U217" s="57">
        <f t="shared" si="19"/>
        <v>92.672413793103445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f>'05 ABRIL (DOMINGO)'!M218</f>
        <v>659482</v>
      </c>
      <c r="L218" s="16"/>
      <c r="M218" s="107">
        <f t="shared" si="20"/>
        <v>659612</v>
      </c>
      <c r="N218" s="16"/>
      <c r="O218" s="118">
        <v>130</v>
      </c>
      <c r="P218" s="16"/>
      <c r="R218" s="16"/>
      <c r="S218" s="95">
        <f t="shared" si="18"/>
        <v>8</v>
      </c>
      <c r="T218" s="16"/>
      <c r="U218" s="57">
        <f t="shared" si="19"/>
        <v>93.390804597701148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79.659733625250865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7.5555555555555554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f>'05 ABRIL (DOMINGO)'!M229</f>
        <v>564865.19999999995</v>
      </c>
      <c r="L229" s="16"/>
      <c r="M229" s="107">
        <f>K229+O229</f>
        <v>564992.19999999995</v>
      </c>
      <c r="N229" s="16"/>
      <c r="O229" s="118">
        <v>127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92.511655011655009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f>'05 ABRIL (DOMINGO)'!M230</f>
        <v>655526.69999999995</v>
      </c>
      <c r="L230" s="16"/>
      <c r="M230" s="107">
        <f t="shared" ref="M230:M237" si="22">K230+O230</f>
        <v>655606.69999999995</v>
      </c>
      <c r="N230" s="16"/>
      <c r="O230" s="118">
        <v>80</v>
      </c>
      <c r="P230" s="16"/>
      <c r="R230" s="58"/>
      <c r="S230" s="95">
        <f t="shared" ref="S230:S236" si="23">+S229</f>
        <v>8</v>
      </c>
      <c r="T230" s="58"/>
      <c r="U230" s="57">
        <f t="shared" si="21"/>
        <v>61.500615006150063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f>'05 ABRIL (DOMINGO)'!M231</f>
        <v>569635.89999999991</v>
      </c>
      <c r="L231" s="16"/>
      <c r="M231" s="107">
        <f t="shared" si="22"/>
        <v>569761.89999999991</v>
      </c>
      <c r="N231" s="16"/>
      <c r="O231" s="118">
        <v>126</v>
      </c>
      <c r="P231" s="16"/>
      <c r="R231" s="58"/>
      <c r="S231" s="95">
        <f t="shared" si="23"/>
        <v>8</v>
      </c>
      <c r="T231" s="58"/>
      <c r="U231" s="57">
        <f t="shared" si="21"/>
        <v>91.463414634146346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f>'05 ABRIL (DOMINGO)'!M232</f>
        <v>575765.70000000007</v>
      </c>
      <c r="L232" s="16"/>
      <c r="M232" s="107">
        <f t="shared" si="22"/>
        <v>575858.70000000007</v>
      </c>
      <c r="N232" s="16"/>
      <c r="O232" s="118">
        <v>93</v>
      </c>
      <c r="P232" s="16"/>
      <c r="R232" s="58"/>
      <c r="S232" s="95">
        <f t="shared" si="23"/>
        <v>8</v>
      </c>
      <c r="T232" s="58"/>
      <c r="U232" s="57">
        <f t="shared" si="21"/>
        <v>64.155629139072843</v>
      </c>
      <c r="V232" s="58"/>
      <c r="W232" s="141"/>
      <c r="Y232" s="109"/>
      <c r="Z232" s="109"/>
    </row>
    <row r="233" spans="1:26" x14ac:dyDescent="0.2">
      <c r="A233" s="115" t="s">
        <v>96</v>
      </c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f>'05 ABRIL (DOMINGO)'!M233</f>
        <v>569105.5</v>
      </c>
      <c r="L233" s="16"/>
      <c r="M233" s="107">
        <f t="shared" si="22"/>
        <v>569221.5</v>
      </c>
      <c r="N233" s="16"/>
      <c r="O233" s="118">
        <v>116</v>
      </c>
      <c r="P233" s="16"/>
      <c r="R233" s="58"/>
      <c r="S233" s="95">
        <v>7</v>
      </c>
      <c r="T233" s="58"/>
      <c r="U233" s="57">
        <f t="shared" si="21"/>
        <v>93.942338840298021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f>'05 ABRIL (DOMINGO)'!M234</f>
        <v>596105.6</v>
      </c>
      <c r="L234" s="16"/>
      <c r="M234" s="107">
        <f t="shared" si="22"/>
        <v>596211.6</v>
      </c>
      <c r="N234" s="16"/>
      <c r="O234" s="118">
        <v>106</v>
      </c>
      <c r="P234" s="16"/>
      <c r="R234" s="58"/>
      <c r="S234" s="95">
        <f>+S228</f>
        <v>8</v>
      </c>
      <c r="T234" s="58"/>
      <c r="U234" s="57">
        <f t="shared" si="21"/>
        <v>72.882288228822887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f>'05 ABRIL (DOMINGO)'!M235</f>
        <v>553868.5</v>
      </c>
      <c r="L235" s="16"/>
      <c r="M235" s="107">
        <f t="shared" si="22"/>
        <v>553989.5</v>
      </c>
      <c r="N235" s="16"/>
      <c r="O235" s="118">
        <v>121</v>
      </c>
      <c r="P235" s="16"/>
      <c r="R235" s="58"/>
      <c r="S235" s="95">
        <f t="shared" si="23"/>
        <v>8</v>
      </c>
      <c r="T235" s="58"/>
      <c r="U235" s="57">
        <f t="shared" si="21"/>
        <v>84.027777777777786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f>'05 ABRIL (DOMINGO)'!M236</f>
        <v>571721</v>
      </c>
      <c r="L236" s="16"/>
      <c r="M236" s="107">
        <f t="shared" si="22"/>
        <v>571800</v>
      </c>
      <c r="N236" s="16"/>
      <c r="O236" s="118">
        <v>79</v>
      </c>
      <c r="P236" s="16"/>
      <c r="R236" s="58"/>
      <c r="S236" s="95">
        <f t="shared" si="23"/>
        <v>8</v>
      </c>
      <c r="T236" s="58"/>
      <c r="U236" s="57">
        <f t="shared" si="21"/>
        <v>53.961748633879786</v>
      </c>
      <c r="V236" s="58"/>
      <c r="W236" s="11"/>
      <c r="Y236" s="110"/>
      <c r="Z236" s="110"/>
    </row>
    <row r="237" spans="1:26" x14ac:dyDescent="0.2">
      <c r="A237" s="115" t="s">
        <v>98</v>
      </c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f>'05 ABRIL (DOMINGO)'!M237</f>
        <v>607545</v>
      </c>
      <c r="L237" s="16"/>
      <c r="M237" s="107">
        <f t="shared" si="22"/>
        <v>607635</v>
      </c>
      <c r="N237" s="16"/>
      <c r="O237" s="118">
        <v>90</v>
      </c>
      <c r="P237" s="16"/>
      <c r="R237" s="58"/>
      <c r="S237" s="95">
        <v>5</v>
      </c>
      <c r="T237" s="58"/>
      <c r="U237" s="57">
        <f t="shared" si="21"/>
        <v>96.774193548387103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79.024406757798872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7.8636363636363633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'05 ABRIL (DOMINGO)'!M247</f>
        <v>362876</v>
      </c>
      <c r="L247" s="16"/>
      <c r="M247" s="107">
        <f t="shared" ref="M247:M268" si="24">K247+O247</f>
        <v>363003</v>
      </c>
      <c r="N247" s="16"/>
      <c r="O247" s="118">
        <v>127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66.145833333333329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'05 ABRIL (DOMINGO)'!M248</f>
        <v>342494</v>
      </c>
      <c r="L248" s="16"/>
      <c r="M248" s="107">
        <f t="shared" si="24"/>
        <v>342627</v>
      </c>
      <c r="N248" s="16"/>
      <c r="O248" s="118">
        <v>133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98.958333333333343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'05 ABRIL (DOMINGO)'!M249</f>
        <v>373319</v>
      </c>
      <c r="L249" s="16"/>
      <c r="M249" s="107">
        <f t="shared" si="24"/>
        <v>373465</v>
      </c>
      <c r="N249" s="16"/>
      <c r="O249" s="118">
        <v>146</v>
      </c>
      <c r="P249" s="16"/>
      <c r="Q249" s="16"/>
      <c r="R249" s="16"/>
      <c r="S249" s="95">
        <f t="shared" si="25"/>
        <v>8</v>
      </c>
      <c r="T249" s="16"/>
      <c r="U249" s="57">
        <f t="shared" si="26"/>
        <v>80.043859649122808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'05 ABRIL (DOMINGO)'!M250</f>
        <v>379213</v>
      </c>
      <c r="L250" s="16"/>
      <c r="M250" s="107">
        <f t="shared" si="24"/>
        <v>379356</v>
      </c>
      <c r="N250" s="16"/>
      <c r="O250" s="118">
        <v>143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85.11904761904762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'05 ABRIL (DOMINGO)'!M251</f>
        <v>372814</v>
      </c>
      <c r="L251" s="16"/>
      <c r="M251" s="107">
        <f t="shared" si="24"/>
        <v>372932</v>
      </c>
      <c r="N251" s="16"/>
      <c r="O251" s="118">
        <v>118</v>
      </c>
      <c r="P251" s="16"/>
      <c r="Q251" s="16"/>
      <c r="R251" s="16"/>
      <c r="S251" s="95">
        <f t="shared" si="25"/>
        <v>8</v>
      </c>
      <c r="T251" s="16"/>
      <c r="U251" s="57">
        <f t="shared" si="26"/>
        <v>76.822916666666657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'05 ABRIL (DOMINGO)'!M252</f>
        <v>378301</v>
      </c>
      <c r="L252" s="16"/>
      <c r="M252" s="107">
        <f t="shared" si="24"/>
        <v>378438</v>
      </c>
      <c r="N252" s="16"/>
      <c r="O252" s="118">
        <v>137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85.199004975124382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'05 ABRIL (DOMINGO)'!M253</f>
        <v>607131.49999999988</v>
      </c>
      <c r="L253" s="16"/>
      <c r="M253" s="107">
        <f t="shared" si="24"/>
        <v>607227.49999999988</v>
      </c>
      <c r="N253" s="16"/>
      <c r="O253" s="118">
        <v>96</v>
      </c>
      <c r="P253" s="16"/>
      <c r="Q253" s="16"/>
      <c r="R253" s="16"/>
      <c r="S253" s="95">
        <f t="shared" si="25"/>
        <v>8</v>
      </c>
      <c r="T253" s="16"/>
      <c r="U253" s="57">
        <f t="shared" si="26"/>
        <v>66.225165562913901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'05 ABRIL (DOMINGO)'!M254</f>
        <v>578771.19999999995</v>
      </c>
      <c r="L254" s="16"/>
      <c r="M254" s="107">
        <f t="shared" si="24"/>
        <v>578900.19999999995</v>
      </c>
      <c r="N254" s="16"/>
      <c r="O254" s="118">
        <v>129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88.990066225165563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'05 ABRIL (DOMINGO)'!M255</f>
        <v>632320.19999999995</v>
      </c>
      <c r="L255" s="16"/>
      <c r="M255" s="107">
        <f t="shared" si="24"/>
        <v>632422.19999999995</v>
      </c>
      <c r="N255" s="16"/>
      <c r="O255" s="118">
        <v>102</v>
      </c>
      <c r="P255" s="16"/>
      <c r="Q255" s="16"/>
      <c r="R255" s="16"/>
      <c r="S255" s="95">
        <f t="shared" si="25"/>
        <v>8</v>
      </c>
      <c r="T255" s="16"/>
      <c r="U255" s="57">
        <f t="shared" si="26"/>
        <v>69.901315789473685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'05 ABRIL (DOMINGO)'!M256</f>
        <v>596561</v>
      </c>
      <c r="L256" s="16"/>
      <c r="M256" s="107">
        <f t="shared" si="24"/>
        <v>596671</v>
      </c>
      <c r="N256" s="16"/>
      <c r="O256" s="118">
        <v>110</v>
      </c>
      <c r="P256" s="16"/>
      <c r="Q256" s="16"/>
      <c r="R256" s="16"/>
      <c r="S256" s="95">
        <f t="shared" si="25"/>
        <v>8</v>
      </c>
      <c r="T256" s="16"/>
      <c r="U256" s="57">
        <f t="shared" si="26"/>
        <v>80.409356725146196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'05 ABRIL (DOMINGO)'!M257</f>
        <v>590717</v>
      </c>
      <c r="L257" s="16"/>
      <c r="M257" s="107">
        <f t="shared" si="24"/>
        <v>590839</v>
      </c>
      <c r="N257" s="16"/>
      <c r="O257" s="118">
        <v>122</v>
      </c>
      <c r="P257" s="16"/>
      <c r="Q257" s="16"/>
      <c r="R257" s="16"/>
      <c r="S257" s="95">
        <f t="shared" si="25"/>
        <v>8</v>
      </c>
      <c r="T257" s="16"/>
      <c r="U257" s="57">
        <f t="shared" si="26"/>
        <v>84.722222222222214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'05 ABRIL (DOMINGO)'!M258</f>
        <v>563643.80000000005</v>
      </c>
      <c r="L258" s="16"/>
      <c r="M258" s="107">
        <f t="shared" si="24"/>
        <v>563655.80000000005</v>
      </c>
      <c r="N258" s="16"/>
      <c r="O258" s="118">
        <v>12</v>
      </c>
      <c r="P258" s="16"/>
      <c r="Q258" s="16"/>
      <c r="R258" s="16"/>
      <c r="S258" s="95">
        <f t="shared" si="25"/>
        <v>8</v>
      </c>
      <c r="T258" s="16"/>
      <c r="U258" s="57">
        <f t="shared" si="26"/>
        <v>8.1168831168831161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'05 ABRIL (DOMINGO)'!M259</f>
        <v>619241.19999999995</v>
      </c>
      <c r="L259" s="16"/>
      <c r="M259" s="107">
        <f t="shared" si="24"/>
        <v>619331.19999999995</v>
      </c>
      <c r="N259" s="16"/>
      <c r="O259" s="118">
        <v>90</v>
      </c>
      <c r="P259" s="16"/>
      <c r="Q259" s="16"/>
      <c r="R259" s="16"/>
      <c r="S259" s="95">
        <f t="shared" si="25"/>
        <v>8</v>
      </c>
      <c r="T259" s="16"/>
      <c r="U259" s="57">
        <f t="shared" si="26"/>
        <v>56.818181818181813</v>
      </c>
      <c r="V259" s="58"/>
      <c r="Y259" s="109"/>
      <c r="Z259" s="109"/>
    </row>
    <row r="260" spans="1:26" x14ac:dyDescent="0.2">
      <c r="A260" s="115" t="s">
        <v>98</v>
      </c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'05 ABRIL (DOMINGO)'!M260</f>
        <v>547830.19999999995</v>
      </c>
      <c r="L260" s="16"/>
      <c r="M260" s="107">
        <f t="shared" si="24"/>
        <v>547904.19999999995</v>
      </c>
      <c r="N260" s="16"/>
      <c r="O260" s="118">
        <v>74</v>
      </c>
      <c r="P260" s="16"/>
      <c r="Q260" s="16"/>
      <c r="R260" s="16"/>
      <c r="S260" s="95">
        <v>5</v>
      </c>
      <c r="T260" s="16"/>
      <c r="U260" s="57">
        <f t="shared" si="26"/>
        <v>97.112860892388454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'05 ABRIL (DOMINGO)'!M261</f>
        <v>610192.80000000005</v>
      </c>
      <c r="L261" s="16"/>
      <c r="M261" s="107">
        <f t="shared" si="24"/>
        <v>610319.80000000005</v>
      </c>
      <c r="N261" s="16"/>
      <c r="O261" s="118">
        <v>127</v>
      </c>
      <c r="P261" s="16"/>
      <c r="Q261" s="16"/>
      <c r="R261" s="16"/>
      <c r="S261" s="95">
        <f>+S246</f>
        <v>8</v>
      </c>
      <c r="T261" s="16"/>
      <c r="U261" s="57">
        <f t="shared" si="26"/>
        <v>99.467418546365906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'05 ABRIL (DOMINGO)'!M262</f>
        <v>576124.79999999993</v>
      </c>
      <c r="L262" s="16"/>
      <c r="M262" s="107">
        <f t="shared" si="24"/>
        <v>576236.79999999993</v>
      </c>
      <c r="N262" s="16"/>
      <c r="O262" s="118">
        <v>112</v>
      </c>
      <c r="P262" s="16"/>
      <c r="Q262" s="16"/>
      <c r="R262" s="16"/>
      <c r="S262" s="95">
        <f t="shared" si="25"/>
        <v>8</v>
      </c>
      <c r="T262" s="16"/>
      <c r="U262" s="57">
        <f t="shared" si="26"/>
        <v>70.707070707070713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'05 ABRIL (DOMINGO)'!M263</f>
        <v>556551.1</v>
      </c>
      <c r="L263" s="16"/>
      <c r="M263" s="107">
        <f t="shared" si="24"/>
        <v>556658.1</v>
      </c>
      <c r="N263" s="16"/>
      <c r="O263" s="118">
        <v>107</v>
      </c>
      <c r="P263" s="16"/>
      <c r="Q263" s="16"/>
      <c r="R263" s="16"/>
      <c r="S263" s="95">
        <f t="shared" si="25"/>
        <v>8</v>
      </c>
      <c r="T263" s="16"/>
      <c r="U263" s="57">
        <f t="shared" si="26"/>
        <v>69.661458333333343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'05 ABRIL (DOMINGO)'!M264</f>
        <v>577245.9</v>
      </c>
      <c r="L264" s="16"/>
      <c r="M264" s="107">
        <f t="shared" si="24"/>
        <v>577350.9</v>
      </c>
      <c r="N264" s="16"/>
      <c r="O264" s="118">
        <v>105</v>
      </c>
      <c r="P264" s="16"/>
      <c r="Q264" s="16"/>
      <c r="R264" s="16"/>
      <c r="S264" s="95">
        <f t="shared" si="25"/>
        <v>8</v>
      </c>
      <c r="T264" s="16"/>
      <c r="U264" s="57">
        <f t="shared" si="26"/>
        <v>72.916666666666671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'05 ABRIL (DOMINGO)'!M265</f>
        <v>344936.4</v>
      </c>
      <c r="L265" s="16"/>
      <c r="M265" s="107">
        <f t="shared" si="24"/>
        <v>345041.4</v>
      </c>
      <c r="N265" s="16"/>
      <c r="O265" s="118">
        <v>105</v>
      </c>
      <c r="P265" s="16"/>
      <c r="Q265" s="16"/>
      <c r="R265" s="16"/>
      <c r="S265" s="95">
        <f t="shared" si="25"/>
        <v>8</v>
      </c>
      <c r="T265" s="16"/>
      <c r="U265" s="57">
        <f t="shared" si="26"/>
        <v>71.721311475409834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'05 ABRIL (DOMINGO)'!M266</f>
        <v>367860</v>
      </c>
      <c r="L266" s="16"/>
      <c r="M266" s="107">
        <f t="shared" si="24"/>
        <v>368010</v>
      </c>
      <c r="N266" s="16"/>
      <c r="O266" s="118">
        <v>150</v>
      </c>
      <c r="P266" s="16"/>
      <c r="Q266" s="16"/>
      <c r="R266" s="16"/>
      <c r="S266" s="95">
        <f t="shared" si="25"/>
        <v>8</v>
      </c>
      <c r="T266" s="16"/>
      <c r="U266" s="57">
        <f t="shared" si="26"/>
        <v>97.65625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'05 ABRIL (DOMINGO)'!M267</f>
        <v>375404</v>
      </c>
      <c r="L267" s="16"/>
      <c r="M267" s="107">
        <f t="shared" si="24"/>
        <v>375522</v>
      </c>
      <c r="N267" s="16"/>
      <c r="O267" s="118">
        <v>118</v>
      </c>
      <c r="P267" s="16"/>
      <c r="Q267" s="16"/>
      <c r="R267" s="16"/>
      <c r="S267" s="95">
        <f t="shared" si="25"/>
        <v>8</v>
      </c>
      <c r="T267" s="16"/>
      <c r="U267" s="57">
        <f t="shared" si="26"/>
        <v>64.523184601924768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'05 ABRIL (DOMINGO)'!M268</f>
        <v>361212</v>
      </c>
      <c r="L268" s="16"/>
      <c r="M268" s="107">
        <f t="shared" si="24"/>
        <v>361327</v>
      </c>
      <c r="N268" s="16"/>
      <c r="O268" s="118">
        <v>115</v>
      </c>
      <c r="P268" s="16"/>
      <c r="Q268" s="16"/>
      <c r="R268" s="16"/>
      <c r="S268" s="95">
        <f t="shared" si="25"/>
        <v>8</v>
      </c>
      <c r="T268" s="16"/>
      <c r="U268" s="57">
        <f t="shared" si="26"/>
        <v>70.465686274509807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75.532004297012918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U2NeyLv+iqofUne7cUR1Ymjxa9/TcTT3wVxidYCVRgVZ8QjmpJtJv2surt0seEOAOhTQ78n/PZQdswReFXQKxw==" saltValue="0NEd2jSc0vK5t9j8eGVLVA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A2:Q2"/>
    <mergeCell ref="R2:S2"/>
    <mergeCell ref="I4:J4"/>
    <mergeCell ref="A18:Z18"/>
    <mergeCell ref="G19:I19"/>
    <mergeCell ref="N19:Q19"/>
    <mergeCell ref="S19:U19"/>
    <mergeCell ref="Y19:Z19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A110:Z110"/>
    <mergeCell ref="O138:O139"/>
    <mergeCell ref="U138:U139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A199:Z199"/>
    <mergeCell ref="O227:O228"/>
    <mergeCell ref="U227:U228"/>
    <mergeCell ref="W227:W228"/>
    <mergeCell ref="I239:J239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I328:J328"/>
    <mergeCell ref="I310:J310"/>
    <mergeCell ref="I359:J359"/>
    <mergeCell ref="O365:O366"/>
    <mergeCell ref="U365:U366"/>
    <mergeCell ref="O334:O335"/>
    <mergeCell ref="U334:U335"/>
  </mergeCells>
  <conditionalFormatting sqref="A140:A148">
    <cfRule type="cellIs" dxfId="573" priority="63" stopIfTrue="1" operator="equal">
      <formula>0</formula>
    </cfRule>
    <cfRule type="cellIs" dxfId="572" priority="64" stopIfTrue="1" operator="notEqual">
      <formula>0</formula>
    </cfRule>
  </conditionalFormatting>
  <conditionalFormatting sqref="B36:D41 B51:D59 B69:D90 B125:D130 B140:D148 B158:D179 B214:D219 B229:D237 B247:D268">
    <cfRule type="cellIs" dxfId="571" priority="224" stopIfTrue="1" operator="equal">
      <formula>1</formula>
    </cfRule>
  </conditionalFormatting>
  <conditionalFormatting sqref="B100:D101">
    <cfRule type="cellIs" dxfId="570" priority="172" stopIfTrue="1" operator="equal">
      <formula>1</formula>
    </cfRule>
  </conditionalFormatting>
  <conditionalFormatting sqref="B189:D190">
    <cfRule type="cellIs" dxfId="569" priority="57" stopIfTrue="1" operator="equal">
      <formula>1</formula>
    </cfRule>
  </conditionalFormatting>
  <conditionalFormatting sqref="B278:D279">
    <cfRule type="cellIs" dxfId="568" priority="38" stopIfTrue="1" operator="equal">
      <formula>1</formula>
    </cfRule>
  </conditionalFormatting>
  <conditionalFormatting sqref="B303:D308 B318:D326 B336:D357">
    <cfRule type="cellIs" dxfId="567" priority="203" stopIfTrue="1" operator="equal">
      <formula>1</formula>
    </cfRule>
  </conditionalFormatting>
  <conditionalFormatting sqref="B367:D368">
    <cfRule type="cellIs" dxfId="566" priority="19" stopIfTrue="1" operator="equal">
      <formula>1</formula>
    </cfRule>
  </conditionalFormatting>
  <conditionalFormatting sqref="G19:I19">
    <cfRule type="cellIs" dxfId="565" priority="76" stopIfTrue="1" operator="notEqual">
      <formula>0</formula>
    </cfRule>
    <cfRule type="cellIs" dxfId="564" priority="75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563" priority="222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562" priority="202" stopIfTrue="1" operator="notEqual">
      <formula>0</formula>
    </cfRule>
    <cfRule type="cellIs" dxfId="561" priority="201" stopIfTrue="1" operator="equal">
      <formula>0</formula>
    </cfRule>
  </conditionalFormatting>
  <conditionalFormatting sqref="H36:H41">
    <cfRule type="cellIs" dxfId="560" priority="74" operator="lessThan">
      <formula>330</formula>
    </cfRule>
  </conditionalFormatting>
  <conditionalFormatting sqref="H51:H59">
    <cfRule type="cellIs" dxfId="559" priority="72" operator="lessThan">
      <formula>360</formula>
    </cfRule>
  </conditionalFormatting>
  <conditionalFormatting sqref="H69:H74 H87:H90">
    <cfRule type="cellIs" dxfId="558" priority="70" operator="lessThan">
      <formula>400</formula>
    </cfRule>
  </conditionalFormatting>
  <conditionalFormatting sqref="H75:H86">
    <cfRule type="cellIs" dxfId="557" priority="71" operator="lessThan">
      <formula>360</formula>
    </cfRule>
  </conditionalFormatting>
  <conditionalFormatting sqref="H125:H130">
    <cfRule type="cellIs" dxfId="556" priority="65" operator="lessThan">
      <formula>330</formula>
    </cfRule>
  </conditionalFormatting>
  <conditionalFormatting sqref="H140:H148">
    <cfRule type="cellIs" dxfId="555" priority="66" operator="lessThan">
      <formula>360</formula>
    </cfRule>
  </conditionalFormatting>
  <conditionalFormatting sqref="H158:H163 H176:H179">
    <cfRule type="cellIs" dxfId="554" priority="68" operator="lessThan">
      <formula>400</formula>
    </cfRule>
  </conditionalFormatting>
  <conditionalFormatting sqref="H164:H175">
    <cfRule type="cellIs" dxfId="553" priority="69" operator="lessThan">
      <formula>360</formula>
    </cfRule>
  </conditionalFormatting>
  <conditionalFormatting sqref="H214:H219">
    <cfRule type="cellIs" dxfId="552" priority="62" operator="lessThan">
      <formula>330</formula>
    </cfRule>
  </conditionalFormatting>
  <conditionalFormatting sqref="H228:H237">
    <cfRule type="cellIs" dxfId="551" priority="60" operator="lessThan">
      <formula>360</formula>
    </cfRule>
  </conditionalFormatting>
  <conditionalFormatting sqref="H247:H252 H265:H268">
    <cfRule type="cellIs" dxfId="550" priority="58" operator="lessThan">
      <formula>400</formula>
    </cfRule>
  </conditionalFormatting>
  <conditionalFormatting sqref="H253:H264">
    <cfRule type="cellIs" dxfId="549" priority="59" operator="lessThan">
      <formula>360</formula>
    </cfRule>
  </conditionalFormatting>
  <conditionalFormatting sqref="H303:H308">
    <cfRule type="cellIs" dxfId="548" priority="196" operator="lessThan">
      <formula>330</formula>
    </cfRule>
  </conditionalFormatting>
  <conditionalFormatting sqref="H318:H326 H342:H353">
    <cfRule type="cellIs" dxfId="547" priority="195" operator="lessThan">
      <formula>360</formula>
    </cfRule>
  </conditionalFormatting>
  <conditionalFormatting sqref="H336:H341 H354:H357">
    <cfRule type="cellIs" dxfId="546" priority="193" operator="lessThan">
      <formula>400</formula>
    </cfRule>
  </conditionalFormatting>
  <conditionalFormatting sqref="K95:K96 M95:M96 O95:O96 A100:A101">
    <cfRule type="cellIs" dxfId="545" priority="171" stopIfTrue="1" operator="notEqual">
      <formula>0</formula>
    </cfRule>
    <cfRule type="cellIs" dxfId="544" priority="170" stopIfTrue="1" operator="equal">
      <formula>0</formula>
    </cfRule>
  </conditionalFormatting>
  <conditionalFormatting sqref="K95:K96 M95:M96 O95:O96">
    <cfRule type="cellIs" dxfId="543" priority="167" stopIfTrue="1" operator="notEqual">
      <formula>0</formula>
    </cfRule>
    <cfRule type="cellIs" dxfId="542" priority="166" stopIfTrue="1" operator="equal">
      <formula>0</formula>
    </cfRule>
    <cfRule type="cellIs" dxfId="541" priority="169" stopIfTrue="1" operator="notEqual">
      <formula>0</formula>
    </cfRule>
    <cfRule type="cellIs" dxfId="540" priority="168" stopIfTrue="1" operator="equal">
      <formula>0</formula>
    </cfRule>
  </conditionalFormatting>
  <conditionalFormatting sqref="K100:K101">
    <cfRule type="cellIs" dxfId="539" priority="137" stopIfTrue="1" operator="equal">
      <formula>0</formula>
    </cfRule>
    <cfRule type="cellIs" dxfId="538" priority="138" stopIfTrue="1" operator="notEqual">
      <formula>0</formula>
    </cfRule>
  </conditionalFormatting>
  <conditionalFormatting sqref="K184:K185 M184:M185 O184:O185 A189:A190">
    <cfRule type="cellIs" dxfId="537" priority="56" stopIfTrue="1" operator="notEqual">
      <formula>0</formula>
    </cfRule>
    <cfRule type="cellIs" dxfId="536" priority="55" stopIfTrue="1" operator="equal">
      <formula>0</formula>
    </cfRule>
  </conditionalFormatting>
  <conditionalFormatting sqref="K184:K185 M184:M185 O184:O185">
    <cfRule type="cellIs" dxfId="535" priority="52" stopIfTrue="1" operator="notEqual">
      <formula>0</formula>
    </cfRule>
    <cfRule type="cellIs" dxfId="534" priority="51" stopIfTrue="1" operator="equal">
      <formula>0</formula>
    </cfRule>
    <cfRule type="cellIs" dxfId="533" priority="54" stopIfTrue="1" operator="notEqual">
      <formula>0</formula>
    </cfRule>
    <cfRule type="cellIs" dxfId="532" priority="53" stopIfTrue="1" operator="equal">
      <formula>0</formula>
    </cfRule>
  </conditionalFormatting>
  <conditionalFormatting sqref="K189:K190">
    <cfRule type="cellIs" dxfId="531" priority="40" stopIfTrue="1" operator="notEqual">
      <formula>0</formula>
    </cfRule>
    <cfRule type="cellIs" dxfId="530" priority="39" stopIfTrue="1" operator="equal">
      <formula>0</formula>
    </cfRule>
  </conditionalFormatting>
  <conditionalFormatting sqref="K273:K274 M273:M274 O273:O274 A278:A279">
    <cfRule type="cellIs" dxfId="529" priority="36" stopIfTrue="1" operator="equal">
      <formula>0</formula>
    </cfRule>
    <cfRule type="cellIs" dxfId="528" priority="37" stopIfTrue="1" operator="notEqual">
      <formula>0</formula>
    </cfRule>
  </conditionalFormatting>
  <conditionalFormatting sqref="K273:K274 M273:M274 O273:O274">
    <cfRule type="cellIs" dxfId="527" priority="34" stopIfTrue="1" operator="equal">
      <formula>0</formula>
    </cfRule>
    <cfRule type="cellIs" dxfId="526" priority="32" stopIfTrue="1" operator="equal">
      <formula>0</formula>
    </cfRule>
    <cfRule type="cellIs" dxfId="525" priority="33" stopIfTrue="1" operator="notEqual">
      <formula>0</formula>
    </cfRule>
    <cfRule type="cellIs" dxfId="524" priority="35" stopIfTrue="1" operator="notEqual">
      <formula>0</formula>
    </cfRule>
  </conditionalFormatting>
  <conditionalFormatting sqref="K278:K279">
    <cfRule type="cellIs" dxfId="523" priority="20" stopIfTrue="1" operator="equal">
      <formula>0</formula>
    </cfRule>
    <cfRule type="cellIs" dxfId="522" priority="21" stopIfTrue="1" operator="notEqual">
      <formula>0</formula>
    </cfRule>
  </conditionalFormatting>
  <conditionalFormatting sqref="K362:K363 M362:M363 O362:O363 A367:A368">
    <cfRule type="cellIs" dxfId="521" priority="17" stopIfTrue="1" operator="equal">
      <formula>0</formula>
    </cfRule>
    <cfRule type="cellIs" dxfId="520" priority="18" stopIfTrue="1" operator="notEqual">
      <formula>0</formula>
    </cfRule>
  </conditionalFormatting>
  <conditionalFormatting sqref="K362:K363 M362:M363 O362:O363">
    <cfRule type="cellIs" dxfId="519" priority="16" stopIfTrue="1" operator="notEqual">
      <formula>0</formula>
    </cfRule>
    <cfRule type="cellIs" dxfId="518" priority="13" stopIfTrue="1" operator="equal">
      <formula>0</formula>
    </cfRule>
    <cfRule type="cellIs" dxfId="517" priority="14" stopIfTrue="1" operator="notEqual">
      <formula>0</formula>
    </cfRule>
    <cfRule type="cellIs" dxfId="516" priority="15" stopIfTrue="1" operator="equal">
      <formula>0</formula>
    </cfRule>
  </conditionalFormatting>
  <conditionalFormatting sqref="K367:K368">
    <cfRule type="cellIs" dxfId="515" priority="2" stopIfTrue="1" operator="notEqual">
      <formula>0</formula>
    </cfRule>
    <cfRule type="cellIs" dxfId="514" priority="1" stopIfTrue="1" operator="equal">
      <formula>0</formula>
    </cfRule>
  </conditionalFormatting>
  <conditionalFormatting sqref="M100:M101">
    <cfRule type="cellIs" dxfId="513" priority="157" stopIfTrue="1" operator="equal">
      <formula>0</formula>
    </cfRule>
    <cfRule type="cellIs" dxfId="512" priority="158" stopIfTrue="1" operator="notEqual">
      <formula>0</formula>
    </cfRule>
  </conditionalFormatting>
  <conditionalFormatting sqref="M189:M190">
    <cfRule type="cellIs" dxfId="511" priority="43" stopIfTrue="1" operator="equal">
      <formula>0</formula>
    </cfRule>
    <cfRule type="cellIs" dxfId="510" priority="44" stopIfTrue="1" operator="notEqual">
      <formula>0</formula>
    </cfRule>
  </conditionalFormatting>
  <conditionalFormatting sqref="M278:M279">
    <cfRule type="cellIs" dxfId="509" priority="25" stopIfTrue="1" operator="notEqual">
      <formula>0</formula>
    </cfRule>
    <cfRule type="cellIs" dxfId="508" priority="24" stopIfTrue="1" operator="equal">
      <formula>0</formula>
    </cfRule>
  </conditionalFormatting>
  <conditionalFormatting sqref="M367:M368">
    <cfRule type="cellIs" dxfId="507" priority="6" stopIfTrue="1" operator="notEqual">
      <formula>0</formula>
    </cfRule>
    <cfRule type="cellIs" dxfId="506" priority="5" stopIfTrue="1" operator="equal">
      <formula>0</formula>
    </cfRule>
  </conditionalFormatting>
  <conditionalFormatting sqref="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505" priority="223" stopIfTrue="1" operator="notEqual">
      <formula>0</formula>
    </cfRule>
  </conditionalFormatting>
  <conditionalFormatting sqref="S36:S41 S51:S59 S69:S90 S125:S130 S140:S148 S158:S179 S214:S219 S229:S237 S247:S268">
    <cfRule type="cellIs" dxfId="504" priority="219" operator="lessThan">
      <formula>8</formula>
    </cfRule>
  </conditionalFormatting>
  <conditionalFormatting sqref="S99">
    <cfRule type="cellIs" dxfId="503" priority="165" stopIfTrue="1" operator="notEqual">
      <formula>0</formula>
    </cfRule>
    <cfRule type="cellIs" dxfId="502" priority="164" stopIfTrue="1" operator="equal">
      <formula>0</formula>
    </cfRule>
  </conditionalFormatting>
  <conditionalFormatting sqref="S188">
    <cfRule type="cellIs" dxfId="501" priority="50" stopIfTrue="1" operator="notEqual">
      <formula>0</formula>
    </cfRule>
    <cfRule type="cellIs" dxfId="500" priority="49" stopIfTrue="1" operator="equal">
      <formula>0</formula>
    </cfRule>
  </conditionalFormatting>
  <conditionalFormatting sqref="S277">
    <cfRule type="cellIs" dxfId="499" priority="31" stopIfTrue="1" operator="notEqual">
      <formula>0</formula>
    </cfRule>
    <cfRule type="cellIs" dxfId="498" priority="30" stopIfTrue="1" operator="equal">
      <formula>0</formula>
    </cfRule>
  </conditionalFormatting>
  <conditionalFormatting sqref="S303:S308 S318:S326 S336:S357">
    <cfRule type="cellIs" dxfId="497" priority="198" operator="lessThan">
      <formula>8</formula>
    </cfRule>
  </conditionalFormatting>
  <conditionalFormatting sqref="S366">
    <cfRule type="cellIs" dxfId="496" priority="12" stopIfTrue="1" operator="notEqual">
      <formula>0</formula>
    </cfRule>
    <cfRule type="cellIs" dxfId="495" priority="11" stopIfTrue="1" operator="equal">
      <formula>0</formula>
    </cfRule>
  </conditionalFormatting>
  <conditionalFormatting sqref="U36:U41 U51:U59 U125:U130 U140:U148 U214:U219 U229:U237">
    <cfRule type="cellIs" dxfId="494" priority="218" operator="lessThan">
      <formula>70</formula>
    </cfRule>
  </conditionalFormatting>
  <conditionalFormatting sqref="U69:U90 U158:U179 U247:U268 U336:U357">
    <cfRule type="cellIs" dxfId="493" priority="208" operator="lessThan">
      <formula>70</formula>
    </cfRule>
  </conditionalFormatting>
  <conditionalFormatting sqref="U69:U90 U158:U179 U247:U268">
    <cfRule type="cellIs" dxfId="492" priority="211" operator="lessThan">
      <formula>70</formula>
    </cfRule>
    <cfRule type="cellIs" dxfId="491" priority="207" operator="lessThan">
      <formula>70</formula>
    </cfRule>
  </conditionalFormatting>
  <conditionalFormatting sqref="U100:U101">
    <cfRule type="cellIs" dxfId="490" priority="161" operator="lessThan">
      <formula>70</formula>
    </cfRule>
    <cfRule type="cellIs" dxfId="489" priority="162" operator="lessThan">
      <formula>70</formula>
    </cfRule>
    <cfRule type="cellIs" dxfId="488" priority="159" operator="lessThan">
      <formula>70</formula>
    </cfRule>
    <cfRule type="cellIs" dxfId="487" priority="160" operator="lessThan">
      <formula>70</formula>
    </cfRule>
  </conditionalFormatting>
  <conditionalFormatting sqref="U189:U190">
    <cfRule type="cellIs" dxfId="486" priority="48" operator="lessThan">
      <formula>70</formula>
    </cfRule>
    <cfRule type="cellIs" dxfId="485" priority="45" operator="lessThan">
      <formula>70</formula>
    </cfRule>
    <cfRule type="cellIs" dxfId="484" priority="46" operator="lessThan">
      <formula>70</formula>
    </cfRule>
    <cfRule type="cellIs" dxfId="483" priority="47" operator="lessThan">
      <formula>70</formula>
    </cfRule>
  </conditionalFormatting>
  <conditionalFormatting sqref="U278:U279">
    <cfRule type="cellIs" dxfId="482" priority="29" operator="lessThan">
      <formula>70</formula>
    </cfRule>
    <cfRule type="cellIs" dxfId="481" priority="26" operator="lessThan">
      <formula>70</formula>
    </cfRule>
    <cfRule type="cellIs" dxfId="480" priority="28" operator="lessThan">
      <formula>70</formula>
    </cfRule>
    <cfRule type="cellIs" dxfId="479" priority="27" operator="lessThan">
      <formula>70</formula>
    </cfRule>
  </conditionalFormatting>
  <conditionalFormatting sqref="U303:U308 U318:U326">
    <cfRule type="cellIs" dxfId="478" priority="197" operator="lessThan">
      <formula>70</formula>
    </cfRule>
  </conditionalFormatting>
  <conditionalFormatting sqref="U336:U357 U69:U90 U158:U179 U247:U268">
    <cfRule type="cellIs" dxfId="477" priority="206" operator="lessThan">
      <formula>70</formula>
    </cfRule>
  </conditionalFormatting>
  <conditionalFormatting sqref="U336:U357">
    <cfRule type="cellIs" dxfId="476" priority="185" operator="lessThan">
      <formula>70</formula>
    </cfRule>
    <cfRule type="cellIs" dxfId="475" priority="186" operator="lessThan">
      <formula>70</formula>
    </cfRule>
    <cfRule type="cellIs" dxfId="474" priority="187" operator="lessThan">
      <formula>70</formula>
    </cfRule>
    <cfRule type="cellIs" dxfId="473" priority="190" operator="lessThan">
      <formula>70</formula>
    </cfRule>
  </conditionalFormatting>
  <conditionalFormatting sqref="U367:U368">
    <cfRule type="cellIs" dxfId="472" priority="8" operator="lessThan">
      <formula>70</formula>
    </cfRule>
    <cfRule type="cellIs" dxfId="471" priority="7" operator="lessThan">
      <formula>70</formula>
    </cfRule>
    <cfRule type="cellIs" dxfId="470" priority="10" operator="lessThan">
      <formula>70</formula>
    </cfRule>
    <cfRule type="cellIs" dxfId="469" priority="9" operator="lessThan">
      <formula>70</formula>
    </cfRule>
  </conditionalFormatting>
  <conditionalFormatting sqref="W36:W41 W51:W58 W125:W130 W140:W147 W214:W219 W229:W236 W303:W308 W318:W325">
    <cfRule type="cellIs" dxfId="468" priority="221" stopIfTrue="1" operator="greaterThan">
      <formula>64</formula>
    </cfRule>
  </conditionalFormatting>
  <conditionalFormatting sqref="W303:W308 W318:W325 W36:W41 W51:W58 W125:W130 W140:W147 W214:W219 W229:W236">
    <cfRule type="cellIs" dxfId="467" priority="220" stopIfTrue="1" operator="equal">
      <formula>0</formula>
    </cfRule>
  </conditionalFormatting>
  <conditionalFormatting sqref="W303:W308 W318:W325">
    <cfRule type="cellIs" dxfId="466" priority="199" stopIfTrue="1" operator="equal">
      <formula>0</formula>
    </cfRule>
    <cfRule type="cellIs" dxfId="465" priority="200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92D050"/>
    <pageSetUpPr fitToPage="1"/>
  </sheetPr>
  <dimension ref="A1:Z373"/>
  <sheetViews>
    <sheetView topLeftCell="A3" zoomScaleNormal="100" workbookViewId="0"/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120" t="s">
        <v>50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'04 ABRIL (SABADO)'!G31</f>
        <v>20</v>
      </c>
      <c r="H31" s="91">
        <f>'04 ABRIL (SABADO)'!H31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'04 ABRIL (SABADO)'!G32</f>
        <v>60</v>
      </c>
      <c r="H32" s="94">
        <f>'04 ABRIL (SABADO)'!H32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'04 ABRIL (SABADO)'!M36</f>
        <v>552498</v>
      </c>
      <c r="L36" s="16"/>
      <c r="M36" s="107">
        <f>K36+O36</f>
        <v>552498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'04 ABRIL (SABADO)'!M37</f>
        <v>615865</v>
      </c>
      <c r="L37" s="16"/>
      <c r="M37" s="107">
        <f t="shared" ref="M37:M41" si="2">K37+O37</f>
        <v>615865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'04 ABRIL (SABADO)'!M38</f>
        <v>593693</v>
      </c>
      <c r="L38" s="16"/>
      <c r="M38" s="107">
        <f t="shared" si="2"/>
        <v>593693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'04 ABRIL (SABADO)'!M39</f>
        <v>680100.4</v>
      </c>
      <c r="L39" s="16"/>
      <c r="M39" s="107">
        <f t="shared" si="2"/>
        <v>680100.4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'04 ABRIL (SABADO)'!M40</f>
        <v>737376.5</v>
      </c>
      <c r="L40" s="16"/>
      <c r="M40" s="107">
        <f t="shared" si="2"/>
        <v>737376.5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'04 ABRIL (SABADO)'!M41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'04 ABRIL (SABADO)'!M51</f>
        <v>645539.59999999974</v>
      </c>
      <c r="L51" s="16"/>
      <c r="M51" s="107">
        <f>K51+O51</f>
        <v>645539.59999999974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'04 ABRIL (SABADO)'!M52</f>
        <v>752274.69999999984</v>
      </c>
      <c r="L52" s="16"/>
      <c r="M52" s="107">
        <f t="shared" ref="M52:M59" si="4">K52+O52</f>
        <v>752274.69999999984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'04 ABRIL (SABADO)'!M53</f>
        <v>652908.79999999981</v>
      </c>
      <c r="L53" s="16"/>
      <c r="M53" s="107">
        <f t="shared" si="4"/>
        <v>652908.79999999981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'04 ABRIL (SABADO)'!M54</f>
        <v>661012.69999999972</v>
      </c>
      <c r="L54" s="16"/>
      <c r="M54" s="107">
        <f t="shared" si="4"/>
        <v>661012.69999999972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'04 ABRIL (SABADO)'!M55</f>
        <v>646094.69999999972</v>
      </c>
      <c r="L55" s="16"/>
      <c r="M55" s="107">
        <f t="shared" si="4"/>
        <v>646094.69999999972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'04 ABRIL (SABADO)'!M56</f>
        <v>676041.29999999993</v>
      </c>
      <c r="L56" s="16"/>
      <c r="M56" s="107">
        <f t="shared" si="4"/>
        <v>676041.29999999993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'04 ABRIL (SABADO)'!M57</f>
        <v>631711.9</v>
      </c>
      <c r="L57" s="16"/>
      <c r="M57" s="107">
        <f t="shared" si="4"/>
        <v>631711.9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'04 ABRIL (SABADO)'!M58</f>
        <v>655841.89999999979</v>
      </c>
      <c r="L58" s="16"/>
      <c r="M58" s="107">
        <f t="shared" si="4"/>
        <v>655841.89999999979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'04 ABRIL (SABADO)'!M59</f>
        <v>693242.19999999984</v>
      </c>
      <c r="L59" s="16"/>
      <c r="M59" s="107">
        <f t="shared" si="4"/>
        <v>693242.19999999984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'04 ABRIL (SABADO)'!M69</f>
        <v>386687.30000000005</v>
      </c>
      <c r="L69" s="16"/>
      <c r="M69" s="107">
        <f t="shared" ref="M69:M90" si="6">K69+O69</f>
        <v>386687.30000000005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'04 ABRIL (SABADO)'!M70</f>
        <v>368450.90000000014</v>
      </c>
      <c r="L70" s="16"/>
      <c r="M70" s="107">
        <f t="shared" si="6"/>
        <v>368450.90000000014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'04 ABRIL (SABADO)'!M71</f>
        <v>401816</v>
      </c>
      <c r="L71" s="16"/>
      <c r="M71" s="107">
        <f t="shared" si="6"/>
        <v>401816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'04 ABRIL (SABADO)'!M72</f>
        <v>405279</v>
      </c>
      <c r="L72" s="16"/>
      <c r="M72" s="107">
        <f t="shared" si="6"/>
        <v>405279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'04 ABRIL (SABADO)'!M73</f>
        <v>405335.5</v>
      </c>
      <c r="L73" s="16"/>
      <c r="M73" s="107">
        <f t="shared" si="6"/>
        <v>405335.5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'04 ABRIL (SABADO)'!M74</f>
        <v>412467</v>
      </c>
      <c r="L74" s="16"/>
      <c r="M74" s="107">
        <f t="shared" si="6"/>
        <v>412467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'04 ABRIL (SABADO)'!M75</f>
        <v>678209.39999999991</v>
      </c>
      <c r="L75" s="16"/>
      <c r="M75" s="107">
        <f t="shared" si="6"/>
        <v>678209.39999999991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'04 ABRIL (SABADO)'!M76</f>
        <v>645017.79999999981</v>
      </c>
      <c r="L76" s="16"/>
      <c r="M76" s="107">
        <f t="shared" si="6"/>
        <v>645017.79999999981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'04 ABRIL (SABADO)'!M77</f>
        <v>710665.09999999974</v>
      </c>
      <c r="L77" s="16"/>
      <c r="M77" s="107">
        <f t="shared" si="6"/>
        <v>710665.09999999974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'04 ABRIL (SABADO)'!M78</f>
        <v>669992.49999999965</v>
      </c>
      <c r="L78" s="16"/>
      <c r="M78" s="107">
        <f t="shared" si="6"/>
        <v>669992.49999999965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'04 ABRIL (SABADO)'!M79</f>
        <v>669340.39999999956</v>
      </c>
      <c r="L79" s="16"/>
      <c r="M79" s="107">
        <f t="shared" si="6"/>
        <v>669340.39999999956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'04 ABRIL (SABADO)'!M80</f>
        <v>633992.7999999997</v>
      </c>
      <c r="L80" s="16"/>
      <c r="M80" s="107">
        <f t="shared" si="6"/>
        <v>633992.7999999997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'04 ABRIL (SABADO)'!M81</f>
        <v>698038.17999999982</v>
      </c>
      <c r="L81" s="16"/>
      <c r="M81" s="107">
        <f t="shared" si="6"/>
        <v>698038.17999999982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'04 ABRIL (SABADO)'!M82</f>
        <v>619669.29999999993</v>
      </c>
      <c r="L82" s="16"/>
      <c r="M82" s="107">
        <f t="shared" si="6"/>
        <v>619669.29999999993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'04 ABRIL (SABADO)'!M83</f>
        <v>682485.50000000012</v>
      </c>
      <c r="L83" s="16"/>
      <c r="M83" s="107">
        <f t="shared" si="6"/>
        <v>682485.50000000012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'04 ABRIL (SABADO)'!M84</f>
        <v>642640.49999999988</v>
      </c>
      <c r="L84" s="16"/>
      <c r="M84" s="107">
        <f t="shared" si="6"/>
        <v>642640.49999999988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'04 ABRIL (SABADO)'!M85</f>
        <v>620431.73999999976</v>
      </c>
      <c r="L85" s="16"/>
      <c r="M85" s="107">
        <f t="shared" si="6"/>
        <v>620431.73999999976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'04 ABRIL (SABADO)'!M86</f>
        <v>643538</v>
      </c>
      <c r="L86" s="16"/>
      <c r="M86" s="107">
        <f t="shared" si="6"/>
        <v>643538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'04 ABRIL (SABADO)'!M87</f>
        <v>375768.2</v>
      </c>
      <c r="L87" s="16"/>
      <c r="M87" s="107">
        <f t="shared" si="6"/>
        <v>375768.2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'04 ABRIL (SABADO)'!M88</f>
        <v>399767</v>
      </c>
      <c r="L88" s="16"/>
      <c r="M88" s="107">
        <f t="shared" si="6"/>
        <v>399767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'04 ABRIL (SABADO)'!M89</f>
        <v>403879</v>
      </c>
      <c r="L89" s="16"/>
      <c r="M89" s="107">
        <f t="shared" si="6"/>
        <v>403879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'04 ABRIL (SABADO)'!M90</f>
        <v>387487.3</v>
      </c>
      <c r="L90" s="16"/>
      <c r="M90" s="107">
        <f t="shared" si="6"/>
        <v>387487.3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'04 ABRIL (SABADO)'!M100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'04 ABRIL (SABADO)'!M101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'04 ABRIL (SABADO)'!M125</f>
        <v>486890.39999999997</v>
      </c>
      <c r="L125" s="16"/>
      <c r="M125" s="107">
        <f>K125+O125</f>
        <v>486890.39999999997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'04 ABRIL (SABADO)'!M126</f>
        <v>548115.6</v>
      </c>
      <c r="L126" s="16"/>
      <c r="M126" s="107">
        <f t="shared" ref="M126:M130" si="14">K126+O126</f>
        <v>548115.6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'04 ABRIL (SABADO)'!M127</f>
        <v>524600.4</v>
      </c>
      <c r="L127" s="16"/>
      <c r="M127" s="107">
        <f t="shared" si="14"/>
        <v>524600.4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'04 ABRIL (SABADO)'!M128</f>
        <v>602322</v>
      </c>
      <c r="L128" s="16"/>
      <c r="M128" s="107">
        <f t="shared" si="14"/>
        <v>602322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'04 ABRIL (SABADO)'!M129</f>
        <v>648624</v>
      </c>
      <c r="L129" s="16"/>
      <c r="M129" s="107">
        <f t="shared" si="14"/>
        <v>648624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'04 ABRIL (SABADO)'!M130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'04 ABRIL (SABADO)'!M140</f>
        <v>564709.2999999997</v>
      </c>
      <c r="L140" s="16"/>
      <c r="M140" s="107">
        <f>K140+O140</f>
        <v>564709.2999999997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'04 ABRIL (SABADO)'!M141</f>
        <v>655414.20000000019</v>
      </c>
      <c r="L141" s="16"/>
      <c r="M141" s="107">
        <f t="shared" ref="M141:M148" si="16">K141+O141</f>
        <v>655414.20000000019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'04 ABRIL (SABADO)'!M142</f>
        <v>565310.29999999981</v>
      </c>
      <c r="L142" s="16"/>
      <c r="M142" s="107">
        <f t="shared" si="16"/>
        <v>565310.29999999981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'04 ABRIL (SABADO)'!M143</f>
        <v>574133.79999999946</v>
      </c>
      <c r="L143" s="16"/>
      <c r="M143" s="107">
        <f t="shared" si="16"/>
        <v>574133.79999999946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'04 ABRIL (SABADO)'!M144</f>
        <v>569460.2999999997</v>
      </c>
      <c r="L144" s="16"/>
      <c r="M144" s="107">
        <f t="shared" si="16"/>
        <v>569460.2999999997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'04 ABRIL (SABADO)'!M145</f>
        <v>600484.99999999953</v>
      </c>
      <c r="L145" s="16"/>
      <c r="M145" s="107">
        <f t="shared" si="16"/>
        <v>600484.99999999953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'04 ABRIL (SABADO)'!M146</f>
        <v>555101.33999999973</v>
      </c>
      <c r="L146" s="16"/>
      <c r="M146" s="107">
        <f t="shared" si="16"/>
        <v>555101.33999999973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'04 ABRIL (SABADO)'!M147</f>
        <v>573111.59999999928</v>
      </c>
      <c r="L147" s="16"/>
      <c r="M147" s="107">
        <f t="shared" si="16"/>
        <v>573111.59999999928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'04 ABRIL (SABADO)'!M148</f>
        <v>609170.39999999967</v>
      </c>
      <c r="L148" s="16"/>
      <c r="M148" s="107">
        <f t="shared" si="16"/>
        <v>609170.39999999967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'04 ABRIL (SABADO)'!M158</f>
        <v>362606.6</v>
      </c>
      <c r="L158" s="16"/>
      <c r="M158" s="107">
        <f t="shared" ref="M158:M179" si="18">K158+O158</f>
        <v>362606.6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'04 ABRIL (SABADO)'!M159</f>
        <v>346885</v>
      </c>
      <c r="L159" s="16"/>
      <c r="M159" s="107">
        <f t="shared" si="18"/>
        <v>346885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'04 ABRIL (SABADO)'!M160</f>
        <v>376084.3</v>
      </c>
      <c r="L160" s="16"/>
      <c r="M160" s="107">
        <f t="shared" si="18"/>
        <v>376084.3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'04 ABRIL (SABADO)'!M161</f>
        <v>380700</v>
      </c>
      <c r="L161" s="16"/>
      <c r="M161" s="107">
        <f t="shared" si="18"/>
        <v>380700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'04 ABRIL (SABADO)'!M162</f>
        <v>375797.5</v>
      </c>
      <c r="L162" s="16"/>
      <c r="M162" s="107">
        <f t="shared" si="18"/>
        <v>375797.5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'04 ABRIL (SABADO)'!M163</f>
        <v>377975.1</v>
      </c>
      <c r="L163" s="16"/>
      <c r="M163" s="107">
        <f t="shared" si="18"/>
        <v>377975.1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'04 ABRIL (SABADO)'!M164</f>
        <v>594725.7999999997</v>
      </c>
      <c r="L164" s="16"/>
      <c r="M164" s="107">
        <f t="shared" si="18"/>
        <v>594725.7999999997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'04 ABRIL (SABADO)'!M165</f>
        <v>570909.39999999967</v>
      </c>
      <c r="L165" s="16"/>
      <c r="M165" s="107">
        <f t="shared" si="18"/>
        <v>570909.39999999967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'04 ABRIL (SABADO)'!M166</f>
        <v>618588.29999999946</v>
      </c>
      <c r="L166" s="16"/>
      <c r="M166" s="107">
        <f t="shared" si="18"/>
        <v>618588.29999999946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'04 ABRIL (SABADO)'!M167</f>
        <v>585379.89999999909</v>
      </c>
      <c r="L167" s="16"/>
      <c r="M167" s="107">
        <f t="shared" si="18"/>
        <v>585379.89999999909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'04 ABRIL (SABADO)'!M168</f>
        <v>581854.69999999995</v>
      </c>
      <c r="L168" s="16"/>
      <c r="M168" s="107">
        <f t="shared" si="18"/>
        <v>581854.69999999995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'04 ABRIL (SABADO)'!M169</f>
        <v>553698.99999999977</v>
      </c>
      <c r="L169" s="16"/>
      <c r="M169" s="107">
        <f t="shared" si="18"/>
        <v>553698.99999999977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'04 ABRIL (SABADO)'!M170</f>
        <v>613439.60000000009</v>
      </c>
      <c r="L170" s="16"/>
      <c r="M170" s="107">
        <f t="shared" si="18"/>
        <v>613439.60000000009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'04 ABRIL (SABADO)'!M171</f>
        <v>545404.69999999949</v>
      </c>
      <c r="L171" s="16"/>
      <c r="M171" s="107">
        <f t="shared" si="18"/>
        <v>545404.69999999949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'04 ABRIL (SABADO)'!M172</f>
        <v>602378.09999999974</v>
      </c>
      <c r="L172" s="16"/>
      <c r="M172" s="107">
        <f t="shared" si="18"/>
        <v>602378.09999999974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'04 ABRIL (SABADO)'!M173</f>
        <v>570323.49999999977</v>
      </c>
      <c r="L173" s="16"/>
      <c r="M173" s="107">
        <f t="shared" si="18"/>
        <v>570323.49999999977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'04 ABRIL (SABADO)'!M174</f>
        <v>548326.29999999935</v>
      </c>
      <c r="L174" s="16"/>
      <c r="M174" s="107">
        <f t="shared" si="18"/>
        <v>548326.29999999935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'04 ABRIL (SABADO)'!M175</f>
        <v>570861.19999999949</v>
      </c>
      <c r="L175" s="16"/>
      <c r="M175" s="107">
        <f t="shared" si="18"/>
        <v>570861.19999999949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'04 ABRIL (SABADO)'!M176</f>
        <v>349138.5</v>
      </c>
      <c r="L176" s="16"/>
      <c r="M176" s="107">
        <f t="shared" si="18"/>
        <v>349138.5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'04 ABRIL (SABADO)'!M177</f>
        <v>368104.60000000003</v>
      </c>
      <c r="L177" s="16"/>
      <c r="M177" s="107">
        <f t="shared" si="18"/>
        <v>368104.60000000003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'04 ABRIL (SABADO)'!M178</f>
        <v>377854</v>
      </c>
      <c r="L178" s="16"/>
      <c r="M178" s="107">
        <f t="shared" si="18"/>
        <v>377854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'04 ABRIL (SABADO)'!M179</f>
        <v>360498</v>
      </c>
      <c r="L179" s="16"/>
      <c r="M179" s="107">
        <f t="shared" si="18"/>
        <v>360498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'04 ABRIL (SABADO)'!M189</f>
        <v>531718</v>
      </c>
      <c r="L189" s="16"/>
      <c r="M189" s="107">
        <f t="shared" ref="M189:M190" si="21">K189+O189</f>
        <v>531718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'04 ABRIL (SABADO)'!M190</f>
        <v>607913</v>
      </c>
      <c r="L190" s="16"/>
      <c r="M190" s="107">
        <f t="shared" si="21"/>
        <v>607913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'04 ABRIL (SABADO)'!M214</f>
        <v>491732.6</v>
      </c>
      <c r="L214" s="16"/>
      <c r="M214" s="107">
        <f>K214+O214</f>
        <v>491732.6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'04 ABRIL (SABADO)'!M215</f>
        <v>550403</v>
      </c>
      <c r="L215" s="16"/>
      <c r="M215" s="107">
        <f t="shared" ref="M215:M219" si="26">K215+O215</f>
        <v>550403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'04 ABRIL (SABADO)'!M216</f>
        <v>531718</v>
      </c>
      <c r="L216" s="16"/>
      <c r="M216" s="107">
        <f t="shared" si="26"/>
        <v>531718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'04 ABRIL (SABADO)'!M217</f>
        <v>607913</v>
      </c>
      <c r="L217" s="16"/>
      <c r="M217" s="107">
        <f t="shared" si="26"/>
        <v>607913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'04 ABRIL (SABADO)'!M218</f>
        <v>659482</v>
      </c>
      <c r="L218" s="16"/>
      <c r="M218" s="107">
        <f t="shared" si="26"/>
        <v>659482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'04 ABRIL (SABADO)'!M219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'04 ABRIL (SABADO)'!M229</f>
        <v>564865.19999999995</v>
      </c>
      <c r="L229" s="16"/>
      <c r="M229" s="107">
        <f>K229+O229</f>
        <v>564865.19999999995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'04 ABRIL (SABADO)'!M230</f>
        <v>655526.69999999995</v>
      </c>
      <c r="L230" s="16"/>
      <c r="M230" s="107">
        <f t="shared" ref="M230:M237" si="28">K230+O230</f>
        <v>655526.69999999995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'04 ABRIL (SABADO)'!M231</f>
        <v>569635.89999999991</v>
      </c>
      <c r="L231" s="16"/>
      <c r="M231" s="107">
        <f t="shared" si="28"/>
        <v>569635.89999999991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'04 ABRIL (SABADO)'!M232</f>
        <v>575765.70000000007</v>
      </c>
      <c r="L232" s="16"/>
      <c r="M232" s="107">
        <f t="shared" si="28"/>
        <v>575765.70000000007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'04 ABRIL (SABADO)'!M233</f>
        <v>569105.5</v>
      </c>
      <c r="L233" s="16"/>
      <c r="M233" s="107">
        <f t="shared" si="28"/>
        <v>569105.5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'04 ABRIL (SABADO)'!M234</f>
        <v>596105.6</v>
      </c>
      <c r="L234" s="16"/>
      <c r="M234" s="107">
        <f t="shared" si="28"/>
        <v>596105.6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'04 ABRIL (SABADO)'!M235</f>
        <v>553868.5</v>
      </c>
      <c r="L235" s="16"/>
      <c r="M235" s="107">
        <f t="shared" si="28"/>
        <v>553868.5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'04 ABRIL (SABADO)'!M236</f>
        <v>571721</v>
      </c>
      <c r="L236" s="16"/>
      <c r="M236" s="107">
        <f t="shared" si="28"/>
        <v>571721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'04 ABRIL (SABADO)'!M237</f>
        <v>607545</v>
      </c>
      <c r="L237" s="16"/>
      <c r="M237" s="107">
        <f t="shared" si="28"/>
        <v>607545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'04 ABRIL (SABADO)'!M247</f>
        <v>362876</v>
      </c>
      <c r="L247" s="16"/>
      <c r="M247" s="107">
        <f t="shared" ref="M247:M268" si="30">K247+O247</f>
        <v>362876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'04 ABRIL (SABADO)'!M248</f>
        <v>342494</v>
      </c>
      <c r="L248" s="16"/>
      <c r="M248" s="107">
        <f t="shared" si="30"/>
        <v>342494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'04 ABRIL (SABADO)'!M249</f>
        <v>373319</v>
      </c>
      <c r="L249" s="16"/>
      <c r="M249" s="107">
        <f t="shared" si="30"/>
        <v>373319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'04 ABRIL (SABADO)'!M250</f>
        <v>379213</v>
      </c>
      <c r="L250" s="16"/>
      <c r="M250" s="107">
        <f t="shared" si="30"/>
        <v>379213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'04 ABRIL (SABADO)'!M251</f>
        <v>372814</v>
      </c>
      <c r="L251" s="16"/>
      <c r="M251" s="107">
        <f t="shared" si="30"/>
        <v>372814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'04 ABRIL (SABADO)'!M252</f>
        <v>378301</v>
      </c>
      <c r="L252" s="16"/>
      <c r="M252" s="107">
        <f t="shared" si="30"/>
        <v>378301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'04 ABRIL (SABADO)'!M253</f>
        <v>607131.49999999988</v>
      </c>
      <c r="L253" s="16"/>
      <c r="M253" s="107">
        <f t="shared" si="30"/>
        <v>607131.49999999988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'04 ABRIL (SABADO)'!M254</f>
        <v>578771.19999999995</v>
      </c>
      <c r="L254" s="16"/>
      <c r="M254" s="107">
        <f t="shared" si="30"/>
        <v>578771.19999999995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'04 ABRIL (SABADO)'!M255</f>
        <v>632320.19999999995</v>
      </c>
      <c r="L255" s="16"/>
      <c r="M255" s="107">
        <f t="shared" si="30"/>
        <v>632320.19999999995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'04 ABRIL (SABADO)'!M256</f>
        <v>596561</v>
      </c>
      <c r="L256" s="16"/>
      <c r="M256" s="107">
        <f t="shared" si="30"/>
        <v>596561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'04 ABRIL (SABADO)'!M257</f>
        <v>590717</v>
      </c>
      <c r="L257" s="16"/>
      <c r="M257" s="107">
        <f t="shared" si="30"/>
        <v>590717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'04 ABRIL (SABADO)'!M258</f>
        <v>563643.80000000005</v>
      </c>
      <c r="L258" s="16"/>
      <c r="M258" s="107">
        <f t="shared" si="30"/>
        <v>563643.80000000005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'04 ABRIL (SABADO)'!M259</f>
        <v>619241.19999999995</v>
      </c>
      <c r="L259" s="16"/>
      <c r="M259" s="107">
        <f t="shared" si="30"/>
        <v>619241.19999999995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'04 ABRIL (SABADO)'!M260</f>
        <v>547830.19999999995</v>
      </c>
      <c r="L260" s="16"/>
      <c r="M260" s="107">
        <f t="shared" si="30"/>
        <v>547830.19999999995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'04 ABRIL (SABADO)'!M261</f>
        <v>610192.80000000005</v>
      </c>
      <c r="L261" s="16"/>
      <c r="M261" s="107">
        <f t="shared" si="30"/>
        <v>610192.80000000005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'04 ABRIL (SABADO)'!M262</f>
        <v>576124.79999999993</v>
      </c>
      <c r="L262" s="16"/>
      <c r="M262" s="107">
        <f t="shared" si="30"/>
        <v>576124.79999999993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'04 ABRIL (SABADO)'!M263</f>
        <v>556551.1</v>
      </c>
      <c r="L263" s="16"/>
      <c r="M263" s="107">
        <f t="shared" si="30"/>
        <v>556551.1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'04 ABRIL (SABADO)'!M264</f>
        <v>577245.9</v>
      </c>
      <c r="L264" s="16"/>
      <c r="M264" s="107">
        <f t="shared" si="30"/>
        <v>577245.9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'04 ABRIL (SABADO)'!M265</f>
        <v>344936.4</v>
      </c>
      <c r="L265" s="16"/>
      <c r="M265" s="107">
        <f t="shared" si="30"/>
        <v>344936.4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'04 ABRIL (SABADO)'!M266</f>
        <v>367860</v>
      </c>
      <c r="L266" s="16"/>
      <c r="M266" s="107">
        <f t="shared" si="30"/>
        <v>367860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'04 ABRIL (SABADO)'!M267</f>
        <v>375404</v>
      </c>
      <c r="L267" s="16"/>
      <c r="M267" s="107">
        <f t="shared" si="30"/>
        <v>375404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'04 ABRIL (SABADO)'!M268</f>
        <v>361212</v>
      </c>
      <c r="L268" s="16"/>
      <c r="M268" s="107">
        <f t="shared" si="30"/>
        <v>361212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'04 ABRIL (SABADO)'!M305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'04 ABRIL (SABADO)'!M306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 t="s">
        <v>77</v>
      </c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'04 ABRIL (SABADO)'!M421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'04 ABRIL (SABADO)'!M422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464" priority="182" stopIfTrue="1" operator="equal">
      <formula>1</formula>
    </cfRule>
  </conditionalFormatting>
  <conditionalFormatting sqref="B100:D101">
    <cfRule type="cellIs" dxfId="463" priority="130" stopIfTrue="1" operator="equal">
      <formula>1</formula>
    </cfRule>
  </conditionalFormatting>
  <conditionalFormatting sqref="B189:D190">
    <cfRule type="cellIs" dxfId="462" priority="96" stopIfTrue="1" operator="equal">
      <formula>1</formula>
    </cfRule>
  </conditionalFormatting>
  <conditionalFormatting sqref="B278:D279">
    <cfRule type="cellIs" dxfId="461" priority="64" stopIfTrue="1" operator="equal">
      <formula>1</formula>
    </cfRule>
  </conditionalFormatting>
  <conditionalFormatting sqref="B303:D308 B318:D326 B336:D357">
    <cfRule type="cellIs" dxfId="460" priority="161" stopIfTrue="1" operator="equal">
      <formula>1</formula>
    </cfRule>
  </conditionalFormatting>
  <conditionalFormatting sqref="B367:D368">
    <cfRule type="cellIs" dxfId="459" priority="32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458" priority="181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457" priority="180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456" priority="160" stopIfTrue="1" operator="notEqual">
      <formula>0</formula>
    </cfRule>
    <cfRule type="cellIs" dxfId="455" priority="159" stopIfTrue="1" operator="equal">
      <formula>0</formula>
    </cfRule>
  </conditionalFormatting>
  <conditionalFormatting sqref="H36:H41 H125:H130 H214:H219">
    <cfRule type="cellIs" dxfId="454" priority="175" operator="lessThan">
      <formula>330</formula>
    </cfRule>
  </conditionalFormatting>
  <conditionalFormatting sqref="H51:H59 H75:H86 H140:H148 H164:H175 H228:H237 H253:H264">
    <cfRule type="cellIs" dxfId="453" priority="174" operator="lessThan">
      <formula>360</formula>
    </cfRule>
  </conditionalFormatting>
  <conditionalFormatting sqref="H69:H74 H87:H90 H158:H163 H176:H179 H247:H252 H265:H268">
    <cfRule type="cellIs" dxfId="452" priority="172" operator="lessThan">
      <formula>400</formula>
    </cfRule>
  </conditionalFormatting>
  <conditionalFormatting sqref="H303:H308">
    <cfRule type="cellIs" dxfId="451" priority="154" operator="lessThan">
      <formula>330</formula>
    </cfRule>
  </conditionalFormatting>
  <conditionalFormatting sqref="H318:H326 H342:H353">
    <cfRule type="cellIs" dxfId="450" priority="153" operator="lessThan">
      <formula>360</formula>
    </cfRule>
  </conditionalFormatting>
  <conditionalFormatting sqref="H336:H341 H354:H357">
    <cfRule type="cellIs" dxfId="449" priority="151" operator="lessThan">
      <formula>400</formula>
    </cfRule>
  </conditionalFormatting>
  <conditionalFormatting sqref="K95:K96 M95:M96 O95:O96 A100:A101">
    <cfRule type="cellIs" dxfId="448" priority="129" stopIfTrue="1" operator="notEqual">
      <formula>0</formula>
    </cfRule>
    <cfRule type="cellIs" dxfId="447" priority="128" stopIfTrue="1" operator="equal">
      <formula>0</formula>
    </cfRule>
  </conditionalFormatting>
  <conditionalFormatting sqref="K95:K96 M95:M96 O95:O96">
    <cfRule type="cellIs" dxfId="446" priority="124" stopIfTrue="1" operator="equal">
      <formula>0</formula>
    </cfRule>
    <cfRule type="cellIs" dxfId="445" priority="127" stopIfTrue="1" operator="notEqual">
      <formula>0</formula>
    </cfRule>
    <cfRule type="cellIs" dxfId="444" priority="126" stopIfTrue="1" operator="equal">
      <formula>0</formula>
    </cfRule>
    <cfRule type="cellIs" dxfId="443" priority="125" stopIfTrue="1" operator="notEqual">
      <formula>0</formula>
    </cfRule>
  </conditionalFormatting>
  <conditionalFormatting sqref="K100:K101 M100:M101">
    <cfRule type="cellIs" dxfId="442" priority="98" stopIfTrue="1" operator="notEqual">
      <formula>0</formula>
    </cfRule>
    <cfRule type="cellIs" dxfId="441" priority="97" stopIfTrue="1" operator="equal">
      <formula>0</formula>
    </cfRule>
  </conditionalFormatting>
  <conditionalFormatting sqref="K184:K185 M184:M185 O184:O185 A189:A190">
    <cfRule type="cellIs" dxfId="440" priority="95" stopIfTrue="1" operator="notEqual">
      <formula>0</formula>
    </cfRule>
    <cfRule type="cellIs" dxfId="439" priority="94" stopIfTrue="1" operator="equal">
      <formula>0</formula>
    </cfRule>
  </conditionalFormatting>
  <conditionalFormatting sqref="K184:K185 M184:M185 O184:O185">
    <cfRule type="cellIs" dxfId="438" priority="92" stopIfTrue="1" operator="equal">
      <formula>0</formula>
    </cfRule>
    <cfRule type="cellIs" dxfId="437" priority="93" stopIfTrue="1" operator="notEqual">
      <formula>0</formula>
    </cfRule>
    <cfRule type="cellIs" dxfId="436" priority="90" stopIfTrue="1" operator="equal">
      <formula>0</formula>
    </cfRule>
    <cfRule type="cellIs" dxfId="435" priority="91" stopIfTrue="1" operator="notEqual">
      <formula>0</formula>
    </cfRule>
  </conditionalFormatting>
  <conditionalFormatting sqref="K189:K190 M189:M190">
    <cfRule type="cellIs" dxfId="434" priority="65" stopIfTrue="1" operator="equal">
      <formula>0</formula>
    </cfRule>
    <cfRule type="cellIs" dxfId="433" priority="66" stopIfTrue="1" operator="notEqual">
      <formula>0</formula>
    </cfRule>
  </conditionalFormatting>
  <conditionalFormatting sqref="K273:K274 M273:M274 O273:O274 A278:A279">
    <cfRule type="cellIs" dxfId="432" priority="63" stopIfTrue="1" operator="notEqual">
      <formula>0</formula>
    </cfRule>
    <cfRule type="cellIs" dxfId="431" priority="62" stopIfTrue="1" operator="equal">
      <formula>0</formula>
    </cfRule>
  </conditionalFormatting>
  <conditionalFormatting sqref="K273:K274 M273:M274 O273:O274">
    <cfRule type="cellIs" dxfId="430" priority="61" stopIfTrue="1" operator="notEqual">
      <formula>0</formula>
    </cfRule>
    <cfRule type="cellIs" dxfId="429" priority="58" stopIfTrue="1" operator="equal">
      <formula>0</formula>
    </cfRule>
    <cfRule type="cellIs" dxfId="428" priority="60" stopIfTrue="1" operator="equal">
      <formula>0</formula>
    </cfRule>
    <cfRule type="cellIs" dxfId="427" priority="59" stopIfTrue="1" operator="notEqual">
      <formula>0</formula>
    </cfRule>
  </conditionalFormatting>
  <conditionalFormatting sqref="K278:K279 M278:M279">
    <cfRule type="cellIs" dxfId="426" priority="33" stopIfTrue="1" operator="equal">
      <formula>0</formula>
    </cfRule>
    <cfRule type="cellIs" dxfId="425" priority="34" stopIfTrue="1" operator="notEqual">
      <formula>0</formula>
    </cfRule>
  </conditionalFormatting>
  <conditionalFormatting sqref="K362:K363 M362:M363 O362:O363 A367:A368">
    <cfRule type="cellIs" dxfId="424" priority="31" stopIfTrue="1" operator="notEqual">
      <formula>0</formula>
    </cfRule>
    <cfRule type="cellIs" dxfId="423" priority="30" stopIfTrue="1" operator="equal">
      <formula>0</formula>
    </cfRule>
  </conditionalFormatting>
  <conditionalFormatting sqref="K362:K363 M362:M363 O362:O363">
    <cfRule type="cellIs" dxfId="422" priority="28" stopIfTrue="1" operator="equal">
      <formula>0</formula>
    </cfRule>
    <cfRule type="cellIs" dxfId="421" priority="26" stopIfTrue="1" operator="equal">
      <formula>0</formula>
    </cfRule>
    <cfRule type="cellIs" dxfId="420" priority="27" stopIfTrue="1" operator="notEqual">
      <formula>0</formula>
    </cfRule>
    <cfRule type="cellIs" dxfId="419" priority="29" stopIfTrue="1" operator="notEqual">
      <formula>0</formula>
    </cfRule>
  </conditionalFormatting>
  <conditionalFormatting sqref="K367:K368 M367:M368">
    <cfRule type="cellIs" dxfId="418" priority="2" stopIfTrue="1" operator="notEqual">
      <formula>0</formula>
    </cfRule>
    <cfRule type="cellIs" dxfId="417" priority="1" stopIfTrue="1" operator="equal">
      <formula>0</formula>
    </cfRule>
  </conditionalFormatting>
  <conditionalFormatting sqref="S36:S41 S51:S59 S69:S90 S125:S130 S140:S148 S158:S179 S214:S219 S229:S237 S247:S268">
    <cfRule type="cellIs" dxfId="416" priority="177" operator="lessThan">
      <formula>8</formula>
    </cfRule>
  </conditionalFormatting>
  <conditionalFormatting sqref="S99">
    <cfRule type="cellIs" dxfId="415" priority="122" stopIfTrue="1" operator="equal">
      <formula>0</formula>
    </cfRule>
    <cfRule type="cellIs" dxfId="414" priority="123" stopIfTrue="1" operator="notEqual">
      <formula>0</formula>
    </cfRule>
  </conditionalFormatting>
  <conditionalFormatting sqref="S100">
    <cfRule type="cellIs" dxfId="413" priority="121" operator="lessThan">
      <formula>8</formula>
    </cfRule>
  </conditionalFormatting>
  <conditionalFormatting sqref="S188">
    <cfRule type="cellIs" dxfId="412" priority="89" stopIfTrue="1" operator="notEqual">
      <formula>0</formula>
    </cfRule>
    <cfRule type="cellIs" dxfId="411" priority="88" stopIfTrue="1" operator="equal">
      <formula>0</formula>
    </cfRule>
  </conditionalFormatting>
  <conditionalFormatting sqref="S189">
    <cfRule type="cellIs" dxfId="410" priority="87" operator="lessThan">
      <formula>8</formula>
    </cfRule>
  </conditionalFormatting>
  <conditionalFormatting sqref="S277">
    <cfRule type="cellIs" dxfId="409" priority="57" stopIfTrue="1" operator="notEqual">
      <formula>0</formula>
    </cfRule>
    <cfRule type="cellIs" dxfId="408" priority="56" stopIfTrue="1" operator="equal">
      <formula>0</formula>
    </cfRule>
  </conditionalFormatting>
  <conditionalFormatting sqref="S278">
    <cfRule type="cellIs" dxfId="407" priority="55" operator="lessThan">
      <formula>8</formula>
    </cfRule>
  </conditionalFormatting>
  <conditionalFormatting sqref="S303:S308 S318:S326 S336:S357">
    <cfRule type="cellIs" dxfId="406" priority="156" operator="lessThan">
      <formula>8</formula>
    </cfRule>
  </conditionalFormatting>
  <conditionalFormatting sqref="S366">
    <cfRule type="cellIs" dxfId="405" priority="25" stopIfTrue="1" operator="notEqual">
      <formula>0</formula>
    </cfRule>
    <cfRule type="cellIs" dxfId="404" priority="24" stopIfTrue="1" operator="equal">
      <formula>0</formula>
    </cfRule>
  </conditionalFormatting>
  <conditionalFormatting sqref="S367">
    <cfRule type="cellIs" dxfId="403" priority="23" operator="lessThan">
      <formula>8</formula>
    </cfRule>
  </conditionalFormatting>
  <conditionalFormatting sqref="U36:U41 U51:U59 U125:U130 U140:U148 U214:U219 U229:U237">
    <cfRule type="cellIs" dxfId="402" priority="176" operator="lessThan">
      <formula>70</formula>
    </cfRule>
  </conditionalFormatting>
  <conditionalFormatting sqref="U69:U90 U158:U179 U247:U268 U336:U357">
    <cfRule type="cellIs" dxfId="401" priority="166" operator="lessThan">
      <formula>70</formula>
    </cfRule>
  </conditionalFormatting>
  <conditionalFormatting sqref="U69:U90 U158:U179 U247:U268">
    <cfRule type="cellIs" dxfId="400" priority="165" operator="lessThan">
      <formula>70</formula>
    </cfRule>
    <cfRule type="cellIs" dxfId="399" priority="169" operator="lessThan">
      <formula>70</formula>
    </cfRule>
  </conditionalFormatting>
  <conditionalFormatting sqref="U100:U101">
    <cfRule type="cellIs" dxfId="398" priority="108" operator="lessThan">
      <formula>70</formula>
    </cfRule>
    <cfRule type="cellIs" dxfId="397" priority="105" operator="lessThan">
      <formula>70</formula>
    </cfRule>
    <cfRule type="cellIs" dxfId="396" priority="103" operator="lessThan">
      <formula>70</formula>
    </cfRule>
    <cfRule type="cellIs" dxfId="395" priority="104" operator="lessThan">
      <formula>70</formula>
    </cfRule>
  </conditionalFormatting>
  <conditionalFormatting sqref="U189:U190">
    <cfRule type="cellIs" dxfId="394" priority="74" operator="lessThan">
      <formula>70</formula>
    </cfRule>
    <cfRule type="cellIs" dxfId="393" priority="71" operator="lessThan">
      <formula>70</formula>
    </cfRule>
    <cfRule type="cellIs" dxfId="392" priority="69" operator="lessThan">
      <formula>70</formula>
    </cfRule>
    <cfRule type="cellIs" dxfId="391" priority="70" operator="lessThan">
      <formula>70</formula>
    </cfRule>
  </conditionalFormatting>
  <conditionalFormatting sqref="U278:U279">
    <cfRule type="cellIs" dxfId="390" priority="42" operator="lessThan">
      <formula>70</formula>
    </cfRule>
    <cfRule type="cellIs" dxfId="389" priority="39" operator="lessThan">
      <formula>70</formula>
    </cfRule>
    <cfRule type="cellIs" dxfId="388" priority="38" operator="lessThan">
      <formula>70</formula>
    </cfRule>
    <cfRule type="cellIs" dxfId="387" priority="37" operator="lessThan">
      <formula>70</formula>
    </cfRule>
  </conditionalFormatting>
  <conditionalFormatting sqref="U303:U308 U318:U326">
    <cfRule type="cellIs" dxfId="386" priority="155" operator="lessThan">
      <formula>70</formula>
    </cfRule>
  </conditionalFormatting>
  <conditionalFormatting sqref="U336:U357 U69:U90 U158:U179 U247:U268">
    <cfRule type="cellIs" dxfId="385" priority="164" operator="lessThan">
      <formula>70</formula>
    </cfRule>
  </conditionalFormatting>
  <conditionalFormatting sqref="U336:U357">
    <cfRule type="cellIs" dxfId="384" priority="143" operator="lessThan">
      <formula>70</formula>
    </cfRule>
    <cfRule type="cellIs" dxfId="383" priority="144" operator="lessThan">
      <formula>70</formula>
    </cfRule>
    <cfRule type="cellIs" dxfId="382" priority="145" operator="lessThan">
      <formula>70</formula>
    </cfRule>
    <cfRule type="cellIs" dxfId="381" priority="148" operator="lessThan">
      <formula>70</formula>
    </cfRule>
  </conditionalFormatting>
  <conditionalFormatting sqref="U367:U368">
    <cfRule type="cellIs" dxfId="380" priority="10" operator="lessThan">
      <formula>70</formula>
    </cfRule>
    <cfRule type="cellIs" dxfId="379" priority="7" operator="lessThan">
      <formula>70</formula>
    </cfRule>
    <cfRule type="cellIs" dxfId="378" priority="6" operator="lessThan">
      <formula>70</formula>
    </cfRule>
    <cfRule type="cellIs" dxfId="377" priority="5" operator="lessThan">
      <formula>70</formula>
    </cfRule>
  </conditionalFormatting>
  <conditionalFormatting sqref="W36:W41 W51:W58 W125:W130 W140:W147 W214:W219 W229:W236 W303:W308 W318:W325">
    <cfRule type="cellIs" dxfId="376" priority="179" stopIfTrue="1" operator="greaterThan">
      <formula>64</formula>
    </cfRule>
  </conditionalFormatting>
  <conditionalFormatting sqref="W303:W308 W318:W325 W36:W41 W51:W58 W125:W130 W140:W147 W214:W219 W229:W236">
    <cfRule type="cellIs" dxfId="375" priority="178" stopIfTrue="1" operator="equal">
      <formula>0</formula>
    </cfRule>
  </conditionalFormatting>
  <conditionalFormatting sqref="W303:W308 W318:W325">
    <cfRule type="cellIs" dxfId="374" priority="157" stopIfTrue="1" operator="equal">
      <formula>0</formula>
    </cfRule>
    <cfRule type="cellIs" dxfId="373" priority="158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92D050"/>
    <pageSetUpPr fitToPage="1"/>
  </sheetPr>
  <dimension ref="A1:Z373"/>
  <sheetViews>
    <sheetView topLeftCell="A79" zoomScaleNormal="100" workbookViewId="0"/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'03 ABRIL (VIERNES)'!G31</f>
        <v>20</v>
      </c>
      <c r="H31" s="91">
        <f>'03 ABRIL (VIERNES)'!H31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'03 ABRIL (VIERNES)'!G32</f>
        <v>60</v>
      </c>
      <c r="H32" s="94">
        <f>'03 ABRIL (VIERNES)'!H32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'03 ABRIL (VIERNES)'!M36</f>
        <v>552498</v>
      </c>
      <c r="L36" s="16"/>
      <c r="M36" s="107">
        <f>K36+O36</f>
        <v>552498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'03 ABRIL (VIERNES)'!M37</f>
        <v>615865</v>
      </c>
      <c r="L37" s="16"/>
      <c r="M37" s="107">
        <f t="shared" ref="M37:M41" si="2">K37+O37</f>
        <v>615865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'03 ABRIL (VIERNES)'!M38</f>
        <v>593693</v>
      </c>
      <c r="L38" s="16"/>
      <c r="M38" s="107">
        <f t="shared" si="2"/>
        <v>593693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'03 ABRIL (VIERNES)'!M39</f>
        <v>680100.4</v>
      </c>
      <c r="L39" s="16"/>
      <c r="M39" s="107">
        <f t="shared" si="2"/>
        <v>680100.4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'03 ABRIL (VIERNES)'!M40</f>
        <v>737376.5</v>
      </c>
      <c r="L40" s="16"/>
      <c r="M40" s="107">
        <f t="shared" si="2"/>
        <v>737376.5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'03 ABRIL (VIERNES)'!M41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'03 ABRIL (VIERNES)'!M51</f>
        <v>645539.59999999974</v>
      </c>
      <c r="L51" s="16"/>
      <c r="M51" s="107">
        <f>K51+O51</f>
        <v>645539.59999999974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'03 ABRIL (VIERNES)'!M52</f>
        <v>752274.69999999984</v>
      </c>
      <c r="L52" s="16"/>
      <c r="M52" s="107">
        <f t="shared" ref="M52:M59" si="4">K52+O52</f>
        <v>752274.69999999984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'03 ABRIL (VIERNES)'!M53</f>
        <v>652908.79999999981</v>
      </c>
      <c r="L53" s="16"/>
      <c r="M53" s="107">
        <f t="shared" si="4"/>
        <v>652908.79999999981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'03 ABRIL (VIERNES)'!M54</f>
        <v>661012.69999999972</v>
      </c>
      <c r="L54" s="16"/>
      <c r="M54" s="107">
        <f t="shared" si="4"/>
        <v>661012.69999999972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'03 ABRIL (VIERNES)'!M55</f>
        <v>646094.69999999972</v>
      </c>
      <c r="L55" s="16"/>
      <c r="M55" s="107">
        <f t="shared" si="4"/>
        <v>646094.69999999972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'03 ABRIL (VIERNES)'!M56</f>
        <v>676041.29999999993</v>
      </c>
      <c r="L56" s="16"/>
      <c r="M56" s="107">
        <f t="shared" si="4"/>
        <v>676041.29999999993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'03 ABRIL (VIERNES)'!M57</f>
        <v>631711.9</v>
      </c>
      <c r="L57" s="16"/>
      <c r="M57" s="107">
        <f t="shared" si="4"/>
        <v>631711.9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'03 ABRIL (VIERNES)'!M58</f>
        <v>655841.89999999979</v>
      </c>
      <c r="L58" s="16"/>
      <c r="M58" s="107">
        <f t="shared" si="4"/>
        <v>655841.89999999979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'03 ABRIL (VIERNES)'!M59</f>
        <v>693242.19999999984</v>
      </c>
      <c r="L59" s="16"/>
      <c r="M59" s="107">
        <f t="shared" si="4"/>
        <v>693242.19999999984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'03 ABRIL (VIERNES)'!M69</f>
        <v>386687.30000000005</v>
      </c>
      <c r="L69" s="16"/>
      <c r="M69" s="107">
        <f t="shared" ref="M69:M90" si="6">K69+O69</f>
        <v>386687.30000000005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'03 ABRIL (VIERNES)'!M70</f>
        <v>368450.90000000014</v>
      </c>
      <c r="L70" s="16"/>
      <c r="M70" s="107">
        <f t="shared" si="6"/>
        <v>368450.90000000014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'03 ABRIL (VIERNES)'!M71</f>
        <v>401816</v>
      </c>
      <c r="L71" s="16"/>
      <c r="M71" s="107">
        <f t="shared" si="6"/>
        <v>401816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'03 ABRIL (VIERNES)'!M72</f>
        <v>405279</v>
      </c>
      <c r="L72" s="16"/>
      <c r="M72" s="107">
        <f t="shared" si="6"/>
        <v>405279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'03 ABRIL (VIERNES)'!M73</f>
        <v>405335.5</v>
      </c>
      <c r="L73" s="16"/>
      <c r="M73" s="107">
        <f t="shared" si="6"/>
        <v>405335.5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'03 ABRIL (VIERNES)'!M74</f>
        <v>412467</v>
      </c>
      <c r="L74" s="16"/>
      <c r="M74" s="107">
        <f t="shared" si="6"/>
        <v>412467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'03 ABRIL (VIERNES)'!M75</f>
        <v>678209.39999999991</v>
      </c>
      <c r="L75" s="16"/>
      <c r="M75" s="107">
        <f t="shared" si="6"/>
        <v>678209.39999999991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'03 ABRIL (VIERNES)'!M76</f>
        <v>645017.79999999981</v>
      </c>
      <c r="L76" s="16"/>
      <c r="M76" s="107">
        <f t="shared" si="6"/>
        <v>645017.79999999981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'03 ABRIL (VIERNES)'!M77</f>
        <v>710665.09999999974</v>
      </c>
      <c r="L77" s="16"/>
      <c r="M77" s="107">
        <f t="shared" si="6"/>
        <v>710665.09999999974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'03 ABRIL (VIERNES)'!M78</f>
        <v>669992.49999999965</v>
      </c>
      <c r="L78" s="16"/>
      <c r="M78" s="107">
        <f t="shared" si="6"/>
        <v>669992.49999999965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'03 ABRIL (VIERNES)'!M79</f>
        <v>669340.39999999956</v>
      </c>
      <c r="L79" s="16"/>
      <c r="M79" s="107">
        <f t="shared" si="6"/>
        <v>669340.39999999956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'03 ABRIL (VIERNES)'!M80</f>
        <v>633992.7999999997</v>
      </c>
      <c r="L80" s="16"/>
      <c r="M80" s="107">
        <f t="shared" si="6"/>
        <v>633992.7999999997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'03 ABRIL (VIERNES)'!M81</f>
        <v>698038.17999999982</v>
      </c>
      <c r="L81" s="16"/>
      <c r="M81" s="107">
        <f t="shared" si="6"/>
        <v>698038.17999999982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'03 ABRIL (VIERNES)'!M82</f>
        <v>619669.29999999993</v>
      </c>
      <c r="L82" s="16"/>
      <c r="M82" s="107">
        <f t="shared" si="6"/>
        <v>619669.29999999993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'03 ABRIL (VIERNES)'!M83</f>
        <v>682485.50000000012</v>
      </c>
      <c r="L83" s="16"/>
      <c r="M83" s="107">
        <f t="shared" si="6"/>
        <v>682485.50000000012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'03 ABRIL (VIERNES)'!M84</f>
        <v>642640.49999999988</v>
      </c>
      <c r="L84" s="16"/>
      <c r="M84" s="107">
        <f t="shared" si="6"/>
        <v>642640.49999999988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'03 ABRIL (VIERNES)'!M85</f>
        <v>620431.73999999976</v>
      </c>
      <c r="L85" s="16"/>
      <c r="M85" s="107">
        <f t="shared" si="6"/>
        <v>620431.73999999976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'03 ABRIL (VIERNES)'!M86</f>
        <v>643538</v>
      </c>
      <c r="L86" s="16"/>
      <c r="M86" s="107">
        <f t="shared" si="6"/>
        <v>643538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'03 ABRIL (VIERNES)'!M87</f>
        <v>375768.2</v>
      </c>
      <c r="L87" s="16"/>
      <c r="M87" s="107">
        <f t="shared" si="6"/>
        <v>375768.2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'03 ABRIL (VIERNES)'!M88</f>
        <v>399767</v>
      </c>
      <c r="L88" s="16"/>
      <c r="M88" s="107">
        <f t="shared" si="6"/>
        <v>399767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'03 ABRIL (VIERNES)'!M89</f>
        <v>403879</v>
      </c>
      <c r="L89" s="16"/>
      <c r="M89" s="107">
        <f t="shared" si="6"/>
        <v>403879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'03 ABRIL (VIERNES)'!M90</f>
        <v>387487.3</v>
      </c>
      <c r="L90" s="16"/>
      <c r="M90" s="107">
        <f t="shared" si="6"/>
        <v>387487.3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'03 ABRIL (VIERNES)'!M100</f>
        <v>0</v>
      </c>
      <c r="L100" s="16"/>
      <c r="M100" s="107">
        <f t="shared" ref="M100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'03 ABRIL (VIERNES)'!M101</f>
        <v>0</v>
      </c>
      <c r="L101" s="16"/>
      <c r="M101" s="107">
        <f t="shared" ref="M101" si="12">K101+O101</f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'03 ABRIL (VIERNES)'!M125</f>
        <v>486890.39999999997</v>
      </c>
      <c r="L125" s="16"/>
      <c r="M125" s="107">
        <f>K125+O125</f>
        <v>486890.39999999997</v>
      </c>
      <c r="N125" s="16"/>
      <c r="O125" s="106"/>
      <c r="P125" s="16"/>
      <c r="R125" s="16"/>
      <c r="S125" s="64">
        <f t="shared" ref="S125:S130" si="13">+S124</f>
        <v>7</v>
      </c>
      <c r="T125" s="16"/>
      <c r="U125" s="57" t="e">
        <f t="shared" ref="U125:U130" si="14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'03 ABRIL (VIERNES)'!M126</f>
        <v>548115.6</v>
      </c>
      <c r="L126" s="16"/>
      <c r="M126" s="107">
        <f t="shared" ref="M126:M130" si="15">K126+O126</f>
        <v>548115.6</v>
      </c>
      <c r="N126" s="16"/>
      <c r="O126" s="106"/>
      <c r="P126" s="16"/>
      <c r="R126" s="16"/>
      <c r="S126" s="64">
        <f t="shared" si="13"/>
        <v>7</v>
      </c>
      <c r="T126" s="16"/>
      <c r="U126" s="57" t="e">
        <f t="shared" si="14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'03 ABRIL (VIERNES)'!M127</f>
        <v>524600.4</v>
      </c>
      <c r="L127" s="16"/>
      <c r="M127" s="107">
        <f t="shared" si="15"/>
        <v>524600.4</v>
      </c>
      <c r="N127" s="16"/>
      <c r="O127" s="106"/>
      <c r="P127" s="16"/>
      <c r="R127" s="16"/>
      <c r="S127" s="64">
        <f t="shared" si="13"/>
        <v>7</v>
      </c>
      <c r="T127" s="16"/>
      <c r="U127" s="57" t="e">
        <f t="shared" si="14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'03 ABRIL (VIERNES)'!M128</f>
        <v>602322</v>
      </c>
      <c r="L128" s="16"/>
      <c r="M128" s="107">
        <f t="shared" si="15"/>
        <v>602322</v>
      </c>
      <c r="N128" s="16"/>
      <c r="O128" s="106"/>
      <c r="P128" s="16"/>
      <c r="R128" s="16"/>
      <c r="S128" s="64">
        <f t="shared" si="13"/>
        <v>7</v>
      </c>
      <c r="T128" s="16"/>
      <c r="U128" s="57" t="e">
        <f t="shared" si="14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'03 ABRIL (VIERNES)'!M129</f>
        <v>648624</v>
      </c>
      <c r="L129" s="16"/>
      <c r="M129" s="107">
        <f t="shared" si="15"/>
        <v>648624</v>
      </c>
      <c r="N129" s="16"/>
      <c r="O129" s="106"/>
      <c r="P129" s="16"/>
      <c r="R129" s="16"/>
      <c r="S129" s="64">
        <f t="shared" si="13"/>
        <v>7</v>
      </c>
      <c r="T129" s="16"/>
      <c r="U129" s="57" t="e">
        <f t="shared" si="14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'03 ABRIL (VIERNES)'!M130</f>
        <v>0</v>
      </c>
      <c r="L130" s="16"/>
      <c r="M130" s="107">
        <f t="shared" si="15"/>
        <v>0</v>
      </c>
      <c r="N130" s="16"/>
      <c r="O130" s="106"/>
      <c r="P130" s="16"/>
      <c r="R130" s="16"/>
      <c r="S130" s="64">
        <f t="shared" si="13"/>
        <v>7</v>
      </c>
      <c r="T130" s="16"/>
      <c r="U130" s="57" t="e">
        <f t="shared" si="14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'03 ABRIL (VIERNES)'!M140</f>
        <v>564709.2999999997</v>
      </c>
      <c r="L140" s="16"/>
      <c r="M140" s="107">
        <f>K140+O140</f>
        <v>564709.2999999997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6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'03 ABRIL (VIERNES)'!M141</f>
        <v>655414.20000000019</v>
      </c>
      <c r="L141" s="16"/>
      <c r="M141" s="107">
        <f t="shared" ref="M141:M148" si="17">K141+O141</f>
        <v>655414.20000000019</v>
      </c>
      <c r="N141" s="16"/>
      <c r="O141" s="106"/>
      <c r="P141" s="16"/>
      <c r="R141" s="47"/>
      <c r="S141" s="64">
        <f t="shared" ref="S141:S148" si="18">+S140</f>
        <v>7</v>
      </c>
      <c r="T141" s="47"/>
      <c r="U141" s="57" t="e">
        <f t="shared" si="16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'03 ABRIL (VIERNES)'!M142</f>
        <v>565310.29999999981</v>
      </c>
      <c r="L142" s="16"/>
      <c r="M142" s="107">
        <f t="shared" si="17"/>
        <v>565310.29999999981</v>
      </c>
      <c r="N142" s="16"/>
      <c r="O142" s="106"/>
      <c r="P142" s="16"/>
      <c r="R142" s="47"/>
      <c r="S142" s="64">
        <f t="shared" si="18"/>
        <v>7</v>
      </c>
      <c r="T142" s="47"/>
      <c r="U142" s="57" t="e">
        <f t="shared" si="16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'03 ABRIL (VIERNES)'!M143</f>
        <v>574133.79999999946</v>
      </c>
      <c r="L143" s="16"/>
      <c r="M143" s="107">
        <f t="shared" si="17"/>
        <v>574133.79999999946</v>
      </c>
      <c r="N143" s="16"/>
      <c r="O143" s="106"/>
      <c r="P143" s="16"/>
      <c r="R143" s="47"/>
      <c r="S143" s="64">
        <f t="shared" si="18"/>
        <v>7</v>
      </c>
      <c r="T143" s="47"/>
      <c r="U143" s="57" t="e">
        <f t="shared" si="16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'03 ABRIL (VIERNES)'!M144</f>
        <v>569460.2999999997</v>
      </c>
      <c r="L144" s="16"/>
      <c r="M144" s="107">
        <f t="shared" si="17"/>
        <v>569460.2999999997</v>
      </c>
      <c r="N144" s="16"/>
      <c r="O144" s="106"/>
      <c r="P144" s="16"/>
      <c r="R144" s="47"/>
      <c r="S144" s="64">
        <f t="shared" si="18"/>
        <v>7</v>
      </c>
      <c r="T144" s="47"/>
      <c r="U144" s="57" t="e">
        <f t="shared" si="16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'03 ABRIL (VIERNES)'!M145</f>
        <v>600484.99999999953</v>
      </c>
      <c r="L145" s="16"/>
      <c r="M145" s="107">
        <f t="shared" si="17"/>
        <v>600484.99999999953</v>
      </c>
      <c r="N145" s="16"/>
      <c r="O145" s="106"/>
      <c r="P145" s="16"/>
      <c r="R145" s="47"/>
      <c r="S145" s="64">
        <f t="shared" si="18"/>
        <v>7</v>
      </c>
      <c r="T145" s="47"/>
      <c r="U145" s="57" t="e">
        <f t="shared" si="16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'03 ABRIL (VIERNES)'!M146</f>
        <v>555101.33999999973</v>
      </c>
      <c r="L146" s="16"/>
      <c r="M146" s="107">
        <f t="shared" si="17"/>
        <v>555101.33999999973</v>
      </c>
      <c r="N146" s="16"/>
      <c r="O146" s="106"/>
      <c r="P146" s="16"/>
      <c r="R146" s="47"/>
      <c r="S146" s="64">
        <f t="shared" si="18"/>
        <v>7</v>
      </c>
      <c r="T146" s="47"/>
      <c r="U146" s="57" t="e">
        <f t="shared" si="16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'03 ABRIL (VIERNES)'!M147</f>
        <v>573111.59999999928</v>
      </c>
      <c r="L147" s="16"/>
      <c r="M147" s="107">
        <f t="shared" si="17"/>
        <v>573111.59999999928</v>
      </c>
      <c r="N147" s="16"/>
      <c r="O147" s="106"/>
      <c r="P147" s="16"/>
      <c r="R147" s="47"/>
      <c r="S147" s="64">
        <f t="shared" si="18"/>
        <v>7</v>
      </c>
      <c r="T147" s="47"/>
      <c r="U147" s="57" t="e">
        <f t="shared" si="16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'03 ABRIL (VIERNES)'!M148</f>
        <v>609170.39999999967</v>
      </c>
      <c r="L148" s="16"/>
      <c r="M148" s="107">
        <f t="shared" si="17"/>
        <v>609170.39999999967</v>
      </c>
      <c r="N148" s="16"/>
      <c r="O148" s="106"/>
      <c r="P148" s="16"/>
      <c r="R148" s="47"/>
      <c r="S148" s="64">
        <f t="shared" si="18"/>
        <v>7</v>
      </c>
      <c r="T148" s="47"/>
      <c r="U148" s="57" t="e">
        <f t="shared" si="16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'03 ABRIL (VIERNES)'!M158</f>
        <v>362606.6</v>
      </c>
      <c r="L158" s="16"/>
      <c r="M158" s="107">
        <f t="shared" ref="M158:M179" si="19">K158+O158</f>
        <v>362606.6</v>
      </c>
      <c r="N158" s="16"/>
      <c r="O158" s="106"/>
      <c r="P158" s="16"/>
      <c r="Q158" s="16"/>
      <c r="R158" s="16"/>
      <c r="S158" s="64">
        <f t="shared" ref="S158:S179" si="20">+S157</f>
        <v>7</v>
      </c>
      <c r="T158" s="16"/>
      <c r="U158" s="57" t="e">
        <f t="shared" ref="U158:U179" si="21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'03 ABRIL (VIERNES)'!M159</f>
        <v>346885</v>
      </c>
      <c r="L159" s="16"/>
      <c r="M159" s="107">
        <f t="shared" si="19"/>
        <v>346885</v>
      </c>
      <c r="N159" s="16"/>
      <c r="O159" s="106"/>
      <c r="P159" s="16"/>
      <c r="Q159" s="16"/>
      <c r="R159" s="16"/>
      <c r="S159" s="64">
        <f t="shared" si="20"/>
        <v>7</v>
      </c>
      <c r="T159" s="16"/>
      <c r="U159" s="57" t="e">
        <f t="shared" si="21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'03 ABRIL (VIERNES)'!M160</f>
        <v>376084.3</v>
      </c>
      <c r="L160" s="16"/>
      <c r="M160" s="107">
        <f t="shared" si="19"/>
        <v>376084.3</v>
      </c>
      <c r="N160" s="16"/>
      <c r="O160" s="106"/>
      <c r="P160" s="16"/>
      <c r="Q160" s="16"/>
      <c r="R160" s="16"/>
      <c r="S160" s="64">
        <f t="shared" si="20"/>
        <v>7</v>
      </c>
      <c r="T160" s="16"/>
      <c r="U160" s="57" t="e">
        <f t="shared" si="21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'03 ABRIL (VIERNES)'!M161</f>
        <v>380700</v>
      </c>
      <c r="L161" s="16"/>
      <c r="M161" s="107">
        <f t="shared" si="19"/>
        <v>380700</v>
      </c>
      <c r="N161" s="16"/>
      <c r="O161" s="106"/>
      <c r="P161" s="16"/>
      <c r="Q161" s="16"/>
      <c r="R161" s="16"/>
      <c r="S161" s="64">
        <f t="shared" si="20"/>
        <v>7</v>
      </c>
      <c r="T161" s="16"/>
      <c r="U161" s="57" t="e">
        <f t="shared" si="21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'03 ABRIL (VIERNES)'!M162</f>
        <v>375797.5</v>
      </c>
      <c r="L162" s="16"/>
      <c r="M162" s="107">
        <f t="shared" si="19"/>
        <v>375797.5</v>
      </c>
      <c r="N162" s="16"/>
      <c r="O162" s="106"/>
      <c r="P162" s="16"/>
      <c r="Q162" s="16"/>
      <c r="R162" s="16"/>
      <c r="S162" s="64">
        <f t="shared" si="20"/>
        <v>7</v>
      </c>
      <c r="T162" s="16"/>
      <c r="U162" s="57" t="e">
        <f t="shared" si="21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'03 ABRIL (VIERNES)'!M163</f>
        <v>377975.1</v>
      </c>
      <c r="L163" s="16"/>
      <c r="M163" s="107">
        <f t="shared" si="19"/>
        <v>377975.1</v>
      </c>
      <c r="N163" s="16"/>
      <c r="O163" s="106"/>
      <c r="P163" s="16"/>
      <c r="Q163" s="16"/>
      <c r="R163" s="16"/>
      <c r="S163" s="64">
        <f t="shared" si="20"/>
        <v>7</v>
      </c>
      <c r="T163" s="16"/>
      <c r="U163" s="57" t="e">
        <f t="shared" si="21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'03 ABRIL (VIERNES)'!M164</f>
        <v>594725.7999999997</v>
      </c>
      <c r="L164" s="16"/>
      <c r="M164" s="107">
        <f t="shared" si="19"/>
        <v>594725.7999999997</v>
      </c>
      <c r="N164" s="16"/>
      <c r="O164" s="106"/>
      <c r="P164" s="16"/>
      <c r="Q164" s="16"/>
      <c r="R164" s="16"/>
      <c r="S164" s="64">
        <f t="shared" si="20"/>
        <v>7</v>
      </c>
      <c r="T164" s="16"/>
      <c r="U164" s="57" t="e">
        <f t="shared" si="21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'03 ABRIL (VIERNES)'!M165</f>
        <v>570909.39999999967</v>
      </c>
      <c r="L165" s="16"/>
      <c r="M165" s="107">
        <f t="shared" si="19"/>
        <v>570909.39999999967</v>
      </c>
      <c r="N165" s="16"/>
      <c r="O165" s="106"/>
      <c r="P165" s="16"/>
      <c r="Q165" s="16"/>
      <c r="R165" s="16"/>
      <c r="S165" s="64">
        <f t="shared" si="20"/>
        <v>7</v>
      </c>
      <c r="T165" s="16"/>
      <c r="U165" s="57" t="e">
        <f t="shared" si="21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'03 ABRIL (VIERNES)'!M166</f>
        <v>618588.29999999946</v>
      </c>
      <c r="L166" s="16"/>
      <c r="M166" s="107">
        <f t="shared" si="19"/>
        <v>618588.29999999946</v>
      </c>
      <c r="N166" s="16"/>
      <c r="O166" s="106"/>
      <c r="P166" s="16"/>
      <c r="Q166" s="16"/>
      <c r="R166" s="16"/>
      <c r="S166" s="64">
        <f t="shared" si="20"/>
        <v>7</v>
      </c>
      <c r="T166" s="16"/>
      <c r="U166" s="57" t="e">
        <f t="shared" si="21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'03 ABRIL (VIERNES)'!M167</f>
        <v>585379.89999999909</v>
      </c>
      <c r="L167" s="16"/>
      <c r="M167" s="107">
        <f t="shared" si="19"/>
        <v>585379.89999999909</v>
      </c>
      <c r="N167" s="16"/>
      <c r="O167" s="106"/>
      <c r="P167" s="16"/>
      <c r="Q167" s="16"/>
      <c r="R167" s="16"/>
      <c r="S167" s="64">
        <f t="shared" si="20"/>
        <v>7</v>
      </c>
      <c r="T167" s="16"/>
      <c r="U167" s="57" t="e">
        <f t="shared" si="21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'03 ABRIL (VIERNES)'!M168</f>
        <v>581854.69999999995</v>
      </c>
      <c r="L168" s="16"/>
      <c r="M168" s="107">
        <f t="shared" si="19"/>
        <v>581854.69999999995</v>
      </c>
      <c r="N168" s="16"/>
      <c r="O168" s="106"/>
      <c r="P168" s="16"/>
      <c r="Q168" s="16"/>
      <c r="R168" s="16"/>
      <c r="S168" s="64">
        <f t="shared" si="20"/>
        <v>7</v>
      </c>
      <c r="T168" s="16"/>
      <c r="U168" s="57" t="e">
        <f t="shared" si="21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'03 ABRIL (VIERNES)'!M169</f>
        <v>553698.99999999977</v>
      </c>
      <c r="L169" s="16"/>
      <c r="M169" s="107">
        <f t="shared" si="19"/>
        <v>553698.99999999977</v>
      </c>
      <c r="N169" s="16"/>
      <c r="O169" s="106"/>
      <c r="P169" s="16"/>
      <c r="Q169" s="16"/>
      <c r="R169" s="16"/>
      <c r="S169" s="64">
        <f t="shared" si="20"/>
        <v>7</v>
      </c>
      <c r="T169" s="16"/>
      <c r="U169" s="57" t="e">
        <f t="shared" si="21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'03 ABRIL (VIERNES)'!M170</f>
        <v>613439.60000000009</v>
      </c>
      <c r="L170" s="16"/>
      <c r="M170" s="107">
        <f t="shared" si="19"/>
        <v>613439.60000000009</v>
      </c>
      <c r="N170" s="16"/>
      <c r="O170" s="106"/>
      <c r="P170" s="16"/>
      <c r="Q170" s="16"/>
      <c r="R170" s="16"/>
      <c r="S170" s="64">
        <f t="shared" si="20"/>
        <v>7</v>
      </c>
      <c r="T170" s="16"/>
      <c r="U170" s="57" t="e">
        <f t="shared" si="21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'03 ABRIL (VIERNES)'!M171</f>
        <v>545404.69999999949</v>
      </c>
      <c r="L171" s="16"/>
      <c r="M171" s="107">
        <f t="shared" si="19"/>
        <v>545404.69999999949</v>
      </c>
      <c r="N171" s="16"/>
      <c r="O171" s="106"/>
      <c r="P171" s="16"/>
      <c r="Q171" s="16"/>
      <c r="R171" s="16"/>
      <c r="S171" s="64">
        <f t="shared" si="20"/>
        <v>7</v>
      </c>
      <c r="T171" s="16"/>
      <c r="U171" s="57" t="e">
        <f t="shared" si="21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'03 ABRIL (VIERNES)'!M172</f>
        <v>602378.09999999974</v>
      </c>
      <c r="L172" s="16"/>
      <c r="M172" s="107">
        <f t="shared" si="19"/>
        <v>602378.09999999974</v>
      </c>
      <c r="N172" s="16"/>
      <c r="O172" s="106"/>
      <c r="P172" s="16"/>
      <c r="Q172" s="16"/>
      <c r="R172" s="16"/>
      <c r="S172" s="64">
        <f t="shared" si="20"/>
        <v>7</v>
      </c>
      <c r="T172" s="16"/>
      <c r="U172" s="57" t="e">
        <f t="shared" si="21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'03 ABRIL (VIERNES)'!M173</f>
        <v>570323.49999999977</v>
      </c>
      <c r="L173" s="16"/>
      <c r="M173" s="107">
        <f t="shared" si="19"/>
        <v>570323.49999999977</v>
      </c>
      <c r="N173" s="16"/>
      <c r="O173" s="106"/>
      <c r="P173" s="16"/>
      <c r="Q173" s="16"/>
      <c r="R173" s="16"/>
      <c r="S173" s="64">
        <f t="shared" si="20"/>
        <v>7</v>
      </c>
      <c r="T173" s="16"/>
      <c r="U173" s="57" t="e">
        <f t="shared" si="21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'03 ABRIL (VIERNES)'!M174</f>
        <v>548326.29999999935</v>
      </c>
      <c r="L174" s="16"/>
      <c r="M174" s="107">
        <f t="shared" si="19"/>
        <v>548326.29999999935</v>
      </c>
      <c r="N174" s="16"/>
      <c r="O174" s="106"/>
      <c r="P174" s="16"/>
      <c r="Q174" s="16"/>
      <c r="R174" s="16"/>
      <c r="S174" s="64">
        <f t="shared" si="20"/>
        <v>7</v>
      </c>
      <c r="T174" s="16"/>
      <c r="U174" s="57" t="e">
        <f t="shared" si="21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'03 ABRIL (VIERNES)'!M175</f>
        <v>570861.19999999949</v>
      </c>
      <c r="L175" s="16"/>
      <c r="M175" s="107">
        <f t="shared" si="19"/>
        <v>570861.19999999949</v>
      </c>
      <c r="N175" s="16"/>
      <c r="O175" s="106"/>
      <c r="P175" s="16"/>
      <c r="Q175" s="16"/>
      <c r="R175" s="16"/>
      <c r="S175" s="64">
        <f t="shared" si="20"/>
        <v>7</v>
      </c>
      <c r="T175" s="16"/>
      <c r="U175" s="57" t="e">
        <f t="shared" si="21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'03 ABRIL (VIERNES)'!M176</f>
        <v>349138.5</v>
      </c>
      <c r="L176" s="16"/>
      <c r="M176" s="107">
        <f t="shared" si="19"/>
        <v>349138.5</v>
      </c>
      <c r="N176" s="16"/>
      <c r="O176" s="106"/>
      <c r="P176" s="16"/>
      <c r="Q176" s="16"/>
      <c r="R176" s="16"/>
      <c r="S176" s="64">
        <f t="shared" si="20"/>
        <v>7</v>
      </c>
      <c r="T176" s="16"/>
      <c r="U176" s="57" t="e">
        <f t="shared" si="21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'03 ABRIL (VIERNES)'!M177</f>
        <v>368104.60000000003</v>
      </c>
      <c r="L177" s="16"/>
      <c r="M177" s="107">
        <f t="shared" si="19"/>
        <v>368104.60000000003</v>
      </c>
      <c r="N177" s="16"/>
      <c r="O177" s="106"/>
      <c r="P177" s="16"/>
      <c r="Q177" s="16"/>
      <c r="R177" s="16"/>
      <c r="S177" s="64">
        <f t="shared" si="20"/>
        <v>7</v>
      </c>
      <c r="T177" s="16"/>
      <c r="U177" s="57" t="e">
        <f t="shared" si="21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'03 ABRIL (VIERNES)'!M178</f>
        <v>377854</v>
      </c>
      <c r="L178" s="16"/>
      <c r="M178" s="107">
        <f t="shared" si="19"/>
        <v>377854</v>
      </c>
      <c r="N178" s="16"/>
      <c r="O178" s="106"/>
      <c r="P178" s="16"/>
      <c r="Q178" s="16"/>
      <c r="R178" s="16"/>
      <c r="S178" s="64">
        <f t="shared" si="20"/>
        <v>7</v>
      </c>
      <c r="T178" s="16"/>
      <c r="U178" s="57" t="e">
        <f t="shared" si="21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'03 ABRIL (VIERNES)'!M179</f>
        <v>360498</v>
      </c>
      <c r="L179" s="16"/>
      <c r="M179" s="107">
        <f t="shared" si="19"/>
        <v>360498</v>
      </c>
      <c r="N179" s="16"/>
      <c r="O179" s="106"/>
      <c r="P179" s="16"/>
      <c r="Q179" s="16"/>
      <c r="R179" s="16"/>
      <c r="S179" s="64">
        <f t="shared" si="20"/>
        <v>7</v>
      </c>
      <c r="T179" s="16"/>
      <c r="U179" s="57" t="e">
        <f t="shared" si="21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'03 ABRIL (VIERNES)'!M216</f>
        <v>531718</v>
      </c>
      <c r="L189" s="16"/>
      <c r="M189" s="107">
        <f t="shared" ref="M189:M190" si="22">K189+O189</f>
        <v>531718</v>
      </c>
      <c r="N189" s="16"/>
      <c r="O189" s="106"/>
      <c r="P189" s="16"/>
      <c r="Q189"/>
      <c r="R189"/>
      <c r="S189" s="95">
        <f t="shared" ref="S189" si="23">+S188</f>
        <v>8.5</v>
      </c>
      <c r="T189" s="58"/>
      <c r="U189" s="57" t="e">
        <f t="shared" ref="U189:U190" si="24">O189/(H189*60*S189)*100000</f>
        <v>#DIV/0!</v>
      </c>
      <c r="V189" s="58"/>
      <c r="W189"/>
      <c r="X189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'03 ABRIL (VIERNES)'!M217</f>
        <v>607913</v>
      </c>
      <c r="L190" s="16"/>
      <c r="M190" s="107">
        <f t="shared" si="22"/>
        <v>607913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4"/>
        <v>#DIV/0!</v>
      </c>
      <c r="V190" s="58"/>
      <c r="W190"/>
      <c r="X190"/>
      <c r="Y190" s="110"/>
      <c r="Z190" s="110"/>
    </row>
    <row r="191" spans="1:26" ht="13.5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3.5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'03 ABRIL (VIERNES)'!M214</f>
        <v>491732.6</v>
      </c>
      <c r="L214" s="16"/>
      <c r="M214" s="107">
        <f>K214+O214</f>
        <v>491732.6</v>
      </c>
      <c r="N214" s="16"/>
      <c r="O214" s="106"/>
      <c r="P214" s="16"/>
      <c r="R214" s="16"/>
      <c r="S214" s="95">
        <f t="shared" ref="S214:S219" si="25">+S213</f>
        <v>8.5</v>
      </c>
      <c r="T214" s="16"/>
      <c r="U214" s="57" t="e">
        <f t="shared" ref="U214:U219" si="26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'03 ABRIL (VIERNES)'!M215</f>
        <v>550403</v>
      </c>
      <c r="L215" s="16"/>
      <c r="M215" s="107">
        <f t="shared" ref="M215:M219" si="27">K215+O215</f>
        <v>550403</v>
      </c>
      <c r="N215" s="16"/>
      <c r="O215" s="106"/>
      <c r="P215" s="16"/>
      <c r="R215" s="16"/>
      <c r="S215" s="95">
        <f t="shared" si="25"/>
        <v>8.5</v>
      </c>
      <c r="T215" s="16"/>
      <c r="U215" s="57" t="e">
        <f t="shared" si="26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'03 ABRIL (VIERNES)'!M216</f>
        <v>531718</v>
      </c>
      <c r="L216" s="16"/>
      <c r="M216" s="107">
        <f t="shared" si="27"/>
        <v>531718</v>
      </c>
      <c r="N216" s="16"/>
      <c r="O216" s="106"/>
      <c r="P216" s="16"/>
      <c r="R216" s="16"/>
      <c r="S216" s="95">
        <f t="shared" si="25"/>
        <v>8.5</v>
      </c>
      <c r="T216" s="16"/>
      <c r="U216" s="57" t="e">
        <f t="shared" si="26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'03 ABRIL (VIERNES)'!M217</f>
        <v>607913</v>
      </c>
      <c r="L217" s="16"/>
      <c r="M217" s="107">
        <f t="shared" si="27"/>
        <v>607913</v>
      </c>
      <c r="N217" s="16"/>
      <c r="O217" s="106"/>
      <c r="P217" s="16"/>
      <c r="R217" s="16"/>
      <c r="S217" s="95">
        <f t="shared" si="25"/>
        <v>8.5</v>
      </c>
      <c r="T217" s="16"/>
      <c r="U217" s="57" t="e">
        <f t="shared" si="26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'03 ABRIL (VIERNES)'!M218</f>
        <v>659482</v>
      </c>
      <c r="L218" s="16"/>
      <c r="M218" s="107">
        <f t="shared" si="27"/>
        <v>659482</v>
      </c>
      <c r="N218" s="16"/>
      <c r="O218" s="106"/>
      <c r="P218" s="16"/>
      <c r="R218" s="16"/>
      <c r="S218" s="95">
        <f t="shared" si="25"/>
        <v>8.5</v>
      </c>
      <c r="T218" s="16"/>
      <c r="U218" s="57" t="e">
        <f t="shared" si="26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'03 ABRIL (VIERNES)'!M219</f>
        <v>0</v>
      </c>
      <c r="L219" s="16"/>
      <c r="M219" s="107">
        <f t="shared" si="27"/>
        <v>0</v>
      </c>
      <c r="N219" s="16"/>
      <c r="O219" s="106"/>
      <c r="P219" s="16"/>
      <c r="R219" s="16"/>
      <c r="S219" s="95">
        <f t="shared" si="25"/>
        <v>8.5</v>
      </c>
      <c r="T219" s="16"/>
      <c r="U219" s="57" t="e">
        <f t="shared" si="26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'03 ABRIL (VIERNES)'!M229</f>
        <v>564865.19999999995</v>
      </c>
      <c r="L229" s="16"/>
      <c r="M229" s="107">
        <f>K229+O229</f>
        <v>564865.19999999995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8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'03 ABRIL (VIERNES)'!M230</f>
        <v>655526.69999999995</v>
      </c>
      <c r="L230" s="16"/>
      <c r="M230" s="107">
        <f t="shared" ref="M230:M237" si="29">K230+O230</f>
        <v>655526.69999999995</v>
      </c>
      <c r="N230" s="16"/>
      <c r="O230" s="106"/>
      <c r="P230" s="16"/>
      <c r="R230" s="47"/>
      <c r="S230" s="95">
        <f t="shared" ref="S230:S237" si="30">+S229</f>
        <v>8.5</v>
      </c>
      <c r="T230" s="47"/>
      <c r="U230" s="57" t="e">
        <f t="shared" si="28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'03 ABRIL (VIERNES)'!M231</f>
        <v>569635.89999999991</v>
      </c>
      <c r="L231" s="16"/>
      <c r="M231" s="107">
        <f t="shared" si="29"/>
        <v>569635.89999999991</v>
      </c>
      <c r="N231" s="16"/>
      <c r="O231" s="106"/>
      <c r="P231" s="16"/>
      <c r="R231" s="47"/>
      <c r="S231" s="95">
        <f t="shared" si="30"/>
        <v>8.5</v>
      </c>
      <c r="T231" s="47"/>
      <c r="U231" s="57" t="e">
        <f t="shared" si="28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'03 ABRIL (VIERNES)'!M232</f>
        <v>575765.70000000007</v>
      </c>
      <c r="L232" s="16"/>
      <c r="M232" s="107">
        <f t="shared" si="29"/>
        <v>575765.70000000007</v>
      </c>
      <c r="N232" s="16"/>
      <c r="O232" s="106"/>
      <c r="P232" s="16"/>
      <c r="R232" s="47"/>
      <c r="S232" s="95">
        <f t="shared" si="30"/>
        <v>8.5</v>
      </c>
      <c r="T232" s="47"/>
      <c r="U232" s="57" t="e">
        <f t="shared" si="28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'03 ABRIL (VIERNES)'!M233</f>
        <v>569105.5</v>
      </c>
      <c r="L233" s="16"/>
      <c r="M233" s="107">
        <f t="shared" si="29"/>
        <v>569105.5</v>
      </c>
      <c r="N233" s="16"/>
      <c r="O233" s="106"/>
      <c r="P233" s="16"/>
      <c r="R233" s="47"/>
      <c r="S233" s="95">
        <f t="shared" si="30"/>
        <v>8.5</v>
      </c>
      <c r="T233" s="47"/>
      <c r="U233" s="57" t="e">
        <f t="shared" si="28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'03 ABRIL (VIERNES)'!M234</f>
        <v>596105.6</v>
      </c>
      <c r="L234" s="16"/>
      <c r="M234" s="107">
        <f t="shared" si="29"/>
        <v>596105.6</v>
      </c>
      <c r="N234" s="16"/>
      <c r="O234" s="106"/>
      <c r="P234" s="16"/>
      <c r="R234" s="47"/>
      <c r="S234" s="95">
        <f t="shared" si="30"/>
        <v>8.5</v>
      </c>
      <c r="T234" s="47"/>
      <c r="U234" s="57" t="e">
        <f t="shared" si="28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'03 ABRIL (VIERNES)'!M235</f>
        <v>553868.5</v>
      </c>
      <c r="L235" s="16"/>
      <c r="M235" s="107">
        <f t="shared" si="29"/>
        <v>553868.5</v>
      </c>
      <c r="N235" s="16"/>
      <c r="O235" s="106"/>
      <c r="P235" s="16"/>
      <c r="R235" s="47"/>
      <c r="S235" s="95">
        <f t="shared" si="30"/>
        <v>8.5</v>
      </c>
      <c r="T235" s="47"/>
      <c r="U235" s="57" t="e">
        <f t="shared" si="28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'03 ABRIL (VIERNES)'!M236</f>
        <v>571721</v>
      </c>
      <c r="L236" s="16"/>
      <c r="M236" s="107">
        <f t="shared" si="29"/>
        <v>571721</v>
      </c>
      <c r="N236" s="16"/>
      <c r="O236" s="106"/>
      <c r="P236" s="16"/>
      <c r="R236" s="47"/>
      <c r="S236" s="95">
        <f t="shared" si="30"/>
        <v>8.5</v>
      </c>
      <c r="T236" s="47"/>
      <c r="U236" s="57" t="e">
        <f t="shared" si="28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'03 ABRIL (VIERNES)'!M237</f>
        <v>607545</v>
      </c>
      <c r="L237" s="16"/>
      <c r="M237" s="107">
        <f t="shared" si="29"/>
        <v>607545</v>
      </c>
      <c r="N237" s="16"/>
      <c r="O237" s="106"/>
      <c r="P237" s="16"/>
      <c r="R237" s="47"/>
      <c r="S237" s="95">
        <f t="shared" si="30"/>
        <v>8.5</v>
      </c>
      <c r="T237" s="47"/>
      <c r="U237" s="57" t="e">
        <f t="shared" si="28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'03 ABRIL (VIERNES)'!M247</f>
        <v>362876</v>
      </c>
      <c r="L247" s="16"/>
      <c r="M247" s="107">
        <f t="shared" ref="M247:M268" si="31">K247+O247</f>
        <v>362876</v>
      </c>
      <c r="N247" s="16"/>
      <c r="O247" s="106"/>
      <c r="P247" s="16"/>
      <c r="Q247" s="16"/>
      <c r="R247" s="16"/>
      <c r="S247" s="95">
        <f t="shared" ref="S247:S268" si="32">+S246</f>
        <v>8.5</v>
      </c>
      <c r="T247" s="16"/>
      <c r="U247" s="57" t="e">
        <f t="shared" ref="U247:U268" si="33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'03 ABRIL (VIERNES)'!M248</f>
        <v>342494</v>
      </c>
      <c r="L248" s="16"/>
      <c r="M248" s="107">
        <f t="shared" si="31"/>
        <v>342494</v>
      </c>
      <c r="N248" s="16"/>
      <c r="O248" s="106"/>
      <c r="P248" s="16"/>
      <c r="Q248" s="16"/>
      <c r="R248" s="16"/>
      <c r="S248" s="95">
        <f t="shared" si="32"/>
        <v>8.5</v>
      </c>
      <c r="T248" s="16"/>
      <c r="U248" s="57" t="e">
        <f t="shared" si="33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'03 ABRIL (VIERNES)'!M249</f>
        <v>373319</v>
      </c>
      <c r="L249" s="16"/>
      <c r="M249" s="107">
        <f t="shared" si="31"/>
        <v>373319</v>
      </c>
      <c r="N249" s="16"/>
      <c r="O249" s="106"/>
      <c r="P249" s="16"/>
      <c r="Q249" s="16"/>
      <c r="R249" s="16"/>
      <c r="S249" s="95">
        <f t="shared" si="32"/>
        <v>8.5</v>
      </c>
      <c r="T249" s="16"/>
      <c r="U249" s="57" t="e">
        <f t="shared" si="33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'03 ABRIL (VIERNES)'!M250</f>
        <v>379213</v>
      </c>
      <c r="L250" s="16"/>
      <c r="M250" s="107">
        <f t="shared" si="31"/>
        <v>379213</v>
      </c>
      <c r="N250" s="16"/>
      <c r="O250" s="106"/>
      <c r="P250" s="16"/>
      <c r="Q250" s="16"/>
      <c r="R250" s="16"/>
      <c r="S250" s="95">
        <f t="shared" si="32"/>
        <v>8.5</v>
      </c>
      <c r="T250" s="16"/>
      <c r="U250" s="57" t="e">
        <f t="shared" si="33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'03 ABRIL (VIERNES)'!M251</f>
        <v>372814</v>
      </c>
      <c r="L251" s="16"/>
      <c r="M251" s="107">
        <f t="shared" si="31"/>
        <v>372814</v>
      </c>
      <c r="N251" s="16"/>
      <c r="O251" s="106"/>
      <c r="P251" s="16"/>
      <c r="Q251" s="16"/>
      <c r="R251" s="16"/>
      <c r="S251" s="95">
        <f t="shared" si="32"/>
        <v>8.5</v>
      </c>
      <c r="T251" s="16"/>
      <c r="U251" s="57" t="e">
        <f t="shared" si="33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'03 ABRIL (VIERNES)'!M252</f>
        <v>378301</v>
      </c>
      <c r="L252" s="16"/>
      <c r="M252" s="107">
        <f t="shared" si="31"/>
        <v>378301</v>
      </c>
      <c r="N252" s="16"/>
      <c r="O252" s="106"/>
      <c r="P252" s="16"/>
      <c r="Q252" s="16"/>
      <c r="R252" s="16"/>
      <c r="S252" s="95">
        <f t="shared" si="32"/>
        <v>8.5</v>
      </c>
      <c r="T252" s="16"/>
      <c r="U252" s="57" t="e">
        <f t="shared" si="33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'03 ABRIL (VIERNES)'!M253</f>
        <v>607131.49999999988</v>
      </c>
      <c r="L253" s="16"/>
      <c r="M253" s="107">
        <f t="shared" si="31"/>
        <v>607131.49999999988</v>
      </c>
      <c r="N253" s="16"/>
      <c r="O253" s="106"/>
      <c r="P253" s="16"/>
      <c r="Q253" s="16"/>
      <c r="R253" s="16"/>
      <c r="S253" s="95">
        <f t="shared" si="32"/>
        <v>8.5</v>
      </c>
      <c r="T253" s="16"/>
      <c r="U253" s="57" t="e">
        <f t="shared" si="33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'03 ABRIL (VIERNES)'!M254</f>
        <v>578771.19999999995</v>
      </c>
      <c r="L254" s="16"/>
      <c r="M254" s="107">
        <f t="shared" si="31"/>
        <v>578771.19999999995</v>
      </c>
      <c r="N254" s="16"/>
      <c r="O254" s="106"/>
      <c r="P254" s="16"/>
      <c r="Q254" s="16"/>
      <c r="R254" s="16"/>
      <c r="S254" s="95">
        <f t="shared" si="32"/>
        <v>8.5</v>
      </c>
      <c r="T254" s="16"/>
      <c r="U254" s="57" t="e">
        <f t="shared" si="33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'03 ABRIL (VIERNES)'!M255</f>
        <v>632320.19999999995</v>
      </c>
      <c r="L255" s="16"/>
      <c r="M255" s="107">
        <f t="shared" si="31"/>
        <v>632320.19999999995</v>
      </c>
      <c r="N255" s="16"/>
      <c r="O255" s="106"/>
      <c r="P255" s="16"/>
      <c r="Q255" s="16"/>
      <c r="R255" s="16"/>
      <c r="S255" s="95">
        <f t="shared" si="32"/>
        <v>8.5</v>
      </c>
      <c r="T255" s="16"/>
      <c r="U255" s="57" t="e">
        <f t="shared" si="33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'03 ABRIL (VIERNES)'!M256</f>
        <v>596561</v>
      </c>
      <c r="L256" s="16"/>
      <c r="M256" s="107">
        <f t="shared" si="31"/>
        <v>596561</v>
      </c>
      <c r="N256" s="16"/>
      <c r="O256" s="106"/>
      <c r="P256" s="16"/>
      <c r="Q256" s="16"/>
      <c r="R256" s="16"/>
      <c r="S256" s="95">
        <f t="shared" si="32"/>
        <v>8.5</v>
      </c>
      <c r="T256" s="16"/>
      <c r="U256" s="57" t="e">
        <f t="shared" si="33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'03 ABRIL (VIERNES)'!M257</f>
        <v>590717</v>
      </c>
      <c r="L257" s="16"/>
      <c r="M257" s="107">
        <f t="shared" si="31"/>
        <v>590717</v>
      </c>
      <c r="N257" s="16"/>
      <c r="O257" s="106"/>
      <c r="P257" s="16"/>
      <c r="Q257" s="16"/>
      <c r="R257" s="16"/>
      <c r="S257" s="95">
        <f t="shared" si="32"/>
        <v>8.5</v>
      </c>
      <c r="T257" s="16"/>
      <c r="U257" s="57" t="e">
        <f t="shared" si="33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'03 ABRIL (VIERNES)'!M258</f>
        <v>563643.80000000005</v>
      </c>
      <c r="L258" s="16"/>
      <c r="M258" s="107">
        <f t="shared" si="31"/>
        <v>563643.80000000005</v>
      </c>
      <c r="N258" s="16"/>
      <c r="O258" s="106"/>
      <c r="P258" s="16"/>
      <c r="Q258" s="16"/>
      <c r="R258" s="16"/>
      <c r="S258" s="95">
        <f t="shared" si="32"/>
        <v>8.5</v>
      </c>
      <c r="T258" s="16"/>
      <c r="U258" s="57" t="e">
        <f t="shared" si="33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'03 ABRIL (VIERNES)'!M259</f>
        <v>619241.19999999995</v>
      </c>
      <c r="L259" s="16"/>
      <c r="M259" s="107">
        <f t="shared" si="31"/>
        <v>619241.19999999995</v>
      </c>
      <c r="N259" s="16"/>
      <c r="O259" s="106"/>
      <c r="P259" s="16"/>
      <c r="Q259" s="16"/>
      <c r="R259" s="16"/>
      <c r="S259" s="95">
        <f t="shared" si="32"/>
        <v>8.5</v>
      </c>
      <c r="T259" s="16"/>
      <c r="U259" s="57" t="e">
        <f t="shared" si="33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'03 ABRIL (VIERNES)'!M260</f>
        <v>547830.19999999995</v>
      </c>
      <c r="L260" s="16"/>
      <c r="M260" s="107">
        <f t="shared" si="31"/>
        <v>547830.19999999995</v>
      </c>
      <c r="N260" s="16"/>
      <c r="O260" s="106"/>
      <c r="P260" s="16"/>
      <c r="Q260" s="16"/>
      <c r="R260" s="16"/>
      <c r="S260" s="95">
        <f t="shared" si="32"/>
        <v>8.5</v>
      </c>
      <c r="T260" s="16"/>
      <c r="U260" s="57" t="e">
        <f t="shared" si="33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'03 ABRIL (VIERNES)'!M261</f>
        <v>610192.80000000005</v>
      </c>
      <c r="L261" s="16"/>
      <c r="M261" s="107">
        <f t="shared" si="31"/>
        <v>610192.80000000005</v>
      </c>
      <c r="N261" s="16"/>
      <c r="O261" s="106"/>
      <c r="P261" s="16"/>
      <c r="Q261" s="16"/>
      <c r="R261" s="16"/>
      <c r="S261" s="95">
        <f t="shared" si="32"/>
        <v>8.5</v>
      </c>
      <c r="T261" s="16"/>
      <c r="U261" s="57" t="e">
        <f t="shared" si="33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'03 ABRIL (VIERNES)'!M262</f>
        <v>576124.79999999993</v>
      </c>
      <c r="L262" s="16"/>
      <c r="M262" s="107">
        <f t="shared" si="31"/>
        <v>576124.79999999993</v>
      </c>
      <c r="N262" s="16"/>
      <c r="O262" s="106"/>
      <c r="P262" s="16"/>
      <c r="Q262" s="16"/>
      <c r="R262" s="16"/>
      <c r="S262" s="95">
        <f t="shared" si="32"/>
        <v>8.5</v>
      </c>
      <c r="T262" s="16"/>
      <c r="U262" s="57" t="e">
        <f t="shared" si="33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'03 ABRIL (VIERNES)'!M263</f>
        <v>556551.1</v>
      </c>
      <c r="L263" s="16"/>
      <c r="M263" s="107">
        <f t="shared" si="31"/>
        <v>556551.1</v>
      </c>
      <c r="N263" s="16"/>
      <c r="O263" s="106"/>
      <c r="P263" s="16"/>
      <c r="Q263" s="16"/>
      <c r="R263" s="16"/>
      <c r="S263" s="95">
        <f t="shared" si="32"/>
        <v>8.5</v>
      </c>
      <c r="T263" s="16"/>
      <c r="U263" s="57" t="e">
        <f t="shared" si="33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'03 ABRIL (VIERNES)'!M264</f>
        <v>577245.9</v>
      </c>
      <c r="L264" s="16"/>
      <c r="M264" s="107">
        <f t="shared" si="31"/>
        <v>577245.9</v>
      </c>
      <c r="N264" s="16"/>
      <c r="O264" s="106"/>
      <c r="P264" s="16"/>
      <c r="Q264" s="16"/>
      <c r="R264" s="16"/>
      <c r="S264" s="95">
        <f t="shared" si="32"/>
        <v>8.5</v>
      </c>
      <c r="T264" s="16"/>
      <c r="U264" s="57" t="e">
        <f t="shared" si="33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'03 ABRIL (VIERNES)'!M265</f>
        <v>344936.4</v>
      </c>
      <c r="L265" s="16"/>
      <c r="M265" s="107">
        <f t="shared" si="31"/>
        <v>344936.4</v>
      </c>
      <c r="N265" s="16"/>
      <c r="O265" s="106"/>
      <c r="P265" s="16"/>
      <c r="Q265" s="16"/>
      <c r="R265" s="16"/>
      <c r="S265" s="95">
        <f t="shared" si="32"/>
        <v>8.5</v>
      </c>
      <c r="T265" s="16"/>
      <c r="U265" s="57" t="e">
        <f t="shared" si="33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'03 ABRIL (VIERNES)'!M266</f>
        <v>367860</v>
      </c>
      <c r="L266" s="16"/>
      <c r="M266" s="107">
        <f t="shared" si="31"/>
        <v>367860</v>
      </c>
      <c r="N266" s="16"/>
      <c r="O266" s="106"/>
      <c r="P266" s="16"/>
      <c r="Q266" s="16"/>
      <c r="R266" s="16"/>
      <c r="S266" s="95">
        <f t="shared" si="32"/>
        <v>8.5</v>
      </c>
      <c r="T266" s="16"/>
      <c r="U266" s="57" t="e">
        <f t="shared" si="33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'03 ABRIL (VIERNES)'!M267</f>
        <v>375404</v>
      </c>
      <c r="L267" s="16"/>
      <c r="M267" s="107">
        <f t="shared" si="31"/>
        <v>375404</v>
      </c>
      <c r="N267" s="16"/>
      <c r="O267" s="106"/>
      <c r="P267" s="16"/>
      <c r="Q267" s="16"/>
      <c r="R267" s="16"/>
      <c r="S267" s="95">
        <f t="shared" si="32"/>
        <v>8.5</v>
      </c>
      <c r="T267" s="16"/>
      <c r="U267" s="57" t="e">
        <f t="shared" si="33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'03 ABRIL (VIERNES)'!M268</f>
        <v>361212</v>
      </c>
      <c r="L268" s="16"/>
      <c r="M268" s="107">
        <f t="shared" si="31"/>
        <v>361212</v>
      </c>
      <c r="N268" s="16"/>
      <c r="O268" s="106"/>
      <c r="P268" s="16"/>
      <c r="Q268" s="16"/>
      <c r="R268" s="16"/>
      <c r="S268" s="95">
        <f t="shared" si="32"/>
        <v>8.5</v>
      </c>
      <c r="T268" s="16"/>
      <c r="U268" s="57" t="e">
        <f t="shared" si="33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'03 ABRIL (VIERNES)'!M332</f>
        <v>0</v>
      </c>
      <c r="L278" s="16"/>
      <c r="M278" s="107">
        <f t="shared" ref="M278:M279" si="34">K278+O278</f>
        <v>0</v>
      </c>
      <c r="N278" s="16"/>
      <c r="O278" s="106"/>
      <c r="P278" s="16"/>
      <c r="Q278"/>
      <c r="R278"/>
      <c r="S278" s="95">
        <f t="shared" ref="S278" si="35">+S277</f>
        <v>8.5</v>
      </c>
      <c r="T278" s="58"/>
      <c r="U278" s="57" t="e">
        <f t="shared" ref="U278:U279" si="36">O278/(H278*60*S278)*100000</f>
        <v>#DIV/0!</v>
      </c>
      <c r="V278" s="58"/>
      <c r="W278"/>
      <c r="X27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'03 ABRIL (VIERNES)'!M333</f>
        <v>0</v>
      </c>
      <c r="L279" s="16"/>
      <c r="M279" s="107">
        <f t="shared" si="34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6"/>
        <v>#DIV/0!</v>
      </c>
      <c r="V279" s="58"/>
      <c r="W279"/>
      <c r="X279"/>
      <c r="Y279" s="110"/>
      <c r="Z279" s="110"/>
    </row>
    <row r="280" spans="1:26" ht="13.5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3.5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'03 ABRIL (VIERNES)'!M448</f>
        <v>0</v>
      </c>
      <c r="L367" s="16"/>
      <c r="M367" s="107">
        <f t="shared" ref="M367:M368" si="37">K367+O367</f>
        <v>0</v>
      </c>
      <c r="N367" s="16"/>
      <c r="O367" s="106"/>
      <c r="P367" s="16"/>
      <c r="Q367"/>
      <c r="R367"/>
      <c r="S367" s="95">
        <f t="shared" ref="S367" si="38">+S366</f>
        <v>8.5</v>
      </c>
      <c r="T367" s="58"/>
      <c r="U367" s="57" t="e">
        <f t="shared" ref="U367:U368" si="39">O367/(H367*60*S367)*100000</f>
        <v>#DIV/0!</v>
      </c>
      <c r="V367" s="58"/>
      <c r="W367"/>
      <c r="X367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'03 ABRIL (VIERNES)'!M449</f>
        <v>0</v>
      </c>
      <c r="L368" s="16"/>
      <c r="M368" s="107">
        <f t="shared" si="37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9"/>
        <v>#DIV/0!</v>
      </c>
      <c r="V368" s="58"/>
      <c r="W368"/>
      <c r="X368"/>
      <c r="Y368" s="110"/>
      <c r="Z368" s="110"/>
    </row>
    <row r="369" spans="1:26" ht="13.5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3.5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372" priority="176" stopIfTrue="1" operator="equal">
      <formula>1</formula>
    </cfRule>
  </conditionalFormatting>
  <conditionalFormatting sqref="B100:D101">
    <cfRule type="cellIs" dxfId="371" priority="124" stopIfTrue="1" operator="equal">
      <formula>1</formula>
    </cfRule>
  </conditionalFormatting>
  <conditionalFormatting sqref="B189:D190">
    <cfRule type="cellIs" dxfId="370" priority="90" stopIfTrue="1" operator="equal">
      <formula>1</formula>
    </cfRule>
  </conditionalFormatting>
  <conditionalFormatting sqref="B278:D279">
    <cfRule type="cellIs" dxfId="369" priority="60" stopIfTrue="1" operator="equal">
      <formula>1</formula>
    </cfRule>
  </conditionalFormatting>
  <conditionalFormatting sqref="B303:D308 B318:D326 B336:D357">
    <cfRule type="cellIs" dxfId="368" priority="155" stopIfTrue="1" operator="equal">
      <formula>1</formula>
    </cfRule>
  </conditionalFormatting>
  <conditionalFormatting sqref="B367:D368">
    <cfRule type="cellIs" dxfId="367" priority="30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366" priority="175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365" priority="174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364" priority="154" stopIfTrue="1" operator="notEqual">
      <formula>0</formula>
    </cfRule>
    <cfRule type="cellIs" dxfId="363" priority="153" stopIfTrue="1" operator="equal">
      <formula>0</formula>
    </cfRule>
  </conditionalFormatting>
  <conditionalFormatting sqref="H36:H41 H125:H130 H214:H219">
    <cfRule type="cellIs" dxfId="362" priority="169" operator="lessThan">
      <formula>330</formula>
    </cfRule>
  </conditionalFormatting>
  <conditionalFormatting sqref="H51:H59 H75:H86 H140:H148 H164:H175 H228:H237 H253:H264">
    <cfRule type="cellIs" dxfId="361" priority="168" operator="lessThan">
      <formula>360</formula>
    </cfRule>
  </conditionalFormatting>
  <conditionalFormatting sqref="H69:H74 H87:H90 H158:H163 H176:H179 H247:H252 H265:H268">
    <cfRule type="cellIs" dxfId="360" priority="166" operator="lessThan">
      <formula>400</formula>
    </cfRule>
  </conditionalFormatting>
  <conditionalFormatting sqref="H303:H308">
    <cfRule type="cellIs" dxfId="359" priority="148" operator="lessThan">
      <formula>330</formula>
    </cfRule>
  </conditionalFormatting>
  <conditionalFormatting sqref="H318:H326 H342:H353">
    <cfRule type="cellIs" dxfId="358" priority="147" operator="lessThan">
      <formula>360</formula>
    </cfRule>
  </conditionalFormatting>
  <conditionalFormatting sqref="H336:H341 H354:H357">
    <cfRule type="cellIs" dxfId="357" priority="145" operator="lessThan">
      <formula>400</formula>
    </cfRule>
  </conditionalFormatting>
  <conditionalFormatting sqref="K95:K96 M95:M96 O95:O96 A100:A101">
    <cfRule type="cellIs" dxfId="356" priority="123" stopIfTrue="1" operator="notEqual">
      <formula>0</formula>
    </cfRule>
    <cfRule type="cellIs" dxfId="355" priority="122" stopIfTrue="1" operator="equal">
      <formula>0</formula>
    </cfRule>
  </conditionalFormatting>
  <conditionalFormatting sqref="K95:K96 M95:M96 O95:O96">
    <cfRule type="cellIs" dxfId="354" priority="118" stopIfTrue="1" operator="equal">
      <formula>0</formula>
    </cfRule>
    <cfRule type="cellIs" dxfId="353" priority="121" stopIfTrue="1" operator="notEqual">
      <formula>0</formula>
    </cfRule>
    <cfRule type="cellIs" dxfId="352" priority="120" stopIfTrue="1" operator="equal">
      <formula>0</formula>
    </cfRule>
    <cfRule type="cellIs" dxfId="351" priority="119" stopIfTrue="1" operator="notEqual">
      <formula>0</formula>
    </cfRule>
  </conditionalFormatting>
  <conditionalFormatting sqref="K100:K101 M100:M101">
    <cfRule type="cellIs" dxfId="350" priority="92" stopIfTrue="1" operator="notEqual">
      <formula>0</formula>
    </cfRule>
    <cfRule type="cellIs" dxfId="349" priority="91" stopIfTrue="1" operator="equal">
      <formula>0</formula>
    </cfRule>
  </conditionalFormatting>
  <conditionalFormatting sqref="K184:K185 M184:M185 O184:O185 A189:A190">
    <cfRule type="cellIs" dxfId="348" priority="89" stopIfTrue="1" operator="notEqual">
      <formula>0</formula>
    </cfRule>
    <cfRule type="cellIs" dxfId="347" priority="88" stopIfTrue="1" operator="equal">
      <formula>0</formula>
    </cfRule>
  </conditionalFormatting>
  <conditionalFormatting sqref="K184:K185 M184:M185 O184:O185">
    <cfRule type="cellIs" dxfId="346" priority="86" stopIfTrue="1" operator="equal">
      <formula>0</formula>
    </cfRule>
    <cfRule type="cellIs" dxfId="345" priority="87" stopIfTrue="1" operator="notEqual">
      <formula>0</formula>
    </cfRule>
    <cfRule type="cellIs" dxfId="344" priority="84" stopIfTrue="1" operator="equal">
      <formula>0</formula>
    </cfRule>
    <cfRule type="cellIs" dxfId="343" priority="85" stopIfTrue="1" operator="notEqual">
      <formula>0</formula>
    </cfRule>
  </conditionalFormatting>
  <conditionalFormatting sqref="K189:K190 M189:M190">
    <cfRule type="cellIs" dxfId="342" priority="61" stopIfTrue="1" operator="equal">
      <formula>0</formula>
    </cfRule>
    <cfRule type="cellIs" dxfId="341" priority="62" stopIfTrue="1" operator="notEqual">
      <formula>0</formula>
    </cfRule>
  </conditionalFormatting>
  <conditionalFormatting sqref="K273:K274 M273:M274 O273:O274 A278:A279">
    <cfRule type="cellIs" dxfId="340" priority="59" stopIfTrue="1" operator="notEqual">
      <formula>0</formula>
    </cfRule>
    <cfRule type="cellIs" dxfId="339" priority="58" stopIfTrue="1" operator="equal">
      <formula>0</formula>
    </cfRule>
  </conditionalFormatting>
  <conditionalFormatting sqref="K273:K274 M273:M274 O273:O274">
    <cfRule type="cellIs" dxfId="338" priority="57" stopIfTrue="1" operator="notEqual">
      <formula>0</formula>
    </cfRule>
    <cfRule type="cellIs" dxfId="337" priority="54" stopIfTrue="1" operator="equal">
      <formula>0</formula>
    </cfRule>
    <cfRule type="cellIs" dxfId="336" priority="56" stopIfTrue="1" operator="equal">
      <formula>0</formula>
    </cfRule>
    <cfRule type="cellIs" dxfId="335" priority="55" stopIfTrue="1" operator="notEqual">
      <formula>0</formula>
    </cfRule>
  </conditionalFormatting>
  <conditionalFormatting sqref="K278:K279 M278:M279">
    <cfRule type="cellIs" dxfId="334" priority="31" stopIfTrue="1" operator="equal">
      <formula>0</formula>
    </cfRule>
    <cfRule type="cellIs" dxfId="333" priority="32" stopIfTrue="1" operator="notEqual">
      <formula>0</formula>
    </cfRule>
  </conditionalFormatting>
  <conditionalFormatting sqref="K362:K363 M362:M363 O362:O363 A367:A368">
    <cfRule type="cellIs" dxfId="332" priority="29" stopIfTrue="1" operator="notEqual">
      <formula>0</formula>
    </cfRule>
    <cfRule type="cellIs" dxfId="331" priority="28" stopIfTrue="1" operator="equal">
      <formula>0</formula>
    </cfRule>
  </conditionalFormatting>
  <conditionalFormatting sqref="K362:K363 M362:M363 O362:O363">
    <cfRule type="cellIs" dxfId="330" priority="26" stopIfTrue="1" operator="equal">
      <formula>0</formula>
    </cfRule>
    <cfRule type="cellIs" dxfId="329" priority="24" stopIfTrue="1" operator="equal">
      <formula>0</formula>
    </cfRule>
    <cfRule type="cellIs" dxfId="328" priority="25" stopIfTrue="1" operator="notEqual">
      <formula>0</formula>
    </cfRule>
    <cfRule type="cellIs" dxfId="327" priority="27" stopIfTrue="1" operator="notEqual">
      <formula>0</formula>
    </cfRule>
  </conditionalFormatting>
  <conditionalFormatting sqref="K367:K368 M367:M368">
    <cfRule type="cellIs" dxfId="326" priority="2" stopIfTrue="1" operator="notEqual">
      <formula>0</formula>
    </cfRule>
    <cfRule type="cellIs" dxfId="325" priority="1" stopIfTrue="1" operator="equal">
      <formula>0</formula>
    </cfRule>
  </conditionalFormatting>
  <conditionalFormatting sqref="S36:S41 S51:S59 S69:S90 S125:S130 S140:S148 S158:S179 S214:S219 S229:S237 S247:S268">
    <cfRule type="cellIs" dxfId="324" priority="171" operator="lessThan">
      <formula>8</formula>
    </cfRule>
  </conditionalFormatting>
  <conditionalFormatting sqref="S99">
    <cfRule type="cellIs" dxfId="323" priority="116" stopIfTrue="1" operator="equal">
      <formula>0</formula>
    </cfRule>
    <cfRule type="cellIs" dxfId="322" priority="117" stopIfTrue="1" operator="notEqual">
      <formula>0</formula>
    </cfRule>
  </conditionalFormatting>
  <conditionalFormatting sqref="S100">
    <cfRule type="cellIs" dxfId="321" priority="115" operator="lessThan">
      <formula>8</formula>
    </cfRule>
  </conditionalFormatting>
  <conditionalFormatting sqref="S188">
    <cfRule type="cellIs" dxfId="320" priority="83" stopIfTrue="1" operator="notEqual">
      <formula>0</formula>
    </cfRule>
    <cfRule type="cellIs" dxfId="319" priority="82" stopIfTrue="1" operator="equal">
      <formula>0</formula>
    </cfRule>
  </conditionalFormatting>
  <conditionalFormatting sqref="S189">
    <cfRule type="cellIs" dxfId="318" priority="81" operator="lessThan">
      <formula>8</formula>
    </cfRule>
  </conditionalFormatting>
  <conditionalFormatting sqref="S277">
    <cfRule type="cellIs" dxfId="317" priority="53" stopIfTrue="1" operator="notEqual">
      <formula>0</formula>
    </cfRule>
    <cfRule type="cellIs" dxfId="316" priority="52" stopIfTrue="1" operator="equal">
      <formula>0</formula>
    </cfRule>
  </conditionalFormatting>
  <conditionalFormatting sqref="S278">
    <cfRule type="cellIs" dxfId="315" priority="51" operator="lessThan">
      <formula>8</formula>
    </cfRule>
  </conditionalFormatting>
  <conditionalFormatting sqref="S303:S308 S318:S326 S336:S357">
    <cfRule type="cellIs" dxfId="314" priority="150" operator="lessThan">
      <formula>8</formula>
    </cfRule>
  </conditionalFormatting>
  <conditionalFormatting sqref="S366">
    <cfRule type="cellIs" dxfId="313" priority="23" stopIfTrue="1" operator="notEqual">
      <formula>0</formula>
    </cfRule>
    <cfRule type="cellIs" dxfId="312" priority="22" stopIfTrue="1" operator="equal">
      <formula>0</formula>
    </cfRule>
  </conditionalFormatting>
  <conditionalFormatting sqref="S367">
    <cfRule type="cellIs" dxfId="311" priority="21" operator="lessThan">
      <formula>8</formula>
    </cfRule>
  </conditionalFormatting>
  <conditionalFormatting sqref="U36:U41 U51:U59 U125:U130 U140:U148 U214:U219 U229:U237">
    <cfRule type="cellIs" dxfId="310" priority="170" operator="lessThan">
      <formula>70</formula>
    </cfRule>
  </conditionalFormatting>
  <conditionalFormatting sqref="U69:U90 U158:U179 U247:U268 U336:U357">
    <cfRule type="cellIs" dxfId="309" priority="160" operator="lessThan">
      <formula>70</formula>
    </cfRule>
  </conditionalFormatting>
  <conditionalFormatting sqref="U69:U90 U158:U179 U247:U268">
    <cfRule type="cellIs" dxfId="308" priority="159" operator="lessThan">
      <formula>70</formula>
    </cfRule>
    <cfRule type="cellIs" dxfId="307" priority="163" operator="lessThan">
      <formula>70</formula>
    </cfRule>
  </conditionalFormatting>
  <conditionalFormatting sqref="U100:U101">
    <cfRule type="cellIs" dxfId="306" priority="102" operator="lessThan">
      <formula>70</formula>
    </cfRule>
    <cfRule type="cellIs" dxfId="305" priority="99" operator="lessThan">
      <formula>70</formula>
    </cfRule>
    <cfRule type="cellIs" dxfId="304" priority="97" operator="lessThan">
      <formula>70</formula>
    </cfRule>
    <cfRule type="cellIs" dxfId="303" priority="98" operator="lessThan">
      <formula>70</formula>
    </cfRule>
  </conditionalFormatting>
  <conditionalFormatting sqref="U189:U190">
    <cfRule type="cellIs" dxfId="302" priority="68" operator="lessThan">
      <formula>70</formula>
    </cfRule>
    <cfRule type="cellIs" dxfId="301" priority="65" operator="lessThan">
      <formula>70</formula>
    </cfRule>
    <cfRule type="cellIs" dxfId="300" priority="63" operator="lessThan">
      <formula>70</formula>
    </cfRule>
    <cfRule type="cellIs" dxfId="299" priority="64" operator="lessThan">
      <formula>70</formula>
    </cfRule>
  </conditionalFormatting>
  <conditionalFormatting sqref="U278:U279">
    <cfRule type="cellIs" dxfId="298" priority="38" operator="lessThan">
      <formula>70</formula>
    </cfRule>
    <cfRule type="cellIs" dxfId="297" priority="35" operator="lessThan">
      <formula>70</formula>
    </cfRule>
    <cfRule type="cellIs" dxfId="296" priority="34" operator="lessThan">
      <formula>70</formula>
    </cfRule>
    <cfRule type="cellIs" dxfId="295" priority="33" operator="lessThan">
      <formula>70</formula>
    </cfRule>
  </conditionalFormatting>
  <conditionalFormatting sqref="U303:U308 U318:U326">
    <cfRule type="cellIs" dxfId="294" priority="149" operator="lessThan">
      <formula>70</formula>
    </cfRule>
  </conditionalFormatting>
  <conditionalFormatting sqref="U336:U357 U69:U90 U158:U179 U247:U268">
    <cfRule type="cellIs" dxfId="293" priority="158" operator="lessThan">
      <formula>70</formula>
    </cfRule>
  </conditionalFormatting>
  <conditionalFormatting sqref="U336:U357">
    <cfRule type="cellIs" dxfId="292" priority="137" operator="lessThan">
      <formula>70</formula>
    </cfRule>
    <cfRule type="cellIs" dxfId="291" priority="138" operator="lessThan">
      <formula>70</formula>
    </cfRule>
    <cfRule type="cellIs" dxfId="290" priority="139" operator="lessThan">
      <formula>70</formula>
    </cfRule>
    <cfRule type="cellIs" dxfId="289" priority="142" operator="lessThan">
      <formula>70</formula>
    </cfRule>
  </conditionalFormatting>
  <conditionalFormatting sqref="U367:U368">
    <cfRule type="cellIs" dxfId="288" priority="8" operator="lessThan">
      <formula>70</formula>
    </cfRule>
    <cfRule type="cellIs" dxfId="287" priority="5" operator="lessThan">
      <formula>70</formula>
    </cfRule>
    <cfRule type="cellIs" dxfId="286" priority="4" operator="lessThan">
      <formula>70</formula>
    </cfRule>
    <cfRule type="cellIs" dxfId="285" priority="3" operator="lessThan">
      <formula>70</formula>
    </cfRule>
  </conditionalFormatting>
  <conditionalFormatting sqref="W36:W41 W51:W58 W125:W130 W140:W147 W214:W219 W229:W236 W303:W308 W318:W325">
    <cfRule type="cellIs" dxfId="284" priority="173" stopIfTrue="1" operator="greaterThan">
      <formula>64</formula>
    </cfRule>
  </conditionalFormatting>
  <conditionalFormatting sqref="W303:W308 W318:W325 W36:W41 W51:W58 W125:W130 W140:W147 W214:W219 W229:W236">
    <cfRule type="cellIs" dxfId="283" priority="172" stopIfTrue="1" operator="equal">
      <formula>0</formula>
    </cfRule>
  </conditionalFormatting>
  <conditionalFormatting sqref="W303:W308 W318:W325">
    <cfRule type="cellIs" dxfId="282" priority="151" stopIfTrue="1" operator="equal">
      <formula>0</formula>
    </cfRule>
    <cfRule type="cellIs" dxfId="281" priority="152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92D050"/>
    <pageSetUpPr fitToPage="1"/>
  </sheetPr>
  <dimension ref="A1:Z373"/>
  <sheetViews>
    <sheetView zoomScale="98" zoomScaleNormal="98" workbookViewId="0"/>
  </sheetViews>
  <sheetFormatPr baseColWidth="10" defaultColWidth="11.42578125" defaultRowHeight="12.75" x14ac:dyDescent="0.2"/>
  <cols>
    <col min="1" max="1" width="21" style="4" customWidth="1"/>
    <col min="2" max="3" width="1.5703125" style="4" customWidth="1"/>
    <col min="4" max="4" width="1.42578125" style="4" customWidth="1"/>
    <col min="5" max="5" width="4.85546875" style="4" customWidth="1"/>
    <col min="6" max="6" width="4.140625" style="4" customWidth="1"/>
    <col min="7" max="7" width="5.42578125" style="4" customWidth="1"/>
    <col min="8" max="8" width="4.85546875" style="47" customWidth="1"/>
    <col min="9" max="9" width="3.42578125" style="4" customWidth="1"/>
    <col min="10" max="10" width="3.28515625" style="4" customWidth="1"/>
    <col min="11" max="11" width="8.5703125" style="47" customWidth="1"/>
    <col min="12" max="12" width="3.28515625" style="4" customWidth="1"/>
    <col min="13" max="13" width="7.7109375" style="47" customWidth="1"/>
    <col min="14" max="14" width="3.28515625" style="4" customWidth="1"/>
    <col min="15" max="15" width="7.28515625" style="47" customWidth="1"/>
    <col min="16" max="16" width="3.28515625" style="4" customWidth="1"/>
    <col min="17" max="17" width="7.42578125" style="47" customWidth="1"/>
    <col min="18" max="18" width="4.85546875" style="4" customWidth="1"/>
    <col min="19" max="19" width="5.85546875" style="4" customWidth="1"/>
    <col min="20" max="20" width="6" style="4" customWidth="1"/>
    <col min="21" max="21" width="6.7109375" style="4" customWidth="1"/>
    <col min="22" max="22" width="7.140625" style="4" customWidth="1"/>
    <col min="23" max="23" width="6.42578125" style="4" customWidth="1"/>
    <col min="24" max="24" width="7" style="4" customWidth="1"/>
    <col min="25" max="25" width="5.42578125" style="4" customWidth="1"/>
    <col min="26" max="26" width="7" style="4" customWidth="1"/>
    <col min="27" max="16384" width="11.42578125" style="4"/>
  </cols>
  <sheetData>
    <row r="1" spans="1:26" s="47" customFormat="1" x14ac:dyDescent="0.2"/>
    <row r="2" spans="1:26" s="47" customFormat="1" x14ac:dyDescent="0.2">
      <c r="A2" s="178">
        <f ca="1">TODAY()-1</f>
        <v>46133</v>
      </c>
      <c r="B2" s="178"/>
      <c r="C2" s="178"/>
      <c r="D2" s="178"/>
      <c r="E2" s="178"/>
      <c r="F2" s="178"/>
      <c r="G2" s="178"/>
      <c r="H2" s="178"/>
      <c r="I2" s="178"/>
      <c r="J2" s="178"/>
      <c r="K2" s="178"/>
      <c r="L2" s="178"/>
      <c r="M2" s="178"/>
      <c r="N2" s="178"/>
      <c r="O2" s="178"/>
      <c r="P2" s="178"/>
      <c r="Q2" s="178"/>
      <c r="R2" s="179"/>
      <c r="S2" s="179"/>
      <c r="T2" s="46"/>
      <c r="U2" s="46"/>
      <c r="V2" s="46"/>
      <c r="W2" s="46"/>
      <c r="X2" s="46"/>
      <c r="Y2" s="46"/>
      <c r="Z2" s="46"/>
    </row>
    <row r="3" spans="1:26" s="47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47" customFormat="1" ht="13.5" thickBot="1" x14ac:dyDescent="0.25">
      <c r="A4" s="58"/>
      <c r="B4" s="58"/>
      <c r="C4" s="58"/>
      <c r="D4" s="58"/>
      <c r="E4" s="58"/>
      <c r="F4" s="81"/>
      <c r="G4" s="58"/>
      <c r="H4" s="58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47" customFormat="1" x14ac:dyDescent="0.2">
      <c r="A5" s="58"/>
      <c r="B5" s="58"/>
      <c r="C5" s="58"/>
      <c r="D5" s="58"/>
      <c r="E5" s="45"/>
      <c r="F5" s="82"/>
      <c r="G5" s="46"/>
      <c r="H5" s="58"/>
      <c r="I5" s="84" t="s">
        <v>31</v>
      </c>
      <c r="J5" s="84"/>
      <c r="K5" s="85" t="e">
        <f>U43</f>
        <v>#DIV/0!</v>
      </c>
      <c r="L5" s="84"/>
      <c r="M5" s="85" t="e">
        <f>U61</f>
        <v>#DIV/0!</v>
      </c>
      <c r="N5" s="84"/>
      <c r="O5" s="85" t="e">
        <f>U92</f>
        <v>#DIV/0!</v>
      </c>
      <c r="P5" s="84"/>
      <c r="Q5" s="120" t="e">
        <f>U103</f>
        <v>#DIV/0!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47" customFormat="1" x14ac:dyDescent="0.2">
      <c r="A6" s="58"/>
      <c r="B6" s="58"/>
      <c r="C6" s="58"/>
      <c r="D6" s="58"/>
      <c r="E6" s="45"/>
      <c r="F6" s="45"/>
      <c r="G6" s="45"/>
      <c r="H6" s="58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47" customFormat="1" x14ac:dyDescent="0.2">
      <c r="A7" s="84" t="s">
        <v>35</v>
      </c>
      <c r="B7" s="58"/>
      <c r="C7" s="58"/>
      <c r="D7" s="58"/>
      <c r="E7" s="45"/>
      <c r="F7" s="45"/>
      <c r="G7" s="45"/>
      <c r="H7" s="58"/>
      <c r="I7" s="84" t="s">
        <v>8</v>
      </c>
      <c r="J7" s="84"/>
      <c r="K7" s="87" t="e">
        <f>U132</f>
        <v>#DIV/0!</v>
      </c>
      <c r="L7" s="84"/>
      <c r="M7" s="87" t="e">
        <f>U150</f>
        <v>#DIV/0!</v>
      </c>
      <c r="N7" s="84"/>
      <c r="O7" s="87" t="e">
        <f>U181</f>
        <v>#DIV/0!</v>
      </c>
      <c r="P7" s="84"/>
      <c r="Q7" s="122" t="e">
        <f>U192</f>
        <v>#DIV/0!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47" customFormat="1" x14ac:dyDescent="0.2">
      <c r="A8" s="58"/>
      <c r="B8" s="58"/>
      <c r="C8" s="58"/>
      <c r="D8" s="58"/>
      <c r="E8" s="45"/>
      <c r="F8" s="45"/>
      <c r="G8" s="45"/>
      <c r="H8" s="58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47" customFormat="1" x14ac:dyDescent="0.2">
      <c r="A9" s="58"/>
      <c r="B9" s="58"/>
      <c r="C9" s="58"/>
      <c r="D9" s="58"/>
      <c r="E9" s="45"/>
      <c r="F9" s="45"/>
      <c r="G9" s="45"/>
      <c r="H9" s="58"/>
      <c r="I9" s="84" t="s">
        <v>23</v>
      </c>
      <c r="J9" s="84"/>
      <c r="K9" s="87" t="e">
        <f>+U221</f>
        <v>#DIV/0!</v>
      </c>
      <c r="L9" s="84"/>
      <c r="M9" s="87" t="e">
        <f>+U239</f>
        <v>#DIV/0!</v>
      </c>
      <c r="N9" s="84"/>
      <c r="O9" s="87" t="e">
        <f>+U270</f>
        <v>#DIV/0!</v>
      </c>
      <c r="P9" s="84"/>
      <c r="Q9" s="122" t="e">
        <f>U281</f>
        <v>#DIV/0!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47" customFormat="1" x14ac:dyDescent="0.2">
      <c r="A10" s="58"/>
      <c r="B10" s="58"/>
      <c r="C10" s="58"/>
      <c r="D10" s="58"/>
      <c r="E10" s="45"/>
      <c r="F10" s="45"/>
      <c r="G10" s="45"/>
      <c r="H10" s="58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47" customFormat="1" x14ac:dyDescent="0.2">
      <c r="A11" s="58"/>
      <c r="B11" s="58"/>
      <c r="C11" s="58"/>
      <c r="D11" s="58"/>
      <c r="E11" s="45"/>
      <c r="F11" s="45"/>
      <c r="G11" s="45"/>
      <c r="H11" s="58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47" customFormat="1" ht="13.5" thickBot="1" x14ac:dyDescent="0.25">
      <c r="A12" s="58"/>
      <c r="B12" s="58"/>
      <c r="C12" s="58"/>
      <c r="D12" s="58"/>
      <c r="E12" s="45"/>
      <c r="F12" s="45"/>
      <c r="G12" s="45"/>
      <c r="H12" s="58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47" customFormat="1" ht="16.5" thickBot="1" x14ac:dyDescent="0.3">
      <c r="A13" s="58"/>
      <c r="B13" s="58"/>
      <c r="C13" s="58"/>
      <c r="D13" s="58"/>
      <c r="E13" s="45"/>
      <c r="F13" s="45"/>
      <c r="G13" s="45"/>
      <c r="H13" s="84" t="s">
        <v>34</v>
      </c>
      <c r="I13" s="84"/>
      <c r="J13" s="84"/>
      <c r="K13" s="88" t="e">
        <f>(K11+K9+K7+K5)/3</f>
        <v>#DIV/0!</v>
      </c>
      <c r="L13" s="84"/>
      <c r="M13" s="88" t="e">
        <f>(M11+M9+M7+M5)/3</f>
        <v>#DIV/0!</v>
      </c>
      <c r="N13" s="84"/>
      <c r="O13" s="88" t="e">
        <f>(O11+O9+O7+O5)/3</f>
        <v>#DIV/0!</v>
      </c>
      <c r="P13" s="84"/>
      <c r="Q13" s="88" t="e">
        <f>(Q11+Q9+Q7+Q5)/3</f>
        <v>#DIV/0!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47" customFormat="1" x14ac:dyDescent="0.2">
      <c r="A14" s="58"/>
      <c r="B14" s="58"/>
      <c r="C14" s="58"/>
      <c r="D14" s="58"/>
      <c r="E14" s="45"/>
      <c r="F14" s="45"/>
      <c r="G14" s="45"/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47" customFormat="1" x14ac:dyDescent="0.2">
      <c r="A15" s="58"/>
      <c r="B15" s="58"/>
      <c r="C15" s="58"/>
      <c r="D15" s="58"/>
      <c r="E15" s="45"/>
      <c r="F15" s="45"/>
      <c r="G15" s="45"/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46"/>
      <c r="S15" s="46"/>
      <c r="T15" s="45"/>
      <c r="U15" s="45"/>
      <c r="V15" s="45"/>
      <c r="W15" s="48"/>
      <c r="X15" s="48"/>
      <c r="Y15" s="45"/>
      <c r="Z15" s="45"/>
    </row>
    <row r="16" spans="1:26" s="47" customFormat="1" x14ac:dyDescent="0.2">
      <c r="A16" s="58"/>
      <c r="B16" s="58"/>
      <c r="C16" s="58"/>
      <c r="D16" s="58"/>
      <c r="E16" s="45"/>
      <c r="F16" s="45"/>
      <c r="G16" s="45"/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46"/>
      <c r="S16" s="46"/>
      <c r="T16" s="45"/>
      <c r="U16" s="45"/>
      <c r="V16" s="45"/>
      <c r="W16" s="48"/>
      <c r="X16" s="48"/>
      <c r="Y16" s="45"/>
      <c r="Z16" s="45"/>
    </row>
    <row r="17" spans="1:26" s="47" customFormat="1" x14ac:dyDescent="0.2">
      <c r="A17" s="58"/>
      <c r="E17" s="45"/>
      <c r="F17" s="45"/>
      <c r="G17" s="45"/>
      <c r="R17" s="46"/>
      <c r="S17" s="46"/>
      <c r="T17" s="45"/>
      <c r="U17" s="45"/>
      <c r="V17" s="45"/>
      <c r="W17" s="48"/>
      <c r="X17" s="48"/>
      <c r="Y17" s="48"/>
      <c r="Z17" s="48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75"/>
      <c r="H19" s="175"/>
      <c r="I19" s="175"/>
      <c r="J19" s="34"/>
      <c r="K19" s="49" t="s">
        <v>14</v>
      </c>
      <c r="L19" s="8"/>
      <c r="M19" s="49"/>
      <c r="N19" s="175"/>
      <c r="O19" s="175"/>
      <c r="P19" s="175"/>
      <c r="Q19" s="175"/>
      <c r="R19" s="8" t="s">
        <v>26</v>
      </c>
      <c r="S19" s="176"/>
      <c r="T19" s="175"/>
      <c r="U19" s="175"/>
      <c r="V19"/>
      <c r="W19" s="8" t="s">
        <v>12</v>
      </c>
      <c r="X19" s="8"/>
      <c r="Y19" s="177"/>
      <c r="Z19" s="177"/>
    </row>
    <row r="20" spans="1:26" ht="12" customHeight="1" thickBot="1" x14ac:dyDescent="0.25">
      <c r="B20" s="35"/>
      <c r="C20" s="35"/>
      <c r="D20" s="35"/>
      <c r="E20" s="35"/>
      <c r="F20" s="35"/>
      <c r="G20" s="35"/>
      <c r="H20" s="35"/>
      <c r="I20" s="35"/>
      <c r="J20" s="35"/>
      <c r="K20" s="50"/>
      <c r="L20" s="35"/>
      <c r="M20" s="50"/>
      <c r="N20" s="35"/>
      <c r="O20" s="50"/>
      <c r="P20" s="35"/>
      <c r="Q20" s="50"/>
      <c r="R20" s="35"/>
      <c r="S20" s="35"/>
      <c r="T20" s="35"/>
      <c r="U20" s="35"/>
      <c r="V20" s="35"/>
      <c r="W20" s="35"/>
    </row>
    <row r="21" spans="1:26" s="72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54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6"/>
    </row>
    <row r="23" spans="1:26" ht="12" customHeight="1" x14ac:dyDescent="0.2">
      <c r="A23" s="157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9"/>
    </row>
    <row r="24" spans="1:26" ht="12" customHeight="1" thickBot="1" x14ac:dyDescent="0.25">
      <c r="A24" s="160"/>
      <c r="B24" s="161"/>
      <c r="C24" s="161"/>
      <c r="D24" s="161"/>
      <c r="E24" s="161"/>
      <c r="F24" s="161"/>
      <c r="G24" s="161"/>
      <c r="H24" s="161"/>
      <c r="I24" s="161"/>
      <c r="J24" s="161"/>
      <c r="K24" s="161"/>
      <c r="L24" s="161"/>
      <c r="M24" s="161"/>
      <c r="N24" s="161"/>
      <c r="O24" s="161"/>
      <c r="P24" s="161"/>
      <c r="Q24" s="161"/>
      <c r="R24" s="161"/>
      <c r="S24" s="161"/>
      <c r="T24" s="161"/>
      <c r="U24" s="161"/>
      <c r="V24" s="161"/>
      <c r="W24" s="161"/>
      <c r="X24" s="161"/>
      <c r="Y24" s="161"/>
      <c r="Z24" s="162"/>
    </row>
    <row r="25" spans="1:26" ht="12" customHeight="1" x14ac:dyDescent="0.2">
      <c r="A25" s="79" t="s">
        <v>4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</row>
    <row r="26" spans="1:26" ht="12" customHeight="1" thickBot="1" x14ac:dyDescent="0.25">
      <c r="A26" s="80"/>
      <c r="B26" s="36"/>
      <c r="C26" s="36"/>
      <c r="D26" s="36"/>
      <c r="E26" s="36"/>
      <c r="F26" s="36"/>
      <c r="G26" s="36"/>
      <c r="H26" s="36"/>
      <c r="I26" s="36"/>
      <c r="J26" s="36"/>
      <c r="K26" s="51"/>
      <c r="L26" s="36"/>
      <c r="M26" s="51"/>
      <c r="N26" s="36"/>
      <c r="O26" s="51"/>
      <c r="P26" s="36"/>
      <c r="Q26" s="51"/>
      <c r="R26" s="36"/>
      <c r="S26" s="36"/>
      <c r="T26" s="36"/>
      <c r="U26" s="36"/>
      <c r="V26" s="36"/>
      <c r="W26" s="36"/>
    </row>
    <row r="27" spans="1:26" ht="12" customHeight="1" x14ac:dyDescent="0.2">
      <c r="A27" s="37" t="s">
        <v>9</v>
      </c>
      <c r="B27" s="163"/>
      <c r="C27" s="163"/>
      <c r="D27" s="163"/>
      <c r="E27" s="163"/>
      <c r="F27" s="163"/>
      <c r="G27" s="163"/>
      <c r="H27" s="163"/>
      <c r="I27" s="163"/>
      <c r="J27" s="163"/>
      <c r="K27" s="163"/>
      <c r="L27" s="163"/>
      <c r="M27" s="163"/>
      <c r="N27" s="163"/>
      <c r="O27" s="163"/>
      <c r="P27" s="163"/>
      <c r="Q27" s="163"/>
      <c r="R27" s="163"/>
      <c r="S27" s="163"/>
      <c r="T27" s="163"/>
      <c r="U27" s="163"/>
      <c r="V27" s="163"/>
      <c r="W27" s="164"/>
    </row>
    <row r="28" spans="1:26" ht="12" customHeight="1" x14ac:dyDescent="0.2">
      <c r="A28" s="39"/>
      <c r="B28" s="165"/>
      <c r="C28" s="165"/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165"/>
      <c r="R28" s="165"/>
      <c r="S28" s="165"/>
      <c r="T28" s="165"/>
      <c r="U28" s="165"/>
      <c r="V28" s="165"/>
      <c r="W28" s="166"/>
    </row>
    <row r="29" spans="1:26" ht="12" customHeight="1" thickBot="1" x14ac:dyDescent="0.25">
      <c r="A29" s="40"/>
      <c r="B29" s="167"/>
      <c r="C29" s="167"/>
      <c r="D29" s="167"/>
      <c r="E29" s="167"/>
      <c r="F29" s="167"/>
      <c r="G29" s="167"/>
      <c r="H29" s="167"/>
      <c r="I29" s="167"/>
      <c r="J29" s="167"/>
      <c r="K29" s="167"/>
      <c r="L29" s="167"/>
      <c r="M29" s="167"/>
      <c r="N29" s="167"/>
      <c r="O29" s="167"/>
      <c r="P29" s="167"/>
      <c r="Q29" s="167"/>
      <c r="R29" s="167"/>
      <c r="S29" s="167"/>
      <c r="T29" s="167"/>
      <c r="U29" s="167"/>
      <c r="V29" s="167"/>
      <c r="W29" s="168"/>
    </row>
    <row r="30" spans="1:26" ht="12" customHeight="1" thickBot="1" x14ac:dyDescent="0.25">
      <c r="A30" s="73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52"/>
      <c r="L30" s="101"/>
      <c r="M30" s="53"/>
      <c r="N30" s="101"/>
      <c r="O30" s="53"/>
      <c r="P30" s="101"/>
      <c r="Q30" s="52"/>
      <c r="R30" s="101"/>
      <c r="S30" s="101"/>
      <c r="T30" s="101"/>
      <c r="U30" s="101"/>
      <c r="V30" s="102"/>
      <c r="W30" s="101"/>
    </row>
    <row r="31" spans="1:26" ht="12" customHeight="1" thickBot="1" x14ac:dyDescent="0.25">
      <c r="A31" s="59" t="s">
        <v>21</v>
      </c>
      <c r="B31" s="23" t="s">
        <v>29</v>
      </c>
      <c r="C31" s="24"/>
      <c r="D31" s="24"/>
      <c r="E31" s="24"/>
      <c r="F31" s="24"/>
      <c r="G31" s="90">
        <f>'02 ABRIL (JUEVES)'!G31</f>
        <v>20</v>
      </c>
      <c r="H31" s="91">
        <f>'02 ABRIL (JUEVES)'!H31</f>
        <v>29</v>
      </c>
      <c r="I31"/>
      <c r="J31"/>
      <c r="K31" s="54"/>
      <c r="M31" s="54"/>
      <c r="O31" s="54"/>
      <c r="P31"/>
      <c r="Q31" s="77" t="e">
        <f>AVERAGE(K31,M31,O31)</f>
        <v>#DIV/0!</v>
      </c>
      <c r="R31" s="13"/>
      <c r="S31"/>
      <c r="T31"/>
      <c r="U31"/>
      <c r="V31" s="14">
        <f>AVERAGE(S36:S41)</f>
        <v>8.5</v>
      </c>
      <c r="W31"/>
    </row>
    <row r="32" spans="1:26" ht="12" customHeight="1" thickBot="1" x14ac:dyDescent="0.25">
      <c r="A32" s="59" t="s">
        <v>22</v>
      </c>
      <c r="B32" s="21" t="s">
        <v>16</v>
      </c>
      <c r="C32" s="22"/>
      <c r="D32" s="22"/>
      <c r="E32" s="92"/>
      <c r="F32" s="92"/>
      <c r="G32" s="93">
        <f>'02 ABRIL (JUEVES)'!G32</f>
        <v>60</v>
      </c>
      <c r="H32" s="94">
        <f>'02 ABRIL (JUEVES)'!H32</f>
        <v>75</v>
      </c>
      <c r="I32" s="69"/>
      <c r="J32" s="69"/>
      <c r="K32" s="55"/>
      <c r="M32" s="55"/>
      <c r="O32" s="55"/>
      <c r="P32"/>
      <c r="Q32" s="77" t="e">
        <f>AVERAGE(K32,M32,O32)</f>
        <v>#DIV/0!</v>
      </c>
      <c r="R32" s="13"/>
      <c r="S32" s="13" t="s">
        <v>17</v>
      </c>
      <c r="T32"/>
      <c r="U32" s="62"/>
      <c r="V32" s="103">
        <f>COUNT(S36:S41)</f>
        <v>6</v>
      </c>
      <c r="W32"/>
      <c r="Y32" s="26"/>
      <c r="Z32" s="26"/>
    </row>
    <row r="33" spans="1:26" ht="12" customHeight="1" x14ac:dyDescent="0.2">
      <c r="A33" s="59"/>
      <c r="E33" s="41"/>
      <c r="F33" s="69"/>
      <c r="G33" s="69"/>
      <c r="H33" s="69"/>
      <c r="I33" s="69"/>
      <c r="J33" s="69"/>
      <c r="K33" s="13"/>
      <c r="L33"/>
      <c r="M33"/>
      <c r="O33" s="24"/>
      <c r="P33"/>
      <c r="Q33"/>
      <c r="R33" s="13"/>
      <c r="S33"/>
      <c r="T33"/>
      <c r="U33"/>
      <c r="V33" s="63"/>
      <c r="Y33" s="26"/>
      <c r="Z33" s="26"/>
    </row>
    <row r="34" spans="1:26" ht="12" customHeight="1" x14ac:dyDescent="0.2">
      <c r="A34" s="59"/>
      <c r="B34" s="27"/>
      <c r="C34" s="27"/>
      <c r="D34" s="27"/>
      <c r="H34" s="58"/>
      <c r="I34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61" t="s">
        <v>37</v>
      </c>
      <c r="U34" s="152" t="s">
        <v>41</v>
      </c>
      <c r="W34" s="169" t="s">
        <v>43</v>
      </c>
      <c r="Y34" s="17"/>
      <c r="Z34" s="17"/>
    </row>
    <row r="35" spans="1:26" ht="12" customHeight="1" thickBot="1" x14ac:dyDescent="0.25">
      <c r="A35" s="42" t="s">
        <v>15</v>
      </c>
      <c r="B35" s="43" t="s">
        <v>18</v>
      </c>
      <c r="C35" s="43" t="s">
        <v>19</v>
      </c>
      <c r="D35" s="43" t="s">
        <v>20</v>
      </c>
      <c r="E35" s="42" t="s">
        <v>10</v>
      </c>
      <c r="F35" s="44"/>
      <c r="G35" s="44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N35"/>
      <c r="O35" s="153"/>
      <c r="P35"/>
      <c r="S35" s="65">
        <v>8.5</v>
      </c>
      <c r="U35" s="153"/>
      <c r="W35" s="170"/>
      <c r="Y35" s="27"/>
      <c r="Z35" s="27"/>
    </row>
    <row r="36" spans="1:26" ht="12" customHeight="1" thickTop="1" x14ac:dyDescent="0.2">
      <c r="A36" s="5"/>
      <c r="B36" s="2"/>
      <c r="C36" s="2"/>
      <c r="D36" s="2"/>
      <c r="E36" s="25"/>
      <c r="F36" s="2"/>
      <c r="G36" s="2"/>
      <c r="H36" s="74"/>
      <c r="I36" s="19">
        <v>207</v>
      </c>
      <c r="J36" s="16"/>
      <c r="K36" s="76">
        <f>'02 ABRIL (JUEVES)'!M36</f>
        <v>552498</v>
      </c>
      <c r="L36" s="16"/>
      <c r="M36" s="107">
        <f>K36+O36</f>
        <v>552498</v>
      </c>
      <c r="N36" s="16"/>
      <c r="O36" s="106"/>
      <c r="P36" s="16"/>
      <c r="R36" s="16"/>
      <c r="S36" s="95">
        <f t="shared" ref="S36:S41" si="0">+S35</f>
        <v>8.5</v>
      </c>
      <c r="T36" s="16"/>
      <c r="U36" s="57" t="e">
        <f t="shared" ref="U36:U41" si="1">O36/(H36*60*S36)*100000</f>
        <v>#DIV/0!</v>
      </c>
      <c r="V36" s="16"/>
      <c r="W36" s="18"/>
      <c r="X36" s="28"/>
      <c r="Y36" s="28"/>
      <c r="Z36" s="28"/>
    </row>
    <row r="37" spans="1:26" ht="12" customHeight="1" x14ac:dyDescent="0.2">
      <c r="A37" s="5"/>
      <c r="B37" s="2"/>
      <c r="C37" s="2"/>
      <c r="D37" s="2"/>
      <c r="E37" s="25"/>
      <c r="F37" s="2"/>
      <c r="G37" s="2"/>
      <c r="H37" s="74"/>
      <c r="I37" s="19">
        <v>208</v>
      </c>
      <c r="J37" s="16"/>
      <c r="K37" s="76">
        <f>'02 ABRIL (JUEVES)'!M37</f>
        <v>615865</v>
      </c>
      <c r="L37" s="16"/>
      <c r="M37" s="107">
        <f t="shared" ref="M37:M41" si="2">K37+O37</f>
        <v>615865</v>
      </c>
      <c r="N37" s="16"/>
      <c r="O37" s="106"/>
      <c r="P37" s="16"/>
      <c r="R37" s="16"/>
      <c r="S37" s="95">
        <f t="shared" si="0"/>
        <v>8.5</v>
      </c>
      <c r="T37" s="16"/>
      <c r="U37" s="57" t="e">
        <f t="shared" si="1"/>
        <v>#DIV/0!</v>
      </c>
      <c r="V37" s="16"/>
      <c r="W37" s="18"/>
      <c r="X37" s="28"/>
      <c r="Y37" s="28"/>
      <c r="Z37" s="28"/>
    </row>
    <row r="38" spans="1:26" ht="12" customHeight="1" x14ac:dyDescent="0.2">
      <c r="A38" s="5"/>
      <c r="B38" s="2"/>
      <c r="C38" s="2"/>
      <c r="D38" s="2"/>
      <c r="E38" s="25"/>
      <c r="F38" s="2"/>
      <c r="G38" s="2"/>
      <c r="H38" s="74"/>
      <c r="I38" s="19">
        <v>209</v>
      </c>
      <c r="J38" s="16"/>
      <c r="K38" s="76">
        <f>'02 ABRIL (JUEVES)'!M38</f>
        <v>593693</v>
      </c>
      <c r="L38" s="16"/>
      <c r="M38" s="107">
        <f t="shared" si="2"/>
        <v>593693</v>
      </c>
      <c r="N38" s="16"/>
      <c r="O38" s="106"/>
      <c r="P38" s="16"/>
      <c r="R38" s="16"/>
      <c r="S38" s="95">
        <f t="shared" si="0"/>
        <v>8.5</v>
      </c>
      <c r="T38" s="16"/>
      <c r="U38" s="57" t="e">
        <f t="shared" si="1"/>
        <v>#DIV/0!</v>
      </c>
      <c r="V38" s="16"/>
      <c r="W38" s="18"/>
      <c r="X38" s="29"/>
      <c r="Y38" s="29"/>
      <c r="Z38" s="29"/>
    </row>
    <row r="39" spans="1:26" ht="12" customHeight="1" x14ac:dyDescent="0.2">
      <c r="A39" s="5"/>
      <c r="B39" s="2"/>
      <c r="C39" s="2"/>
      <c r="D39" s="2"/>
      <c r="E39" s="25"/>
      <c r="F39" s="2"/>
      <c r="G39" s="2"/>
      <c r="H39" s="74"/>
      <c r="I39" s="19">
        <v>210</v>
      </c>
      <c r="J39" s="16"/>
      <c r="K39" s="76">
        <f>'02 ABRIL (JUEVES)'!M39</f>
        <v>680100.4</v>
      </c>
      <c r="L39" s="16"/>
      <c r="M39" s="107">
        <f t="shared" si="2"/>
        <v>680100.4</v>
      </c>
      <c r="N39" s="16"/>
      <c r="O39" s="106"/>
      <c r="P39" s="16"/>
      <c r="R39" s="16"/>
      <c r="S39" s="95">
        <f t="shared" si="0"/>
        <v>8.5</v>
      </c>
      <c r="T39" s="16"/>
      <c r="U39" s="57" t="e">
        <f t="shared" si="1"/>
        <v>#DIV/0!</v>
      </c>
      <c r="V39" s="16"/>
      <c r="W39" s="18"/>
      <c r="X39" s="28"/>
      <c r="Y39" s="28"/>
      <c r="Z39" s="28"/>
    </row>
    <row r="40" spans="1:26" ht="12" customHeight="1" x14ac:dyDescent="0.2">
      <c r="A40" s="5"/>
      <c r="B40" s="2"/>
      <c r="C40" s="2"/>
      <c r="D40" s="2"/>
      <c r="E40" s="25"/>
      <c r="F40" s="2"/>
      <c r="G40" s="2"/>
      <c r="H40" s="74"/>
      <c r="I40" s="19">
        <v>211</v>
      </c>
      <c r="J40" s="16"/>
      <c r="K40" s="76">
        <f>'02 ABRIL (JUEVES)'!M40</f>
        <v>737376.5</v>
      </c>
      <c r="L40" s="16"/>
      <c r="M40" s="107">
        <f t="shared" si="2"/>
        <v>737376.5</v>
      </c>
      <c r="N40" s="16"/>
      <c r="O40" s="106"/>
      <c r="P40" s="16"/>
      <c r="R40" s="16"/>
      <c r="S40" s="95">
        <f t="shared" si="0"/>
        <v>8.5</v>
      </c>
      <c r="T40" s="16"/>
      <c r="U40" s="57" t="e">
        <f t="shared" si="1"/>
        <v>#DIV/0!</v>
      </c>
      <c r="V40" s="16"/>
      <c r="W40" s="18"/>
      <c r="X40" s="29"/>
      <c r="Y40" s="29"/>
      <c r="Z40" s="29"/>
    </row>
    <row r="41" spans="1:26" ht="12" customHeight="1" x14ac:dyDescent="0.2">
      <c r="A41" s="5"/>
      <c r="B41" s="2"/>
      <c r="C41" s="2"/>
      <c r="D41" s="2"/>
      <c r="E41" s="25"/>
      <c r="F41" s="2"/>
      <c r="G41" s="2"/>
      <c r="H41" s="74"/>
      <c r="I41" s="19">
        <v>212</v>
      </c>
      <c r="J41" s="16"/>
      <c r="K41" s="76">
        <f>'02 ABRIL (JUEVES)'!M41</f>
        <v>0</v>
      </c>
      <c r="L41" s="16"/>
      <c r="M41" s="107">
        <f t="shared" si="2"/>
        <v>0</v>
      </c>
      <c r="N41" s="16"/>
      <c r="O41" s="106"/>
      <c r="P41" s="16"/>
      <c r="R41" s="16"/>
      <c r="S41" s="95">
        <f t="shared" si="0"/>
        <v>8.5</v>
      </c>
      <c r="T41" s="16"/>
      <c r="U41" s="57" t="e">
        <f t="shared" si="1"/>
        <v>#DIV/0!</v>
      </c>
      <c r="V41" s="16"/>
      <c r="W41" s="1"/>
      <c r="X41" s="28"/>
      <c r="Y41" s="28"/>
      <c r="Z41" s="28"/>
    </row>
    <row r="42" spans="1:26" ht="12" customHeight="1" thickBot="1" x14ac:dyDescent="0.25">
      <c r="H42" s="58"/>
      <c r="I42"/>
      <c r="J42"/>
      <c r="K42" s="78"/>
      <c r="L42"/>
      <c r="M42" s="58"/>
      <c r="N42"/>
      <c r="O42" s="58"/>
      <c r="P42"/>
      <c r="Q42" s="58"/>
      <c r="R42"/>
      <c r="T42" s="7"/>
      <c r="U42" s="7"/>
      <c r="V42" s="58"/>
      <c r="W42" s="58"/>
    </row>
    <row r="43" spans="1:26" ht="12" customHeight="1" thickBot="1" x14ac:dyDescent="0.25">
      <c r="A43" s="34"/>
      <c r="H43" s="8"/>
      <c r="I43" s="151"/>
      <c r="J43" s="151"/>
      <c r="K43" s="58"/>
      <c r="L43"/>
      <c r="M43" s="58"/>
      <c r="N43"/>
      <c r="O43" s="58"/>
      <c r="P43"/>
      <c r="Q43" s="58"/>
      <c r="R43"/>
      <c r="T43" s="58"/>
      <c r="U43" s="15" t="e">
        <f>AVERAGE(U36:U41)</f>
        <v>#DIV/0!</v>
      </c>
      <c r="V43" s="58"/>
      <c r="W43" s="15" t="e">
        <f>AVERAGE(W36:W41)</f>
        <v>#DIV/0!</v>
      </c>
    </row>
    <row r="44" spans="1:26" ht="12" customHeight="1" x14ac:dyDescent="0.2">
      <c r="A44" s="34"/>
      <c r="H44" s="4"/>
      <c r="J44" s="100"/>
      <c r="K44" s="58"/>
      <c r="L44"/>
      <c r="M44" s="58"/>
      <c r="N44"/>
      <c r="O44" s="58"/>
      <c r="P44"/>
      <c r="Q44" s="58"/>
      <c r="R44"/>
      <c r="S44" s="30"/>
      <c r="T44" s="30"/>
      <c r="U44" s="30"/>
      <c r="V44" s="30"/>
      <c r="Z44" s="38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K45" s="58"/>
      <c r="L45"/>
      <c r="M45" s="58"/>
      <c r="N45"/>
      <c r="O45" s="58"/>
      <c r="P45"/>
      <c r="Q45" s="58"/>
      <c r="R45"/>
      <c r="S45" s="30"/>
      <c r="T45" s="30"/>
      <c r="U45" s="30"/>
      <c r="V45" s="30"/>
      <c r="Y45" s="28"/>
      <c r="Z45" s="28"/>
    </row>
    <row r="46" spans="1:26" ht="12" customHeight="1" thickBot="1" x14ac:dyDescent="0.25">
      <c r="A46" s="59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I46"/>
      <c r="K46" s="54"/>
      <c r="M46" s="54"/>
      <c r="O46" s="54"/>
      <c r="P46"/>
      <c r="Q46" s="77" t="e">
        <f>AVERAGE(K46,M46,O46)</f>
        <v>#DIV/0!</v>
      </c>
      <c r="R46" s="13"/>
      <c r="S46" s="32"/>
      <c r="T46"/>
      <c r="U46"/>
      <c r="V46" s="14">
        <f>AVERAGE(S51:S59)</f>
        <v>8.5</v>
      </c>
      <c r="W46"/>
      <c r="Y46" s="28"/>
      <c r="Z46" s="28"/>
    </row>
    <row r="47" spans="1:26" ht="12" customHeight="1" thickBot="1" x14ac:dyDescent="0.25">
      <c r="A47" s="59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41"/>
      <c r="K47" s="55"/>
      <c r="M47" s="55"/>
      <c r="O47" s="55"/>
      <c r="P47"/>
      <c r="Q47" s="77" t="e">
        <f>AVERAGE(K47,M47,O47)</f>
        <v>#DIV/0!</v>
      </c>
      <c r="R47" s="13"/>
      <c r="S47" s="96" t="s">
        <v>17</v>
      </c>
      <c r="T47"/>
      <c r="U47" s="62"/>
      <c r="V47" s="103">
        <f>COUNT(S51:S59)</f>
        <v>9</v>
      </c>
      <c r="W47"/>
      <c r="Y47" s="29"/>
      <c r="Z47" s="29"/>
    </row>
    <row r="48" spans="1:26" ht="12" customHeight="1" x14ac:dyDescent="0.2">
      <c r="A48" s="59"/>
      <c r="E48" s="41"/>
      <c r="F48" s="69"/>
      <c r="G48" s="69"/>
      <c r="H48" s="69"/>
      <c r="I48" s="69"/>
      <c r="J48"/>
      <c r="K48" s="13"/>
      <c r="L48"/>
      <c r="M48"/>
      <c r="O48"/>
      <c r="P48"/>
      <c r="Q48"/>
      <c r="R48" s="13"/>
      <c r="S48" s="32"/>
      <c r="T48"/>
      <c r="U48"/>
      <c r="V48" s="63"/>
      <c r="W48"/>
      <c r="Y48" s="28"/>
      <c r="Z48" s="28"/>
    </row>
    <row r="49" spans="1:26" ht="12" customHeight="1" x14ac:dyDescent="0.2">
      <c r="A49" s="59"/>
      <c r="B49" s="27"/>
      <c r="C49" s="27"/>
      <c r="D49" s="27"/>
      <c r="H49" s="58"/>
      <c r="I49"/>
      <c r="J49"/>
      <c r="K49" s="67" t="s">
        <v>38</v>
      </c>
      <c r="L49" s="33"/>
      <c r="M49" s="67" t="s">
        <v>38</v>
      </c>
      <c r="N49" s="8"/>
      <c r="O49" s="152" t="s">
        <v>36</v>
      </c>
      <c r="P49" s="34"/>
      <c r="S49" s="98" t="s">
        <v>37</v>
      </c>
      <c r="U49" s="152" t="s">
        <v>41</v>
      </c>
      <c r="W49" s="152" t="s">
        <v>43</v>
      </c>
      <c r="Y49" s="29"/>
      <c r="Z49" s="29"/>
    </row>
    <row r="50" spans="1:26" ht="12" customHeight="1" thickBot="1" x14ac:dyDescent="0.25">
      <c r="A50" s="42" t="s">
        <v>15</v>
      </c>
      <c r="B50" s="43" t="s">
        <v>18</v>
      </c>
      <c r="C50" s="43" t="s">
        <v>19</v>
      </c>
      <c r="D50" s="43" t="s">
        <v>20</v>
      </c>
      <c r="E50" s="42" t="s">
        <v>10</v>
      </c>
      <c r="F50" s="44"/>
      <c r="G50" s="44"/>
      <c r="H50" s="66" t="s">
        <v>24</v>
      </c>
      <c r="I50" s="66" t="s">
        <v>25</v>
      </c>
      <c r="J50"/>
      <c r="K50" s="68" t="s">
        <v>39</v>
      </c>
      <c r="L50" s="32"/>
      <c r="M50" s="68" t="s">
        <v>40</v>
      </c>
      <c r="N50"/>
      <c r="O50" s="153"/>
      <c r="R50" s="47"/>
      <c r="S50" s="99">
        <v>8.5</v>
      </c>
      <c r="T50" s="47"/>
      <c r="U50" s="153"/>
      <c r="V50" s="47"/>
      <c r="W50" s="153"/>
      <c r="Y50" s="28"/>
      <c r="Z50" s="28"/>
    </row>
    <row r="51" spans="1:26" ht="12" customHeight="1" thickTop="1" x14ac:dyDescent="0.2">
      <c r="A51" s="6"/>
      <c r="B51" s="31"/>
      <c r="C51" s="31"/>
      <c r="D51" s="31"/>
      <c r="E51" s="25"/>
      <c r="F51" s="3"/>
      <c r="G51" s="3"/>
      <c r="H51" s="74"/>
      <c r="I51" s="19">
        <v>201</v>
      </c>
      <c r="J51" s="16"/>
      <c r="K51" s="76">
        <f>'02 ABRIL (JUEVES)'!M51</f>
        <v>645539.59999999974</v>
      </c>
      <c r="L51" s="16"/>
      <c r="M51" s="107">
        <f>K51+O51</f>
        <v>645539.59999999974</v>
      </c>
      <c r="N51" s="16"/>
      <c r="O51" s="106"/>
      <c r="P51" s="16"/>
      <c r="R51" s="47"/>
      <c r="S51" s="95">
        <f>+S50</f>
        <v>8.5</v>
      </c>
      <c r="T51" s="47"/>
      <c r="U51" s="57" t="e">
        <f t="shared" ref="U51:U59" si="3">O51/(H51*60*S51)*100000</f>
        <v>#DIV/0!</v>
      </c>
      <c r="V51" s="47"/>
      <c r="W51" s="18"/>
      <c r="Y51" s="28"/>
      <c r="Z51" s="28"/>
    </row>
    <row r="52" spans="1:26" ht="12" customHeight="1" x14ac:dyDescent="0.2">
      <c r="A52" s="5"/>
      <c r="B52" s="2"/>
      <c r="C52" s="2"/>
      <c r="D52" s="2"/>
      <c r="E52" s="25"/>
      <c r="F52" s="2"/>
      <c r="G52" s="2"/>
      <c r="H52" s="74"/>
      <c r="I52" s="19">
        <v>202</v>
      </c>
      <c r="J52" s="16"/>
      <c r="K52" s="76">
        <f>'02 ABRIL (JUEVES)'!M52</f>
        <v>752274.69999999984</v>
      </c>
      <c r="L52" s="16"/>
      <c r="M52" s="107">
        <f t="shared" ref="M52:M59" si="4">K52+O52</f>
        <v>752274.69999999984</v>
      </c>
      <c r="N52" s="16"/>
      <c r="O52" s="106"/>
      <c r="P52" s="16"/>
      <c r="R52" s="47"/>
      <c r="S52" s="95">
        <f t="shared" ref="S52:S59" si="5">+S51</f>
        <v>8.5</v>
      </c>
      <c r="T52" s="47"/>
      <c r="U52" s="57" t="e">
        <f t="shared" si="3"/>
        <v>#DIV/0!</v>
      </c>
      <c r="V52" s="47"/>
      <c r="W52" s="18"/>
      <c r="Y52" s="28"/>
      <c r="Z52" s="28"/>
    </row>
    <row r="53" spans="1:26" ht="12" customHeight="1" x14ac:dyDescent="0.2">
      <c r="A53" s="5"/>
      <c r="B53" s="2"/>
      <c r="C53" s="2"/>
      <c r="D53" s="2"/>
      <c r="E53" s="25"/>
      <c r="F53" s="2"/>
      <c r="G53" s="2"/>
      <c r="H53" s="74"/>
      <c r="I53" s="19">
        <v>203</v>
      </c>
      <c r="J53" s="16"/>
      <c r="K53" s="76">
        <f>'02 ABRIL (JUEVES)'!M53</f>
        <v>652908.79999999981</v>
      </c>
      <c r="L53" s="16"/>
      <c r="M53" s="107">
        <f t="shared" si="4"/>
        <v>652908.79999999981</v>
      </c>
      <c r="N53" s="16"/>
      <c r="O53" s="106"/>
      <c r="P53" s="16"/>
      <c r="R53" s="47"/>
      <c r="S53" s="95">
        <f t="shared" si="5"/>
        <v>8.5</v>
      </c>
      <c r="T53" s="47"/>
      <c r="U53" s="57" t="e">
        <f t="shared" si="3"/>
        <v>#DIV/0!</v>
      </c>
      <c r="V53" s="47"/>
      <c r="W53" s="18"/>
      <c r="Y53" s="29"/>
      <c r="Z53" s="29"/>
    </row>
    <row r="54" spans="1:26" ht="12" customHeight="1" x14ac:dyDescent="0.2">
      <c r="A54" s="5"/>
      <c r="B54" s="2"/>
      <c r="C54" s="2"/>
      <c r="D54" s="2"/>
      <c r="E54" s="25"/>
      <c r="F54" s="2"/>
      <c r="G54" s="2"/>
      <c r="H54" s="74"/>
      <c r="I54" s="19">
        <v>204</v>
      </c>
      <c r="J54" s="16"/>
      <c r="K54" s="76">
        <f>'02 ABRIL (JUEVES)'!M54</f>
        <v>661012.69999999972</v>
      </c>
      <c r="L54" s="16"/>
      <c r="M54" s="107">
        <f t="shared" si="4"/>
        <v>661012.69999999972</v>
      </c>
      <c r="N54" s="16"/>
      <c r="O54" s="106"/>
      <c r="P54" s="16"/>
      <c r="R54" s="47"/>
      <c r="S54" s="95">
        <f t="shared" si="5"/>
        <v>8.5</v>
      </c>
      <c r="T54" s="47"/>
      <c r="U54" s="57" t="e">
        <f t="shared" si="3"/>
        <v>#DIV/0!</v>
      </c>
      <c r="V54" s="47"/>
      <c r="W54" s="18"/>
      <c r="Y54" s="28"/>
      <c r="Z54" s="28"/>
    </row>
    <row r="55" spans="1:26" ht="12" customHeight="1" x14ac:dyDescent="0.2">
      <c r="A55" s="5"/>
      <c r="B55" s="2"/>
      <c r="C55" s="2"/>
      <c r="D55" s="2"/>
      <c r="E55" s="25"/>
      <c r="F55" s="2"/>
      <c r="G55" s="2"/>
      <c r="H55" s="74"/>
      <c r="I55" s="19">
        <v>205</v>
      </c>
      <c r="J55" s="16"/>
      <c r="K55" s="76">
        <f>'02 ABRIL (JUEVES)'!M55</f>
        <v>646094.69999999972</v>
      </c>
      <c r="L55" s="16"/>
      <c r="M55" s="107">
        <f t="shared" si="4"/>
        <v>646094.69999999972</v>
      </c>
      <c r="N55" s="16"/>
      <c r="O55" s="106"/>
      <c r="P55" s="16"/>
      <c r="R55" s="47"/>
      <c r="S55" s="95">
        <f t="shared" si="5"/>
        <v>8.5</v>
      </c>
      <c r="T55" s="47"/>
      <c r="U55" s="57" t="e">
        <f t="shared" si="3"/>
        <v>#DIV/0!</v>
      </c>
      <c r="V55" s="47"/>
      <c r="W55" s="18"/>
      <c r="Y55" s="29"/>
      <c r="Z55" s="29"/>
    </row>
    <row r="56" spans="1:26" ht="12" customHeight="1" x14ac:dyDescent="0.2">
      <c r="A56" s="5"/>
      <c r="B56" s="2"/>
      <c r="C56" s="2"/>
      <c r="D56" s="2"/>
      <c r="E56" s="25"/>
      <c r="F56" s="2"/>
      <c r="G56" s="2"/>
      <c r="H56" s="74"/>
      <c r="I56" s="19">
        <v>206</v>
      </c>
      <c r="J56" s="16"/>
      <c r="K56" s="76">
        <f>'02 ABRIL (JUEVES)'!M56</f>
        <v>676041.29999999993</v>
      </c>
      <c r="L56" s="16"/>
      <c r="M56" s="107">
        <f t="shared" si="4"/>
        <v>676041.29999999993</v>
      </c>
      <c r="N56" s="16"/>
      <c r="O56" s="106"/>
      <c r="P56" s="16"/>
      <c r="R56" s="47"/>
      <c r="S56" s="95">
        <f t="shared" si="5"/>
        <v>8.5</v>
      </c>
      <c r="T56" s="47"/>
      <c r="U56" s="57" t="e">
        <f t="shared" si="3"/>
        <v>#DIV/0!</v>
      </c>
      <c r="V56" s="47"/>
      <c r="W56" s="18"/>
      <c r="Y56" s="28"/>
      <c r="Z56" s="28"/>
    </row>
    <row r="57" spans="1:26" ht="12" customHeight="1" x14ac:dyDescent="0.2">
      <c r="A57" s="5"/>
      <c r="B57" s="2"/>
      <c r="C57" s="2"/>
      <c r="D57" s="2"/>
      <c r="E57" s="25"/>
      <c r="F57" s="2"/>
      <c r="G57" s="2"/>
      <c r="H57" s="74"/>
      <c r="I57" s="19">
        <v>213</v>
      </c>
      <c r="J57" s="16"/>
      <c r="K57" s="76">
        <f>'02 ABRIL (JUEVES)'!M57</f>
        <v>631711.9</v>
      </c>
      <c r="L57" s="16"/>
      <c r="M57" s="107">
        <f t="shared" si="4"/>
        <v>631711.9</v>
      </c>
      <c r="N57" s="16"/>
      <c r="O57" s="106"/>
      <c r="P57" s="16"/>
      <c r="R57" s="47"/>
      <c r="S57" s="95">
        <f t="shared" si="5"/>
        <v>8.5</v>
      </c>
      <c r="T57" s="47"/>
      <c r="U57" s="57" t="e">
        <f t="shared" si="3"/>
        <v>#DIV/0!</v>
      </c>
      <c r="V57" s="47"/>
      <c r="W57" s="18"/>
      <c r="Y57" s="28"/>
      <c r="Z57" s="28"/>
    </row>
    <row r="58" spans="1:26" ht="12" customHeight="1" x14ac:dyDescent="0.2">
      <c r="A58" s="5"/>
      <c r="B58" s="2"/>
      <c r="C58" s="2"/>
      <c r="D58" s="2"/>
      <c r="E58" s="25"/>
      <c r="F58" s="2"/>
      <c r="G58" s="2"/>
      <c r="H58" s="74"/>
      <c r="I58" s="19">
        <v>214</v>
      </c>
      <c r="J58" s="16"/>
      <c r="K58" s="76">
        <f>'02 ABRIL (JUEVES)'!M58</f>
        <v>655841.89999999979</v>
      </c>
      <c r="L58" s="16"/>
      <c r="M58" s="107">
        <f t="shared" si="4"/>
        <v>655841.89999999979</v>
      </c>
      <c r="N58" s="16"/>
      <c r="O58" s="106"/>
      <c r="P58" s="16"/>
      <c r="R58" s="47"/>
      <c r="S58" s="95">
        <f t="shared" si="5"/>
        <v>8.5</v>
      </c>
      <c r="T58" s="47"/>
      <c r="U58" s="57" t="e">
        <f t="shared" si="3"/>
        <v>#DIV/0!</v>
      </c>
      <c r="V58" s="47"/>
      <c r="W58" s="1"/>
      <c r="Y58" s="29"/>
      <c r="Z58" s="29"/>
    </row>
    <row r="59" spans="1:26" ht="12" customHeight="1" x14ac:dyDescent="0.2">
      <c r="A59" s="5"/>
      <c r="B59" s="2"/>
      <c r="C59" s="2"/>
      <c r="D59" s="2"/>
      <c r="E59" s="25"/>
      <c r="F59" s="2"/>
      <c r="G59" s="2"/>
      <c r="H59" s="74"/>
      <c r="I59" s="19">
        <v>215</v>
      </c>
      <c r="J59" s="16"/>
      <c r="K59" s="76">
        <f>'02 ABRIL (JUEVES)'!M59</f>
        <v>693242.19999999984</v>
      </c>
      <c r="L59" s="16"/>
      <c r="M59" s="107">
        <f t="shared" si="4"/>
        <v>693242.19999999984</v>
      </c>
      <c r="N59" s="16"/>
      <c r="O59" s="106"/>
      <c r="P59" s="16"/>
      <c r="R59" s="47"/>
      <c r="S59" s="95">
        <f t="shared" si="5"/>
        <v>8.5</v>
      </c>
      <c r="T59" s="47"/>
      <c r="U59" s="57" t="e">
        <f t="shared" si="3"/>
        <v>#DIV/0!</v>
      </c>
      <c r="V59" s="47"/>
      <c r="Y59" s="28"/>
      <c r="Z59" s="28"/>
    </row>
    <row r="60" spans="1:26" ht="12" customHeight="1" thickBot="1" x14ac:dyDescent="0.25">
      <c r="H60" s="58"/>
      <c r="I60"/>
      <c r="J60"/>
      <c r="K60" s="58"/>
      <c r="L60"/>
      <c r="M60" s="58"/>
      <c r="N60"/>
      <c r="O60" s="58"/>
      <c r="P60"/>
      <c r="Q60" s="58"/>
      <c r="R60" s="47"/>
      <c r="S60" s="7"/>
      <c r="T60" s="7"/>
      <c r="U60" s="7"/>
      <c r="V60" s="58"/>
      <c r="W60" s="58"/>
      <c r="Y60" s="29"/>
      <c r="Z60" s="29"/>
    </row>
    <row r="61" spans="1:26" ht="12" customHeight="1" thickBot="1" x14ac:dyDescent="0.25">
      <c r="A61" s="34"/>
      <c r="H61" s="8"/>
      <c r="I61" s="151"/>
      <c r="J61" s="151"/>
      <c r="K61" s="58"/>
      <c r="L61"/>
      <c r="M61" s="58"/>
      <c r="N61"/>
      <c r="O61" s="58"/>
      <c r="P61"/>
      <c r="Q61" s="58"/>
      <c r="R61" s="58"/>
      <c r="S61" s="58"/>
      <c r="T61" s="47"/>
      <c r="U61" s="15" t="e">
        <f>AVERAGE(U51:U59)</f>
        <v>#DIV/0!</v>
      </c>
      <c r="V61" s="47"/>
      <c r="W61" s="15" t="e">
        <f>AVERAGE(W51:W58)</f>
        <v>#DIV/0!</v>
      </c>
      <c r="Y61" s="28"/>
      <c r="Z61" s="28"/>
    </row>
    <row r="62" spans="1:26" ht="12" customHeight="1" x14ac:dyDescent="0.2">
      <c r="A62" s="34"/>
      <c r="H62" s="8"/>
      <c r="I62" s="100"/>
      <c r="J62" s="100"/>
      <c r="K62" s="58"/>
      <c r="L62"/>
      <c r="M62" s="58"/>
      <c r="N62"/>
      <c r="O62" s="58"/>
      <c r="P62"/>
      <c r="Q62" s="58"/>
      <c r="R62"/>
      <c r="S62" s="30"/>
      <c r="T62" s="30"/>
      <c r="U62" s="30"/>
      <c r="V62" s="30"/>
    </row>
    <row r="63" spans="1:26" ht="12" customHeight="1" thickBot="1" x14ac:dyDescent="0.25">
      <c r="A63" s="34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K63" s="58"/>
      <c r="L63"/>
      <c r="M63" s="58"/>
      <c r="N63"/>
      <c r="O63" s="58"/>
      <c r="P63"/>
      <c r="Q63" s="58"/>
      <c r="R63"/>
      <c r="S63" s="30"/>
      <c r="T63" s="30"/>
      <c r="U63" s="30"/>
      <c r="V63" s="30"/>
      <c r="Y63" s="28"/>
      <c r="Z63" s="28"/>
    </row>
    <row r="64" spans="1:26" ht="12" customHeight="1" thickBot="1" x14ac:dyDescent="0.25">
      <c r="A64" s="60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I64"/>
      <c r="J64"/>
      <c r="K64" s="54"/>
      <c r="M64" s="54"/>
      <c r="O64" s="54"/>
      <c r="P64"/>
      <c r="Q64" s="77" t="e">
        <f>AVERAGE(K64,M64,O64)</f>
        <v>#DIV/0!</v>
      </c>
      <c r="R64" s="13"/>
      <c r="S64"/>
      <c r="T64"/>
      <c r="U64"/>
      <c r="V64" s="14">
        <f>AVERAGE(S69:S90)</f>
        <v>8.5</v>
      </c>
      <c r="W64"/>
      <c r="Y64" s="28"/>
      <c r="Z64" s="28"/>
    </row>
    <row r="65" spans="1:26" ht="12" customHeight="1" thickBot="1" x14ac:dyDescent="0.25">
      <c r="A65" s="60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55"/>
      <c r="M65" s="55"/>
      <c r="O65" s="55"/>
      <c r="P65"/>
      <c r="Q65" s="77" t="e">
        <f>AVERAGE(K65,M65,O65)</f>
        <v>#DIV/0!</v>
      </c>
      <c r="R65" s="13"/>
      <c r="S65" s="13" t="s">
        <v>17</v>
      </c>
      <c r="T65"/>
      <c r="U65" s="62"/>
      <c r="V65" s="103">
        <f>COUNT(S69:S90)</f>
        <v>22</v>
      </c>
      <c r="W65"/>
      <c r="Y65" s="29"/>
      <c r="Z65" s="29"/>
    </row>
    <row r="66" spans="1:26" ht="12" customHeight="1" x14ac:dyDescent="0.2">
      <c r="E66" s="41"/>
      <c r="F66" s="41"/>
      <c r="G66" s="69"/>
      <c r="H66" s="13"/>
      <c r="I66"/>
      <c r="J66"/>
      <c r="K66" s="13"/>
      <c r="L66"/>
      <c r="M66"/>
      <c r="O66"/>
      <c r="P66"/>
      <c r="Q66"/>
      <c r="R66" s="13"/>
      <c r="S66"/>
      <c r="T66"/>
      <c r="U66"/>
      <c r="V66" s="63"/>
      <c r="W66" s="28"/>
      <c r="Y66" s="28"/>
      <c r="Z66" s="28"/>
    </row>
    <row r="67" spans="1:26" ht="12" customHeight="1" x14ac:dyDescent="0.2">
      <c r="A67" s="60"/>
      <c r="B67" s="27"/>
      <c r="C67" s="27"/>
      <c r="D67" s="27"/>
      <c r="H67" s="58"/>
      <c r="I67"/>
      <c r="J67"/>
      <c r="K67" s="67" t="s">
        <v>38</v>
      </c>
      <c r="L67" s="33"/>
      <c r="M67" s="67" t="s">
        <v>38</v>
      </c>
      <c r="N67" s="8"/>
      <c r="O67" s="152" t="s">
        <v>36</v>
      </c>
      <c r="P67" s="34"/>
      <c r="S67" s="61" t="s">
        <v>37</v>
      </c>
      <c r="U67" s="152" t="s">
        <v>41</v>
      </c>
      <c r="W67" s="28"/>
      <c r="Y67" s="28"/>
      <c r="Z67" s="28"/>
    </row>
    <row r="68" spans="1:26" ht="12" customHeight="1" thickBot="1" x14ac:dyDescent="0.25">
      <c r="A68" s="42" t="s">
        <v>15</v>
      </c>
      <c r="B68" s="43" t="s">
        <v>18</v>
      </c>
      <c r="C68" s="43" t="s">
        <v>19</v>
      </c>
      <c r="D68" s="43" t="s">
        <v>20</v>
      </c>
      <c r="E68" s="42" t="s">
        <v>10</v>
      </c>
      <c r="F68" s="44"/>
      <c r="G68" s="44"/>
      <c r="H68" s="66" t="s">
        <v>24</v>
      </c>
      <c r="I68" s="66" t="s">
        <v>25</v>
      </c>
      <c r="J68"/>
      <c r="K68" s="68" t="s">
        <v>39</v>
      </c>
      <c r="L68" s="32"/>
      <c r="M68" s="68" t="s">
        <v>40</v>
      </c>
      <c r="N68"/>
      <c r="O68" s="153"/>
      <c r="R68" s="47"/>
      <c r="S68" s="65">
        <v>8.5</v>
      </c>
      <c r="T68" s="47"/>
      <c r="U68" s="153"/>
      <c r="V68" s="47"/>
      <c r="W68" s="28"/>
      <c r="Y68" s="28"/>
      <c r="Z68" s="28"/>
    </row>
    <row r="69" spans="1:26" ht="12" customHeight="1" thickTop="1" x14ac:dyDescent="0.2">
      <c r="A69" s="6"/>
      <c r="B69" s="31"/>
      <c r="C69" s="31"/>
      <c r="D69" s="31"/>
      <c r="E69" s="25"/>
      <c r="F69" s="3"/>
      <c r="G69" s="3"/>
      <c r="H69" s="74"/>
      <c r="I69" s="19">
        <v>299</v>
      </c>
      <c r="J69" s="16"/>
      <c r="K69" s="76">
        <f>'02 ABRIL (JUEVES)'!M69</f>
        <v>386687.30000000005</v>
      </c>
      <c r="L69" s="16"/>
      <c r="M69" s="107">
        <f t="shared" ref="M69:M90" si="6">K69+O69</f>
        <v>386687.30000000005</v>
      </c>
      <c r="N69" s="16"/>
      <c r="O69" s="106"/>
      <c r="P69" s="16"/>
      <c r="Q69" s="16"/>
      <c r="R69" s="16"/>
      <c r="S69" s="95">
        <f t="shared" ref="S69:S90" si="7">+S68</f>
        <v>8.5</v>
      </c>
      <c r="T69" s="16"/>
      <c r="U69" s="57" t="e">
        <f t="shared" ref="U69:U90" si="8">O69/(H69*60*S69)*100000</f>
        <v>#DIV/0!</v>
      </c>
      <c r="V69" s="47"/>
      <c r="W69" s="28"/>
      <c r="Y69" s="28"/>
      <c r="Z69" s="28"/>
    </row>
    <row r="70" spans="1:26" ht="12" customHeight="1" x14ac:dyDescent="0.2">
      <c r="A70" s="6"/>
      <c r="B70" s="31"/>
      <c r="C70" s="31"/>
      <c r="D70" s="31"/>
      <c r="E70" s="25"/>
      <c r="F70" s="3"/>
      <c r="G70" s="3"/>
      <c r="H70" s="74"/>
      <c r="I70" s="19">
        <v>300</v>
      </c>
      <c r="J70" s="16"/>
      <c r="K70" s="76">
        <f>'02 ABRIL (JUEVES)'!M70</f>
        <v>368450.90000000014</v>
      </c>
      <c r="L70" s="16"/>
      <c r="M70" s="107">
        <f t="shared" si="6"/>
        <v>368450.90000000014</v>
      </c>
      <c r="N70" s="16"/>
      <c r="O70" s="106"/>
      <c r="P70" s="16"/>
      <c r="Q70" s="16"/>
      <c r="R70" s="16"/>
      <c r="S70" s="95">
        <f t="shared" si="7"/>
        <v>8.5</v>
      </c>
      <c r="T70" s="16"/>
      <c r="U70" s="57" t="e">
        <f t="shared" si="8"/>
        <v>#DIV/0!</v>
      </c>
      <c r="V70" s="47"/>
      <c r="W70" s="28"/>
      <c r="Y70" s="28"/>
      <c r="Z70" s="28"/>
    </row>
    <row r="71" spans="1:26" ht="12" customHeight="1" x14ac:dyDescent="0.2">
      <c r="A71" s="6"/>
      <c r="B71" s="31"/>
      <c r="C71" s="31"/>
      <c r="D71" s="31"/>
      <c r="E71" s="25"/>
      <c r="F71" s="3"/>
      <c r="G71" s="3"/>
      <c r="H71" s="74"/>
      <c r="I71" s="19">
        <v>301</v>
      </c>
      <c r="J71" s="16"/>
      <c r="K71" s="76">
        <f>'02 ABRIL (JUEVES)'!M71</f>
        <v>401816</v>
      </c>
      <c r="L71" s="16"/>
      <c r="M71" s="107">
        <f t="shared" si="6"/>
        <v>401816</v>
      </c>
      <c r="N71" s="16"/>
      <c r="O71" s="106"/>
      <c r="P71" s="16"/>
      <c r="Q71" s="16"/>
      <c r="R71" s="16"/>
      <c r="S71" s="95">
        <f t="shared" si="7"/>
        <v>8.5</v>
      </c>
      <c r="T71" s="16"/>
      <c r="U71" s="57" t="e">
        <f t="shared" si="8"/>
        <v>#DIV/0!</v>
      </c>
      <c r="V71" s="47"/>
      <c r="W71" s="28"/>
      <c r="Y71" s="28"/>
      <c r="Z71" s="28"/>
    </row>
    <row r="72" spans="1:26" ht="12" customHeight="1" x14ac:dyDescent="0.2">
      <c r="A72" s="6"/>
      <c r="B72" s="31"/>
      <c r="C72" s="31"/>
      <c r="D72" s="31"/>
      <c r="E72" s="25"/>
      <c r="F72" s="3"/>
      <c r="G72" s="3"/>
      <c r="H72" s="74"/>
      <c r="I72" s="19">
        <v>302</v>
      </c>
      <c r="J72" s="16"/>
      <c r="K72" s="76">
        <f>'02 ABRIL (JUEVES)'!M72</f>
        <v>405279</v>
      </c>
      <c r="L72" s="16"/>
      <c r="M72" s="107">
        <f t="shared" si="6"/>
        <v>405279</v>
      </c>
      <c r="N72" s="16"/>
      <c r="O72" s="106"/>
      <c r="P72" s="16"/>
      <c r="Q72" s="16"/>
      <c r="R72" s="16"/>
      <c r="S72" s="95">
        <f t="shared" si="7"/>
        <v>8.5</v>
      </c>
      <c r="T72" s="16"/>
      <c r="U72" s="57" t="e">
        <f t="shared" si="8"/>
        <v>#DIV/0!</v>
      </c>
      <c r="V72" s="47"/>
      <c r="W72" s="28"/>
      <c r="Y72" s="28"/>
      <c r="Z72" s="28"/>
    </row>
    <row r="73" spans="1:26" ht="12" customHeight="1" x14ac:dyDescent="0.2">
      <c r="A73" s="6"/>
      <c r="B73" s="31"/>
      <c r="C73" s="31"/>
      <c r="D73" s="31"/>
      <c r="E73" s="25"/>
      <c r="F73" s="3"/>
      <c r="G73" s="3"/>
      <c r="H73" s="74"/>
      <c r="I73" s="19">
        <v>303</v>
      </c>
      <c r="J73" s="16"/>
      <c r="K73" s="76">
        <f>'02 ABRIL (JUEVES)'!M73</f>
        <v>405335.5</v>
      </c>
      <c r="L73" s="16"/>
      <c r="M73" s="107">
        <f t="shared" si="6"/>
        <v>405335.5</v>
      </c>
      <c r="N73" s="16"/>
      <c r="O73" s="106"/>
      <c r="P73" s="16"/>
      <c r="Q73" s="16"/>
      <c r="R73" s="16"/>
      <c r="S73" s="95">
        <f t="shared" si="7"/>
        <v>8.5</v>
      </c>
      <c r="T73" s="16"/>
      <c r="U73" s="57" t="e">
        <f t="shared" si="8"/>
        <v>#DIV/0!</v>
      </c>
      <c r="V73" s="47"/>
      <c r="W73" s="28"/>
      <c r="Y73" s="28"/>
      <c r="Z73" s="28"/>
    </row>
    <row r="74" spans="1:26" ht="12" customHeight="1" x14ac:dyDescent="0.2">
      <c r="A74" s="6"/>
      <c r="B74" s="31"/>
      <c r="C74" s="31"/>
      <c r="D74" s="31"/>
      <c r="E74" s="25"/>
      <c r="F74" s="3"/>
      <c r="G74" s="3"/>
      <c r="H74" s="74"/>
      <c r="I74" s="19">
        <v>304</v>
      </c>
      <c r="J74" s="16"/>
      <c r="K74" s="76">
        <f>'02 ABRIL (JUEVES)'!M74</f>
        <v>412467</v>
      </c>
      <c r="L74" s="16"/>
      <c r="M74" s="107">
        <f t="shared" si="6"/>
        <v>412467</v>
      </c>
      <c r="N74" s="16"/>
      <c r="O74" s="106"/>
      <c r="P74" s="16"/>
      <c r="Q74" s="16"/>
      <c r="R74" s="16"/>
      <c r="S74" s="95">
        <f t="shared" si="7"/>
        <v>8.5</v>
      </c>
      <c r="T74" s="16"/>
      <c r="U74" s="57" t="e">
        <f t="shared" si="8"/>
        <v>#DIV/0!</v>
      </c>
      <c r="V74" s="47"/>
      <c r="W74" s="28"/>
      <c r="Y74" s="28"/>
      <c r="Z74" s="28"/>
    </row>
    <row r="75" spans="1:26" ht="12" customHeight="1" x14ac:dyDescent="0.2">
      <c r="A75" s="6"/>
      <c r="B75" s="31"/>
      <c r="C75" s="31"/>
      <c r="D75" s="31"/>
      <c r="E75" s="25"/>
      <c r="F75" s="3"/>
      <c r="G75" s="3"/>
      <c r="H75" s="74"/>
      <c r="I75" s="19">
        <v>305</v>
      </c>
      <c r="J75" s="16"/>
      <c r="K75" s="76">
        <f>'02 ABRIL (JUEVES)'!M75</f>
        <v>678209.39999999991</v>
      </c>
      <c r="L75" s="16"/>
      <c r="M75" s="107">
        <f t="shared" si="6"/>
        <v>678209.39999999991</v>
      </c>
      <c r="N75" s="16"/>
      <c r="O75" s="106"/>
      <c r="P75" s="16"/>
      <c r="Q75" s="16"/>
      <c r="R75" s="16"/>
      <c r="S75" s="95">
        <f t="shared" si="7"/>
        <v>8.5</v>
      </c>
      <c r="T75" s="16"/>
      <c r="U75" s="57" t="e">
        <f t="shared" si="8"/>
        <v>#DIV/0!</v>
      </c>
      <c r="V75" s="47"/>
      <c r="W75" s="28"/>
      <c r="Y75" s="28"/>
      <c r="Z75" s="28"/>
    </row>
    <row r="76" spans="1:26" ht="12" customHeight="1" x14ac:dyDescent="0.2">
      <c r="A76" s="5"/>
      <c r="B76" s="2"/>
      <c r="C76" s="2"/>
      <c r="D76" s="2"/>
      <c r="E76" s="25"/>
      <c r="F76" s="2"/>
      <c r="G76" s="2"/>
      <c r="H76" s="74"/>
      <c r="I76" s="19">
        <v>306</v>
      </c>
      <c r="J76" s="16"/>
      <c r="K76" s="76">
        <f>'02 ABRIL (JUEVES)'!M76</f>
        <v>645017.79999999981</v>
      </c>
      <c r="L76" s="16"/>
      <c r="M76" s="107">
        <f t="shared" si="6"/>
        <v>645017.79999999981</v>
      </c>
      <c r="N76" s="16"/>
      <c r="O76" s="106"/>
      <c r="P76" s="16"/>
      <c r="Q76" s="16"/>
      <c r="R76" s="16"/>
      <c r="S76" s="95">
        <f t="shared" si="7"/>
        <v>8.5</v>
      </c>
      <c r="T76" s="16"/>
      <c r="U76" s="57" t="e">
        <f t="shared" si="8"/>
        <v>#DIV/0!</v>
      </c>
      <c r="V76" s="47"/>
      <c r="W76" s="28"/>
      <c r="Y76" s="28"/>
      <c r="Z76" s="28"/>
    </row>
    <row r="77" spans="1:26" ht="12" customHeight="1" x14ac:dyDescent="0.2">
      <c r="A77" s="5"/>
      <c r="B77" s="2"/>
      <c r="C77" s="2"/>
      <c r="D77" s="2"/>
      <c r="E77" s="25"/>
      <c r="F77" s="2"/>
      <c r="G77" s="2"/>
      <c r="H77" s="74"/>
      <c r="I77" s="19">
        <v>307</v>
      </c>
      <c r="J77" s="16"/>
      <c r="K77" s="76">
        <f>'02 ABRIL (JUEVES)'!M77</f>
        <v>710665.09999999974</v>
      </c>
      <c r="L77" s="16"/>
      <c r="M77" s="107">
        <f t="shared" si="6"/>
        <v>710665.09999999974</v>
      </c>
      <c r="N77" s="16"/>
      <c r="O77" s="106"/>
      <c r="P77" s="16"/>
      <c r="Q77" s="16"/>
      <c r="R77" s="16"/>
      <c r="S77" s="95">
        <f t="shared" si="7"/>
        <v>8.5</v>
      </c>
      <c r="T77" s="16"/>
      <c r="U77" s="57" t="e">
        <f t="shared" si="8"/>
        <v>#DIV/0!</v>
      </c>
      <c r="V77" s="47"/>
      <c r="W77" s="29"/>
      <c r="Y77" s="29"/>
      <c r="Z77" s="29"/>
    </row>
    <row r="78" spans="1:26" ht="12" customHeight="1" x14ac:dyDescent="0.2">
      <c r="A78" s="5"/>
      <c r="B78" s="2"/>
      <c r="C78" s="2"/>
      <c r="D78" s="2"/>
      <c r="E78" s="25"/>
      <c r="F78" s="2"/>
      <c r="G78" s="2"/>
      <c r="H78" s="74"/>
      <c r="I78" s="19">
        <v>308</v>
      </c>
      <c r="J78" s="16"/>
      <c r="K78" s="76">
        <f>'02 ABRIL (JUEVES)'!M78</f>
        <v>669992.49999999965</v>
      </c>
      <c r="L78" s="16"/>
      <c r="M78" s="107">
        <f t="shared" si="6"/>
        <v>669992.49999999965</v>
      </c>
      <c r="N78" s="16"/>
      <c r="O78" s="106"/>
      <c r="P78" s="16"/>
      <c r="Q78" s="16"/>
      <c r="R78" s="16"/>
      <c r="S78" s="95">
        <f t="shared" si="7"/>
        <v>8.5</v>
      </c>
      <c r="T78" s="16"/>
      <c r="U78" s="57" t="e">
        <f t="shared" si="8"/>
        <v>#DIV/0!</v>
      </c>
      <c r="V78" s="47"/>
      <c r="W78" s="29"/>
      <c r="Y78" s="29"/>
      <c r="Z78" s="29"/>
    </row>
    <row r="79" spans="1:26" ht="12" customHeight="1" x14ac:dyDescent="0.2">
      <c r="A79" s="5"/>
      <c r="B79" s="2"/>
      <c r="C79" s="2"/>
      <c r="D79" s="2"/>
      <c r="E79" s="25"/>
      <c r="F79" s="2"/>
      <c r="G79" s="2"/>
      <c r="H79" s="74"/>
      <c r="I79" s="19">
        <v>309</v>
      </c>
      <c r="J79" s="16"/>
      <c r="K79" s="76">
        <f>'02 ABRIL (JUEVES)'!M79</f>
        <v>669340.39999999956</v>
      </c>
      <c r="L79" s="16"/>
      <c r="M79" s="107">
        <f t="shared" si="6"/>
        <v>669340.39999999956</v>
      </c>
      <c r="N79" s="16"/>
      <c r="O79" s="106"/>
      <c r="P79" s="16"/>
      <c r="Q79" s="16"/>
      <c r="R79" s="16"/>
      <c r="S79" s="95">
        <f t="shared" si="7"/>
        <v>8.5</v>
      </c>
      <c r="T79" s="16"/>
      <c r="U79" s="57" t="e">
        <f t="shared" si="8"/>
        <v>#DIV/0!</v>
      </c>
      <c r="V79" s="47"/>
      <c r="W79" s="29"/>
      <c r="Y79" s="29"/>
      <c r="Z79" s="29"/>
    </row>
    <row r="80" spans="1:26" ht="12" customHeight="1" x14ac:dyDescent="0.2">
      <c r="A80" s="5"/>
      <c r="B80" s="2"/>
      <c r="C80" s="2"/>
      <c r="D80" s="2"/>
      <c r="E80" s="25"/>
      <c r="F80" s="2"/>
      <c r="G80" s="2"/>
      <c r="H80" s="74"/>
      <c r="I80" s="19">
        <v>310</v>
      </c>
      <c r="J80" s="16"/>
      <c r="K80" s="76">
        <f>'02 ABRIL (JUEVES)'!M80</f>
        <v>633992.7999999997</v>
      </c>
      <c r="L80" s="16"/>
      <c r="M80" s="107">
        <f t="shared" si="6"/>
        <v>633992.7999999997</v>
      </c>
      <c r="N80" s="16"/>
      <c r="O80" s="106"/>
      <c r="P80" s="16"/>
      <c r="Q80" s="16"/>
      <c r="R80" s="16"/>
      <c r="S80" s="95">
        <f t="shared" si="7"/>
        <v>8.5</v>
      </c>
      <c r="T80" s="16"/>
      <c r="U80" s="57" t="e">
        <f t="shared" si="8"/>
        <v>#DIV/0!</v>
      </c>
      <c r="V80" s="47"/>
      <c r="W80" s="29"/>
      <c r="Y80" s="29"/>
      <c r="Z80" s="29"/>
    </row>
    <row r="81" spans="1:26" ht="12" customHeight="1" x14ac:dyDescent="0.2">
      <c r="A81" s="5"/>
      <c r="B81" s="2"/>
      <c r="C81" s="2"/>
      <c r="D81" s="2"/>
      <c r="E81" s="25"/>
      <c r="F81" s="2"/>
      <c r="G81" s="2"/>
      <c r="H81" s="74"/>
      <c r="I81" s="19">
        <v>311</v>
      </c>
      <c r="J81" s="16"/>
      <c r="K81" s="76">
        <f>'02 ABRIL (JUEVES)'!M81</f>
        <v>698038.17999999982</v>
      </c>
      <c r="L81" s="16"/>
      <c r="M81" s="107">
        <f t="shared" si="6"/>
        <v>698038.17999999982</v>
      </c>
      <c r="N81" s="16"/>
      <c r="O81" s="106"/>
      <c r="P81" s="16"/>
      <c r="Q81" s="16"/>
      <c r="R81" s="16"/>
      <c r="S81" s="95">
        <f t="shared" si="7"/>
        <v>8.5</v>
      </c>
      <c r="T81" s="16"/>
      <c r="U81" s="57" t="e">
        <f t="shared" si="8"/>
        <v>#DIV/0!</v>
      </c>
      <c r="V81" s="47"/>
      <c r="W81" s="29"/>
      <c r="Y81" s="29"/>
      <c r="Z81" s="29"/>
    </row>
    <row r="82" spans="1:26" ht="12" customHeight="1" x14ac:dyDescent="0.2">
      <c r="A82" s="5"/>
      <c r="B82" s="2"/>
      <c r="C82" s="2"/>
      <c r="D82" s="2"/>
      <c r="E82" s="25"/>
      <c r="F82" s="2"/>
      <c r="G82" s="2"/>
      <c r="H82" s="74"/>
      <c r="I82" s="19">
        <v>312</v>
      </c>
      <c r="J82" s="16"/>
      <c r="K82" s="76">
        <f>'02 ABRIL (JUEVES)'!M82</f>
        <v>619669.29999999993</v>
      </c>
      <c r="L82" s="16"/>
      <c r="M82" s="107">
        <f t="shared" si="6"/>
        <v>619669.29999999993</v>
      </c>
      <c r="N82" s="16"/>
      <c r="O82" s="106"/>
      <c r="P82" s="16"/>
      <c r="Q82" s="16"/>
      <c r="R82" s="16"/>
      <c r="S82" s="95">
        <f t="shared" si="7"/>
        <v>8.5</v>
      </c>
      <c r="T82" s="16"/>
      <c r="U82" s="57" t="e">
        <f t="shared" si="8"/>
        <v>#DIV/0!</v>
      </c>
      <c r="V82" s="47"/>
      <c r="W82" s="29"/>
      <c r="Y82" s="29"/>
      <c r="Z82" s="29"/>
    </row>
    <row r="83" spans="1:26" ht="12" customHeight="1" x14ac:dyDescent="0.2">
      <c r="A83" s="5"/>
      <c r="B83" s="2"/>
      <c r="C83" s="2"/>
      <c r="D83" s="2"/>
      <c r="E83" s="25"/>
      <c r="F83" s="2"/>
      <c r="G83" s="2"/>
      <c r="H83" s="74"/>
      <c r="I83" s="19">
        <v>313</v>
      </c>
      <c r="J83" s="16"/>
      <c r="K83" s="76">
        <f>'02 ABRIL (JUEVES)'!M83</f>
        <v>682485.50000000012</v>
      </c>
      <c r="L83" s="16"/>
      <c r="M83" s="107">
        <f t="shared" si="6"/>
        <v>682485.50000000012</v>
      </c>
      <c r="N83" s="16"/>
      <c r="O83" s="106"/>
      <c r="P83" s="16"/>
      <c r="Q83" s="16"/>
      <c r="R83" s="16"/>
      <c r="S83" s="95">
        <f t="shared" si="7"/>
        <v>8.5</v>
      </c>
      <c r="T83" s="16"/>
      <c r="U83" s="57" t="e">
        <f t="shared" si="8"/>
        <v>#DIV/0!</v>
      </c>
      <c r="V83" s="47"/>
      <c r="W83" s="29"/>
      <c r="Y83" s="29"/>
      <c r="Z83" s="29"/>
    </row>
    <row r="84" spans="1:26" ht="12" customHeight="1" x14ac:dyDescent="0.2">
      <c r="A84" s="5"/>
      <c r="B84" s="2"/>
      <c r="C84" s="2"/>
      <c r="D84" s="2"/>
      <c r="E84" s="25"/>
      <c r="F84" s="2"/>
      <c r="G84" s="2"/>
      <c r="H84" s="74"/>
      <c r="I84" s="19">
        <v>314</v>
      </c>
      <c r="J84" s="16"/>
      <c r="K84" s="76">
        <f>'02 ABRIL (JUEVES)'!M84</f>
        <v>642640.49999999988</v>
      </c>
      <c r="L84" s="16"/>
      <c r="M84" s="107">
        <f t="shared" si="6"/>
        <v>642640.49999999988</v>
      </c>
      <c r="N84" s="16"/>
      <c r="O84" s="106"/>
      <c r="P84" s="16"/>
      <c r="Q84" s="16"/>
      <c r="R84" s="16"/>
      <c r="S84" s="95">
        <f t="shared" si="7"/>
        <v>8.5</v>
      </c>
      <c r="T84" s="16"/>
      <c r="U84" s="57" t="e">
        <f t="shared" si="8"/>
        <v>#DIV/0!</v>
      </c>
      <c r="V84" s="47"/>
      <c r="W84" s="28"/>
      <c r="Y84" s="28"/>
      <c r="Z84" s="28"/>
    </row>
    <row r="85" spans="1:26" ht="12" customHeight="1" x14ac:dyDescent="0.2">
      <c r="A85" s="5"/>
      <c r="B85" s="2"/>
      <c r="C85" s="2"/>
      <c r="D85" s="2"/>
      <c r="E85" s="25"/>
      <c r="F85" s="2"/>
      <c r="G85" s="2"/>
      <c r="H85" s="74"/>
      <c r="I85" s="19">
        <v>315</v>
      </c>
      <c r="J85" s="16"/>
      <c r="K85" s="76">
        <f>'02 ABRIL (JUEVES)'!M85</f>
        <v>620431.73999999976</v>
      </c>
      <c r="L85" s="16"/>
      <c r="M85" s="107">
        <f t="shared" si="6"/>
        <v>620431.73999999976</v>
      </c>
      <c r="N85" s="16"/>
      <c r="O85" s="106"/>
      <c r="P85" s="16"/>
      <c r="Q85" s="16"/>
      <c r="R85" s="16"/>
      <c r="S85" s="95">
        <f t="shared" si="7"/>
        <v>8.5</v>
      </c>
      <c r="T85" s="16"/>
      <c r="U85" s="57" t="e">
        <f t="shared" si="8"/>
        <v>#DIV/0!</v>
      </c>
      <c r="V85" s="47"/>
      <c r="W85" s="29"/>
      <c r="Y85" s="29"/>
      <c r="Z85" s="29"/>
    </row>
    <row r="86" spans="1:26" ht="12" customHeight="1" x14ac:dyDescent="0.2">
      <c r="A86" s="5"/>
      <c r="B86" s="2"/>
      <c r="C86" s="2"/>
      <c r="D86" s="2"/>
      <c r="E86" s="25"/>
      <c r="F86" s="2"/>
      <c r="G86" s="2"/>
      <c r="H86" s="74"/>
      <c r="I86" s="19">
        <v>316</v>
      </c>
      <c r="J86" s="16"/>
      <c r="K86" s="76">
        <f>'02 ABRIL (JUEVES)'!M86</f>
        <v>643538</v>
      </c>
      <c r="L86" s="16"/>
      <c r="M86" s="107">
        <f t="shared" si="6"/>
        <v>643538</v>
      </c>
      <c r="N86" s="16"/>
      <c r="O86" s="106"/>
      <c r="P86" s="16"/>
      <c r="Q86" s="16"/>
      <c r="R86" s="16"/>
      <c r="S86" s="95">
        <f t="shared" si="7"/>
        <v>8.5</v>
      </c>
      <c r="T86" s="16"/>
      <c r="U86" s="57" t="e">
        <f t="shared" si="8"/>
        <v>#DIV/0!</v>
      </c>
      <c r="V86" s="47"/>
      <c r="W86" s="29"/>
      <c r="Y86" s="29"/>
      <c r="Z86" s="29"/>
    </row>
    <row r="87" spans="1:26" ht="12" customHeight="1" x14ac:dyDescent="0.2">
      <c r="A87" s="5"/>
      <c r="B87" s="2"/>
      <c r="C87" s="2"/>
      <c r="D87" s="2"/>
      <c r="E87" s="25"/>
      <c r="F87" s="2"/>
      <c r="G87" s="2"/>
      <c r="H87" s="74"/>
      <c r="I87" s="19">
        <v>317</v>
      </c>
      <c r="J87" s="16"/>
      <c r="K87" s="76">
        <f>'02 ABRIL (JUEVES)'!M87</f>
        <v>375768.2</v>
      </c>
      <c r="L87" s="16"/>
      <c r="M87" s="107">
        <f t="shared" si="6"/>
        <v>375768.2</v>
      </c>
      <c r="N87" s="16"/>
      <c r="O87" s="106"/>
      <c r="P87" s="16"/>
      <c r="Q87" s="16"/>
      <c r="R87" s="16"/>
      <c r="S87" s="95">
        <f t="shared" si="7"/>
        <v>8.5</v>
      </c>
      <c r="T87" s="16"/>
      <c r="U87" s="57" t="e">
        <f t="shared" si="8"/>
        <v>#DIV/0!</v>
      </c>
      <c r="V87" s="47"/>
      <c r="W87" s="29"/>
      <c r="Y87" s="29"/>
      <c r="Z87" s="29"/>
    </row>
    <row r="88" spans="1:26" ht="12" customHeight="1" x14ac:dyDescent="0.2">
      <c r="A88" s="5"/>
      <c r="B88" s="2"/>
      <c r="C88" s="2"/>
      <c r="D88" s="2"/>
      <c r="E88" s="25"/>
      <c r="F88" s="2"/>
      <c r="G88" s="2"/>
      <c r="H88" s="74"/>
      <c r="I88" s="19">
        <v>318</v>
      </c>
      <c r="J88" s="16"/>
      <c r="K88" s="76">
        <f>'02 ABRIL (JUEVES)'!M88</f>
        <v>399767</v>
      </c>
      <c r="L88" s="16"/>
      <c r="M88" s="107">
        <f t="shared" si="6"/>
        <v>399767</v>
      </c>
      <c r="N88" s="16"/>
      <c r="O88" s="106"/>
      <c r="P88" s="16"/>
      <c r="Q88" s="16"/>
      <c r="R88" s="16"/>
      <c r="S88" s="95">
        <f t="shared" si="7"/>
        <v>8.5</v>
      </c>
      <c r="T88" s="16"/>
      <c r="U88" s="57" t="e">
        <f t="shared" si="8"/>
        <v>#DIV/0!</v>
      </c>
      <c r="V88" s="47"/>
      <c r="W88" s="29"/>
      <c r="Y88" s="29"/>
      <c r="Z88" s="29"/>
    </row>
    <row r="89" spans="1:26" ht="12" customHeight="1" x14ac:dyDescent="0.2">
      <c r="A89" s="5"/>
      <c r="B89" s="2"/>
      <c r="C89" s="2"/>
      <c r="D89" s="2"/>
      <c r="E89" s="25"/>
      <c r="F89" s="2"/>
      <c r="G89" s="2"/>
      <c r="H89" s="74"/>
      <c r="I89" s="19">
        <v>319</v>
      </c>
      <c r="J89" s="16"/>
      <c r="K89" s="76">
        <f>'02 ABRIL (JUEVES)'!M89</f>
        <v>403879</v>
      </c>
      <c r="L89" s="16"/>
      <c r="M89" s="107">
        <f t="shared" si="6"/>
        <v>403879</v>
      </c>
      <c r="N89" s="16"/>
      <c r="O89" s="106"/>
      <c r="P89" s="16"/>
      <c r="Q89" s="16"/>
      <c r="R89" s="16"/>
      <c r="S89" s="95">
        <f t="shared" si="7"/>
        <v>8.5</v>
      </c>
      <c r="T89" s="16"/>
      <c r="U89" s="57" t="e">
        <f t="shared" si="8"/>
        <v>#DIV/0!</v>
      </c>
      <c r="V89" s="47"/>
      <c r="W89" s="29"/>
      <c r="Y89" s="29"/>
      <c r="Z89" s="29"/>
    </row>
    <row r="90" spans="1:26" ht="12" customHeight="1" x14ac:dyDescent="0.2">
      <c r="A90" s="5"/>
      <c r="B90" s="2"/>
      <c r="C90" s="2"/>
      <c r="D90" s="2"/>
      <c r="E90" s="25"/>
      <c r="F90" s="2"/>
      <c r="G90" s="2"/>
      <c r="H90" s="74"/>
      <c r="I90" s="19">
        <v>320</v>
      </c>
      <c r="J90" s="16"/>
      <c r="K90" s="76">
        <f>'02 ABRIL (JUEVES)'!M90</f>
        <v>387487.3</v>
      </c>
      <c r="L90" s="16"/>
      <c r="M90" s="107">
        <f t="shared" si="6"/>
        <v>387487.3</v>
      </c>
      <c r="N90" s="16"/>
      <c r="O90" s="106"/>
      <c r="P90" s="16"/>
      <c r="Q90" s="16"/>
      <c r="R90" s="16"/>
      <c r="S90" s="95">
        <f t="shared" si="7"/>
        <v>8.5</v>
      </c>
      <c r="T90" s="16"/>
      <c r="U90" s="57" t="e">
        <f t="shared" si="8"/>
        <v>#DIV/0!</v>
      </c>
      <c r="V90" s="47"/>
      <c r="W90" s="28"/>
      <c r="Y90" s="28"/>
      <c r="Z90" s="28"/>
    </row>
    <row r="91" spans="1:26" ht="12" customHeight="1" thickBot="1" x14ac:dyDescent="0.25">
      <c r="H91" s="58"/>
      <c r="I91"/>
      <c r="J91"/>
      <c r="K91" s="58"/>
      <c r="L91"/>
      <c r="M91" s="58"/>
      <c r="N91"/>
      <c r="O91" s="58"/>
      <c r="P91"/>
      <c r="Q91" s="58"/>
      <c r="R91"/>
      <c r="S91" s="7"/>
      <c r="T91" s="16"/>
      <c r="U91" s="7"/>
      <c r="V91" s="47"/>
      <c r="W91" s="29"/>
      <c r="Y91" s="29"/>
      <c r="Z91" s="29"/>
    </row>
    <row r="92" spans="1:26" ht="12" customHeight="1" thickBot="1" x14ac:dyDescent="0.25">
      <c r="A92" s="34"/>
      <c r="H92" s="8"/>
      <c r="I92" s="151"/>
      <c r="J92" s="151"/>
      <c r="K92" s="58"/>
      <c r="L92"/>
      <c r="M92" s="58"/>
      <c r="N92"/>
      <c r="O92" s="58"/>
      <c r="P92"/>
      <c r="Q92" s="58"/>
      <c r="R92"/>
      <c r="S92" s="58"/>
      <c r="T92" s="16"/>
      <c r="U92" s="15" t="e">
        <f>AVERAGE(U69:U90)</f>
        <v>#DIV/0!</v>
      </c>
      <c r="V92" s="47"/>
      <c r="W92" s="28"/>
      <c r="Y92" s="28"/>
      <c r="Z92" s="28"/>
    </row>
    <row r="93" spans="1:26" ht="12" customHeight="1" x14ac:dyDescent="0.2">
      <c r="A93" s="34"/>
      <c r="H93" s="8"/>
      <c r="I93" s="100"/>
      <c r="J93" s="100"/>
      <c r="K93" s="58"/>
      <c r="L93"/>
      <c r="M93" s="58"/>
      <c r="N93"/>
      <c r="O93" s="58"/>
      <c r="P93"/>
      <c r="Q93" s="58"/>
      <c r="R93"/>
      <c r="S93" s="30"/>
      <c r="T93" s="30"/>
      <c r="U93" s="30"/>
      <c r="V93" s="30"/>
      <c r="Y93" s="29"/>
      <c r="Z93" s="29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K94" s="58"/>
      <c r="L94"/>
      <c r="M94" s="58"/>
      <c r="N94"/>
      <c r="O94" s="58"/>
      <c r="P94"/>
      <c r="Q94" s="58"/>
      <c r="R94"/>
      <c r="S94" s="30"/>
      <c r="T94" s="30"/>
      <c r="U94" s="30"/>
      <c r="V94" s="30"/>
      <c r="W94"/>
      <c r="X94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I95"/>
      <c r="J95"/>
      <c r="K95" s="108"/>
      <c r="L95"/>
      <c r="M95" s="108"/>
      <c r="N95"/>
      <c r="O95" s="108"/>
      <c r="P95"/>
      <c r="Q95" s="77" t="e">
        <f>AVERAGE(K95,M95,O95)</f>
        <v>#DIV/0!</v>
      </c>
      <c r="R95" s="13"/>
      <c r="S95"/>
      <c r="T95"/>
      <c r="U95"/>
      <c r="V95" s="14">
        <f>AVERAGE(S100:S101)</f>
        <v>8.5</v>
      </c>
      <c r="W95"/>
      <c r="X95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L96"/>
      <c r="M96" s="111"/>
      <c r="N96"/>
      <c r="O96" s="111"/>
      <c r="P96"/>
      <c r="Q96" s="77" t="e">
        <f>AVERAGE(K96,M96,O96)</f>
        <v>#DIV/0!</v>
      </c>
      <c r="R96" s="13"/>
      <c r="S96" s="13" t="s">
        <v>17</v>
      </c>
      <c r="T96"/>
      <c r="U96" s="62"/>
      <c r="V96" s="103">
        <f>COUNT(S100:S101)</f>
        <v>2</v>
      </c>
      <c r="W96"/>
      <c r="X96"/>
      <c r="Y96" s="109"/>
      <c r="Z96" s="109"/>
    </row>
    <row r="97" spans="1:26" ht="12" customHeight="1" x14ac:dyDescent="0.2">
      <c r="A97"/>
      <c r="B97"/>
      <c r="C97"/>
      <c r="D97"/>
      <c r="E97" s="69"/>
      <c r="F97" s="69"/>
      <c r="G97" s="69"/>
      <c r="H97" s="13"/>
      <c r="I97"/>
      <c r="J97"/>
      <c r="K97" s="13"/>
      <c r="L97"/>
      <c r="M97"/>
      <c r="N97"/>
      <c r="O97"/>
      <c r="P97"/>
      <c r="Q97"/>
      <c r="R97" s="13"/>
      <c r="S97"/>
      <c r="T97"/>
      <c r="U97"/>
      <c r="V97" s="63"/>
      <c r="W97"/>
      <c r="X97"/>
      <c r="Y97" s="110"/>
      <c r="Z97" s="110"/>
    </row>
    <row r="98" spans="1:26" ht="12" customHeight="1" x14ac:dyDescent="0.2">
      <c r="A98" s="84"/>
      <c r="B98" s="89"/>
      <c r="C98" s="89"/>
      <c r="D98" s="89"/>
      <c r="E98"/>
      <c r="F98"/>
      <c r="G98"/>
      <c r="H98" s="58"/>
      <c r="I98"/>
      <c r="J98"/>
      <c r="K98" s="67" t="s">
        <v>38</v>
      </c>
      <c r="L98" s="33"/>
      <c r="M98" s="67" t="s">
        <v>38</v>
      </c>
      <c r="N98" s="8"/>
      <c r="O98" s="152" t="s">
        <v>36</v>
      </c>
      <c r="P98" s="8"/>
      <c r="Q98" s="58"/>
      <c r="R98"/>
      <c r="S98" s="112" t="s">
        <v>37</v>
      </c>
      <c r="T98"/>
      <c r="U98" s="152" t="s">
        <v>41</v>
      </c>
      <c r="V98"/>
      <c r="W98"/>
      <c r="X98"/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J99"/>
      <c r="K99" s="68" t="s">
        <v>39</v>
      </c>
      <c r="L99" s="32"/>
      <c r="M99" s="68" t="s">
        <v>40</v>
      </c>
      <c r="N99"/>
      <c r="O99" s="153"/>
      <c r="P99"/>
      <c r="Q99" s="58"/>
      <c r="R99" s="58"/>
      <c r="S99" s="65">
        <v>8.5</v>
      </c>
      <c r="T99" s="58"/>
      <c r="U99" s="153"/>
      <c r="V99" s="58"/>
      <c r="W99"/>
      <c r="X99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>
        <f>'02 ABRIL (JUEVES)'!M100</f>
        <v>0</v>
      </c>
      <c r="L100" s="16"/>
      <c r="M100" s="107">
        <f t="shared" ref="M100:M101" si="9">K100+O100</f>
        <v>0</v>
      </c>
      <c r="N100" s="16"/>
      <c r="O100" s="106"/>
      <c r="P100" s="16"/>
      <c r="Q100"/>
      <c r="R100"/>
      <c r="S100" s="95">
        <f t="shared" ref="S100" si="10">+S99</f>
        <v>8.5</v>
      </c>
      <c r="T100" s="58"/>
      <c r="U100" s="57" t="e">
        <f t="shared" ref="U100:U101" si="11">O100/(H100*60*S100)*100000</f>
        <v>#DIV/0!</v>
      </c>
      <c r="V100" s="58"/>
      <c r="W100"/>
      <c r="X100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>
        <f>'02 ABRIL (JUEVES)'!M101</f>
        <v>0</v>
      </c>
      <c r="L101" s="16"/>
      <c r="M101" s="107">
        <f t="shared" si="9"/>
        <v>0</v>
      </c>
      <c r="N101" s="16"/>
      <c r="O101" s="106"/>
      <c r="P101" s="16"/>
      <c r="Q101"/>
      <c r="R101"/>
      <c r="S101" s="95">
        <f>+S99</f>
        <v>8.5</v>
      </c>
      <c r="T101" s="58"/>
      <c r="U101" s="57" t="e">
        <f t="shared" si="11"/>
        <v>#DIV/0!</v>
      </c>
      <c r="V101" s="58"/>
      <c r="W101"/>
      <c r="X101"/>
      <c r="Y101" s="110"/>
      <c r="Z101" s="110"/>
    </row>
    <row r="102" spans="1:26" ht="12" customHeight="1" thickBot="1" x14ac:dyDescent="0.25">
      <c r="A102"/>
      <c r="B102"/>
      <c r="C102"/>
      <c r="D102"/>
      <c r="E102"/>
      <c r="F102"/>
      <c r="G102"/>
      <c r="H102" s="58"/>
      <c r="I102"/>
      <c r="J102"/>
      <c r="K102" s="58"/>
      <c r="L102"/>
      <c r="M102" s="58"/>
      <c r="N102"/>
      <c r="O102" s="58"/>
      <c r="P102"/>
      <c r="Q102" s="58"/>
      <c r="R102"/>
      <c r="S102" s="32"/>
      <c r="T102" s="32"/>
      <c r="U102" s="32"/>
      <c r="V102" s="32"/>
      <c r="W102"/>
      <c r="X102"/>
      <c r="Y102" s="109"/>
      <c r="Z102" s="109"/>
    </row>
    <row r="103" spans="1:26" ht="12" customHeight="1" thickBot="1" x14ac:dyDescent="0.25">
      <c r="A103"/>
      <c r="B103"/>
      <c r="C103"/>
      <c r="D103"/>
      <c r="E103"/>
      <c r="F103"/>
      <c r="G103"/>
      <c r="H103" s="58"/>
      <c r="I103"/>
      <c r="J103"/>
      <c r="K103" s="58"/>
      <c r="L103"/>
      <c r="M103" s="58"/>
      <c r="N103"/>
      <c r="O103" s="58"/>
      <c r="P103"/>
      <c r="Q103" s="58"/>
      <c r="R103"/>
      <c r="S103" s="58"/>
      <c r="T103" s="58"/>
      <c r="U103" s="15" t="e">
        <f>AVERAGE(U100:U101)</f>
        <v>#DIV/0!</v>
      </c>
      <c r="V103" s="58"/>
      <c r="W103"/>
      <c r="X103"/>
      <c r="Y103" s="110"/>
      <c r="Z103" s="110"/>
    </row>
    <row r="104" spans="1:26" ht="12" customHeight="1" x14ac:dyDescent="0.2">
      <c r="A104"/>
      <c r="B104"/>
      <c r="C104"/>
      <c r="D104"/>
      <c r="E104"/>
      <c r="F104"/>
      <c r="G104"/>
      <c r="H104" s="58"/>
      <c r="I104"/>
      <c r="J104"/>
      <c r="K104" s="58"/>
      <c r="L104"/>
      <c r="M104" s="58"/>
      <c r="N104"/>
      <c r="O104" s="58"/>
      <c r="P104"/>
      <c r="Q104" s="58"/>
      <c r="R104"/>
      <c r="S104"/>
      <c r="T104"/>
      <c r="U104"/>
      <c r="V104"/>
      <c r="W104"/>
      <c r="X104"/>
      <c r="Y104" s="109"/>
      <c r="Z104" s="109"/>
    </row>
    <row r="105" spans="1:26" ht="12" customHeight="1" x14ac:dyDescent="0.2">
      <c r="A105"/>
      <c r="B105"/>
      <c r="C105"/>
      <c r="D105"/>
      <c r="E105"/>
      <c r="F105"/>
      <c r="G105"/>
      <c r="H105" s="58"/>
      <c r="I105"/>
      <c r="J105"/>
      <c r="K105" s="58"/>
      <c r="L105"/>
      <c r="M105" s="58"/>
      <c r="N105"/>
      <c r="O105" s="58"/>
      <c r="P105"/>
      <c r="Q105" s="58"/>
      <c r="R105"/>
      <c r="S105"/>
      <c r="T105"/>
      <c r="U105"/>
      <c r="V105"/>
      <c r="W105"/>
      <c r="X105"/>
      <c r="Y105" s="109"/>
      <c r="Z105" s="109"/>
    </row>
    <row r="106" spans="1:26" ht="12" customHeight="1" x14ac:dyDescent="0.2">
      <c r="A106"/>
      <c r="B106"/>
      <c r="C106"/>
      <c r="D106"/>
      <c r="E106"/>
      <c r="F106"/>
      <c r="G106"/>
      <c r="H106" s="58"/>
      <c r="I106"/>
      <c r="J106"/>
      <c r="K106" s="58"/>
      <c r="L106"/>
      <c r="M106" s="58"/>
      <c r="N106"/>
      <c r="O106" s="58"/>
      <c r="P106"/>
      <c r="Q106" s="58"/>
      <c r="R106"/>
      <c r="S106"/>
      <c r="T106"/>
      <c r="U106"/>
      <c r="V106"/>
      <c r="W106"/>
      <c r="X106"/>
      <c r="Y106"/>
      <c r="Z106"/>
    </row>
    <row r="107" spans="1:26" ht="28.5" customHeight="1" x14ac:dyDescent="0.2">
      <c r="A107" s="174" t="s">
        <v>11</v>
      </c>
      <c r="B107" s="174"/>
      <c r="C107" s="174"/>
      <c r="D107" s="174"/>
      <c r="E107" s="174"/>
      <c r="F107" s="174"/>
      <c r="G107" s="174"/>
      <c r="H107" s="174"/>
      <c r="I107" s="174"/>
      <c r="J107" s="174"/>
      <c r="K107" s="174"/>
      <c r="L107" s="174"/>
      <c r="M107" s="174"/>
      <c r="N107" s="174"/>
      <c r="O107" s="174"/>
      <c r="P107" s="174"/>
      <c r="Q107" s="174"/>
      <c r="R107" s="174"/>
      <c r="S107" s="174"/>
      <c r="T107" s="174"/>
      <c r="U107" s="174"/>
      <c r="V107" s="174"/>
      <c r="W107" s="174"/>
      <c r="X107" s="174"/>
      <c r="Y107" s="174"/>
      <c r="Z107" s="174"/>
    </row>
    <row r="108" spans="1:26" x14ac:dyDescent="0.2">
      <c r="A108" s="34" t="s">
        <v>1</v>
      </c>
      <c r="B108" s="34" t="s">
        <v>13</v>
      </c>
      <c r="C108" s="34"/>
      <c r="D108" s="34"/>
      <c r="E108" s="34"/>
      <c r="F108" s="34"/>
      <c r="G108" s="175"/>
      <c r="H108" s="175"/>
      <c r="I108" s="175"/>
      <c r="J108" s="34"/>
      <c r="K108" s="56" t="s">
        <v>14</v>
      </c>
      <c r="L108" s="34"/>
      <c r="M108" s="56"/>
      <c r="N108" s="175"/>
      <c r="O108" s="175"/>
      <c r="P108" s="175"/>
      <c r="Q108" s="175"/>
      <c r="R108" s="34" t="s">
        <v>26</v>
      </c>
      <c r="S108" s="176"/>
      <c r="T108" s="175"/>
      <c r="U108" s="175"/>
      <c r="W108" s="34" t="s">
        <v>12</v>
      </c>
      <c r="X108" s="34"/>
      <c r="Y108" s="177"/>
      <c r="Z108" s="177"/>
    </row>
    <row r="109" spans="1:26" ht="13.5" thickBot="1" x14ac:dyDescent="0.25">
      <c r="A109" s="34"/>
      <c r="B109" s="34"/>
      <c r="C109" s="35"/>
      <c r="D109" s="35"/>
      <c r="E109" s="35"/>
      <c r="F109" s="34"/>
      <c r="G109" s="35"/>
      <c r="H109" s="34"/>
      <c r="I109" s="35"/>
      <c r="J109" s="34"/>
      <c r="K109" s="50"/>
      <c r="L109" s="34"/>
      <c r="M109" s="50"/>
      <c r="N109" s="34"/>
      <c r="O109" s="50"/>
      <c r="P109" s="34"/>
      <c r="Q109" s="50"/>
      <c r="R109" s="34"/>
      <c r="S109" s="35"/>
      <c r="T109" s="34"/>
      <c r="U109" s="35"/>
      <c r="V109" s="34"/>
      <c r="W109" s="34"/>
      <c r="X109" s="34"/>
      <c r="Y109" s="34"/>
      <c r="Z109" s="34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54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6"/>
    </row>
    <row r="112" spans="1:26" x14ac:dyDescent="0.2">
      <c r="A112" s="157"/>
      <c r="B112" s="158"/>
      <c r="C112" s="158"/>
      <c r="D112" s="158"/>
      <c r="E112" s="158"/>
      <c r="F112" s="158"/>
      <c r="G112" s="158"/>
      <c r="H112" s="158"/>
      <c r="I112" s="158"/>
      <c r="J112" s="158"/>
      <c r="K112" s="158"/>
      <c r="L112" s="158"/>
      <c r="M112" s="158"/>
      <c r="N112" s="158"/>
      <c r="O112" s="158"/>
      <c r="P112" s="158"/>
      <c r="Q112" s="158"/>
      <c r="R112" s="158"/>
      <c r="S112" s="158"/>
      <c r="T112" s="158"/>
      <c r="U112" s="158"/>
      <c r="V112" s="158"/>
      <c r="W112" s="158"/>
      <c r="X112" s="158"/>
      <c r="Y112" s="158"/>
      <c r="Z112" s="159"/>
    </row>
    <row r="113" spans="1:26" ht="13.5" thickBot="1" x14ac:dyDescent="0.25">
      <c r="A113" s="160"/>
      <c r="B113" s="161"/>
      <c r="C113" s="161"/>
      <c r="D113" s="161"/>
      <c r="E113" s="161"/>
      <c r="F113" s="161"/>
      <c r="G113" s="161"/>
      <c r="H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2"/>
    </row>
    <row r="114" spans="1:26" x14ac:dyDescent="0.2">
      <c r="A114" s="79" t="s">
        <v>4</v>
      </c>
      <c r="B114" s="75"/>
      <c r="C114" s="75"/>
      <c r="D114" s="75"/>
      <c r="E114" s="75"/>
      <c r="F114" s="75"/>
      <c r="G114" s="7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</row>
    <row r="115" spans="1:26" ht="13.5" thickBot="1" x14ac:dyDescent="0.25">
      <c r="A115" s="80"/>
      <c r="B115" s="36"/>
      <c r="C115" s="36"/>
      <c r="D115" s="36"/>
      <c r="E115" s="36"/>
      <c r="F115" s="36"/>
      <c r="G115" s="36"/>
      <c r="H115" s="36"/>
      <c r="I115" s="36"/>
      <c r="J115" s="36"/>
      <c r="K115" s="51"/>
      <c r="L115" s="36"/>
      <c r="M115" s="51"/>
      <c r="N115" s="36"/>
      <c r="O115" s="51"/>
      <c r="P115" s="36"/>
      <c r="Q115" s="51"/>
      <c r="R115" s="36"/>
      <c r="S115" s="36"/>
      <c r="T115" s="36"/>
      <c r="U115" s="36"/>
      <c r="V115" s="36"/>
      <c r="W115" s="36"/>
    </row>
    <row r="116" spans="1:26" x14ac:dyDescent="0.2">
      <c r="A116" s="37" t="s">
        <v>9</v>
      </c>
      <c r="B116" s="163"/>
      <c r="C116" s="163"/>
      <c r="D116" s="163"/>
      <c r="E116" s="163"/>
      <c r="F116" s="163"/>
      <c r="G116" s="163"/>
      <c r="H116" s="163"/>
      <c r="I116" s="163"/>
      <c r="J116" s="163"/>
      <c r="K116" s="163"/>
      <c r="L116" s="163"/>
      <c r="M116" s="163"/>
      <c r="N116" s="163"/>
      <c r="O116" s="163"/>
      <c r="P116" s="163"/>
      <c r="Q116" s="163"/>
      <c r="R116" s="163"/>
      <c r="S116" s="163"/>
      <c r="T116" s="163"/>
      <c r="U116" s="163"/>
      <c r="V116" s="163"/>
      <c r="W116" s="164"/>
    </row>
    <row r="117" spans="1:26" x14ac:dyDescent="0.2">
      <c r="A117" s="39"/>
      <c r="B117" s="165"/>
      <c r="C117" s="165"/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165"/>
      <c r="R117" s="165"/>
      <c r="S117" s="165"/>
      <c r="T117" s="165"/>
      <c r="U117" s="165"/>
      <c r="V117" s="165"/>
      <c r="W117" s="166"/>
    </row>
    <row r="118" spans="1:26" ht="13.5" thickBot="1" x14ac:dyDescent="0.25">
      <c r="A118" s="40"/>
      <c r="B118" s="167"/>
      <c r="C118" s="167"/>
      <c r="D118" s="167"/>
      <c r="E118" s="167"/>
      <c r="F118" s="167"/>
      <c r="G118" s="167"/>
      <c r="H118" s="167"/>
      <c r="I118" s="167"/>
      <c r="J118" s="167"/>
      <c r="K118" s="167"/>
      <c r="L118" s="167"/>
      <c r="M118" s="167"/>
      <c r="N118" s="167"/>
      <c r="O118" s="167"/>
      <c r="P118" s="167"/>
      <c r="Q118" s="167"/>
      <c r="R118" s="167"/>
      <c r="S118" s="167"/>
      <c r="T118" s="167"/>
      <c r="U118" s="167"/>
      <c r="V118" s="167"/>
      <c r="W118" s="168"/>
    </row>
    <row r="119" spans="1:26" ht="13.5" thickBot="1" x14ac:dyDescent="0.25">
      <c r="A119" s="73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1"/>
      <c r="K119" s="52"/>
      <c r="L119" s="101"/>
      <c r="M119" s="53"/>
      <c r="N119" s="101"/>
      <c r="O119" s="53"/>
      <c r="P119" s="101"/>
      <c r="Q119" s="52"/>
      <c r="R119" s="101"/>
      <c r="S119" s="101"/>
      <c r="T119" s="101"/>
      <c r="U119" s="101"/>
      <c r="V119" s="102"/>
      <c r="W119" s="101"/>
    </row>
    <row r="120" spans="1:26" ht="13.5" thickBot="1" x14ac:dyDescent="0.25">
      <c r="A120" s="59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I120"/>
      <c r="K120" s="54"/>
      <c r="M120" s="54"/>
      <c r="O120" s="54"/>
      <c r="P120"/>
      <c r="Q120" s="77" t="e">
        <f>AVERAGE(K120,M120,O120)</f>
        <v>#DIV/0!</v>
      </c>
      <c r="R120" s="13"/>
      <c r="S120"/>
      <c r="T120"/>
      <c r="U120"/>
      <c r="V120" s="14">
        <f>AVERAGE(S125:S130)</f>
        <v>7</v>
      </c>
      <c r="W120"/>
    </row>
    <row r="121" spans="1:26" ht="13.5" thickBot="1" x14ac:dyDescent="0.25">
      <c r="A121" s="59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41"/>
      <c r="K121" s="55"/>
      <c r="M121" s="55"/>
      <c r="O121" s="55"/>
      <c r="P121"/>
      <c r="Q121" s="77" t="e">
        <f>AVERAGE(K121,M121,O121)</f>
        <v>#DIV/0!</v>
      </c>
      <c r="R121" s="13"/>
      <c r="S121" s="13" t="s">
        <v>17</v>
      </c>
      <c r="T121"/>
      <c r="U121" s="62"/>
      <c r="V121" s="103">
        <f>COUNT(S125:S130)</f>
        <v>6</v>
      </c>
      <c r="W121"/>
      <c r="Y121" s="26"/>
      <c r="Z121" s="26"/>
    </row>
    <row r="122" spans="1:26" x14ac:dyDescent="0.2">
      <c r="A122" s="59"/>
      <c r="E122" s="41"/>
      <c r="F122" s="69"/>
      <c r="G122" s="69"/>
      <c r="H122" s="69"/>
      <c r="I122" s="69"/>
      <c r="J122" s="41"/>
      <c r="K122" s="13"/>
      <c r="L122"/>
      <c r="M122"/>
      <c r="O122" s="24"/>
      <c r="P122"/>
      <c r="Q122"/>
      <c r="R122" s="13"/>
      <c r="S122"/>
      <c r="T122"/>
      <c r="U122"/>
      <c r="V122" s="63"/>
      <c r="Y122" s="26"/>
      <c r="Z122" s="26"/>
    </row>
    <row r="123" spans="1:26" x14ac:dyDescent="0.2">
      <c r="A123" s="59"/>
      <c r="B123" s="27"/>
      <c r="C123" s="27"/>
      <c r="D123" s="27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61" t="s">
        <v>37</v>
      </c>
      <c r="U123" s="152" t="s">
        <v>41</v>
      </c>
      <c r="W123" s="169" t="s">
        <v>43</v>
      </c>
      <c r="Y123" s="17"/>
      <c r="Z123" s="17"/>
    </row>
    <row r="124" spans="1:26" ht="13.5" thickBot="1" x14ac:dyDescent="0.25">
      <c r="A124" s="42" t="s">
        <v>15</v>
      </c>
      <c r="B124" s="43" t="s">
        <v>18</v>
      </c>
      <c r="C124" s="43" t="s">
        <v>19</v>
      </c>
      <c r="D124" s="43" t="s">
        <v>20</v>
      </c>
      <c r="E124" s="42" t="s">
        <v>10</v>
      </c>
      <c r="F124" s="44"/>
      <c r="G124" s="44"/>
      <c r="H124" s="66" t="s">
        <v>24</v>
      </c>
      <c r="I124" s="66" t="s">
        <v>25</v>
      </c>
      <c r="J124"/>
      <c r="K124" s="68" t="s">
        <v>39</v>
      </c>
      <c r="L124" s="32"/>
      <c r="M124" s="68" t="s">
        <v>40</v>
      </c>
      <c r="N124"/>
      <c r="O124" s="153"/>
      <c r="P124"/>
      <c r="S124" s="65">
        <v>7</v>
      </c>
      <c r="U124" s="153"/>
      <c r="W124" s="170"/>
      <c r="Y124" s="27"/>
      <c r="Z124" s="27"/>
    </row>
    <row r="125" spans="1:26" ht="13.5" thickTop="1" x14ac:dyDescent="0.2">
      <c r="A125" s="5"/>
      <c r="B125" s="2"/>
      <c r="C125" s="2"/>
      <c r="D125" s="2"/>
      <c r="E125" s="25"/>
      <c r="F125" s="2"/>
      <c r="G125" s="2"/>
      <c r="H125" s="74"/>
      <c r="I125" s="19">
        <v>207</v>
      </c>
      <c r="J125" s="16"/>
      <c r="K125" s="76">
        <f>'02 ABRIL (JUEVES)'!M125</f>
        <v>486890.39999999997</v>
      </c>
      <c r="L125" s="16"/>
      <c r="M125" s="107">
        <f>K125+O125</f>
        <v>486890.39999999997</v>
      </c>
      <c r="N125" s="16"/>
      <c r="O125" s="106"/>
      <c r="P125" s="16"/>
      <c r="R125" s="16"/>
      <c r="S125" s="64">
        <f t="shared" ref="S125:S130" si="12">+S124</f>
        <v>7</v>
      </c>
      <c r="T125" s="16"/>
      <c r="U125" s="57" t="e">
        <f t="shared" ref="U125:U130" si="13">O125/(H125*60*S125)*100000</f>
        <v>#DIV/0!</v>
      </c>
      <c r="V125" s="16"/>
      <c r="W125" s="18"/>
      <c r="Y125" s="28"/>
      <c r="Z125" s="28"/>
    </row>
    <row r="126" spans="1:26" x14ac:dyDescent="0.2">
      <c r="A126" s="5"/>
      <c r="B126" s="2"/>
      <c r="C126" s="2"/>
      <c r="D126" s="2"/>
      <c r="E126" s="25"/>
      <c r="F126" s="2"/>
      <c r="G126" s="2"/>
      <c r="H126" s="74"/>
      <c r="I126" s="19">
        <v>208</v>
      </c>
      <c r="J126" s="16"/>
      <c r="K126" s="76">
        <f>'02 ABRIL (JUEVES)'!M126</f>
        <v>548115.6</v>
      </c>
      <c r="L126" s="16"/>
      <c r="M126" s="107">
        <f t="shared" ref="M126:M130" si="14">K126+O126</f>
        <v>548115.6</v>
      </c>
      <c r="N126" s="16"/>
      <c r="O126" s="106"/>
      <c r="P126" s="16"/>
      <c r="R126" s="16"/>
      <c r="S126" s="64">
        <f t="shared" si="12"/>
        <v>7</v>
      </c>
      <c r="T126" s="16"/>
      <c r="U126" s="57" t="e">
        <f t="shared" si="13"/>
        <v>#DIV/0!</v>
      </c>
      <c r="V126" s="16"/>
      <c r="W126" s="18"/>
      <c r="Y126" s="28"/>
      <c r="Z126" s="28"/>
    </row>
    <row r="127" spans="1:26" x14ac:dyDescent="0.2">
      <c r="A127" s="5"/>
      <c r="B127" s="2"/>
      <c r="C127" s="2"/>
      <c r="D127" s="2"/>
      <c r="E127" s="25"/>
      <c r="F127" s="2"/>
      <c r="G127" s="2"/>
      <c r="H127" s="74"/>
      <c r="I127" s="19">
        <v>209</v>
      </c>
      <c r="J127" s="16"/>
      <c r="K127" s="76">
        <f>'02 ABRIL (JUEVES)'!M127</f>
        <v>524600.4</v>
      </c>
      <c r="L127" s="16"/>
      <c r="M127" s="107">
        <f t="shared" si="14"/>
        <v>524600.4</v>
      </c>
      <c r="N127" s="16"/>
      <c r="O127" s="106"/>
      <c r="P127" s="16"/>
      <c r="R127" s="16"/>
      <c r="S127" s="64">
        <f t="shared" si="12"/>
        <v>7</v>
      </c>
      <c r="T127" s="16"/>
      <c r="U127" s="57" t="e">
        <f t="shared" si="13"/>
        <v>#DIV/0!</v>
      </c>
      <c r="V127" s="16"/>
      <c r="W127" s="18"/>
      <c r="Y127" s="29"/>
      <c r="Z127" s="29"/>
    </row>
    <row r="128" spans="1:26" x14ac:dyDescent="0.2">
      <c r="A128" s="5"/>
      <c r="B128" s="2"/>
      <c r="C128" s="2"/>
      <c r="D128" s="2"/>
      <c r="E128" s="25"/>
      <c r="F128" s="2"/>
      <c r="G128" s="2"/>
      <c r="H128" s="74"/>
      <c r="I128" s="19">
        <v>210</v>
      </c>
      <c r="J128" s="16"/>
      <c r="K128" s="76">
        <f>'02 ABRIL (JUEVES)'!M128</f>
        <v>602322</v>
      </c>
      <c r="L128" s="16"/>
      <c r="M128" s="107">
        <f t="shared" si="14"/>
        <v>602322</v>
      </c>
      <c r="N128" s="16"/>
      <c r="O128" s="106"/>
      <c r="P128" s="16"/>
      <c r="R128" s="16"/>
      <c r="S128" s="64">
        <f t="shared" si="12"/>
        <v>7</v>
      </c>
      <c r="T128" s="16"/>
      <c r="U128" s="57" t="e">
        <f t="shared" si="13"/>
        <v>#DIV/0!</v>
      </c>
      <c r="V128" s="16"/>
      <c r="W128" s="18"/>
      <c r="Y128" s="28"/>
      <c r="Z128" s="28"/>
    </row>
    <row r="129" spans="1:26" x14ac:dyDescent="0.2">
      <c r="A129" s="5"/>
      <c r="B129" s="2"/>
      <c r="C129" s="2"/>
      <c r="D129" s="2"/>
      <c r="E129" s="25"/>
      <c r="F129" s="2"/>
      <c r="G129" s="2"/>
      <c r="H129" s="74"/>
      <c r="I129" s="19">
        <v>211</v>
      </c>
      <c r="J129" s="16"/>
      <c r="K129" s="76">
        <f>'02 ABRIL (JUEVES)'!M129</f>
        <v>648624</v>
      </c>
      <c r="L129" s="16"/>
      <c r="M129" s="107">
        <f t="shared" si="14"/>
        <v>648624</v>
      </c>
      <c r="N129" s="16"/>
      <c r="O129" s="106"/>
      <c r="P129" s="16"/>
      <c r="R129" s="16"/>
      <c r="S129" s="64">
        <f t="shared" si="12"/>
        <v>7</v>
      </c>
      <c r="T129" s="16"/>
      <c r="U129" s="57" t="e">
        <f t="shared" si="13"/>
        <v>#DIV/0!</v>
      </c>
      <c r="V129" s="16"/>
      <c r="W129" s="18"/>
      <c r="Y129" s="29"/>
      <c r="Z129" s="29"/>
    </row>
    <row r="130" spans="1:26" x14ac:dyDescent="0.2">
      <c r="A130" s="5"/>
      <c r="B130" s="2"/>
      <c r="C130" s="2"/>
      <c r="D130" s="2"/>
      <c r="E130" s="25"/>
      <c r="F130" s="2"/>
      <c r="G130" s="2"/>
      <c r="H130" s="74"/>
      <c r="I130" s="19">
        <v>212</v>
      </c>
      <c r="J130" s="16"/>
      <c r="K130" s="76">
        <f>'02 ABRIL (JUEVES)'!M130</f>
        <v>0</v>
      </c>
      <c r="L130" s="16"/>
      <c r="M130" s="107">
        <f t="shared" si="14"/>
        <v>0</v>
      </c>
      <c r="N130" s="16"/>
      <c r="O130" s="106"/>
      <c r="P130" s="16"/>
      <c r="R130" s="16"/>
      <c r="S130" s="64">
        <f t="shared" si="12"/>
        <v>7</v>
      </c>
      <c r="T130" s="16"/>
      <c r="U130" s="57" t="e">
        <f t="shared" si="13"/>
        <v>#DIV/0!</v>
      </c>
      <c r="V130" s="16"/>
      <c r="W130" s="1"/>
      <c r="Y130" s="28"/>
      <c r="Z130" s="28"/>
    </row>
    <row r="131" spans="1:26" ht="13.5" thickBot="1" x14ac:dyDescent="0.25">
      <c r="H131" s="58"/>
      <c r="I131"/>
      <c r="J131"/>
      <c r="K131" s="78"/>
      <c r="L131"/>
      <c r="M131" s="58"/>
      <c r="N131"/>
      <c r="O131" s="58"/>
      <c r="P131"/>
      <c r="Q131" s="58"/>
      <c r="R131"/>
      <c r="T131" s="7"/>
      <c r="U131" s="7"/>
      <c r="V131" s="58"/>
      <c r="W131" s="58"/>
    </row>
    <row r="132" spans="1:26" ht="13.5" thickBot="1" x14ac:dyDescent="0.25">
      <c r="A132" s="34"/>
      <c r="H132" s="8"/>
      <c r="I132" s="151"/>
      <c r="J132" s="151"/>
      <c r="K132" s="58"/>
      <c r="L132"/>
      <c r="M132" s="58"/>
      <c r="N132"/>
      <c r="O132" s="58"/>
      <c r="P132"/>
      <c r="Q132" s="58"/>
      <c r="R132"/>
      <c r="T132" s="58"/>
      <c r="U132" s="15" t="e">
        <f>AVERAGE(U125:U130)</f>
        <v>#DIV/0!</v>
      </c>
      <c r="V132" s="58"/>
      <c r="W132" s="15" t="e">
        <f>AVERAGE(W125:W130)</f>
        <v>#DIV/0!</v>
      </c>
    </row>
    <row r="133" spans="1:26" x14ac:dyDescent="0.2">
      <c r="A133" s="34"/>
      <c r="H133" s="4"/>
      <c r="J133" s="100"/>
      <c r="K133" s="58"/>
      <c r="L133"/>
      <c r="M133" s="58"/>
      <c r="N133"/>
      <c r="O133" s="58"/>
      <c r="P133"/>
      <c r="Q133" s="58"/>
      <c r="R133"/>
      <c r="S133" s="30"/>
      <c r="T133" s="30"/>
      <c r="U133" s="30"/>
      <c r="V133" s="30"/>
      <c r="Z133" s="38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K134" s="58"/>
      <c r="L134"/>
      <c r="M134" s="58"/>
      <c r="N134"/>
      <c r="O134" s="58"/>
      <c r="P134"/>
      <c r="Q134" s="58"/>
      <c r="R134"/>
      <c r="S134" s="30"/>
      <c r="T134" s="30"/>
      <c r="U134" s="30"/>
      <c r="V134" s="30"/>
      <c r="W134"/>
      <c r="Y134" s="28"/>
      <c r="Z134" s="28"/>
    </row>
    <row r="135" spans="1:26" ht="13.5" thickBot="1" x14ac:dyDescent="0.25">
      <c r="A135" s="59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I135"/>
      <c r="K135" s="54"/>
      <c r="M135" s="54"/>
      <c r="O135" s="54"/>
      <c r="P135"/>
      <c r="Q135" s="77" t="e">
        <f>AVERAGE(K135,M135,O135)</f>
        <v>#DIV/0!</v>
      </c>
      <c r="R135" s="13"/>
      <c r="S135"/>
      <c r="T135"/>
      <c r="U135"/>
      <c r="V135" s="14">
        <f>AVERAGE(S140:S148)</f>
        <v>7</v>
      </c>
      <c r="W135"/>
      <c r="Y135" s="28"/>
      <c r="Z135" s="28"/>
    </row>
    <row r="136" spans="1:26" ht="13.5" thickBot="1" x14ac:dyDescent="0.25">
      <c r="A136" s="59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41"/>
      <c r="K136" s="55"/>
      <c r="M136" s="55"/>
      <c r="O136" s="55"/>
      <c r="P136"/>
      <c r="Q136" s="77" t="e">
        <f>AVERAGE(K136,M136,O136)</f>
        <v>#DIV/0!</v>
      </c>
      <c r="R136" s="13"/>
      <c r="S136" s="13" t="s">
        <v>17</v>
      </c>
      <c r="T136"/>
      <c r="U136" s="62"/>
      <c r="V136" s="103">
        <f>COUNT(S140:S148)</f>
        <v>9</v>
      </c>
      <c r="W136"/>
      <c r="Y136" s="29"/>
      <c r="Z136" s="29"/>
    </row>
    <row r="137" spans="1:26" x14ac:dyDescent="0.2">
      <c r="A137" s="59"/>
      <c r="E137" s="41"/>
      <c r="F137" s="41"/>
      <c r="G137" s="69"/>
      <c r="H137" s="69"/>
      <c r="I137" s="69"/>
      <c r="J137"/>
      <c r="K137" s="13"/>
      <c r="L137"/>
      <c r="M137"/>
      <c r="O137"/>
      <c r="P137"/>
      <c r="Q137"/>
      <c r="R137" s="13"/>
      <c r="S137"/>
      <c r="T137"/>
      <c r="U137"/>
      <c r="V137" s="63"/>
      <c r="W137"/>
      <c r="Y137" s="28"/>
      <c r="Z137" s="28"/>
    </row>
    <row r="138" spans="1:26" x14ac:dyDescent="0.2">
      <c r="A138" s="59"/>
      <c r="B138" s="27"/>
      <c r="C138" s="27"/>
      <c r="D138" s="27"/>
      <c r="H138" s="58"/>
      <c r="I138"/>
      <c r="J138"/>
      <c r="K138" s="67" t="s">
        <v>38</v>
      </c>
      <c r="L138" s="33"/>
      <c r="M138" s="67" t="s">
        <v>38</v>
      </c>
      <c r="N138" s="8"/>
      <c r="O138" s="152" t="s">
        <v>36</v>
      </c>
      <c r="P138" s="34"/>
      <c r="S138" s="61" t="s">
        <v>37</v>
      </c>
      <c r="U138" s="152" t="s">
        <v>41</v>
      </c>
      <c r="W138" s="152" t="s">
        <v>43</v>
      </c>
      <c r="Y138" s="29"/>
      <c r="Z138" s="29"/>
    </row>
    <row r="139" spans="1:26" ht="13.5" thickBot="1" x14ac:dyDescent="0.25">
      <c r="A139" s="42" t="s">
        <v>15</v>
      </c>
      <c r="B139" s="43" t="s">
        <v>18</v>
      </c>
      <c r="C139" s="43" t="s">
        <v>19</v>
      </c>
      <c r="D139" s="43" t="s">
        <v>20</v>
      </c>
      <c r="E139" s="42" t="s">
        <v>10</v>
      </c>
      <c r="F139" s="44"/>
      <c r="G139" s="44"/>
      <c r="H139" s="66" t="s">
        <v>24</v>
      </c>
      <c r="I139" s="66" t="s">
        <v>25</v>
      </c>
      <c r="J139"/>
      <c r="K139" s="68" t="s">
        <v>39</v>
      </c>
      <c r="L139" s="32"/>
      <c r="M139" s="68" t="s">
        <v>40</v>
      </c>
      <c r="N139"/>
      <c r="O139" s="153"/>
      <c r="R139" s="47"/>
      <c r="S139" s="65">
        <v>7</v>
      </c>
      <c r="T139" s="47"/>
      <c r="U139" s="153"/>
      <c r="V139" s="47"/>
      <c r="W139" s="153"/>
      <c r="Y139" s="28"/>
      <c r="Z139" s="28"/>
    </row>
    <row r="140" spans="1:26" ht="13.5" thickTop="1" x14ac:dyDescent="0.2">
      <c r="A140" s="6"/>
      <c r="B140" s="31"/>
      <c r="C140" s="31"/>
      <c r="D140" s="31"/>
      <c r="E140" s="25"/>
      <c r="F140" s="3"/>
      <c r="G140" s="3"/>
      <c r="H140" s="74"/>
      <c r="I140" s="19">
        <v>201</v>
      </c>
      <c r="J140" s="16"/>
      <c r="K140" s="76">
        <f>'02 ABRIL (JUEVES)'!M140</f>
        <v>564709.2999999997</v>
      </c>
      <c r="L140" s="16"/>
      <c r="M140" s="107">
        <f>K140+O140</f>
        <v>564709.2999999997</v>
      </c>
      <c r="N140" s="16"/>
      <c r="O140" s="106"/>
      <c r="P140" s="16"/>
      <c r="R140" s="47"/>
      <c r="S140" s="64">
        <f>+S139</f>
        <v>7</v>
      </c>
      <c r="T140" s="47"/>
      <c r="U140" s="57" t="e">
        <f t="shared" ref="U140:U148" si="15">O140/(H140*60*S140)*100000</f>
        <v>#DIV/0!</v>
      </c>
      <c r="V140" s="47"/>
      <c r="W140" s="18"/>
      <c r="Y140" s="28"/>
      <c r="Z140" s="28"/>
    </row>
    <row r="141" spans="1:26" x14ac:dyDescent="0.2">
      <c r="A141" s="5"/>
      <c r="B141" s="2"/>
      <c r="C141" s="2"/>
      <c r="D141" s="2"/>
      <c r="E141" s="25"/>
      <c r="F141" s="2"/>
      <c r="G141" s="2"/>
      <c r="H141" s="74"/>
      <c r="I141" s="19">
        <v>202</v>
      </c>
      <c r="J141" s="16"/>
      <c r="K141" s="76">
        <f>'02 ABRIL (JUEVES)'!M141</f>
        <v>655414.20000000019</v>
      </c>
      <c r="L141" s="16"/>
      <c r="M141" s="107">
        <f t="shared" ref="M141:M148" si="16">K141+O141</f>
        <v>655414.20000000019</v>
      </c>
      <c r="N141" s="16"/>
      <c r="O141" s="106"/>
      <c r="P141" s="16"/>
      <c r="R141" s="47"/>
      <c r="S141" s="64">
        <f t="shared" ref="S141:S148" si="17">+S140</f>
        <v>7</v>
      </c>
      <c r="T141" s="47"/>
      <c r="U141" s="57" t="e">
        <f t="shared" si="15"/>
        <v>#DIV/0!</v>
      </c>
      <c r="V141" s="47"/>
      <c r="W141" s="18"/>
      <c r="Y141" s="28"/>
      <c r="Z141" s="28"/>
    </row>
    <row r="142" spans="1:26" x14ac:dyDescent="0.2">
      <c r="A142" s="5"/>
      <c r="B142" s="2"/>
      <c r="C142" s="2"/>
      <c r="D142" s="2"/>
      <c r="E142" s="25"/>
      <c r="F142" s="2"/>
      <c r="G142" s="2"/>
      <c r="H142" s="74"/>
      <c r="I142" s="19">
        <v>203</v>
      </c>
      <c r="J142" s="16"/>
      <c r="K142" s="76">
        <f>'02 ABRIL (JUEVES)'!M142</f>
        <v>565310.29999999981</v>
      </c>
      <c r="L142" s="16"/>
      <c r="M142" s="107">
        <f t="shared" si="16"/>
        <v>565310.29999999981</v>
      </c>
      <c r="N142" s="16"/>
      <c r="O142" s="106"/>
      <c r="P142" s="16"/>
      <c r="R142" s="47"/>
      <c r="S142" s="64">
        <f t="shared" si="17"/>
        <v>7</v>
      </c>
      <c r="T142" s="47"/>
      <c r="U142" s="57" t="e">
        <f t="shared" si="15"/>
        <v>#DIV/0!</v>
      </c>
      <c r="V142" s="47"/>
      <c r="W142" s="18"/>
      <c r="Y142" s="29"/>
      <c r="Z142" s="29"/>
    </row>
    <row r="143" spans="1:26" x14ac:dyDescent="0.2">
      <c r="A143" s="5"/>
      <c r="B143" s="2"/>
      <c r="C143" s="2"/>
      <c r="D143" s="2"/>
      <c r="E143" s="25"/>
      <c r="F143" s="2"/>
      <c r="G143" s="2"/>
      <c r="H143" s="74"/>
      <c r="I143" s="19">
        <v>204</v>
      </c>
      <c r="J143" s="16"/>
      <c r="K143" s="76">
        <f>'02 ABRIL (JUEVES)'!M143</f>
        <v>574133.79999999946</v>
      </c>
      <c r="L143" s="16"/>
      <c r="M143" s="107">
        <f t="shared" si="16"/>
        <v>574133.79999999946</v>
      </c>
      <c r="N143" s="16"/>
      <c r="O143" s="106"/>
      <c r="P143" s="16"/>
      <c r="R143" s="47"/>
      <c r="S143" s="64">
        <f t="shared" si="17"/>
        <v>7</v>
      </c>
      <c r="T143" s="47"/>
      <c r="U143" s="57" t="e">
        <f t="shared" si="15"/>
        <v>#DIV/0!</v>
      </c>
      <c r="V143" s="47"/>
      <c r="W143" s="18"/>
      <c r="Y143" s="28"/>
      <c r="Z143" s="28"/>
    </row>
    <row r="144" spans="1:26" x14ac:dyDescent="0.2">
      <c r="A144" s="5"/>
      <c r="B144" s="2"/>
      <c r="C144" s="2"/>
      <c r="D144" s="2"/>
      <c r="E144" s="25"/>
      <c r="F144" s="2"/>
      <c r="G144" s="2"/>
      <c r="H144" s="74"/>
      <c r="I144" s="19">
        <v>205</v>
      </c>
      <c r="J144" s="16"/>
      <c r="K144" s="76">
        <f>'02 ABRIL (JUEVES)'!M144</f>
        <v>569460.2999999997</v>
      </c>
      <c r="L144" s="16"/>
      <c r="M144" s="107">
        <f t="shared" si="16"/>
        <v>569460.2999999997</v>
      </c>
      <c r="N144" s="16"/>
      <c r="O144" s="106"/>
      <c r="P144" s="16"/>
      <c r="R144" s="47"/>
      <c r="S144" s="64">
        <f t="shared" si="17"/>
        <v>7</v>
      </c>
      <c r="T144" s="47"/>
      <c r="U144" s="57" t="e">
        <f t="shared" si="15"/>
        <v>#DIV/0!</v>
      </c>
      <c r="V144" s="47"/>
      <c r="W144" s="18"/>
      <c r="Y144" s="29"/>
      <c r="Z144" s="29"/>
    </row>
    <row r="145" spans="1:26" x14ac:dyDescent="0.2">
      <c r="A145" s="5"/>
      <c r="B145" s="2"/>
      <c r="C145" s="2"/>
      <c r="D145" s="2"/>
      <c r="E145" s="25"/>
      <c r="F145" s="2"/>
      <c r="G145" s="2"/>
      <c r="H145" s="74"/>
      <c r="I145" s="19">
        <v>206</v>
      </c>
      <c r="J145" s="16"/>
      <c r="K145" s="76">
        <f>'02 ABRIL (JUEVES)'!M145</f>
        <v>600484.99999999953</v>
      </c>
      <c r="L145" s="16"/>
      <c r="M145" s="107">
        <f t="shared" si="16"/>
        <v>600484.99999999953</v>
      </c>
      <c r="N145" s="16"/>
      <c r="O145" s="106"/>
      <c r="P145" s="16"/>
      <c r="R145" s="47"/>
      <c r="S145" s="64">
        <f t="shared" si="17"/>
        <v>7</v>
      </c>
      <c r="T145" s="47"/>
      <c r="U145" s="57" t="e">
        <f t="shared" si="15"/>
        <v>#DIV/0!</v>
      </c>
      <c r="V145" s="47"/>
      <c r="W145" s="18"/>
      <c r="Y145" s="28"/>
      <c r="Z145" s="28"/>
    </row>
    <row r="146" spans="1:26" x14ac:dyDescent="0.2">
      <c r="A146" s="5"/>
      <c r="B146" s="2"/>
      <c r="C146" s="2"/>
      <c r="D146" s="2"/>
      <c r="E146" s="25"/>
      <c r="F146" s="2"/>
      <c r="G146" s="2"/>
      <c r="H146" s="74"/>
      <c r="I146" s="19">
        <v>213</v>
      </c>
      <c r="J146" s="16"/>
      <c r="K146" s="76">
        <f>'02 ABRIL (JUEVES)'!M146</f>
        <v>555101.33999999973</v>
      </c>
      <c r="L146" s="16"/>
      <c r="M146" s="107">
        <f t="shared" si="16"/>
        <v>555101.33999999973</v>
      </c>
      <c r="N146" s="16"/>
      <c r="O146" s="106"/>
      <c r="P146" s="16"/>
      <c r="R146" s="47"/>
      <c r="S146" s="64">
        <f t="shared" si="17"/>
        <v>7</v>
      </c>
      <c r="T146" s="47"/>
      <c r="U146" s="57" t="e">
        <f t="shared" si="15"/>
        <v>#DIV/0!</v>
      </c>
      <c r="V146" s="47"/>
      <c r="W146" s="18"/>
      <c r="Y146" s="28"/>
      <c r="Z146" s="28"/>
    </row>
    <row r="147" spans="1:26" x14ac:dyDescent="0.2">
      <c r="A147" s="5"/>
      <c r="B147" s="2"/>
      <c r="C147" s="2"/>
      <c r="D147" s="2"/>
      <c r="E147" s="25"/>
      <c r="F147" s="2"/>
      <c r="G147" s="2"/>
      <c r="H147" s="74"/>
      <c r="I147" s="19">
        <v>214</v>
      </c>
      <c r="J147" s="16"/>
      <c r="K147" s="76">
        <f>'02 ABRIL (JUEVES)'!M147</f>
        <v>573111.59999999928</v>
      </c>
      <c r="L147" s="16"/>
      <c r="M147" s="107">
        <f t="shared" si="16"/>
        <v>573111.59999999928</v>
      </c>
      <c r="N147" s="16"/>
      <c r="O147" s="106"/>
      <c r="P147" s="16"/>
      <c r="R147" s="47"/>
      <c r="S147" s="64">
        <f t="shared" si="17"/>
        <v>7</v>
      </c>
      <c r="T147" s="47"/>
      <c r="U147" s="57" t="e">
        <f t="shared" si="15"/>
        <v>#DIV/0!</v>
      </c>
      <c r="V147" s="47"/>
      <c r="W147" s="1"/>
      <c r="Y147" s="29"/>
      <c r="Z147" s="29"/>
    </row>
    <row r="148" spans="1:26" x14ac:dyDescent="0.2">
      <c r="A148" s="5"/>
      <c r="B148" s="2"/>
      <c r="C148" s="2"/>
      <c r="D148" s="2"/>
      <c r="E148" s="25"/>
      <c r="F148" s="2"/>
      <c r="G148" s="2"/>
      <c r="H148" s="74"/>
      <c r="I148" s="19">
        <v>215</v>
      </c>
      <c r="J148" s="16"/>
      <c r="K148" s="76">
        <f>'02 ABRIL (JUEVES)'!M148</f>
        <v>609170.39999999967</v>
      </c>
      <c r="L148" s="16"/>
      <c r="M148" s="107">
        <f t="shared" si="16"/>
        <v>609170.39999999967</v>
      </c>
      <c r="N148" s="16"/>
      <c r="O148" s="106"/>
      <c r="P148" s="16"/>
      <c r="R148" s="47"/>
      <c r="S148" s="64">
        <f t="shared" si="17"/>
        <v>7</v>
      </c>
      <c r="T148" s="47"/>
      <c r="U148" s="57" t="e">
        <f t="shared" si="15"/>
        <v>#DIV/0!</v>
      </c>
      <c r="V148" s="47"/>
      <c r="Y148" s="28"/>
      <c r="Z148" s="28"/>
    </row>
    <row r="149" spans="1:26" ht="13.5" thickBot="1" x14ac:dyDescent="0.25">
      <c r="H149" s="58"/>
      <c r="I149"/>
      <c r="J149"/>
      <c r="K149" s="58"/>
      <c r="L149"/>
      <c r="M149" s="58"/>
      <c r="N149"/>
      <c r="O149" s="58"/>
      <c r="P149"/>
      <c r="Q149" s="58"/>
      <c r="R149" s="47"/>
      <c r="S149" s="7"/>
      <c r="T149" s="7"/>
      <c r="U149" s="7"/>
      <c r="V149" s="58"/>
      <c r="W149" s="58"/>
      <c r="Y149" s="29"/>
      <c r="Z149" s="29"/>
    </row>
    <row r="150" spans="1:26" ht="13.5" thickBot="1" x14ac:dyDescent="0.25">
      <c r="A150" s="34"/>
      <c r="H150" s="8"/>
      <c r="I150" s="151"/>
      <c r="J150" s="151"/>
      <c r="K150" s="58"/>
      <c r="L150"/>
      <c r="M150" s="58"/>
      <c r="N150"/>
      <c r="O150" s="58"/>
      <c r="P150"/>
      <c r="Q150" s="58"/>
      <c r="R150" s="58"/>
      <c r="S150" s="58"/>
      <c r="T150" s="47"/>
      <c r="U150" s="15" t="e">
        <f>AVERAGE(U140:U148)</f>
        <v>#DIV/0!</v>
      </c>
      <c r="V150" s="47"/>
      <c r="W150" s="15" t="e">
        <f>AVERAGE(W140:W147)</f>
        <v>#DIV/0!</v>
      </c>
      <c r="Y150" s="28"/>
      <c r="Z150" s="28"/>
    </row>
    <row r="151" spans="1:26" x14ac:dyDescent="0.2">
      <c r="A151" s="34"/>
      <c r="H151" s="8"/>
      <c r="I151" s="100"/>
      <c r="J151" s="100"/>
      <c r="K151" s="58"/>
      <c r="L151"/>
      <c r="M151" s="58"/>
      <c r="N151"/>
      <c r="O151" s="58"/>
      <c r="P151"/>
      <c r="Q151" s="58"/>
      <c r="R151"/>
      <c r="S151" s="30"/>
      <c r="T151" s="30"/>
      <c r="U151" s="30"/>
      <c r="V151" s="30"/>
    </row>
    <row r="152" spans="1:26" ht="13.5" thickBot="1" x14ac:dyDescent="0.25">
      <c r="A152" s="34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K152" s="58"/>
      <c r="L152"/>
      <c r="M152" s="58"/>
      <c r="N152"/>
      <c r="O152" s="58"/>
      <c r="P152"/>
      <c r="Q152" s="58"/>
      <c r="R152"/>
      <c r="S152" s="30"/>
      <c r="T152" s="30"/>
      <c r="U152" s="30"/>
      <c r="V152" s="30"/>
      <c r="W152"/>
      <c r="Y152" s="28"/>
      <c r="Z152" s="28"/>
    </row>
    <row r="153" spans="1:26" ht="13.5" thickBot="1" x14ac:dyDescent="0.25">
      <c r="A153" s="60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I153"/>
      <c r="J153"/>
      <c r="K153" s="54"/>
      <c r="M153" s="54"/>
      <c r="O153" s="54"/>
      <c r="P153"/>
      <c r="Q153" s="77" t="e">
        <f>AVERAGE(K153,M153,O153)</f>
        <v>#DIV/0!</v>
      </c>
      <c r="R153" s="13"/>
      <c r="S153"/>
      <c r="T153"/>
      <c r="U153"/>
      <c r="V153" s="14">
        <f>AVERAGE(S158:S179)</f>
        <v>7</v>
      </c>
      <c r="W153"/>
      <c r="Y153" s="28"/>
      <c r="Z153" s="28"/>
    </row>
    <row r="154" spans="1:26" ht="13.5" thickBot="1" x14ac:dyDescent="0.25">
      <c r="A154" s="60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55"/>
      <c r="M154" s="55"/>
      <c r="O154" s="55"/>
      <c r="P154"/>
      <c r="Q154" s="77" t="e">
        <f>AVERAGE(K154,M154,O154)</f>
        <v>#DIV/0!</v>
      </c>
      <c r="R154" s="13"/>
      <c r="S154" s="13" t="s">
        <v>17</v>
      </c>
      <c r="T154"/>
      <c r="U154" s="62"/>
      <c r="V154" s="103">
        <f>COUNT(S158:S179)</f>
        <v>22</v>
      </c>
      <c r="W154"/>
      <c r="Y154" s="29"/>
      <c r="Z154" s="29"/>
    </row>
    <row r="155" spans="1:26" x14ac:dyDescent="0.2">
      <c r="E155" s="41"/>
      <c r="F155" s="41"/>
      <c r="G155" s="69"/>
      <c r="H155" s="13"/>
      <c r="I155"/>
      <c r="J155"/>
      <c r="K155" s="13"/>
      <c r="L155"/>
      <c r="M155"/>
      <c r="O155"/>
      <c r="P155"/>
      <c r="Q155"/>
      <c r="R155" s="13"/>
      <c r="S155"/>
      <c r="T155"/>
      <c r="U155"/>
      <c r="V155" s="63"/>
      <c r="Y155" s="28"/>
      <c r="Z155" s="28"/>
    </row>
    <row r="156" spans="1:26" x14ac:dyDescent="0.2">
      <c r="A156" s="60"/>
      <c r="B156" s="27"/>
      <c r="C156" s="27"/>
      <c r="D156" s="27"/>
      <c r="G156"/>
      <c r="H156" s="58"/>
      <c r="I156"/>
      <c r="J156"/>
      <c r="K156" s="67" t="s">
        <v>38</v>
      </c>
      <c r="L156" s="33"/>
      <c r="M156" s="67" t="s">
        <v>38</v>
      </c>
      <c r="N156" s="8"/>
      <c r="O156" s="152" t="s">
        <v>36</v>
      </c>
      <c r="P156" s="34"/>
      <c r="S156" s="61" t="s">
        <v>37</v>
      </c>
      <c r="U156" s="152" t="s">
        <v>41</v>
      </c>
      <c r="Y156" s="28"/>
      <c r="Z156" s="28"/>
    </row>
    <row r="157" spans="1:26" ht="13.5" thickBot="1" x14ac:dyDescent="0.25">
      <c r="A157" s="42" t="s">
        <v>15</v>
      </c>
      <c r="B157" s="43" t="s">
        <v>18</v>
      </c>
      <c r="C157" s="43" t="s">
        <v>19</v>
      </c>
      <c r="D157" s="43" t="s">
        <v>20</v>
      </c>
      <c r="E157" s="42" t="s">
        <v>10</v>
      </c>
      <c r="F157" s="44"/>
      <c r="G157" s="10"/>
      <c r="H157" s="66" t="s">
        <v>24</v>
      </c>
      <c r="I157" s="66" t="s">
        <v>25</v>
      </c>
      <c r="J157"/>
      <c r="K157" s="68" t="s">
        <v>39</v>
      </c>
      <c r="L157" s="32"/>
      <c r="M157" s="68" t="s">
        <v>40</v>
      </c>
      <c r="N157"/>
      <c r="O157" s="153"/>
      <c r="R157" s="47"/>
      <c r="S157" s="65">
        <v>7</v>
      </c>
      <c r="T157" s="47"/>
      <c r="U157" s="153"/>
      <c r="V157" s="47"/>
      <c r="Y157" s="28"/>
      <c r="Z157" s="28"/>
    </row>
    <row r="158" spans="1:26" ht="13.5" thickTop="1" x14ac:dyDescent="0.2">
      <c r="A158" s="6"/>
      <c r="B158" s="31"/>
      <c r="C158" s="31"/>
      <c r="D158" s="31"/>
      <c r="E158" s="25"/>
      <c r="F158" s="3"/>
      <c r="G158" s="70"/>
      <c r="H158" s="74"/>
      <c r="I158" s="19">
        <v>299</v>
      </c>
      <c r="J158" s="16"/>
      <c r="K158" s="76">
        <f>'02 ABRIL (JUEVES)'!M158</f>
        <v>362606.6</v>
      </c>
      <c r="L158" s="16"/>
      <c r="M158" s="107">
        <f t="shared" ref="M158:M179" si="18">K158+O158</f>
        <v>362606.6</v>
      </c>
      <c r="N158" s="16"/>
      <c r="O158" s="106"/>
      <c r="P158" s="16"/>
      <c r="Q158" s="16"/>
      <c r="R158" s="16"/>
      <c r="S158" s="64">
        <f t="shared" ref="S158:S179" si="19">+S157</f>
        <v>7</v>
      </c>
      <c r="T158" s="16"/>
      <c r="U158" s="57" t="e">
        <f t="shared" ref="U158:U179" si="20">O158/(H158*60*S158)*100000</f>
        <v>#DIV/0!</v>
      </c>
      <c r="V158" s="47"/>
      <c r="Y158" s="28"/>
      <c r="Z158" s="28"/>
    </row>
    <row r="159" spans="1:26" x14ac:dyDescent="0.2">
      <c r="A159" s="6"/>
      <c r="B159" s="31"/>
      <c r="C159" s="31"/>
      <c r="D159" s="31"/>
      <c r="E159" s="25"/>
      <c r="F159" s="3"/>
      <c r="G159" s="70"/>
      <c r="H159" s="74"/>
      <c r="I159" s="19">
        <v>300</v>
      </c>
      <c r="J159" s="16"/>
      <c r="K159" s="76">
        <f>'02 ABRIL (JUEVES)'!M159</f>
        <v>346885</v>
      </c>
      <c r="L159" s="16"/>
      <c r="M159" s="107">
        <f t="shared" si="18"/>
        <v>346885</v>
      </c>
      <c r="N159" s="16"/>
      <c r="O159" s="106"/>
      <c r="P159" s="16"/>
      <c r="Q159" s="16"/>
      <c r="R159" s="16"/>
      <c r="S159" s="64">
        <f t="shared" si="19"/>
        <v>7</v>
      </c>
      <c r="T159" s="16"/>
      <c r="U159" s="57" t="e">
        <f t="shared" si="20"/>
        <v>#DIV/0!</v>
      </c>
      <c r="V159" s="47"/>
      <c r="Y159" s="28"/>
      <c r="Z159" s="28"/>
    </row>
    <row r="160" spans="1:26" x14ac:dyDescent="0.2">
      <c r="A160" s="6"/>
      <c r="B160" s="31"/>
      <c r="C160" s="31"/>
      <c r="D160" s="31"/>
      <c r="E160" s="25"/>
      <c r="F160" s="3"/>
      <c r="G160" s="70"/>
      <c r="H160" s="74"/>
      <c r="I160" s="19">
        <v>301</v>
      </c>
      <c r="J160" s="16"/>
      <c r="K160" s="76">
        <f>'02 ABRIL (JUEVES)'!M160</f>
        <v>376084.3</v>
      </c>
      <c r="L160" s="16"/>
      <c r="M160" s="107">
        <f t="shared" si="18"/>
        <v>376084.3</v>
      </c>
      <c r="N160" s="16"/>
      <c r="O160" s="106"/>
      <c r="P160" s="16"/>
      <c r="Q160" s="16"/>
      <c r="R160" s="16"/>
      <c r="S160" s="64">
        <f t="shared" si="19"/>
        <v>7</v>
      </c>
      <c r="T160" s="16"/>
      <c r="U160" s="57" t="e">
        <f t="shared" si="20"/>
        <v>#DIV/0!</v>
      </c>
      <c r="V160" s="47"/>
      <c r="Y160" s="28"/>
      <c r="Z160" s="28"/>
    </row>
    <row r="161" spans="1:26" x14ac:dyDescent="0.2">
      <c r="A161" s="6"/>
      <c r="B161" s="31"/>
      <c r="C161" s="31"/>
      <c r="D161" s="31"/>
      <c r="E161" s="25"/>
      <c r="F161" s="3"/>
      <c r="G161" s="70"/>
      <c r="H161" s="74"/>
      <c r="I161" s="19">
        <v>302</v>
      </c>
      <c r="J161" s="16"/>
      <c r="K161" s="76">
        <f>'02 ABRIL (JUEVES)'!M161</f>
        <v>380700</v>
      </c>
      <c r="L161" s="16"/>
      <c r="M161" s="107">
        <f t="shared" si="18"/>
        <v>380700</v>
      </c>
      <c r="N161" s="16"/>
      <c r="O161" s="106"/>
      <c r="P161" s="16"/>
      <c r="Q161" s="16"/>
      <c r="R161" s="16"/>
      <c r="S161" s="64">
        <f t="shared" si="19"/>
        <v>7</v>
      </c>
      <c r="T161" s="16"/>
      <c r="U161" s="57" t="e">
        <f t="shared" si="20"/>
        <v>#DIV/0!</v>
      </c>
      <c r="V161" s="47"/>
      <c r="Y161" s="28"/>
      <c r="Z161" s="28"/>
    </row>
    <row r="162" spans="1:26" x14ac:dyDescent="0.2">
      <c r="A162" s="6"/>
      <c r="B162" s="31"/>
      <c r="C162" s="31"/>
      <c r="D162" s="31"/>
      <c r="E162" s="25"/>
      <c r="F162" s="3"/>
      <c r="G162" s="70"/>
      <c r="H162" s="74"/>
      <c r="I162" s="19">
        <v>303</v>
      </c>
      <c r="J162" s="16"/>
      <c r="K162" s="76">
        <f>'02 ABRIL (JUEVES)'!M162</f>
        <v>375797.5</v>
      </c>
      <c r="L162" s="16"/>
      <c r="M162" s="107">
        <f t="shared" si="18"/>
        <v>375797.5</v>
      </c>
      <c r="N162" s="16"/>
      <c r="O162" s="106"/>
      <c r="P162" s="16"/>
      <c r="Q162" s="16"/>
      <c r="R162" s="16"/>
      <c r="S162" s="64">
        <f t="shared" si="19"/>
        <v>7</v>
      </c>
      <c r="T162" s="16"/>
      <c r="U162" s="57" t="e">
        <f t="shared" si="20"/>
        <v>#DIV/0!</v>
      </c>
      <c r="V162" s="47"/>
      <c r="Y162" s="28"/>
      <c r="Z162" s="28"/>
    </row>
    <row r="163" spans="1:26" x14ac:dyDescent="0.2">
      <c r="A163" s="6"/>
      <c r="B163" s="31"/>
      <c r="C163" s="31"/>
      <c r="D163" s="31"/>
      <c r="E163" s="25"/>
      <c r="F163" s="3"/>
      <c r="G163" s="70"/>
      <c r="H163" s="74"/>
      <c r="I163" s="19">
        <v>304</v>
      </c>
      <c r="J163" s="16"/>
      <c r="K163" s="76">
        <f>'02 ABRIL (JUEVES)'!M163</f>
        <v>377975.1</v>
      </c>
      <c r="L163" s="16"/>
      <c r="M163" s="107">
        <f t="shared" si="18"/>
        <v>377975.1</v>
      </c>
      <c r="N163" s="16"/>
      <c r="O163" s="106"/>
      <c r="P163" s="16"/>
      <c r="Q163" s="16"/>
      <c r="R163" s="16"/>
      <c r="S163" s="64">
        <f t="shared" si="19"/>
        <v>7</v>
      </c>
      <c r="T163" s="16"/>
      <c r="U163" s="57" t="e">
        <f t="shared" si="20"/>
        <v>#DIV/0!</v>
      </c>
      <c r="V163" s="47"/>
      <c r="Y163" s="28"/>
      <c r="Z163" s="28"/>
    </row>
    <row r="164" spans="1:26" x14ac:dyDescent="0.2">
      <c r="A164" s="6"/>
      <c r="B164" s="31"/>
      <c r="C164" s="31"/>
      <c r="D164" s="31"/>
      <c r="E164" s="25"/>
      <c r="F164" s="3"/>
      <c r="G164" s="70"/>
      <c r="H164" s="74"/>
      <c r="I164" s="19">
        <v>305</v>
      </c>
      <c r="J164" s="16"/>
      <c r="K164" s="76">
        <f>'02 ABRIL (JUEVES)'!M164</f>
        <v>594725.7999999997</v>
      </c>
      <c r="L164" s="16"/>
      <c r="M164" s="107">
        <f t="shared" si="18"/>
        <v>594725.7999999997</v>
      </c>
      <c r="N164" s="16"/>
      <c r="O164" s="106"/>
      <c r="P164" s="16"/>
      <c r="Q164" s="16"/>
      <c r="R164" s="16"/>
      <c r="S164" s="64">
        <f t="shared" si="19"/>
        <v>7</v>
      </c>
      <c r="T164" s="16"/>
      <c r="U164" s="57" t="e">
        <f t="shared" si="20"/>
        <v>#DIV/0!</v>
      </c>
      <c r="V164" s="47"/>
      <c r="Y164" s="28"/>
      <c r="Z164" s="28"/>
    </row>
    <row r="165" spans="1:26" x14ac:dyDescent="0.2">
      <c r="A165" s="5"/>
      <c r="B165" s="2"/>
      <c r="C165" s="2"/>
      <c r="D165" s="2"/>
      <c r="E165" s="25"/>
      <c r="F165" s="2"/>
      <c r="G165" s="12"/>
      <c r="H165" s="74"/>
      <c r="I165" s="19">
        <v>306</v>
      </c>
      <c r="J165" s="16"/>
      <c r="K165" s="76">
        <f>'02 ABRIL (JUEVES)'!M165</f>
        <v>570909.39999999967</v>
      </c>
      <c r="L165" s="16"/>
      <c r="M165" s="107">
        <f t="shared" si="18"/>
        <v>570909.39999999967</v>
      </c>
      <c r="N165" s="16"/>
      <c r="O165" s="106"/>
      <c r="P165" s="16"/>
      <c r="Q165" s="16"/>
      <c r="R165" s="16"/>
      <c r="S165" s="64">
        <f t="shared" si="19"/>
        <v>7</v>
      </c>
      <c r="T165" s="16"/>
      <c r="U165" s="57" t="e">
        <f t="shared" si="20"/>
        <v>#DIV/0!</v>
      </c>
      <c r="V165" s="47"/>
      <c r="Y165" s="28"/>
      <c r="Z165" s="28"/>
    </row>
    <row r="166" spans="1:26" x14ac:dyDescent="0.2">
      <c r="A166" s="5"/>
      <c r="B166" s="2"/>
      <c r="C166" s="2"/>
      <c r="D166" s="2"/>
      <c r="E166" s="25"/>
      <c r="F166" s="2"/>
      <c r="G166" s="12"/>
      <c r="H166" s="74"/>
      <c r="I166" s="19">
        <v>307</v>
      </c>
      <c r="J166" s="16"/>
      <c r="K166" s="76">
        <f>'02 ABRIL (JUEVES)'!M166</f>
        <v>618588.29999999946</v>
      </c>
      <c r="L166" s="16"/>
      <c r="M166" s="107">
        <f t="shared" si="18"/>
        <v>618588.29999999946</v>
      </c>
      <c r="N166" s="16"/>
      <c r="O166" s="106"/>
      <c r="P166" s="16"/>
      <c r="Q166" s="16"/>
      <c r="R166" s="16"/>
      <c r="S166" s="64">
        <f t="shared" si="19"/>
        <v>7</v>
      </c>
      <c r="T166" s="16"/>
      <c r="U166" s="57" t="e">
        <f t="shared" si="20"/>
        <v>#DIV/0!</v>
      </c>
      <c r="V166" s="47"/>
      <c r="Y166" s="28"/>
      <c r="Z166" s="28"/>
    </row>
    <row r="167" spans="1:26" x14ac:dyDescent="0.2">
      <c r="A167" s="5"/>
      <c r="B167" s="2"/>
      <c r="C167" s="2"/>
      <c r="D167" s="2"/>
      <c r="E167" s="25"/>
      <c r="F167" s="2"/>
      <c r="G167" s="12"/>
      <c r="H167" s="74"/>
      <c r="I167" s="19">
        <v>308</v>
      </c>
      <c r="J167" s="16"/>
      <c r="K167" s="76">
        <f>'02 ABRIL (JUEVES)'!M167</f>
        <v>585379.89999999909</v>
      </c>
      <c r="L167" s="16"/>
      <c r="M167" s="107">
        <f t="shared" si="18"/>
        <v>585379.89999999909</v>
      </c>
      <c r="N167" s="16"/>
      <c r="O167" s="106"/>
      <c r="P167" s="16"/>
      <c r="Q167" s="16"/>
      <c r="R167" s="16"/>
      <c r="S167" s="64">
        <f t="shared" si="19"/>
        <v>7</v>
      </c>
      <c r="T167" s="16"/>
      <c r="U167" s="57" t="e">
        <f t="shared" si="20"/>
        <v>#DIV/0!</v>
      </c>
      <c r="V167" s="47"/>
      <c r="Y167" s="28"/>
      <c r="Z167" s="28"/>
    </row>
    <row r="168" spans="1:26" x14ac:dyDescent="0.2">
      <c r="A168" s="5"/>
      <c r="B168" s="2"/>
      <c r="C168" s="2"/>
      <c r="D168" s="2"/>
      <c r="E168" s="25"/>
      <c r="F168" s="2"/>
      <c r="G168" s="12"/>
      <c r="H168" s="74"/>
      <c r="I168" s="19">
        <v>309</v>
      </c>
      <c r="J168" s="16"/>
      <c r="K168" s="76">
        <f>'02 ABRIL (JUEVES)'!M168</f>
        <v>581854.69999999995</v>
      </c>
      <c r="L168" s="16"/>
      <c r="M168" s="107">
        <f t="shared" si="18"/>
        <v>581854.69999999995</v>
      </c>
      <c r="N168" s="16"/>
      <c r="O168" s="106"/>
      <c r="P168" s="16"/>
      <c r="Q168" s="16"/>
      <c r="R168" s="16"/>
      <c r="S168" s="64">
        <f t="shared" si="19"/>
        <v>7</v>
      </c>
      <c r="T168" s="16"/>
      <c r="U168" s="57" t="e">
        <f t="shared" si="20"/>
        <v>#DIV/0!</v>
      </c>
      <c r="V168" s="47"/>
      <c r="Y168" s="28"/>
      <c r="Z168" s="28"/>
    </row>
    <row r="169" spans="1:26" x14ac:dyDescent="0.2">
      <c r="A169" s="5"/>
      <c r="B169" s="2"/>
      <c r="C169" s="2"/>
      <c r="D169" s="2"/>
      <c r="E169" s="25"/>
      <c r="F169" s="2"/>
      <c r="G169" s="12"/>
      <c r="H169" s="74"/>
      <c r="I169" s="19">
        <v>310</v>
      </c>
      <c r="J169" s="16"/>
      <c r="K169" s="76">
        <f>'02 ABRIL (JUEVES)'!M169</f>
        <v>553698.99999999977</v>
      </c>
      <c r="L169" s="16"/>
      <c r="M169" s="107">
        <f t="shared" si="18"/>
        <v>553698.99999999977</v>
      </c>
      <c r="N169" s="16"/>
      <c r="O169" s="106"/>
      <c r="P169" s="16"/>
      <c r="Q169" s="16"/>
      <c r="R169" s="16"/>
      <c r="S169" s="64">
        <f t="shared" si="19"/>
        <v>7</v>
      </c>
      <c r="T169" s="16"/>
      <c r="U169" s="57" t="e">
        <f t="shared" si="20"/>
        <v>#DIV/0!</v>
      </c>
      <c r="V169" s="47"/>
      <c r="Y169" s="28"/>
      <c r="Z169" s="28"/>
    </row>
    <row r="170" spans="1:26" x14ac:dyDescent="0.2">
      <c r="A170" s="5"/>
      <c r="B170" s="2"/>
      <c r="C170" s="2"/>
      <c r="D170" s="2"/>
      <c r="E170" s="25"/>
      <c r="F170" s="2"/>
      <c r="G170" s="12"/>
      <c r="H170" s="74"/>
      <c r="I170" s="19">
        <v>311</v>
      </c>
      <c r="J170" s="16"/>
      <c r="K170" s="76">
        <f>'02 ABRIL (JUEVES)'!M170</f>
        <v>613439.60000000009</v>
      </c>
      <c r="L170" s="16"/>
      <c r="M170" s="107">
        <f t="shared" si="18"/>
        <v>613439.60000000009</v>
      </c>
      <c r="N170" s="16"/>
      <c r="O170" s="106"/>
      <c r="P170" s="16"/>
      <c r="Q170" s="16"/>
      <c r="R170" s="16"/>
      <c r="S170" s="64">
        <f t="shared" si="19"/>
        <v>7</v>
      </c>
      <c r="T170" s="16"/>
      <c r="U170" s="57" t="e">
        <f t="shared" si="20"/>
        <v>#DIV/0!</v>
      </c>
      <c r="V170" s="47"/>
      <c r="Y170" s="28"/>
      <c r="Z170" s="28"/>
    </row>
    <row r="171" spans="1:26" x14ac:dyDescent="0.2">
      <c r="A171" s="5"/>
      <c r="B171" s="2"/>
      <c r="C171" s="2"/>
      <c r="D171" s="2"/>
      <c r="E171" s="25"/>
      <c r="F171" s="2"/>
      <c r="G171" s="12"/>
      <c r="H171" s="74"/>
      <c r="I171" s="19">
        <v>312</v>
      </c>
      <c r="J171" s="16"/>
      <c r="K171" s="76">
        <f>'02 ABRIL (JUEVES)'!M171</f>
        <v>545404.69999999949</v>
      </c>
      <c r="L171" s="16"/>
      <c r="M171" s="107">
        <f t="shared" si="18"/>
        <v>545404.69999999949</v>
      </c>
      <c r="N171" s="16"/>
      <c r="O171" s="106"/>
      <c r="P171" s="16"/>
      <c r="Q171" s="16"/>
      <c r="R171" s="16"/>
      <c r="S171" s="64">
        <f t="shared" si="19"/>
        <v>7</v>
      </c>
      <c r="T171" s="16"/>
      <c r="U171" s="57" t="e">
        <f t="shared" si="20"/>
        <v>#DIV/0!</v>
      </c>
      <c r="V171" s="47"/>
      <c r="Y171" s="28"/>
      <c r="Z171" s="28"/>
    </row>
    <row r="172" spans="1:26" x14ac:dyDescent="0.2">
      <c r="A172" s="5"/>
      <c r="B172" s="2"/>
      <c r="C172" s="2"/>
      <c r="D172" s="2"/>
      <c r="E172" s="25"/>
      <c r="F172" s="2"/>
      <c r="G172" s="12"/>
      <c r="H172" s="74"/>
      <c r="I172" s="19">
        <v>313</v>
      </c>
      <c r="J172" s="16"/>
      <c r="K172" s="76">
        <f>'02 ABRIL (JUEVES)'!M172</f>
        <v>602378.09999999974</v>
      </c>
      <c r="L172" s="16"/>
      <c r="M172" s="107">
        <f t="shared" si="18"/>
        <v>602378.09999999974</v>
      </c>
      <c r="N172" s="16"/>
      <c r="O172" s="106"/>
      <c r="P172" s="16"/>
      <c r="Q172" s="16"/>
      <c r="R172" s="16"/>
      <c r="S172" s="64">
        <f t="shared" si="19"/>
        <v>7</v>
      </c>
      <c r="T172" s="16"/>
      <c r="U172" s="57" t="e">
        <f t="shared" si="20"/>
        <v>#DIV/0!</v>
      </c>
      <c r="V172" s="47"/>
      <c r="Y172" s="29"/>
      <c r="Z172" s="29"/>
    </row>
    <row r="173" spans="1:26" x14ac:dyDescent="0.2">
      <c r="A173" s="5"/>
      <c r="B173" s="2"/>
      <c r="C173" s="2"/>
      <c r="D173" s="2"/>
      <c r="E173" s="25"/>
      <c r="F173" s="2"/>
      <c r="G173" s="12"/>
      <c r="H173" s="74"/>
      <c r="I173" s="19">
        <v>314</v>
      </c>
      <c r="J173" s="16"/>
      <c r="K173" s="76">
        <f>'02 ABRIL (JUEVES)'!M173</f>
        <v>570323.49999999977</v>
      </c>
      <c r="L173" s="16"/>
      <c r="M173" s="107">
        <f t="shared" si="18"/>
        <v>570323.49999999977</v>
      </c>
      <c r="N173" s="16"/>
      <c r="O173" s="106"/>
      <c r="P173" s="16"/>
      <c r="Q173" s="16"/>
      <c r="R173" s="16"/>
      <c r="S173" s="64">
        <f t="shared" si="19"/>
        <v>7</v>
      </c>
      <c r="T173" s="16"/>
      <c r="U173" s="57" t="e">
        <f t="shared" si="20"/>
        <v>#DIV/0!</v>
      </c>
      <c r="V173" s="47"/>
      <c r="Y173" s="28"/>
      <c r="Z173" s="28"/>
    </row>
    <row r="174" spans="1:26" x14ac:dyDescent="0.2">
      <c r="A174" s="5"/>
      <c r="B174" s="2"/>
      <c r="C174" s="2"/>
      <c r="D174" s="2"/>
      <c r="E174" s="25"/>
      <c r="F174" s="2"/>
      <c r="G174" s="12"/>
      <c r="H174" s="74"/>
      <c r="I174" s="19">
        <v>315</v>
      </c>
      <c r="J174" s="16"/>
      <c r="K174" s="76">
        <f>'02 ABRIL (JUEVES)'!M174</f>
        <v>548326.29999999935</v>
      </c>
      <c r="L174" s="16"/>
      <c r="M174" s="107">
        <f t="shared" si="18"/>
        <v>548326.29999999935</v>
      </c>
      <c r="N174" s="16"/>
      <c r="O174" s="106"/>
      <c r="P174" s="16"/>
      <c r="Q174" s="16"/>
      <c r="R174" s="16"/>
      <c r="S174" s="64">
        <f t="shared" si="19"/>
        <v>7</v>
      </c>
      <c r="T174" s="16"/>
      <c r="U174" s="57" t="e">
        <f t="shared" si="20"/>
        <v>#DIV/0!</v>
      </c>
      <c r="V174" s="47"/>
      <c r="Y174" s="29"/>
      <c r="Z174" s="29"/>
    </row>
    <row r="175" spans="1:26" x14ac:dyDescent="0.2">
      <c r="A175" s="5"/>
      <c r="B175" s="2"/>
      <c r="C175" s="2"/>
      <c r="D175" s="2"/>
      <c r="E175" s="25"/>
      <c r="F175" s="2"/>
      <c r="G175" s="12"/>
      <c r="H175" s="74"/>
      <c r="I175" s="19">
        <v>316</v>
      </c>
      <c r="J175" s="16"/>
      <c r="K175" s="76">
        <f>'02 ABRIL (JUEVES)'!M175</f>
        <v>570861.19999999949</v>
      </c>
      <c r="L175" s="16"/>
      <c r="M175" s="107">
        <f t="shared" si="18"/>
        <v>570861.19999999949</v>
      </c>
      <c r="N175" s="16"/>
      <c r="O175" s="106"/>
      <c r="P175" s="16"/>
      <c r="Q175" s="16"/>
      <c r="R175" s="16"/>
      <c r="S175" s="64">
        <f t="shared" si="19"/>
        <v>7</v>
      </c>
      <c r="T175" s="16"/>
      <c r="U175" s="57" t="e">
        <f t="shared" si="20"/>
        <v>#DIV/0!</v>
      </c>
      <c r="V175" s="47"/>
      <c r="Y175" s="29"/>
      <c r="Z175" s="29"/>
    </row>
    <row r="176" spans="1:26" x14ac:dyDescent="0.2">
      <c r="A176" s="5"/>
      <c r="B176" s="2"/>
      <c r="C176" s="2"/>
      <c r="D176" s="2"/>
      <c r="E176" s="25"/>
      <c r="F176" s="2"/>
      <c r="G176" s="12"/>
      <c r="H176" s="74"/>
      <c r="I176" s="19">
        <v>317</v>
      </c>
      <c r="J176" s="16"/>
      <c r="K176" s="76">
        <f>'02 ABRIL (JUEVES)'!M176</f>
        <v>349138.5</v>
      </c>
      <c r="L176" s="16"/>
      <c r="M176" s="107">
        <f t="shared" si="18"/>
        <v>349138.5</v>
      </c>
      <c r="N176" s="16"/>
      <c r="O176" s="106"/>
      <c r="P176" s="16"/>
      <c r="Q176" s="16"/>
      <c r="R176" s="16"/>
      <c r="S176" s="64">
        <f t="shared" si="19"/>
        <v>7</v>
      </c>
      <c r="T176" s="16"/>
      <c r="U176" s="57" t="e">
        <f t="shared" si="20"/>
        <v>#DIV/0!</v>
      </c>
      <c r="V176" s="47"/>
      <c r="Y176" s="29"/>
      <c r="Z176" s="29"/>
    </row>
    <row r="177" spans="1:26" x14ac:dyDescent="0.2">
      <c r="A177" s="5"/>
      <c r="B177" s="2"/>
      <c r="C177" s="2"/>
      <c r="D177" s="2"/>
      <c r="E177" s="25"/>
      <c r="F177" s="2"/>
      <c r="G177" s="12"/>
      <c r="H177" s="74"/>
      <c r="I177" s="19">
        <v>318</v>
      </c>
      <c r="J177" s="16"/>
      <c r="K177" s="76">
        <f>'02 ABRIL (JUEVES)'!M177</f>
        <v>368104.60000000003</v>
      </c>
      <c r="L177" s="16"/>
      <c r="M177" s="107">
        <f t="shared" si="18"/>
        <v>368104.60000000003</v>
      </c>
      <c r="N177" s="16"/>
      <c r="O177" s="106"/>
      <c r="P177" s="16"/>
      <c r="Q177" s="16"/>
      <c r="R177" s="16"/>
      <c r="S177" s="64">
        <f t="shared" si="19"/>
        <v>7</v>
      </c>
      <c r="T177" s="16"/>
      <c r="U177" s="57" t="e">
        <f t="shared" si="20"/>
        <v>#DIV/0!</v>
      </c>
      <c r="V177" s="47"/>
      <c r="Y177" s="29"/>
      <c r="Z177" s="29"/>
    </row>
    <row r="178" spans="1:26" x14ac:dyDescent="0.2">
      <c r="A178" s="5"/>
      <c r="B178" s="2"/>
      <c r="C178" s="2"/>
      <c r="D178" s="2"/>
      <c r="E178" s="25"/>
      <c r="F178" s="2"/>
      <c r="G178" s="12"/>
      <c r="H178" s="74"/>
      <c r="I178" s="19">
        <v>319</v>
      </c>
      <c r="J178" s="16"/>
      <c r="K178" s="76">
        <f>'02 ABRIL (JUEVES)'!M178</f>
        <v>377854</v>
      </c>
      <c r="L178" s="16"/>
      <c r="M178" s="107">
        <f t="shared" si="18"/>
        <v>377854</v>
      </c>
      <c r="N178" s="16"/>
      <c r="O178" s="106"/>
      <c r="P178" s="16"/>
      <c r="Q178" s="16"/>
      <c r="R178" s="16"/>
      <c r="S178" s="64">
        <f t="shared" si="19"/>
        <v>7</v>
      </c>
      <c r="T178" s="16"/>
      <c r="U178" s="57" t="e">
        <f t="shared" si="20"/>
        <v>#DIV/0!</v>
      </c>
      <c r="V178" s="47"/>
      <c r="Y178" s="29"/>
      <c r="Z178" s="29"/>
    </row>
    <row r="179" spans="1:26" x14ac:dyDescent="0.2">
      <c r="A179" s="5"/>
      <c r="B179" s="2"/>
      <c r="C179" s="2"/>
      <c r="D179" s="2"/>
      <c r="E179" s="25"/>
      <c r="F179" s="2"/>
      <c r="G179" s="12"/>
      <c r="H179" s="74"/>
      <c r="I179" s="19">
        <v>320</v>
      </c>
      <c r="J179" s="16"/>
      <c r="K179" s="76">
        <f>'02 ABRIL (JUEVES)'!M179</f>
        <v>360498</v>
      </c>
      <c r="L179" s="16"/>
      <c r="M179" s="107">
        <f t="shared" si="18"/>
        <v>360498</v>
      </c>
      <c r="N179" s="16"/>
      <c r="O179" s="106"/>
      <c r="P179" s="16"/>
      <c r="Q179" s="16"/>
      <c r="R179" s="16"/>
      <c r="S179" s="64">
        <f t="shared" si="19"/>
        <v>7</v>
      </c>
      <c r="T179" s="16"/>
      <c r="U179" s="57" t="e">
        <f t="shared" si="20"/>
        <v>#DIV/0!</v>
      </c>
      <c r="V179" s="47"/>
      <c r="Y179" s="28"/>
      <c r="Z179" s="28"/>
    </row>
    <row r="180" spans="1:26" ht="13.5" thickBot="1" x14ac:dyDescent="0.25">
      <c r="G180"/>
      <c r="H180" s="58"/>
      <c r="I180"/>
      <c r="J180"/>
      <c r="K180" s="58"/>
      <c r="L180"/>
      <c r="M180" s="58"/>
      <c r="N180"/>
      <c r="O180" s="58"/>
      <c r="P180"/>
      <c r="Q180" s="58"/>
      <c r="R180"/>
      <c r="S180" s="7"/>
      <c r="T180" s="16"/>
      <c r="U180" s="7"/>
      <c r="V180" s="47"/>
      <c r="Y180" s="29"/>
      <c r="Z180" s="29"/>
    </row>
    <row r="181" spans="1:26" ht="13.5" thickBot="1" x14ac:dyDescent="0.25">
      <c r="A181" s="34"/>
      <c r="H181" s="8"/>
      <c r="I181" s="151"/>
      <c r="J181" s="151"/>
      <c r="K181" s="58"/>
      <c r="L181"/>
      <c r="M181" s="58"/>
      <c r="N181"/>
      <c r="O181" s="58"/>
      <c r="P181"/>
      <c r="Q181" s="58"/>
      <c r="R181"/>
      <c r="S181" s="58"/>
      <c r="T181" s="16"/>
      <c r="U181" s="15" t="e">
        <f>AVERAGE(U158:U179)</f>
        <v>#DIV/0!</v>
      </c>
      <c r="V181" s="47"/>
      <c r="Y181" s="28"/>
      <c r="Z181" s="28"/>
    </row>
    <row r="182" spans="1:26" x14ac:dyDescent="0.2">
      <c r="A182" s="34"/>
      <c r="H182" s="8"/>
      <c r="I182" s="100"/>
      <c r="J182" s="100"/>
      <c r="K182" s="58"/>
      <c r="L182"/>
      <c r="M182" s="58"/>
      <c r="N182"/>
      <c r="O182" s="58"/>
      <c r="P182"/>
      <c r="Q182" s="58"/>
      <c r="R182"/>
      <c r="S182" s="30"/>
      <c r="T182" s="30"/>
      <c r="U182" s="30"/>
      <c r="V182" s="30"/>
      <c r="Y182" s="29"/>
      <c r="Z182" s="29"/>
    </row>
    <row r="183" spans="1:26" ht="12" customHeight="1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K183" s="58"/>
      <c r="L183"/>
      <c r="M183" s="58"/>
      <c r="N183"/>
      <c r="O183" s="58"/>
      <c r="P183"/>
      <c r="Q183" s="58"/>
      <c r="R183"/>
      <c r="S183" s="30"/>
      <c r="T183" s="30"/>
      <c r="U183" s="30"/>
      <c r="V183" s="30"/>
      <c r="W183"/>
      <c r="X183"/>
      <c r="Y183" s="109"/>
      <c r="Z183" s="109"/>
    </row>
    <row r="184" spans="1:26" ht="12" customHeight="1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I184"/>
      <c r="J184"/>
      <c r="K184" s="108"/>
      <c r="L184"/>
      <c r="M184" s="108"/>
      <c r="N184"/>
      <c r="O184" s="108"/>
      <c r="P184"/>
      <c r="Q184" s="77" t="e">
        <f>AVERAGE(K184,M184,O184)</f>
        <v>#DIV/0!</v>
      </c>
      <c r="R184" s="13"/>
      <c r="S184"/>
      <c r="T184"/>
      <c r="U184"/>
      <c r="V184" s="14">
        <f>AVERAGE(S189:S190)</f>
        <v>8.5</v>
      </c>
      <c r="W184"/>
      <c r="X184"/>
      <c r="Y184" s="110"/>
      <c r="Z184" s="110"/>
    </row>
    <row r="185" spans="1:26" ht="12" customHeight="1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L185"/>
      <c r="M185" s="111"/>
      <c r="N185"/>
      <c r="O185" s="111"/>
      <c r="P185"/>
      <c r="Q185" s="77" t="e">
        <f>AVERAGE(K185,M185,O185)</f>
        <v>#DIV/0!</v>
      </c>
      <c r="R185" s="13"/>
      <c r="S185" s="13" t="s">
        <v>17</v>
      </c>
      <c r="T185"/>
      <c r="U185" s="62"/>
      <c r="V185" s="103">
        <f>COUNT(S189:S190)</f>
        <v>2</v>
      </c>
      <c r="W185"/>
      <c r="X185"/>
      <c r="Y185" s="109"/>
      <c r="Z185" s="109"/>
    </row>
    <row r="186" spans="1:26" ht="12" customHeight="1" x14ac:dyDescent="0.2">
      <c r="A186"/>
      <c r="B186"/>
      <c r="C186"/>
      <c r="D186"/>
      <c r="E186" s="69"/>
      <c r="F186" s="69"/>
      <c r="G186" s="69"/>
      <c r="H186" s="13"/>
      <c r="I186"/>
      <c r="J186"/>
      <c r="K186" s="13"/>
      <c r="L186"/>
      <c r="M186"/>
      <c r="N186"/>
      <c r="O186"/>
      <c r="P186"/>
      <c r="Q186"/>
      <c r="R186" s="13"/>
      <c r="S186"/>
      <c r="T186"/>
      <c r="U186"/>
      <c r="V186" s="63"/>
      <c r="W186"/>
      <c r="X186"/>
      <c r="Y186" s="110"/>
      <c r="Z186" s="110"/>
    </row>
    <row r="187" spans="1:26" ht="12" customHeight="1" x14ac:dyDescent="0.2">
      <c r="A187" s="84"/>
      <c r="B187" s="89"/>
      <c r="C187" s="89"/>
      <c r="D187" s="89"/>
      <c r="E187"/>
      <c r="F187"/>
      <c r="G187"/>
      <c r="H187" s="58"/>
      <c r="I187"/>
      <c r="J187"/>
      <c r="K187" s="67" t="s">
        <v>38</v>
      </c>
      <c r="L187" s="33"/>
      <c r="M187" s="67" t="s">
        <v>38</v>
      </c>
      <c r="N187" s="8"/>
      <c r="O187" s="152" t="s">
        <v>36</v>
      </c>
      <c r="P187" s="8"/>
      <c r="Q187" s="58"/>
      <c r="R187"/>
      <c r="S187" s="112" t="s">
        <v>37</v>
      </c>
      <c r="T187"/>
      <c r="U187" s="152" t="s">
        <v>41</v>
      </c>
      <c r="V187"/>
      <c r="W187"/>
      <c r="X187"/>
      <c r="Y187" s="109"/>
      <c r="Z187" s="109"/>
    </row>
    <row r="188" spans="1:26" ht="12" customHeight="1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J188"/>
      <c r="K188" s="68" t="s">
        <v>39</v>
      </c>
      <c r="L188" s="32"/>
      <c r="M188" s="68" t="s">
        <v>40</v>
      </c>
      <c r="N188"/>
      <c r="O188" s="153"/>
      <c r="P188"/>
      <c r="Q188" s="58"/>
      <c r="R188" s="58"/>
      <c r="S188" s="65">
        <v>8.5</v>
      </c>
      <c r="T188" s="58"/>
      <c r="U188" s="153"/>
      <c r="V188" s="58"/>
      <c r="W188"/>
      <c r="X188"/>
      <c r="Y188" s="110"/>
      <c r="Z188" s="110"/>
    </row>
    <row r="189" spans="1:26" ht="12" customHeight="1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>
        <f>'02 ABRIL (JUEVES)'!M216</f>
        <v>531718</v>
      </c>
      <c r="L189" s="16"/>
      <c r="M189" s="107">
        <f t="shared" ref="M189:M190" si="21">K189+O189</f>
        <v>531718</v>
      </c>
      <c r="N189" s="16"/>
      <c r="O189" s="106"/>
      <c r="P189" s="16"/>
      <c r="Q189"/>
      <c r="R189"/>
      <c r="S189" s="95">
        <f t="shared" ref="S189" si="22">+S188</f>
        <v>8.5</v>
      </c>
      <c r="T189" s="58"/>
      <c r="U189" s="57" t="e">
        <f t="shared" ref="U189:U190" si="23">O189/(H189*60*S189)*100000</f>
        <v>#DIV/0!</v>
      </c>
      <c r="V189" s="58"/>
      <c r="W189"/>
      <c r="X189"/>
      <c r="Y189" s="109"/>
      <c r="Z189" s="109"/>
    </row>
    <row r="190" spans="1:26" ht="12" customHeight="1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>
        <f>'02 ABRIL (JUEVES)'!M217</f>
        <v>607913</v>
      </c>
      <c r="L190" s="16"/>
      <c r="M190" s="107">
        <f t="shared" si="21"/>
        <v>607913</v>
      </c>
      <c r="N190" s="16"/>
      <c r="O190" s="106"/>
      <c r="P190" s="16"/>
      <c r="Q190"/>
      <c r="R190"/>
      <c r="S190" s="95">
        <f>+S188</f>
        <v>8.5</v>
      </c>
      <c r="T190" s="58"/>
      <c r="U190" s="57" t="e">
        <f t="shared" si="23"/>
        <v>#DIV/0!</v>
      </c>
      <c r="V190" s="58"/>
      <c r="W190"/>
      <c r="X190"/>
      <c r="Y190" s="110"/>
      <c r="Z190" s="110"/>
    </row>
    <row r="191" spans="1:26" ht="12" customHeight="1" thickBot="1" x14ac:dyDescent="0.25">
      <c r="A191"/>
      <c r="B191"/>
      <c r="C191"/>
      <c r="D191"/>
      <c r="E191"/>
      <c r="F191"/>
      <c r="G191"/>
      <c r="H191" s="58"/>
      <c r="I191"/>
      <c r="J191"/>
      <c r="K191" s="58"/>
      <c r="L191"/>
      <c r="M191" s="58"/>
      <c r="N191"/>
      <c r="O191" s="58"/>
      <c r="P191"/>
      <c r="Q191" s="58"/>
      <c r="R191"/>
      <c r="S191" s="32"/>
      <c r="T191" s="32"/>
      <c r="U191" s="32"/>
      <c r="V191" s="32"/>
      <c r="W191"/>
      <c r="X191"/>
      <c r="Y191" s="109"/>
      <c r="Z191" s="109"/>
    </row>
    <row r="192" spans="1:26" ht="12" customHeight="1" thickBot="1" x14ac:dyDescent="0.25">
      <c r="A192"/>
      <c r="B192"/>
      <c r="C192"/>
      <c r="D192"/>
      <c r="E192"/>
      <c r="F192"/>
      <c r="G192"/>
      <c r="H192" s="58"/>
      <c r="I192"/>
      <c r="J192"/>
      <c r="K192" s="58"/>
      <c r="L192"/>
      <c r="M192" s="58"/>
      <c r="N192"/>
      <c r="O192" s="58"/>
      <c r="P192"/>
      <c r="Q192" s="58"/>
      <c r="R192"/>
      <c r="S192" s="58"/>
      <c r="T192" s="58"/>
      <c r="U192" s="15" t="e">
        <f>AVERAGE(U189:U190)</f>
        <v>#DIV/0!</v>
      </c>
      <c r="V192" s="58"/>
      <c r="W192"/>
      <c r="X192"/>
      <c r="Y192" s="110"/>
      <c r="Z192" s="110"/>
    </row>
    <row r="193" spans="1:26" ht="12" customHeight="1" x14ac:dyDescent="0.2">
      <c r="A193"/>
      <c r="B193"/>
      <c r="C193"/>
      <c r="D193"/>
      <c r="E193"/>
      <c r="F193"/>
      <c r="G193"/>
      <c r="H193" s="58"/>
      <c r="I193"/>
      <c r="J193"/>
      <c r="K193" s="58"/>
      <c r="L193"/>
      <c r="M193" s="58"/>
      <c r="N193"/>
      <c r="O193" s="58"/>
      <c r="P193"/>
      <c r="Q193" s="58"/>
      <c r="R193"/>
      <c r="S193"/>
      <c r="T193"/>
      <c r="U193"/>
      <c r="V193"/>
      <c r="W193"/>
      <c r="X193"/>
      <c r="Y193" s="109"/>
      <c r="Z193" s="109"/>
    </row>
    <row r="194" spans="1:26" ht="12" customHeight="1" x14ac:dyDescent="0.2">
      <c r="A194"/>
      <c r="B194"/>
      <c r="C194"/>
      <c r="D194"/>
      <c r="E194"/>
      <c r="F194"/>
      <c r="G194"/>
      <c r="H194" s="58"/>
      <c r="I194"/>
      <c r="J194"/>
      <c r="K194" s="58"/>
      <c r="L194"/>
      <c r="M194" s="58"/>
      <c r="N194"/>
      <c r="O194" s="58"/>
      <c r="P194"/>
      <c r="Q194" s="58"/>
      <c r="R194"/>
      <c r="S194"/>
      <c r="T194"/>
      <c r="U194"/>
      <c r="V194"/>
      <c r="W194"/>
      <c r="X194"/>
      <c r="Y194" s="109"/>
      <c r="Z194" s="109"/>
    </row>
    <row r="195" spans="1:26" ht="12" customHeight="1" x14ac:dyDescent="0.2">
      <c r="A195"/>
      <c r="B195"/>
      <c r="C195"/>
      <c r="D195"/>
      <c r="E195"/>
      <c r="F195"/>
      <c r="G195"/>
      <c r="H195" s="58"/>
      <c r="I195"/>
      <c r="J195"/>
      <c r="K195" s="58"/>
      <c r="L195"/>
      <c r="M195" s="58"/>
      <c r="N195"/>
      <c r="O195" s="58"/>
      <c r="P195"/>
      <c r="Q195" s="58"/>
      <c r="R195"/>
      <c r="S195"/>
      <c r="T195"/>
      <c r="U195"/>
      <c r="V195"/>
      <c r="W195"/>
      <c r="X195"/>
      <c r="Y195"/>
      <c r="Z195"/>
    </row>
    <row r="196" spans="1:26" ht="15.75" x14ac:dyDescent="0.2">
      <c r="A196" s="174" t="s">
        <v>0</v>
      </c>
      <c r="B196" s="174"/>
      <c r="C196" s="174"/>
      <c r="D196" s="174"/>
      <c r="E196" s="174"/>
      <c r="F196" s="174"/>
      <c r="G196" s="174"/>
      <c r="H196" s="174"/>
      <c r="I196" s="174"/>
      <c r="J196" s="174"/>
      <c r="K196" s="174"/>
      <c r="L196" s="174"/>
      <c r="M196" s="174"/>
      <c r="N196" s="174"/>
      <c r="O196" s="174"/>
      <c r="P196" s="174"/>
      <c r="Q196" s="174"/>
      <c r="R196" s="174"/>
      <c r="S196" s="174"/>
      <c r="T196" s="174"/>
      <c r="U196" s="174"/>
      <c r="V196" s="174"/>
      <c r="W196" s="174"/>
      <c r="X196" s="174"/>
      <c r="Y196" s="174"/>
      <c r="Z196" s="174"/>
    </row>
    <row r="197" spans="1:26" x14ac:dyDescent="0.2">
      <c r="A197" s="34" t="s">
        <v>2</v>
      </c>
      <c r="B197" s="34" t="s">
        <v>13</v>
      </c>
      <c r="C197" s="34"/>
      <c r="D197" s="34"/>
      <c r="E197" s="34"/>
      <c r="F197" s="34"/>
      <c r="G197" s="175"/>
      <c r="H197" s="175"/>
      <c r="I197" s="175"/>
      <c r="J197" s="34"/>
      <c r="K197" s="56" t="s">
        <v>14</v>
      </c>
      <c r="L197" s="34"/>
      <c r="M197" s="56"/>
      <c r="N197" s="175"/>
      <c r="O197" s="175"/>
      <c r="P197" s="175"/>
      <c r="Q197" s="175"/>
      <c r="R197" s="34" t="s">
        <v>26</v>
      </c>
      <c r="S197" s="176"/>
      <c r="T197" s="175"/>
      <c r="U197" s="175"/>
      <c r="W197" s="34" t="s">
        <v>12</v>
      </c>
      <c r="X197" s="34"/>
      <c r="Y197" s="177"/>
      <c r="Z197" s="177"/>
    </row>
    <row r="198" spans="1:26" ht="13.5" thickBot="1" x14ac:dyDescent="0.25">
      <c r="B198" s="35"/>
      <c r="C198" s="35"/>
      <c r="D198" s="35"/>
      <c r="E198" s="35"/>
      <c r="F198" s="35"/>
      <c r="G198" s="35"/>
      <c r="H198" s="35"/>
      <c r="I198" s="35"/>
      <c r="J198" s="35"/>
      <c r="K198" s="50"/>
      <c r="L198" s="35"/>
      <c r="M198" s="50"/>
      <c r="N198" s="35"/>
      <c r="O198" s="50"/>
      <c r="P198" s="35"/>
      <c r="Q198" s="50"/>
      <c r="R198" s="35"/>
      <c r="S198" s="35"/>
      <c r="T198" s="35"/>
      <c r="U198" s="35"/>
      <c r="V198" s="35"/>
      <c r="W198" s="35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54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6"/>
    </row>
    <row r="201" spans="1:26" x14ac:dyDescent="0.2">
      <c r="A201" s="157"/>
      <c r="B201" s="158"/>
      <c r="C201" s="158"/>
      <c r="D201" s="158"/>
      <c r="E201" s="158"/>
      <c r="F201" s="158"/>
      <c r="G201" s="158"/>
      <c r="H201" s="158"/>
      <c r="I201" s="158"/>
      <c r="J201" s="158"/>
      <c r="K201" s="158"/>
      <c r="L201" s="158"/>
      <c r="M201" s="158"/>
      <c r="N201" s="158"/>
      <c r="O201" s="158"/>
      <c r="P201" s="158"/>
      <c r="Q201" s="158"/>
      <c r="R201" s="158"/>
      <c r="S201" s="158"/>
      <c r="T201" s="158"/>
      <c r="U201" s="158"/>
      <c r="V201" s="158"/>
      <c r="W201" s="158"/>
      <c r="X201" s="158"/>
      <c r="Y201" s="158"/>
      <c r="Z201" s="159"/>
    </row>
    <row r="202" spans="1:26" ht="13.5" thickBot="1" x14ac:dyDescent="0.25">
      <c r="A202" s="160"/>
      <c r="B202" s="161"/>
      <c r="C202" s="161"/>
      <c r="D202" s="161"/>
      <c r="E202" s="161"/>
      <c r="F202" s="161"/>
      <c r="G202" s="161"/>
      <c r="H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2"/>
    </row>
    <row r="203" spans="1:26" x14ac:dyDescent="0.2">
      <c r="A203" s="79" t="s">
        <v>4</v>
      </c>
      <c r="B203" s="75"/>
      <c r="C203" s="75"/>
      <c r="D203" s="75"/>
      <c r="E203" s="75"/>
      <c r="F203" s="75"/>
      <c r="G203" s="7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</row>
    <row r="204" spans="1:26" ht="13.5" thickBot="1" x14ac:dyDescent="0.25">
      <c r="A204" s="80"/>
      <c r="B204" s="36"/>
      <c r="C204" s="36"/>
      <c r="D204" s="36"/>
      <c r="E204" s="36"/>
      <c r="F204" s="36"/>
      <c r="G204" s="36"/>
      <c r="H204" s="36"/>
      <c r="I204" s="36"/>
      <c r="J204" s="36"/>
      <c r="K204" s="51"/>
      <c r="L204" s="36"/>
      <c r="M204" s="51"/>
      <c r="N204" s="36"/>
      <c r="O204" s="51"/>
      <c r="P204" s="36"/>
      <c r="Q204" s="51"/>
      <c r="R204" s="36"/>
      <c r="S204" s="36"/>
      <c r="T204" s="36"/>
      <c r="U204" s="36"/>
      <c r="V204" s="36"/>
      <c r="W204" s="36"/>
      <c r="X204" s="36"/>
    </row>
    <row r="205" spans="1:26" x14ac:dyDescent="0.2">
      <c r="A205" s="37" t="s">
        <v>9</v>
      </c>
      <c r="B205" s="163"/>
      <c r="C205" s="163"/>
      <c r="D205" s="163"/>
      <c r="E205" s="163"/>
      <c r="F205" s="163"/>
      <c r="G205" s="163"/>
      <c r="H205" s="163"/>
      <c r="I205" s="163"/>
      <c r="J205" s="163"/>
      <c r="K205" s="163"/>
      <c r="L205" s="163"/>
      <c r="M205" s="163"/>
      <c r="N205" s="163"/>
      <c r="O205" s="163"/>
      <c r="P205" s="163"/>
      <c r="Q205" s="163"/>
      <c r="R205" s="163"/>
      <c r="S205" s="163"/>
      <c r="T205" s="163"/>
      <c r="U205" s="163"/>
      <c r="V205" s="163"/>
      <c r="W205" s="164"/>
    </row>
    <row r="206" spans="1:26" x14ac:dyDescent="0.2">
      <c r="A206" s="39"/>
      <c r="B206" s="165"/>
      <c r="C206" s="165"/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165"/>
      <c r="R206" s="165"/>
      <c r="S206" s="165"/>
      <c r="T206" s="165"/>
      <c r="U206" s="165"/>
      <c r="V206" s="165"/>
      <c r="W206" s="166"/>
    </row>
    <row r="207" spans="1:26" ht="13.5" thickBot="1" x14ac:dyDescent="0.25">
      <c r="A207" s="40"/>
      <c r="B207" s="167"/>
      <c r="C207" s="167"/>
      <c r="D207" s="167"/>
      <c r="E207" s="167"/>
      <c r="F207" s="167"/>
      <c r="G207" s="167"/>
      <c r="H207" s="167"/>
      <c r="I207" s="167"/>
      <c r="J207" s="167"/>
      <c r="K207" s="167"/>
      <c r="L207" s="167"/>
      <c r="M207" s="167"/>
      <c r="N207" s="167"/>
      <c r="O207" s="167"/>
      <c r="P207" s="167"/>
      <c r="Q207" s="167"/>
      <c r="R207" s="167"/>
      <c r="S207" s="167"/>
      <c r="T207" s="167"/>
      <c r="U207" s="167"/>
      <c r="V207" s="167"/>
      <c r="W207" s="168"/>
    </row>
    <row r="208" spans="1:26" ht="13.5" thickBot="1" x14ac:dyDescent="0.25">
      <c r="A208" s="73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1"/>
      <c r="K208" s="52"/>
      <c r="L208" s="101"/>
      <c r="M208" s="53"/>
      <c r="N208" s="101"/>
      <c r="O208" s="53"/>
      <c r="P208" s="101"/>
      <c r="Q208" s="52"/>
      <c r="R208" s="101"/>
      <c r="S208" s="101"/>
      <c r="T208" s="101"/>
      <c r="U208" s="101"/>
      <c r="V208" s="102"/>
      <c r="W208" s="101"/>
    </row>
    <row r="209" spans="1:26" ht="13.5" thickBot="1" x14ac:dyDescent="0.25">
      <c r="A209" s="59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I209"/>
      <c r="K209" s="54"/>
      <c r="M209" s="54"/>
      <c r="O209" s="54"/>
      <c r="P209"/>
      <c r="Q209" s="77" t="e">
        <f>AVERAGE(K209,M209,O209)</f>
        <v>#DIV/0!</v>
      </c>
      <c r="R209" s="13"/>
      <c r="S209"/>
      <c r="T209"/>
      <c r="U209"/>
      <c r="V209" s="14">
        <f>AVERAGE(S214:S219)</f>
        <v>8.5</v>
      </c>
      <c r="W209"/>
      <c r="X209"/>
    </row>
    <row r="210" spans="1:26" ht="13.5" thickBot="1" x14ac:dyDescent="0.25">
      <c r="A210" s="59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41"/>
      <c r="K210" s="55"/>
      <c r="M210" s="55"/>
      <c r="O210" s="55"/>
      <c r="P210"/>
      <c r="Q210" s="77" t="e">
        <f>AVERAGE(K210,M210,O210)</f>
        <v>#DIV/0!</v>
      </c>
      <c r="R210" s="13"/>
      <c r="S210" s="13" t="s">
        <v>17</v>
      </c>
      <c r="T210"/>
      <c r="U210" s="62"/>
      <c r="V210" s="103">
        <f>COUNT(S214:S219)</f>
        <v>6</v>
      </c>
      <c r="W210"/>
      <c r="X210"/>
      <c r="Y210" s="26"/>
      <c r="Z210" s="26"/>
    </row>
    <row r="211" spans="1:26" x14ac:dyDescent="0.2">
      <c r="A211" s="59"/>
      <c r="E211" s="41"/>
      <c r="F211" s="69"/>
      <c r="G211" s="69"/>
      <c r="H211" s="69"/>
      <c r="I211" s="69"/>
      <c r="J211" s="41"/>
      <c r="K211" s="13"/>
      <c r="L211"/>
      <c r="M211"/>
      <c r="N211"/>
      <c r="O211" s="24"/>
      <c r="P211"/>
      <c r="Q211"/>
      <c r="R211" s="13"/>
      <c r="S211"/>
      <c r="T211"/>
      <c r="U211"/>
      <c r="V211" s="63"/>
      <c r="X211"/>
      <c r="Y211" s="26"/>
      <c r="Z211" s="26"/>
    </row>
    <row r="212" spans="1:26" x14ac:dyDescent="0.2">
      <c r="A212" s="59"/>
      <c r="B212" s="27"/>
      <c r="C212" s="27"/>
      <c r="D212" s="27"/>
      <c r="F212"/>
      <c r="G212"/>
      <c r="H212" s="58"/>
      <c r="I212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61" t="s">
        <v>37</v>
      </c>
      <c r="U212" s="152" t="s">
        <v>41</v>
      </c>
      <c r="W212" s="169" t="s">
        <v>43</v>
      </c>
      <c r="Y212" s="17"/>
      <c r="Z212" s="17"/>
    </row>
    <row r="213" spans="1:26" ht="13.5" thickBot="1" x14ac:dyDescent="0.25">
      <c r="A213" s="42" t="s">
        <v>15</v>
      </c>
      <c r="B213" s="43" t="s">
        <v>18</v>
      </c>
      <c r="C213" s="43" t="s">
        <v>19</v>
      </c>
      <c r="D213" s="43" t="s">
        <v>20</v>
      </c>
      <c r="E213" s="42" t="s">
        <v>10</v>
      </c>
      <c r="F213" s="44"/>
      <c r="G213" s="44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N213"/>
      <c r="O213" s="153"/>
      <c r="P213"/>
      <c r="S213" s="65">
        <v>8.5</v>
      </c>
      <c r="U213" s="153"/>
      <c r="W213" s="170"/>
      <c r="Y213" s="27"/>
      <c r="Z213" s="27"/>
    </row>
    <row r="214" spans="1:26" ht="13.5" thickTop="1" x14ac:dyDescent="0.2">
      <c r="A214" s="5"/>
      <c r="B214" s="2"/>
      <c r="C214" s="2"/>
      <c r="D214" s="2"/>
      <c r="E214" s="25"/>
      <c r="F214" s="2"/>
      <c r="G214" s="2"/>
      <c r="H214" s="74"/>
      <c r="I214" s="19">
        <v>207</v>
      </c>
      <c r="J214" s="16"/>
      <c r="K214" s="76">
        <f>'02 ABRIL (JUEVES)'!M214</f>
        <v>491732.6</v>
      </c>
      <c r="L214" s="16"/>
      <c r="M214" s="107">
        <f>K214+O214</f>
        <v>491732.6</v>
      </c>
      <c r="N214" s="16"/>
      <c r="O214" s="106"/>
      <c r="P214" s="16"/>
      <c r="R214" s="16"/>
      <c r="S214" s="95">
        <f t="shared" ref="S214:S219" si="24">+S213</f>
        <v>8.5</v>
      </c>
      <c r="T214" s="16"/>
      <c r="U214" s="57" t="e">
        <f t="shared" ref="U214:U219" si="25">O214/(H214*60*S214)*100000</f>
        <v>#DIV/0!</v>
      </c>
      <c r="V214" s="16"/>
      <c r="W214" s="18"/>
      <c r="Y214" s="28"/>
      <c r="Z214" s="28"/>
    </row>
    <row r="215" spans="1:26" x14ac:dyDescent="0.2">
      <c r="A215" s="5"/>
      <c r="B215" s="2"/>
      <c r="C215" s="2"/>
      <c r="D215" s="2"/>
      <c r="E215" s="25"/>
      <c r="F215" s="2"/>
      <c r="G215" s="2"/>
      <c r="H215" s="74"/>
      <c r="I215" s="19">
        <v>208</v>
      </c>
      <c r="J215" s="16"/>
      <c r="K215" s="76">
        <f>'02 ABRIL (JUEVES)'!M215</f>
        <v>550403</v>
      </c>
      <c r="L215" s="16"/>
      <c r="M215" s="107">
        <f t="shared" ref="M215:M219" si="26">K215+O215</f>
        <v>550403</v>
      </c>
      <c r="N215" s="16"/>
      <c r="O215" s="106"/>
      <c r="P215" s="16"/>
      <c r="R215" s="16"/>
      <c r="S215" s="95">
        <f t="shared" si="24"/>
        <v>8.5</v>
      </c>
      <c r="T215" s="16"/>
      <c r="U215" s="57" t="e">
        <f t="shared" si="25"/>
        <v>#DIV/0!</v>
      </c>
      <c r="V215" s="16"/>
      <c r="W215" s="18"/>
      <c r="Y215" s="28"/>
      <c r="Z215" s="28"/>
    </row>
    <row r="216" spans="1:26" x14ac:dyDescent="0.2">
      <c r="A216" s="5"/>
      <c r="B216" s="2"/>
      <c r="C216" s="2"/>
      <c r="D216" s="2"/>
      <c r="E216" s="25"/>
      <c r="F216" s="2"/>
      <c r="G216" s="2"/>
      <c r="H216" s="74"/>
      <c r="I216" s="19">
        <v>209</v>
      </c>
      <c r="J216" s="16"/>
      <c r="K216" s="76">
        <f>'02 ABRIL (JUEVES)'!M216</f>
        <v>531718</v>
      </c>
      <c r="L216" s="16"/>
      <c r="M216" s="107">
        <f t="shared" si="26"/>
        <v>531718</v>
      </c>
      <c r="N216" s="16"/>
      <c r="O216" s="106"/>
      <c r="P216" s="16"/>
      <c r="R216" s="16"/>
      <c r="S216" s="95">
        <f t="shared" si="24"/>
        <v>8.5</v>
      </c>
      <c r="T216" s="16"/>
      <c r="U216" s="57" t="e">
        <f t="shared" si="25"/>
        <v>#DIV/0!</v>
      </c>
      <c r="V216" s="16"/>
      <c r="W216" s="18"/>
      <c r="Y216" s="29"/>
      <c r="Z216" s="29"/>
    </row>
    <row r="217" spans="1:26" x14ac:dyDescent="0.2">
      <c r="A217" s="5"/>
      <c r="B217" s="2"/>
      <c r="C217" s="2"/>
      <c r="D217" s="2"/>
      <c r="E217" s="25"/>
      <c r="F217" s="2"/>
      <c r="G217" s="2"/>
      <c r="H217" s="74"/>
      <c r="I217" s="19">
        <v>210</v>
      </c>
      <c r="J217" s="16"/>
      <c r="K217" s="76">
        <f>'02 ABRIL (JUEVES)'!M217</f>
        <v>607913</v>
      </c>
      <c r="L217" s="16"/>
      <c r="M217" s="107">
        <f t="shared" si="26"/>
        <v>607913</v>
      </c>
      <c r="N217" s="16"/>
      <c r="O217" s="106"/>
      <c r="P217" s="16"/>
      <c r="R217" s="16"/>
      <c r="S217" s="95">
        <f t="shared" si="24"/>
        <v>8.5</v>
      </c>
      <c r="T217" s="16"/>
      <c r="U217" s="57" t="e">
        <f t="shared" si="25"/>
        <v>#DIV/0!</v>
      </c>
      <c r="V217" s="16"/>
      <c r="W217" s="18"/>
      <c r="Y217" s="28"/>
      <c r="Z217" s="28"/>
    </row>
    <row r="218" spans="1:26" x14ac:dyDescent="0.2">
      <c r="A218" s="5"/>
      <c r="B218" s="2"/>
      <c r="C218" s="2"/>
      <c r="D218" s="2"/>
      <c r="E218" s="25"/>
      <c r="F218" s="2"/>
      <c r="G218" s="2"/>
      <c r="H218" s="74"/>
      <c r="I218" s="19">
        <v>211</v>
      </c>
      <c r="J218" s="16"/>
      <c r="K218" s="76">
        <f>'02 ABRIL (JUEVES)'!M218</f>
        <v>659482</v>
      </c>
      <c r="L218" s="16"/>
      <c r="M218" s="107">
        <f t="shared" si="26"/>
        <v>659482</v>
      </c>
      <c r="N218" s="16"/>
      <c r="O218" s="106"/>
      <c r="P218" s="16"/>
      <c r="R218" s="16"/>
      <c r="S218" s="95">
        <f t="shared" si="24"/>
        <v>8.5</v>
      </c>
      <c r="T218" s="16"/>
      <c r="U218" s="57" t="e">
        <f t="shared" si="25"/>
        <v>#DIV/0!</v>
      </c>
      <c r="V218" s="16"/>
      <c r="W218" s="18"/>
      <c r="Y218" s="29"/>
      <c r="Z218" s="29"/>
    </row>
    <row r="219" spans="1:26" x14ac:dyDescent="0.2">
      <c r="A219" s="5"/>
      <c r="B219" s="2"/>
      <c r="C219" s="2"/>
      <c r="D219" s="2"/>
      <c r="E219" s="25"/>
      <c r="F219" s="2"/>
      <c r="G219" s="2"/>
      <c r="H219" s="74"/>
      <c r="I219" s="19">
        <v>212</v>
      </c>
      <c r="J219" s="16"/>
      <c r="K219" s="76">
        <f>'02 ABRIL (JUEVES)'!M219</f>
        <v>0</v>
      </c>
      <c r="L219" s="16"/>
      <c r="M219" s="107">
        <f t="shared" si="26"/>
        <v>0</v>
      </c>
      <c r="N219" s="16"/>
      <c r="O219" s="106"/>
      <c r="P219" s="16"/>
      <c r="R219" s="16"/>
      <c r="S219" s="95">
        <f t="shared" si="24"/>
        <v>8.5</v>
      </c>
      <c r="T219" s="16"/>
      <c r="U219" s="57" t="e">
        <f t="shared" si="25"/>
        <v>#DIV/0!</v>
      </c>
      <c r="V219" s="16"/>
      <c r="W219" s="1"/>
      <c r="Y219" s="28"/>
      <c r="Z219" s="28"/>
    </row>
    <row r="220" spans="1:26" ht="13.5" thickBot="1" x14ac:dyDescent="0.25">
      <c r="H220" s="58"/>
      <c r="I220"/>
      <c r="J220"/>
      <c r="K220" s="78"/>
      <c r="L220"/>
      <c r="M220" s="58"/>
      <c r="N220"/>
      <c r="O220" s="58"/>
      <c r="P220"/>
      <c r="Q220" s="58"/>
      <c r="R220"/>
      <c r="S220" s="97"/>
      <c r="T220" s="7"/>
      <c r="U220" s="7"/>
      <c r="V220" s="58"/>
      <c r="W220" s="58"/>
    </row>
    <row r="221" spans="1:26" ht="13.5" thickBot="1" x14ac:dyDescent="0.25">
      <c r="A221" s="34"/>
      <c r="H221" s="8"/>
      <c r="I221" s="151"/>
      <c r="J221" s="151"/>
      <c r="K221" s="58"/>
      <c r="L221"/>
      <c r="M221" s="58"/>
      <c r="N221"/>
      <c r="O221" s="58"/>
      <c r="P221"/>
      <c r="Q221" s="58"/>
      <c r="R221"/>
      <c r="S221" s="97"/>
      <c r="T221" s="58"/>
      <c r="U221" s="15" t="e">
        <f>AVERAGE(U214:U219)</f>
        <v>#DIV/0!</v>
      </c>
      <c r="V221" s="58"/>
      <c r="W221" s="15" t="e">
        <f>AVERAGE(W214:W219)</f>
        <v>#DIV/0!</v>
      </c>
    </row>
    <row r="222" spans="1:26" x14ac:dyDescent="0.2">
      <c r="A222" s="34"/>
      <c r="G222"/>
      <c r="H222" s="4"/>
      <c r="I222"/>
      <c r="J222" s="100"/>
      <c r="K222" s="58"/>
      <c r="L222"/>
      <c r="M222" s="58"/>
      <c r="N222"/>
      <c r="O222" s="58"/>
      <c r="P222"/>
      <c r="Q222" s="58"/>
      <c r="R222"/>
      <c r="S222" s="30"/>
      <c r="T222" s="30"/>
      <c r="U222" s="30"/>
      <c r="V222" s="30"/>
      <c r="Z222" s="38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K223" s="58"/>
      <c r="L223"/>
      <c r="M223" s="58"/>
      <c r="N223"/>
      <c r="O223" s="58"/>
      <c r="P223"/>
      <c r="Q223" s="58"/>
      <c r="R223"/>
      <c r="S223" s="30"/>
      <c r="T223" s="30"/>
      <c r="U223" s="30"/>
      <c r="V223" s="30"/>
      <c r="W223"/>
      <c r="Y223" s="28"/>
      <c r="Z223" s="28"/>
    </row>
    <row r="224" spans="1:26" ht="13.5" thickBot="1" x14ac:dyDescent="0.25">
      <c r="A224" s="59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I224"/>
      <c r="K224" s="54"/>
      <c r="M224" s="54"/>
      <c r="O224" s="54"/>
      <c r="P224"/>
      <c r="Q224" s="77" t="e">
        <f>AVERAGE(K224,M224,O224)</f>
        <v>#DIV/0!</v>
      </c>
      <c r="R224" s="13"/>
      <c r="S224" s="32"/>
      <c r="T224"/>
      <c r="U224"/>
      <c r="V224" s="14">
        <f>AVERAGE(S229:S237)</f>
        <v>8.5</v>
      </c>
      <c r="W224"/>
      <c r="Y224" s="28"/>
      <c r="Z224" s="28"/>
    </row>
    <row r="225" spans="1:26" ht="13.5" thickBot="1" x14ac:dyDescent="0.25">
      <c r="A225" s="59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41"/>
      <c r="K225" s="55"/>
      <c r="M225" s="55"/>
      <c r="O225" s="55"/>
      <c r="P225"/>
      <c r="Q225" s="77" t="e">
        <f>AVERAGE(K225,M225,O225)</f>
        <v>#DIV/0!</v>
      </c>
      <c r="R225" s="13"/>
      <c r="S225" s="96" t="s">
        <v>17</v>
      </c>
      <c r="T225"/>
      <c r="U225" s="62"/>
      <c r="V225" s="103">
        <f>COUNT(S229:S237)</f>
        <v>9</v>
      </c>
      <c r="W225"/>
      <c r="Y225" s="29"/>
      <c r="Z225" s="29"/>
    </row>
    <row r="226" spans="1:26" x14ac:dyDescent="0.2">
      <c r="A226" s="59"/>
      <c r="E226" s="41"/>
      <c r="F226" s="41"/>
      <c r="G226" s="41"/>
      <c r="H226" s="69"/>
      <c r="I226" s="41"/>
      <c r="J226"/>
      <c r="K226" s="13"/>
      <c r="L226"/>
      <c r="M226"/>
      <c r="O226"/>
      <c r="P226"/>
      <c r="Q226"/>
      <c r="R226" s="13"/>
      <c r="S226" s="32"/>
      <c r="T226"/>
      <c r="U226"/>
      <c r="V226" s="63"/>
      <c r="W226"/>
      <c r="Y226" s="28"/>
      <c r="Z226" s="28"/>
    </row>
    <row r="227" spans="1:26" x14ac:dyDescent="0.2">
      <c r="A227" s="59"/>
      <c r="B227" s="27"/>
      <c r="C227" s="27"/>
      <c r="D227" s="27"/>
      <c r="H227" s="58"/>
      <c r="I227"/>
      <c r="J227"/>
      <c r="K227" s="67" t="s">
        <v>38</v>
      </c>
      <c r="L227" s="33"/>
      <c r="M227" s="67" t="s">
        <v>38</v>
      </c>
      <c r="N227" s="8"/>
      <c r="O227" s="152" t="s">
        <v>36</v>
      </c>
      <c r="P227" s="34"/>
      <c r="S227" s="98" t="s">
        <v>37</v>
      </c>
      <c r="U227" s="152" t="s">
        <v>41</v>
      </c>
      <c r="W227" s="152" t="s">
        <v>43</v>
      </c>
      <c r="Y227" s="29"/>
      <c r="Z227" s="29"/>
    </row>
    <row r="228" spans="1:26" ht="13.5" thickBot="1" x14ac:dyDescent="0.25">
      <c r="A228" s="42" t="s">
        <v>15</v>
      </c>
      <c r="B228" s="43" t="s">
        <v>18</v>
      </c>
      <c r="C228" s="43" t="s">
        <v>19</v>
      </c>
      <c r="D228" s="43" t="s">
        <v>20</v>
      </c>
      <c r="E228" s="42" t="s">
        <v>10</v>
      </c>
      <c r="F228" s="44"/>
      <c r="G228" s="44"/>
      <c r="H228" s="66" t="s">
        <v>24</v>
      </c>
      <c r="I228" s="66" t="s">
        <v>25</v>
      </c>
      <c r="J228"/>
      <c r="K228" s="68" t="s">
        <v>39</v>
      </c>
      <c r="L228" s="32"/>
      <c r="M228" s="68" t="s">
        <v>40</v>
      </c>
      <c r="N228"/>
      <c r="O228" s="153"/>
      <c r="R228" s="47"/>
      <c r="S228" s="99">
        <v>8.5</v>
      </c>
      <c r="T228" s="47"/>
      <c r="U228" s="153"/>
      <c r="V228" s="47"/>
      <c r="W228" s="153"/>
      <c r="Y228" s="28"/>
      <c r="Z228" s="28"/>
    </row>
    <row r="229" spans="1:26" ht="13.5" thickTop="1" x14ac:dyDescent="0.2">
      <c r="A229" s="6"/>
      <c r="B229" s="31"/>
      <c r="C229" s="31"/>
      <c r="D229" s="31"/>
      <c r="E229" s="25"/>
      <c r="F229" s="3"/>
      <c r="G229" s="3"/>
      <c r="H229" s="74"/>
      <c r="I229" s="19">
        <v>201</v>
      </c>
      <c r="J229" s="16"/>
      <c r="K229" s="76">
        <f>'02 ABRIL (JUEVES)'!M229</f>
        <v>564865.19999999995</v>
      </c>
      <c r="L229" s="16"/>
      <c r="M229" s="107">
        <f>K229+O229</f>
        <v>564865.19999999995</v>
      </c>
      <c r="N229" s="16"/>
      <c r="O229" s="106"/>
      <c r="P229" s="16"/>
      <c r="R229" s="47"/>
      <c r="S229" s="95">
        <f>+S228</f>
        <v>8.5</v>
      </c>
      <c r="T229" s="47"/>
      <c r="U229" s="57" t="e">
        <f t="shared" ref="U229:U237" si="27">O229/(H229*60*S229)*100000</f>
        <v>#DIV/0!</v>
      </c>
      <c r="V229" s="47"/>
      <c r="W229" s="18"/>
      <c r="Y229" s="28"/>
      <c r="Z229" s="28"/>
    </row>
    <row r="230" spans="1:26" x14ac:dyDescent="0.2">
      <c r="A230" s="5"/>
      <c r="B230" s="2"/>
      <c r="C230" s="2"/>
      <c r="D230" s="2"/>
      <c r="E230" s="25"/>
      <c r="F230" s="2"/>
      <c r="G230" s="2"/>
      <c r="H230" s="74"/>
      <c r="I230" s="19">
        <v>202</v>
      </c>
      <c r="J230" s="16"/>
      <c r="K230" s="76">
        <f>'02 ABRIL (JUEVES)'!M230</f>
        <v>655526.69999999995</v>
      </c>
      <c r="L230" s="16"/>
      <c r="M230" s="107">
        <f t="shared" ref="M230:M237" si="28">K230+O230</f>
        <v>655526.69999999995</v>
      </c>
      <c r="N230" s="16"/>
      <c r="O230" s="106"/>
      <c r="P230" s="16"/>
      <c r="R230" s="47"/>
      <c r="S230" s="95">
        <f t="shared" ref="S230:S237" si="29">+S229</f>
        <v>8.5</v>
      </c>
      <c r="T230" s="47"/>
      <c r="U230" s="57" t="e">
        <f t="shared" si="27"/>
        <v>#DIV/0!</v>
      </c>
      <c r="V230" s="47"/>
      <c r="W230" s="18"/>
      <c r="Y230" s="28"/>
      <c r="Z230" s="28"/>
    </row>
    <row r="231" spans="1:26" x14ac:dyDescent="0.2">
      <c r="A231" s="5"/>
      <c r="B231" s="2"/>
      <c r="C231" s="2"/>
      <c r="D231" s="2"/>
      <c r="E231" s="25"/>
      <c r="F231" s="2"/>
      <c r="G231" s="2"/>
      <c r="H231" s="74"/>
      <c r="I231" s="19">
        <v>203</v>
      </c>
      <c r="J231" s="16"/>
      <c r="K231" s="76">
        <f>'02 ABRIL (JUEVES)'!M231</f>
        <v>569635.89999999991</v>
      </c>
      <c r="L231" s="16"/>
      <c r="M231" s="107">
        <f t="shared" si="28"/>
        <v>569635.89999999991</v>
      </c>
      <c r="N231" s="16"/>
      <c r="O231" s="106"/>
      <c r="P231" s="16"/>
      <c r="R231" s="47"/>
      <c r="S231" s="95">
        <f t="shared" si="29"/>
        <v>8.5</v>
      </c>
      <c r="T231" s="47"/>
      <c r="U231" s="57" t="e">
        <f t="shared" si="27"/>
        <v>#DIV/0!</v>
      </c>
      <c r="V231" s="47"/>
      <c r="W231" s="18"/>
      <c r="Y231" s="29"/>
      <c r="Z231" s="29"/>
    </row>
    <row r="232" spans="1:26" x14ac:dyDescent="0.2">
      <c r="A232" s="5"/>
      <c r="B232" s="2"/>
      <c r="C232" s="2"/>
      <c r="D232" s="2"/>
      <c r="E232" s="25"/>
      <c r="F232" s="2"/>
      <c r="G232" s="2"/>
      <c r="H232" s="74"/>
      <c r="I232" s="19">
        <v>204</v>
      </c>
      <c r="J232" s="16"/>
      <c r="K232" s="76">
        <f>'02 ABRIL (JUEVES)'!M232</f>
        <v>575765.70000000007</v>
      </c>
      <c r="L232" s="16"/>
      <c r="M232" s="107">
        <f t="shared" si="28"/>
        <v>575765.70000000007</v>
      </c>
      <c r="N232" s="16"/>
      <c r="O232" s="106"/>
      <c r="P232" s="16"/>
      <c r="R232" s="47"/>
      <c r="S232" s="95">
        <f t="shared" si="29"/>
        <v>8.5</v>
      </c>
      <c r="T232" s="47"/>
      <c r="U232" s="57" t="e">
        <f t="shared" si="27"/>
        <v>#DIV/0!</v>
      </c>
      <c r="V232" s="47"/>
      <c r="W232" s="18"/>
      <c r="Y232" s="28"/>
      <c r="Z232" s="28"/>
    </row>
    <row r="233" spans="1:26" x14ac:dyDescent="0.2">
      <c r="A233" s="5"/>
      <c r="B233" s="2"/>
      <c r="C233" s="2"/>
      <c r="D233" s="2"/>
      <c r="E233" s="25"/>
      <c r="F233" s="2"/>
      <c r="G233" s="2"/>
      <c r="H233" s="74"/>
      <c r="I233" s="19">
        <v>205</v>
      </c>
      <c r="J233" s="16"/>
      <c r="K233" s="76">
        <f>'02 ABRIL (JUEVES)'!M233</f>
        <v>569105.5</v>
      </c>
      <c r="L233" s="16"/>
      <c r="M233" s="107">
        <f t="shared" si="28"/>
        <v>569105.5</v>
      </c>
      <c r="N233" s="16"/>
      <c r="O233" s="106"/>
      <c r="P233" s="16"/>
      <c r="R233" s="47"/>
      <c r="S233" s="95">
        <f t="shared" si="29"/>
        <v>8.5</v>
      </c>
      <c r="T233" s="47"/>
      <c r="U233" s="57" t="e">
        <f t="shared" si="27"/>
        <v>#DIV/0!</v>
      </c>
      <c r="V233" s="47"/>
      <c r="W233" s="18"/>
      <c r="Y233" s="29"/>
      <c r="Z233" s="29"/>
    </row>
    <row r="234" spans="1:26" x14ac:dyDescent="0.2">
      <c r="A234" s="5"/>
      <c r="B234" s="2"/>
      <c r="C234" s="2"/>
      <c r="D234" s="2"/>
      <c r="E234" s="25"/>
      <c r="F234" s="2"/>
      <c r="G234" s="2"/>
      <c r="H234" s="74"/>
      <c r="I234" s="19">
        <v>206</v>
      </c>
      <c r="J234" s="16"/>
      <c r="K234" s="76">
        <f>'02 ABRIL (JUEVES)'!M234</f>
        <v>596105.6</v>
      </c>
      <c r="L234" s="16"/>
      <c r="M234" s="107">
        <f t="shared" si="28"/>
        <v>596105.6</v>
      </c>
      <c r="N234" s="16"/>
      <c r="O234" s="106"/>
      <c r="P234" s="16"/>
      <c r="R234" s="47"/>
      <c r="S234" s="95">
        <f t="shared" si="29"/>
        <v>8.5</v>
      </c>
      <c r="T234" s="47"/>
      <c r="U234" s="57" t="e">
        <f t="shared" si="27"/>
        <v>#DIV/0!</v>
      </c>
      <c r="V234" s="47"/>
      <c r="W234" s="18"/>
      <c r="Y234" s="28"/>
      <c r="Z234" s="28"/>
    </row>
    <row r="235" spans="1:26" x14ac:dyDescent="0.2">
      <c r="A235" s="5"/>
      <c r="B235" s="2"/>
      <c r="C235" s="2"/>
      <c r="D235" s="2"/>
      <c r="E235" s="25"/>
      <c r="F235" s="2"/>
      <c r="G235" s="2"/>
      <c r="H235" s="74"/>
      <c r="I235" s="19">
        <v>213</v>
      </c>
      <c r="J235" s="16"/>
      <c r="K235" s="76">
        <f>'02 ABRIL (JUEVES)'!M235</f>
        <v>553868.5</v>
      </c>
      <c r="L235" s="16"/>
      <c r="M235" s="107">
        <f t="shared" si="28"/>
        <v>553868.5</v>
      </c>
      <c r="N235" s="16"/>
      <c r="O235" s="106"/>
      <c r="P235" s="16"/>
      <c r="R235" s="47"/>
      <c r="S235" s="95">
        <f t="shared" si="29"/>
        <v>8.5</v>
      </c>
      <c r="T235" s="47"/>
      <c r="U235" s="57" t="e">
        <f t="shared" si="27"/>
        <v>#DIV/0!</v>
      </c>
      <c r="V235" s="47"/>
      <c r="W235" s="18"/>
      <c r="Y235" s="28"/>
      <c r="Z235" s="28"/>
    </row>
    <row r="236" spans="1:26" x14ac:dyDescent="0.2">
      <c r="A236" s="5"/>
      <c r="B236" s="2"/>
      <c r="C236" s="2"/>
      <c r="D236" s="2"/>
      <c r="E236" s="25"/>
      <c r="F236" s="2"/>
      <c r="G236" s="2"/>
      <c r="H236" s="74"/>
      <c r="I236" s="19">
        <v>214</v>
      </c>
      <c r="J236" s="16"/>
      <c r="K236" s="76">
        <f>'02 ABRIL (JUEVES)'!M236</f>
        <v>571721</v>
      </c>
      <c r="L236" s="16"/>
      <c r="M236" s="107">
        <f t="shared" si="28"/>
        <v>571721</v>
      </c>
      <c r="N236" s="16"/>
      <c r="O236" s="106"/>
      <c r="P236" s="16"/>
      <c r="R236" s="47"/>
      <c r="S236" s="95">
        <f t="shared" si="29"/>
        <v>8.5</v>
      </c>
      <c r="T236" s="47"/>
      <c r="U236" s="57" t="e">
        <f t="shared" si="27"/>
        <v>#DIV/0!</v>
      </c>
      <c r="V236" s="47"/>
      <c r="W236" s="1"/>
      <c r="Y236" s="29"/>
      <c r="Z236" s="29"/>
    </row>
    <row r="237" spans="1:26" x14ac:dyDescent="0.2">
      <c r="A237" s="5"/>
      <c r="B237" s="2"/>
      <c r="C237" s="2"/>
      <c r="D237" s="2"/>
      <c r="E237" s="25"/>
      <c r="F237" s="2"/>
      <c r="G237" s="2"/>
      <c r="H237" s="74"/>
      <c r="I237" s="19">
        <v>215</v>
      </c>
      <c r="J237" s="16"/>
      <c r="K237" s="76">
        <f>'02 ABRIL (JUEVES)'!M237</f>
        <v>607545</v>
      </c>
      <c r="L237" s="16"/>
      <c r="M237" s="107">
        <f t="shared" si="28"/>
        <v>607545</v>
      </c>
      <c r="N237" s="16"/>
      <c r="O237" s="106"/>
      <c r="P237" s="16"/>
      <c r="R237" s="47"/>
      <c r="S237" s="95">
        <f t="shared" si="29"/>
        <v>8.5</v>
      </c>
      <c r="T237" s="47"/>
      <c r="U237" s="57" t="e">
        <f t="shared" si="27"/>
        <v>#DIV/0!</v>
      </c>
      <c r="V237" s="47"/>
      <c r="Y237" s="28"/>
      <c r="Z237" s="28"/>
    </row>
    <row r="238" spans="1:26" ht="13.5" thickBot="1" x14ac:dyDescent="0.25">
      <c r="H238" s="58"/>
      <c r="I238"/>
      <c r="J238"/>
      <c r="K238" s="58"/>
      <c r="L238"/>
      <c r="M238" s="58"/>
      <c r="N238"/>
      <c r="O238" s="58"/>
      <c r="P238"/>
      <c r="Q238" s="58"/>
      <c r="R238" s="47"/>
      <c r="S238" s="7"/>
      <c r="T238" s="7"/>
      <c r="U238" s="7"/>
      <c r="V238" s="58"/>
      <c r="W238" s="58"/>
      <c r="Y238" s="29"/>
      <c r="Z238" s="29"/>
    </row>
    <row r="239" spans="1:26" ht="13.5" thickBot="1" x14ac:dyDescent="0.25">
      <c r="A239" s="34"/>
      <c r="H239" s="8"/>
      <c r="I239" s="151"/>
      <c r="J239" s="151"/>
      <c r="K239" s="58"/>
      <c r="L239"/>
      <c r="M239" s="58"/>
      <c r="N239"/>
      <c r="O239" s="58"/>
      <c r="P239"/>
      <c r="Q239" s="58"/>
      <c r="R239" s="58"/>
      <c r="S239" s="58"/>
      <c r="T239" s="47"/>
      <c r="U239" s="15" t="e">
        <f>AVERAGE(U229:U237)</f>
        <v>#DIV/0!</v>
      </c>
      <c r="V239" s="47"/>
      <c r="W239" s="15" t="e">
        <f>AVERAGE(W229:W236)</f>
        <v>#DIV/0!</v>
      </c>
      <c r="Y239" s="28"/>
      <c r="Z239" s="28"/>
    </row>
    <row r="240" spans="1:26" x14ac:dyDescent="0.2">
      <c r="A240" s="34"/>
      <c r="H240" s="8"/>
      <c r="I240" s="100"/>
      <c r="J240" s="100"/>
      <c r="K240" s="58"/>
      <c r="L240"/>
      <c r="M240" s="58"/>
      <c r="N240"/>
      <c r="O240" s="58"/>
      <c r="P240"/>
      <c r="Q240" s="58"/>
      <c r="R240"/>
      <c r="S240" s="30"/>
      <c r="T240" s="30"/>
      <c r="U240" s="30"/>
      <c r="V240" s="30"/>
    </row>
    <row r="241" spans="1:26" ht="13.5" thickBot="1" x14ac:dyDescent="0.25">
      <c r="A241" s="34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K241" s="58"/>
      <c r="L241"/>
      <c r="M241" s="58"/>
      <c r="N241"/>
      <c r="O241" s="58"/>
      <c r="P241"/>
      <c r="Q241" s="58"/>
      <c r="R241"/>
      <c r="S241" s="30"/>
      <c r="T241" s="30"/>
      <c r="U241" s="30"/>
      <c r="V241" s="30"/>
      <c r="Y241" s="28"/>
      <c r="Z241" s="28"/>
    </row>
    <row r="242" spans="1:26" ht="13.5" thickBot="1" x14ac:dyDescent="0.25">
      <c r="A242" s="60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I242"/>
      <c r="K242" s="54"/>
      <c r="M242" s="54"/>
      <c r="O242" s="54"/>
      <c r="P242"/>
      <c r="Q242" s="77" t="e">
        <f>AVERAGE(K242,M242,O242)</f>
        <v>#DIV/0!</v>
      </c>
      <c r="R242" s="13"/>
      <c r="S242"/>
      <c r="T242"/>
      <c r="U242"/>
      <c r="V242" s="14">
        <f>AVERAGE(S247:S268)</f>
        <v>8.5</v>
      </c>
      <c r="W242"/>
      <c r="Y242" s="28"/>
      <c r="Z242" s="28"/>
    </row>
    <row r="243" spans="1:26" ht="13.5" thickBot="1" x14ac:dyDescent="0.25">
      <c r="A243" s="60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41"/>
      <c r="K243" s="55"/>
      <c r="M243" s="55"/>
      <c r="O243" s="55"/>
      <c r="P243"/>
      <c r="Q243" s="77" t="e">
        <f>AVERAGE(K243,M243,O243)</f>
        <v>#DIV/0!</v>
      </c>
      <c r="R243" s="13"/>
      <c r="S243" s="13" t="s">
        <v>17</v>
      </c>
      <c r="T243"/>
      <c r="U243" s="62"/>
      <c r="V243" s="103">
        <f>COUNT(S247:S268)</f>
        <v>22</v>
      </c>
      <c r="W243"/>
      <c r="Y243" s="29"/>
      <c r="Z243" s="29"/>
    </row>
    <row r="244" spans="1:26" x14ac:dyDescent="0.2">
      <c r="E244" s="41"/>
      <c r="F244" s="41"/>
      <c r="G244" s="41"/>
      <c r="H244" s="13"/>
      <c r="I244"/>
      <c r="J244"/>
      <c r="K244" s="13"/>
      <c r="L244"/>
      <c r="M244"/>
      <c r="O244"/>
      <c r="P244"/>
      <c r="Q244"/>
      <c r="R244" s="13"/>
      <c r="S244"/>
      <c r="T244"/>
      <c r="U244"/>
      <c r="V244" s="63"/>
      <c r="Y244" s="28"/>
      <c r="Z244" s="28"/>
    </row>
    <row r="245" spans="1:26" x14ac:dyDescent="0.2">
      <c r="A245" s="60"/>
      <c r="B245" s="27"/>
      <c r="C245" s="27"/>
      <c r="D245" s="27"/>
      <c r="H245" s="58"/>
      <c r="I245"/>
      <c r="J245"/>
      <c r="K245" s="67" t="s">
        <v>38</v>
      </c>
      <c r="L245" s="33"/>
      <c r="M245" s="67" t="s">
        <v>38</v>
      </c>
      <c r="N245" s="8"/>
      <c r="O245" s="152" t="s">
        <v>36</v>
      </c>
      <c r="P245" s="34"/>
      <c r="S245" s="61" t="s">
        <v>37</v>
      </c>
      <c r="U245" s="152" t="s">
        <v>41</v>
      </c>
      <c r="Y245" s="28"/>
      <c r="Z245" s="28"/>
    </row>
    <row r="246" spans="1:26" ht="13.5" thickBot="1" x14ac:dyDescent="0.25">
      <c r="A246" s="42" t="s">
        <v>15</v>
      </c>
      <c r="B246" s="43" t="s">
        <v>18</v>
      </c>
      <c r="C246" s="43" t="s">
        <v>19</v>
      </c>
      <c r="D246" s="43" t="s">
        <v>20</v>
      </c>
      <c r="E246" s="42" t="s">
        <v>10</v>
      </c>
      <c r="F246" s="44"/>
      <c r="G246" s="44"/>
      <c r="H246" s="66" t="s">
        <v>24</v>
      </c>
      <c r="I246" s="66" t="s">
        <v>25</v>
      </c>
      <c r="J246"/>
      <c r="K246" s="68" t="s">
        <v>39</v>
      </c>
      <c r="L246" s="32"/>
      <c r="M246" s="68" t="s">
        <v>40</v>
      </c>
      <c r="N246"/>
      <c r="O246" s="153"/>
      <c r="R246" s="47"/>
      <c r="S246" s="99">
        <v>8.5</v>
      </c>
      <c r="T246" s="47"/>
      <c r="U246" s="153"/>
      <c r="V246" s="47"/>
      <c r="Y246" s="28"/>
      <c r="Z246" s="28"/>
    </row>
    <row r="247" spans="1:26" ht="13.5" thickTop="1" x14ac:dyDescent="0.2">
      <c r="A247" s="6"/>
      <c r="B247" s="31"/>
      <c r="C247" s="31"/>
      <c r="D247" s="31"/>
      <c r="E247" s="25"/>
      <c r="F247" s="3"/>
      <c r="G247" s="3"/>
      <c r="H247" s="74"/>
      <c r="I247" s="19">
        <v>299</v>
      </c>
      <c r="J247" s="16"/>
      <c r="K247" s="76">
        <f>'02 ABRIL (JUEVES)'!M247</f>
        <v>362876</v>
      </c>
      <c r="L247" s="16"/>
      <c r="M247" s="107">
        <f t="shared" ref="M247:M268" si="30">K247+O247</f>
        <v>362876</v>
      </c>
      <c r="N247" s="16"/>
      <c r="O247" s="106"/>
      <c r="P247" s="16"/>
      <c r="Q247" s="16"/>
      <c r="R247" s="16"/>
      <c r="S247" s="95">
        <f t="shared" ref="S247:S268" si="31">+S246</f>
        <v>8.5</v>
      </c>
      <c r="T247" s="16"/>
      <c r="U247" s="57" t="e">
        <f t="shared" ref="U247:U268" si="32">O247/(H247*60*S247)*100000</f>
        <v>#DIV/0!</v>
      </c>
      <c r="V247" s="47"/>
      <c r="Y247" s="28"/>
      <c r="Z247" s="28"/>
    </row>
    <row r="248" spans="1:26" x14ac:dyDescent="0.2">
      <c r="A248" s="6"/>
      <c r="B248" s="31"/>
      <c r="C248" s="31"/>
      <c r="D248" s="31"/>
      <c r="E248" s="25"/>
      <c r="F248" s="3"/>
      <c r="G248" s="3"/>
      <c r="H248" s="74"/>
      <c r="I248" s="19">
        <v>300</v>
      </c>
      <c r="J248" s="16"/>
      <c r="K248" s="76">
        <f>'02 ABRIL (JUEVES)'!M248</f>
        <v>342494</v>
      </c>
      <c r="L248" s="16"/>
      <c r="M248" s="107">
        <f t="shared" si="30"/>
        <v>342494</v>
      </c>
      <c r="N248" s="16"/>
      <c r="O248" s="106"/>
      <c r="P248" s="16"/>
      <c r="Q248" s="16"/>
      <c r="R248" s="16"/>
      <c r="S248" s="95">
        <f t="shared" si="31"/>
        <v>8.5</v>
      </c>
      <c r="T248" s="16"/>
      <c r="U248" s="57" t="e">
        <f t="shared" si="32"/>
        <v>#DIV/0!</v>
      </c>
      <c r="V248" s="47"/>
      <c r="Y248" s="28"/>
      <c r="Z248" s="28"/>
    </row>
    <row r="249" spans="1:26" x14ac:dyDescent="0.2">
      <c r="A249" s="6"/>
      <c r="B249" s="31"/>
      <c r="C249" s="31"/>
      <c r="D249" s="31"/>
      <c r="E249" s="25"/>
      <c r="F249" s="3"/>
      <c r="G249" s="3"/>
      <c r="H249" s="74"/>
      <c r="I249" s="19">
        <v>301</v>
      </c>
      <c r="J249" s="16"/>
      <c r="K249" s="76">
        <f>'02 ABRIL (JUEVES)'!M249</f>
        <v>373319</v>
      </c>
      <c r="L249" s="16"/>
      <c r="M249" s="107">
        <f t="shared" si="30"/>
        <v>373319</v>
      </c>
      <c r="N249" s="16"/>
      <c r="O249" s="106"/>
      <c r="P249" s="16"/>
      <c r="Q249" s="16"/>
      <c r="R249" s="16"/>
      <c r="S249" s="95">
        <f t="shared" si="31"/>
        <v>8.5</v>
      </c>
      <c r="T249" s="16"/>
      <c r="U249" s="57" t="e">
        <f t="shared" si="32"/>
        <v>#DIV/0!</v>
      </c>
      <c r="V249" s="47"/>
      <c r="Y249" s="28"/>
      <c r="Z249" s="28"/>
    </row>
    <row r="250" spans="1:26" x14ac:dyDescent="0.2">
      <c r="A250" s="6"/>
      <c r="B250" s="31"/>
      <c r="C250" s="31"/>
      <c r="D250" s="31"/>
      <c r="E250" s="25"/>
      <c r="F250" s="3"/>
      <c r="G250" s="3"/>
      <c r="H250" s="74"/>
      <c r="I250" s="19">
        <v>302</v>
      </c>
      <c r="J250" s="16"/>
      <c r="K250" s="76">
        <f>'02 ABRIL (JUEVES)'!M250</f>
        <v>379213</v>
      </c>
      <c r="L250" s="16"/>
      <c r="M250" s="107">
        <f t="shared" si="30"/>
        <v>379213</v>
      </c>
      <c r="N250" s="16"/>
      <c r="O250" s="106"/>
      <c r="P250" s="16"/>
      <c r="Q250" s="16"/>
      <c r="R250" s="16"/>
      <c r="S250" s="95">
        <f t="shared" si="31"/>
        <v>8.5</v>
      </c>
      <c r="T250" s="16"/>
      <c r="U250" s="57" t="e">
        <f t="shared" si="32"/>
        <v>#DIV/0!</v>
      </c>
      <c r="V250" s="47"/>
      <c r="Y250" s="28"/>
      <c r="Z250" s="28"/>
    </row>
    <row r="251" spans="1:26" x14ac:dyDescent="0.2">
      <c r="A251" s="6"/>
      <c r="B251" s="31"/>
      <c r="C251" s="31"/>
      <c r="D251" s="31"/>
      <c r="E251" s="25"/>
      <c r="F251" s="3"/>
      <c r="G251" s="3"/>
      <c r="H251" s="74"/>
      <c r="I251" s="19">
        <v>303</v>
      </c>
      <c r="J251" s="16"/>
      <c r="K251" s="76">
        <f>'02 ABRIL (JUEVES)'!M251</f>
        <v>372814</v>
      </c>
      <c r="L251" s="16"/>
      <c r="M251" s="107">
        <f t="shared" si="30"/>
        <v>372814</v>
      </c>
      <c r="N251" s="16"/>
      <c r="O251" s="106"/>
      <c r="P251" s="16"/>
      <c r="Q251" s="16"/>
      <c r="R251" s="16"/>
      <c r="S251" s="95">
        <f t="shared" si="31"/>
        <v>8.5</v>
      </c>
      <c r="T251" s="16"/>
      <c r="U251" s="57" t="e">
        <f t="shared" si="32"/>
        <v>#DIV/0!</v>
      </c>
      <c r="V251" s="47"/>
      <c r="Y251" s="28"/>
      <c r="Z251" s="28"/>
    </row>
    <row r="252" spans="1:26" x14ac:dyDescent="0.2">
      <c r="A252" s="6"/>
      <c r="B252" s="31"/>
      <c r="C252" s="31"/>
      <c r="D252" s="31"/>
      <c r="E252" s="25"/>
      <c r="F252" s="3"/>
      <c r="G252" s="3"/>
      <c r="H252" s="74"/>
      <c r="I252" s="19">
        <v>304</v>
      </c>
      <c r="J252" s="16"/>
      <c r="K252" s="76">
        <f>'02 ABRIL (JUEVES)'!M252</f>
        <v>378301</v>
      </c>
      <c r="L252" s="16"/>
      <c r="M252" s="107">
        <f t="shared" si="30"/>
        <v>378301</v>
      </c>
      <c r="N252" s="16"/>
      <c r="O252" s="106"/>
      <c r="P252" s="16"/>
      <c r="Q252" s="16"/>
      <c r="R252" s="16"/>
      <c r="S252" s="95">
        <f t="shared" si="31"/>
        <v>8.5</v>
      </c>
      <c r="T252" s="16"/>
      <c r="U252" s="57" t="e">
        <f t="shared" si="32"/>
        <v>#DIV/0!</v>
      </c>
      <c r="V252" s="47"/>
      <c r="Y252" s="28"/>
      <c r="Z252" s="28"/>
    </row>
    <row r="253" spans="1:26" x14ac:dyDescent="0.2">
      <c r="A253" s="6"/>
      <c r="B253" s="31"/>
      <c r="C253" s="31"/>
      <c r="D253" s="31"/>
      <c r="E253" s="25"/>
      <c r="F253" s="3"/>
      <c r="G253" s="3"/>
      <c r="H253" s="74"/>
      <c r="I253" s="19">
        <v>305</v>
      </c>
      <c r="J253" s="16"/>
      <c r="K253" s="76">
        <f>'02 ABRIL (JUEVES)'!M253</f>
        <v>607131.49999999988</v>
      </c>
      <c r="L253" s="16"/>
      <c r="M253" s="107">
        <f t="shared" si="30"/>
        <v>607131.49999999988</v>
      </c>
      <c r="N253" s="16"/>
      <c r="O253" s="106"/>
      <c r="P253" s="16"/>
      <c r="Q253" s="16"/>
      <c r="R253" s="16"/>
      <c r="S253" s="95">
        <f t="shared" si="31"/>
        <v>8.5</v>
      </c>
      <c r="T253" s="16"/>
      <c r="U253" s="57" t="e">
        <f t="shared" si="32"/>
        <v>#DIV/0!</v>
      </c>
      <c r="V253" s="47"/>
      <c r="Y253" s="28"/>
      <c r="Z253" s="28"/>
    </row>
    <row r="254" spans="1:26" x14ac:dyDescent="0.2">
      <c r="A254" s="5"/>
      <c r="B254" s="2"/>
      <c r="C254" s="2"/>
      <c r="D254" s="2"/>
      <c r="E254" s="25"/>
      <c r="F254" s="2"/>
      <c r="G254" s="2"/>
      <c r="H254" s="74"/>
      <c r="I254" s="19">
        <v>306</v>
      </c>
      <c r="J254" s="16"/>
      <c r="K254" s="76">
        <f>'02 ABRIL (JUEVES)'!M254</f>
        <v>578771.19999999995</v>
      </c>
      <c r="L254" s="16"/>
      <c r="M254" s="107">
        <f t="shared" si="30"/>
        <v>578771.19999999995</v>
      </c>
      <c r="N254" s="16"/>
      <c r="O254" s="106"/>
      <c r="P254" s="16"/>
      <c r="Q254" s="16"/>
      <c r="R254" s="16"/>
      <c r="S254" s="95">
        <f t="shared" si="31"/>
        <v>8.5</v>
      </c>
      <c r="T254" s="16"/>
      <c r="U254" s="57" t="e">
        <f t="shared" si="32"/>
        <v>#DIV/0!</v>
      </c>
      <c r="V254" s="47"/>
      <c r="Y254" s="28"/>
      <c r="Z254" s="28"/>
    </row>
    <row r="255" spans="1:26" x14ac:dyDescent="0.2">
      <c r="A255" s="5"/>
      <c r="B255" s="2"/>
      <c r="C255" s="2"/>
      <c r="D255" s="2"/>
      <c r="E255" s="25"/>
      <c r="F255" s="2"/>
      <c r="G255" s="2"/>
      <c r="H255" s="74"/>
      <c r="I255" s="19">
        <v>307</v>
      </c>
      <c r="J255" s="16"/>
      <c r="K255" s="76">
        <f>'02 ABRIL (JUEVES)'!M255</f>
        <v>632320.19999999995</v>
      </c>
      <c r="L255" s="16"/>
      <c r="M255" s="107">
        <f t="shared" si="30"/>
        <v>632320.19999999995</v>
      </c>
      <c r="N255" s="16"/>
      <c r="O255" s="106"/>
      <c r="P255" s="16"/>
      <c r="Q255" s="16"/>
      <c r="R255" s="16"/>
      <c r="S255" s="95">
        <f t="shared" si="31"/>
        <v>8.5</v>
      </c>
      <c r="T255" s="16"/>
      <c r="U255" s="57" t="e">
        <f t="shared" si="32"/>
        <v>#DIV/0!</v>
      </c>
      <c r="V255" s="47"/>
      <c r="Y255" s="28"/>
      <c r="Z255" s="28"/>
    </row>
    <row r="256" spans="1:26" x14ac:dyDescent="0.2">
      <c r="A256" s="5"/>
      <c r="B256" s="2"/>
      <c r="C256" s="2"/>
      <c r="D256" s="2"/>
      <c r="E256" s="25"/>
      <c r="F256" s="2"/>
      <c r="G256" s="2"/>
      <c r="H256" s="74"/>
      <c r="I256" s="19">
        <v>308</v>
      </c>
      <c r="J256" s="16"/>
      <c r="K256" s="76">
        <f>'02 ABRIL (JUEVES)'!M256</f>
        <v>596561</v>
      </c>
      <c r="L256" s="16"/>
      <c r="M256" s="107">
        <f t="shared" si="30"/>
        <v>596561</v>
      </c>
      <c r="N256" s="16"/>
      <c r="O256" s="106"/>
      <c r="P256" s="16"/>
      <c r="Q256" s="16"/>
      <c r="R256" s="16"/>
      <c r="S256" s="95">
        <f t="shared" si="31"/>
        <v>8.5</v>
      </c>
      <c r="T256" s="16"/>
      <c r="U256" s="57" t="e">
        <f t="shared" si="32"/>
        <v>#DIV/0!</v>
      </c>
      <c r="V256" s="47"/>
      <c r="Y256" s="28"/>
      <c r="Z256" s="28"/>
    </row>
    <row r="257" spans="1:26" x14ac:dyDescent="0.2">
      <c r="A257" s="5"/>
      <c r="B257" s="2"/>
      <c r="C257" s="2"/>
      <c r="D257" s="2"/>
      <c r="E257" s="25"/>
      <c r="F257" s="2"/>
      <c r="G257" s="2"/>
      <c r="H257" s="74"/>
      <c r="I257" s="19">
        <v>309</v>
      </c>
      <c r="J257" s="16"/>
      <c r="K257" s="76">
        <f>'02 ABRIL (JUEVES)'!M257</f>
        <v>590717</v>
      </c>
      <c r="L257" s="16"/>
      <c r="M257" s="107">
        <f t="shared" si="30"/>
        <v>590717</v>
      </c>
      <c r="N257" s="16"/>
      <c r="O257" s="106"/>
      <c r="P257" s="16"/>
      <c r="Q257" s="16"/>
      <c r="R257" s="16"/>
      <c r="S257" s="95">
        <f t="shared" si="31"/>
        <v>8.5</v>
      </c>
      <c r="T257" s="16"/>
      <c r="U257" s="57" t="e">
        <f t="shared" si="32"/>
        <v>#DIV/0!</v>
      </c>
      <c r="V257" s="47"/>
      <c r="Y257" s="28"/>
      <c r="Z257" s="28"/>
    </row>
    <row r="258" spans="1:26" x14ac:dyDescent="0.2">
      <c r="A258" s="5"/>
      <c r="B258" s="2"/>
      <c r="C258" s="2"/>
      <c r="D258" s="2"/>
      <c r="E258" s="25"/>
      <c r="F258" s="2"/>
      <c r="G258" s="2"/>
      <c r="H258" s="74"/>
      <c r="I258" s="19">
        <v>310</v>
      </c>
      <c r="J258" s="16"/>
      <c r="K258" s="76">
        <f>'02 ABRIL (JUEVES)'!M258</f>
        <v>563643.80000000005</v>
      </c>
      <c r="L258" s="16"/>
      <c r="M258" s="107">
        <f t="shared" si="30"/>
        <v>563643.80000000005</v>
      </c>
      <c r="N258" s="16"/>
      <c r="O258" s="106"/>
      <c r="P258" s="16"/>
      <c r="Q258" s="16"/>
      <c r="R258" s="16"/>
      <c r="S258" s="95">
        <f t="shared" si="31"/>
        <v>8.5</v>
      </c>
      <c r="T258" s="16"/>
      <c r="U258" s="57" t="e">
        <f t="shared" si="32"/>
        <v>#DIV/0!</v>
      </c>
      <c r="V258" s="47"/>
      <c r="Y258" s="28"/>
      <c r="Z258" s="28"/>
    </row>
    <row r="259" spans="1:26" x14ac:dyDescent="0.2">
      <c r="A259" s="5"/>
      <c r="B259" s="2"/>
      <c r="C259" s="2"/>
      <c r="D259" s="2"/>
      <c r="E259" s="25"/>
      <c r="F259" s="2"/>
      <c r="G259" s="2"/>
      <c r="H259" s="74"/>
      <c r="I259" s="19">
        <v>311</v>
      </c>
      <c r="J259" s="16"/>
      <c r="K259" s="76">
        <f>'02 ABRIL (JUEVES)'!M259</f>
        <v>619241.19999999995</v>
      </c>
      <c r="L259" s="16"/>
      <c r="M259" s="107">
        <f t="shared" si="30"/>
        <v>619241.19999999995</v>
      </c>
      <c r="N259" s="16"/>
      <c r="O259" s="106"/>
      <c r="P259" s="16"/>
      <c r="Q259" s="16"/>
      <c r="R259" s="16"/>
      <c r="S259" s="95">
        <f t="shared" si="31"/>
        <v>8.5</v>
      </c>
      <c r="T259" s="16"/>
      <c r="U259" s="57" t="e">
        <f t="shared" si="32"/>
        <v>#DIV/0!</v>
      </c>
      <c r="V259" s="47"/>
      <c r="Y259" s="28"/>
      <c r="Z259" s="28"/>
    </row>
    <row r="260" spans="1:26" x14ac:dyDescent="0.2">
      <c r="A260" s="5"/>
      <c r="B260" s="2"/>
      <c r="C260" s="2"/>
      <c r="D260" s="2"/>
      <c r="E260" s="25"/>
      <c r="F260" s="2"/>
      <c r="G260" s="2"/>
      <c r="H260" s="74"/>
      <c r="I260" s="19">
        <v>312</v>
      </c>
      <c r="J260" s="16"/>
      <c r="K260" s="76">
        <f>'02 ABRIL (JUEVES)'!M260</f>
        <v>547830.19999999995</v>
      </c>
      <c r="L260" s="16"/>
      <c r="M260" s="107">
        <f t="shared" si="30"/>
        <v>547830.19999999995</v>
      </c>
      <c r="N260" s="16"/>
      <c r="O260" s="106"/>
      <c r="P260" s="16"/>
      <c r="Q260" s="16"/>
      <c r="R260" s="16"/>
      <c r="S260" s="95">
        <f t="shared" si="31"/>
        <v>8.5</v>
      </c>
      <c r="T260" s="16"/>
      <c r="U260" s="57" t="e">
        <f t="shared" si="32"/>
        <v>#DIV/0!</v>
      </c>
      <c r="V260" s="47"/>
      <c r="Y260" s="28"/>
      <c r="Z260" s="28"/>
    </row>
    <row r="261" spans="1:26" x14ac:dyDescent="0.2">
      <c r="A261" s="5"/>
      <c r="B261" s="2"/>
      <c r="C261" s="2"/>
      <c r="D261" s="2"/>
      <c r="E261" s="25"/>
      <c r="F261" s="2"/>
      <c r="G261" s="2"/>
      <c r="H261" s="74"/>
      <c r="I261" s="19">
        <v>313</v>
      </c>
      <c r="J261" s="16"/>
      <c r="K261" s="76">
        <f>'02 ABRIL (JUEVES)'!M261</f>
        <v>610192.80000000005</v>
      </c>
      <c r="L261" s="16"/>
      <c r="M261" s="107">
        <f t="shared" si="30"/>
        <v>610192.80000000005</v>
      </c>
      <c r="N261" s="16"/>
      <c r="O261" s="106"/>
      <c r="P261" s="16"/>
      <c r="Q261" s="16"/>
      <c r="R261" s="16"/>
      <c r="S261" s="95">
        <f t="shared" si="31"/>
        <v>8.5</v>
      </c>
      <c r="T261" s="16"/>
      <c r="U261" s="57" t="e">
        <f t="shared" si="32"/>
        <v>#DIV/0!</v>
      </c>
      <c r="V261" s="47"/>
      <c r="Y261" s="29"/>
      <c r="Z261" s="29"/>
    </row>
    <row r="262" spans="1:26" x14ac:dyDescent="0.2">
      <c r="A262" s="5"/>
      <c r="B262" s="2"/>
      <c r="C262" s="2"/>
      <c r="D262" s="2"/>
      <c r="E262" s="25"/>
      <c r="F262" s="2"/>
      <c r="G262" s="2"/>
      <c r="H262" s="74"/>
      <c r="I262" s="19">
        <v>314</v>
      </c>
      <c r="J262" s="16"/>
      <c r="K262" s="76">
        <f>'02 ABRIL (JUEVES)'!M262</f>
        <v>576124.79999999993</v>
      </c>
      <c r="L262" s="16"/>
      <c r="M262" s="107">
        <f t="shared" si="30"/>
        <v>576124.79999999993</v>
      </c>
      <c r="N262" s="16"/>
      <c r="O262" s="106"/>
      <c r="P262" s="16"/>
      <c r="Q262" s="16"/>
      <c r="R262" s="16"/>
      <c r="S262" s="95">
        <f t="shared" si="31"/>
        <v>8.5</v>
      </c>
      <c r="T262" s="16"/>
      <c r="U262" s="57" t="e">
        <f t="shared" si="32"/>
        <v>#DIV/0!</v>
      </c>
      <c r="V262" s="47"/>
      <c r="Y262" s="28"/>
      <c r="Z262" s="28"/>
    </row>
    <row r="263" spans="1:26" x14ac:dyDescent="0.2">
      <c r="A263" s="5"/>
      <c r="B263" s="2"/>
      <c r="C263" s="2"/>
      <c r="D263" s="2"/>
      <c r="E263" s="25"/>
      <c r="F263" s="2"/>
      <c r="G263" s="2"/>
      <c r="H263" s="74"/>
      <c r="I263" s="19">
        <v>315</v>
      </c>
      <c r="J263" s="16"/>
      <c r="K263" s="76">
        <f>'02 ABRIL (JUEVES)'!M263</f>
        <v>556551.1</v>
      </c>
      <c r="L263" s="16"/>
      <c r="M263" s="107">
        <f t="shared" si="30"/>
        <v>556551.1</v>
      </c>
      <c r="N263" s="16"/>
      <c r="O263" s="106"/>
      <c r="P263" s="16"/>
      <c r="Q263" s="16"/>
      <c r="R263" s="16"/>
      <c r="S263" s="95">
        <f t="shared" si="31"/>
        <v>8.5</v>
      </c>
      <c r="T263" s="16"/>
      <c r="U263" s="57" t="e">
        <f t="shared" si="32"/>
        <v>#DIV/0!</v>
      </c>
      <c r="V263" s="47"/>
      <c r="Y263" s="29"/>
      <c r="Z263" s="29"/>
    </row>
    <row r="264" spans="1:26" x14ac:dyDescent="0.2">
      <c r="A264" s="5"/>
      <c r="B264" s="2"/>
      <c r="C264" s="2"/>
      <c r="D264" s="2"/>
      <c r="E264" s="25"/>
      <c r="F264" s="2"/>
      <c r="G264" s="2"/>
      <c r="H264" s="74"/>
      <c r="I264" s="19">
        <v>316</v>
      </c>
      <c r="J264" s="16"/>
      <c r="K264" s="76">
        <f>'02 ABRIL (JUEVES)'!M264</f>
        <v>577245.9</v>
      </c>
      <c r="L264" s="16"/>
      <c r="M264" s="107">
        <f t="shared" si="30"/>
        <v>577245.9</v>
      </c>
      <c r="N264" s="16"/>
      <c r="O264" s="106"/>
      <c r="P264" s="16"/>
      <c r="Q264" s="16"/>
      <c r="R264" s="16"/>
      <c r="S264" s="95">
        <f t="shared" si="31"/>
        <v>8.5</v>
      </c>
      <c r="T264" s="16"/>
      <c r="U264" s="57" t="e">
        <f t="shared" si="32"/>
        <v>#DIV/0!</v>
      </c>
      <c r="V264" s="47"/>
      <c r="Y264" s="29"/>
      <c r="Z264" s="29"/>
    </row>
    <row r="265" spans="1:26" x14ac:dyDescent="0.2">
      <c r="A265" s="5"/>
      <c r="B265" s="2"/>
      <c r="C265" s="2"/>
      <c r="D265" s="2"/>
      <c r="E265" s="25"/>
      <c r="F265" s="2"/>
      <c r="G265" s="2"/>
      <c r="H265" s="74"/>
      <c r="I265" s="19">
        <v>317</v>
      </c>
      <c r="J265" s="16"/>
      <c r="K265" s="76">
        <f>'02 ABRIL (JUEVES)'!M265</f>
        <v>344936.4</v>
      </c>
      <c r="L265" s="16"/>
      <c r="M265" s="107">
        <f t="shared" si="30"/>
        <v>344936.4</v>
      </c>
      <c r="N265" s="16"/>
      <c r="O265" s="106"/>
      <c r="P265" s="16"/>
      <c r="Q265" s="16"/>
      <c r="R265" s="16"/>
      <c r="S265" s="95">
        <f t="shared" si="31"/>
        <v>8.5</v>
      </c>
      <c r="T265" s="16"/>
      <c r="U265" s="57" t="e">
        <f t="shared" si="32"/>
        <v>#DIV/0!</v>
      </c>
      <c r="V265" s="47"/>
      <c r="Y265" s="29"/>
      <c r="Z265" s="29"/>
    </row>
    <row r="266" spans="1:26" x14ac:dyDescent="0.2">
      <c r="A266" s="5"/>
      <c r="B266" s="2"/>
      <c r="C266" s="2"/>
      <c r="D266" s="2"/>
      <c r="E266" s="25"/>
      <c r="F266" s="2"/>
      <c r="G266" s="2"/>
      <c r="H266" s="74"/>
      <c r="I266" s="19">
        <v>318</v>
      </c>
      <c r="J266" s="16"/>
      <c r="K266" s="76">
        <f>'02 ABRIL (JUEVES)'!M266</f>
        <v>367860</v>
      </c>
      <c r="L266" s="16"/>
      <c r="M266" s="107">
        <f t="shared" si="30"/>
        <v>367860</v>
      </c>
      <c r="N266" s="16"/>
      <c r="O266" s="106"/>
      <c r="P266" s="16"/>
      <c r="Q266" s="16"/>
      <c r="R266" s="16"/>
      <c r="S266" s="95">
        <f t="shared" si="31"/>
        <v>8.5</v>
      </c>
      <c r="T266" s="16"/>
      <c r="U266" s="57" t="e">
        <f t="shared" si="32"/>
        <v>#DIV/0!</v>
      </c>
      <c r="V266" s="47"/>
      <c r="Y266" s="29"/>
      <c r="Z266" s="29"/>
    </row>
    <row r="267" spans="1:26" x14ac:dyDescent="0.2">
      <c r="A267" s="5"/>
      <c r="B267" s="2"/>
      <c r="C267" s="2"/>
      <c r="D267" s="2"/>
      <c r="E267" s="25"/>
      <c r="F267" s="2"/>
      <c r="G267" s="2"/>
      <c r="H267" s="74"/>
      <c r="I267" s="19">
        <v>319</v>
      </c>
      <c r="J267" s="16"/>
      <c r="K267" s="76">
        <f>'02 ABRIL (JUEVES)'!M267</f>
        <v>375404</v>
      </c>
      <c r="L267" s="16"/>
      <c r="M267" s="107">
        <f t="shared" si="30"/>
        <v>375404</v>
      </c>
      <c r="N267" s="16"/>
      <c r="O267" s="106"/>
      <c r="P267" s="16"/>
      <c r="Q267" s="16"/>
      <c r="R267" s="16"/>
      <c r="S267" s="95">
        <f t="shared" si="31"/>
        <v>8.5</v>
      </c>
      <c r="T267" s="16"/>
      <c r="U267" s="57" t="e">
        <f t="shared" si="32"/>
        <v>#DIV/0!</v>
      </c>
      <c r="V267" s="47"/>
      <c r="Y267" s="29"/>
      <c r="Z267" s="29"/>
    </row>
    <row r="268" spans="1:26" x14ac:dyDescent="0.2">
      <c r="A268" s="5"/>
      <c r="B268" s="2"/>
      <c r="C268" s="2"/>
      <c r="D268" s="2"/>
      <c r="E268" s="25"/>
      <c r="F268" s="2"/>
      <c r="G268" s="2"/>
      <c r="H268" s="74"/>
      <c r="I268" s="19">
        <v>320</v>
      </c>
      <c r="J268" s="16"/>
      <c r="K268" s="76">
        <f>'02 ABRIL (JUEVES)'!M268</f>
        <v>361212</v>
      </c>
      <c r="L268" s="16"/>
      <c r="M268" s="107">
        <f t="shared" si="30"/>
        <v>361212</v>
      </c>
      <c r="N268" s="16"/>
      <c r="O268" s="106"/>
      <c r="P268" s="16"/>
      <c r="Q268" s="16"/>
      <c r="R268" s="16"/>
      <c r="S268" s="95">
        <f t="shared" si="31"/>
        <v>8.5</v>
      </c>
      <c r="T268" s="16"/>
      <c r="U268" s="57" t="e">
        <f t="shared" si="32"/>
        <v>#DIV/0!</v>
      </c>
      <c r="V268" s="47"/>
      <c r="Y268" s="28"/>
      <c r="Z268" s="28"/>
    </row>
    <row r="269" spans="1:26" ht="13.5" thickBot="1" x14ac:dyDescent="0.25">
      <c r="H269" s="58"/>
      <c r="I269"/>
      <c r="J269"/>
      <c r="K269" s="58"/>
      <c r="L269"/>
      <c r="M269" s="58"/>
      <c r="N269"/>
      <c r="O269" s="58"/>
      <c r="P269"/>
      <c r="Q269" s="58"/>
      <c r="R269"/>
      <c r="S269" s="7"/>
      <c r="T269" s="16"/>
      <c r="U269" s="7"/>
      <c r="V269" s="47"/>
      <c r="Y269" s="29"/>
      <c r="Z269" s="29"/>
    </row>
    <row r="270" spans="1:26" ht="13.5" thickBot="1" x14ac:dyDescent="0.25">
      <c r="A270" s="34"/>
      <c r="H270" s="8"/>
      <c r="I270" s="151"/>
      <c r="J270" s="151"/>
      <c r="K270" s="58"/>
      <c r="L270"/>
      <c r="M270" s="58"/>
      <c r="N270"/>
      <c r="O270" s="58"/>
      <c r="P270"/>
      <c r="Q270" s="58"/>
      <c r="R270"/>
      <c r="S270" s="58"/>
      <c r="T270" s="16"/>
      <c r="U270" s="15" t="e">
        <f>AVERAGE(U247:U268)</f>
        <v>#DIV/0!</v>
      </c>
      <c r="V270" s="47"/>
      <c r="Y270" s="28"/>
      <c r="Z270" s="28"/>
    </row>
    <row r="271" spans="1:26" x14ac:dyDescent="0.2">
      <c r="A271" s="34"/>
      <c r="H271" s="8"/>
      <c r="I271" s="100"/>
      <c r="J271" s="100"/>
      <c r="K271" s="58"/>
      <c r="L271"/>
      <c r="M271" s="58"/>
      <c r="N271"/>
      <c r="O271" s="58"/>
      <c r="P271"/>
      <c r="Q271" s="58"/>
      <c r="R271"/>
      <c r="S271" s="30"/>
      <c r="T271" s="30"/>
      <c r="U271" s="30"/>
      <c r="V271" s="30"/>
      <c r="Y271" s="29"/>
      <c r="Z271" s="29"/>
    </row>
    <row r="272" spans="1:26" ht="12" customHeight="1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K272" s="58"/>
      <c r="L272"/>
      <c r="M272" s="58"/>
      <c r="N272"/>
      <c r="O272" s="58"/>
      <c r="P272"/>
      <c r="Q272" s="58"/>
      <c r="R272"/>
      <c r="S272" s="30"/>
      <c r="T272" s="30"/>
      <c r="U272" s="30"/>
      <c r="V272" s="30"/>
      <c r="W272"/>
      <c r="X272"/>
      <c r="Y272" s="109"/>
      <c r="Z272" s="109"/>
    </row>
    <row r="273" spans="1:26" ht="12" customHeight="1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I273"/>
      <c r="J273"/>
      <c r="K273" s="108"/>
      <c r="L273"/>
      <c r="M273" s="108"/>
      <c r="N273"/>
      <c r="O273" s="108"/>
      <c r="P273"/>
      <c r="Q273" s="77" t="e">
        <f>AVERAGE(K273,M273,O273)</f>
        <v>#DIV/0!</v>
      </c>
      <c r="R273" s="13"/>
      <c r="S273"/>
      <c r="T273"/>
      <c r="U273"/>
      <c r="V273" s="14">
        <f>AVERAGE(S278:S279)</f>
        <v>8.5</v>
      </c>
      <c r="W273"/>
      <c r="X273"/>
      <c r="Y273" s="110"/>
      <c r="Z273" s="110"/>
    </row>
    <row r="274" spans="1:26" ht="12" customHeight="1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L274"/>
      <c r="M274" s="111"/>
      <c r="N274"/>
      <c r="O274" s="111"/>
      <c r="P274"/>
      <c r="Q274" s="77" t="e">
        <f>AVERAGE(K274,M274,O274)</f>
        <v>#DIV/0!</v>
      </c>
      <c r="R274" s="13"/>
      <c r="S274" s="13" t="s">
        <v>17</v>
      </c>
      <c r="T274"/>
      <c r="U274" s="62"/>
      <c r="V274" s="103">
        <f>COUNT(S278:S279)</f>
        <v>2</v>
      </c>
      <c r="W274"/>
      <c r="X274"/>
      <c r="Y274" s="109"/>
      <c r="Z274" s="109"/>
    </row>
    <row r="275" spans="1:26" ht="12" customHeight="1" x14ac:dyDescent="0.2">
      <c r="A275"/>
      <c r="B275"/>
      <c r="C275"/>
      <c r="D275"/>
      <c r="E275" s="69"/>
      <c r="F275" s="69"/>
      <c r="G275" s="69"/>
      <c r="H275" s="13"/>
      <c r="I275"/>
      <c r="J275"/>
      <c r="K275" s="13"/>
      <c r="L275"/>
      <c r="M275"/>
      <c r="N275"/>
      <c r="O275"/>
      <c r="P275"/>
      <c r="Q275"/>
      <c r="R275" s="13"/>
      <c r="S275"/>
      <c r="T275"/>
      <c r="U275"/>
      <c r="V275" s="63"/>
      <c r="W275"/>
      <c r="X275"/>
      <c r="Y275" s="110"/>
      <c r="Z275" s="110"/>
    </row>
    <row r="276" spans="1:26" ht="12" customHeight="1" x14ac:dyDescent="0.2">
      <c r="A276" s="84"/>
      <c r="B276" s="89"/>
      <c r="C276" s="89"/>
      <c r="D276" s="89"/>
      <c r="E276"/>
      <c r="F276"/>
      <c r="G276"/>
      <c r="H276" s="58"/>
      <c r="I276"/>
      <c r="J276"/>
      <c r="K276" s="67" t="s">
        <v>38</v>
      </c>
      <c r="L276" s="33"/>
      <c r="M276" s="67" t="s">
        <v>38</v>
      </c>
      <c r="N276" s="8"/>
      <c r="O276" s="152" t="s">
        <v>36</v>
      </c>
      <c r="P276" s="8"/>
      <c r="Q276" s="58"/>
      <c r="R276"/>
      <c r="S276" s="112" t="s">
        <v>37</v>
      </c>
      <c r="T276"/>
      <c r="U276" s="152" t="s">
        <v>41</v>
      </c>
      <c r="V276"/>
      <c r="W276"/>
      <c r="X276"/>
      <c r="Y276" s="109"/>
      <c r="Z276" s="109"/>
    </row>
    <row r="277" spans="1:26" ht="12" customHeight="1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J277"/>
      <c r="K277" s="68" t="s">
        <v>39</v>
      </c>
      <c r="L277" s="32"/>
      <c r="M277" s="68" t="s">
        <v>40</v>
      </c>
      <c r="N277"/>
      <c r="O277" s="153"/>
      <c r="P277"/>
      <c r="Q277" s="58"/>
      <c r="R277" s="58"/>
      <c r="S277" s="65">
        <v>8.5</v>
      </c>
      <c r="T277" s="58"/>
      <c r="U277" s="153"/>
      <c r="V277" s="58"/>
      <c r="W277"/>
      <c r="X277"/>
      <c r="Y277" s="110"/>
      <c r="Z277" s="110"/>
    </row>
    <row r="278" spans="1:26" ht="12" customHeight="1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>
        <f>'02 ABRIL (JUEVES)'!M332</f>
        <v>0</v>
      </c>
      <c r="L278" s="16"/>
      <c r="M278" s="107">
        <f t="shared" ref="M278:M279" si="33">K278+O278</f>
        <v>0</v>
      </c>
      <c r="N278" s="16"/>
      <c r="O278" s="106"/>
      <c r="P278" s="16"/>
      <c r="Q278"/>
      <c r="R278"/>
      <c r="S278" s="95">
        <f t="shared" ref="S278" si="34">+S277</f>
        <v>8.5</v>
      </c>
      <c r="T278" s="58"/>
      <c r="U278" s="57" t="e">
        <f t="shared" ref="U278:U279" si="35">O278/(H278*60*S278)*100000</f>
        <v>#DIV/0!</v>
      </c>
      <c r="V278" s="58"/>
      <c r="W278"/>
      <c r="X278"/>
      <c r="Y278" s="109"/>
      <c r="Z278" s="109"/>
    </row>
    <row r="279" spans="1:26" ht="12" customHeight="1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>
        <f>'02 ABRIL (JUEVES)'!M333</f>
        <v>0</v>
      </c>
      <c r="L279" s="16"/>
      <c r="M279" s="107">
        <f t="shared" si="33"/>
        <v>0</v>
      </c>
      <c r="N279" s="16"/>
      <c r="O279" s="106"/>
      <c r="P279" s="16"/>
      <c r="Q279"/>
      <c r="R279"/>
      <c r="S279" s="95">
        <f>+S277</f>
        <v>8.5</v>
      </c>
      <c r="T279" s="58"/>
      <c r="U279" s="57" t="e">
        <f t="shared" si="35"/>
        <v>#DIV/0!</v>
      </c>
      <c r="V279" s="58"/>
      <c r="W279"/>
      <c r="X279"/>
      <c r="Y279" s="110"/>
      <c r="Z279" s="110"/>
    </row>
    <row r="280" spans="1:26" ht="12" customHeight="1" thickBot="1" x14ac:dyDescent="0.25">
      <c r="A280"/>
      <c r="B280"/>
      <c r="C280"/>
      <c r="D280"/>
      <c r="E280"/>
      <c r="F280"/>
      <c r="G280"/>
      <c r="H280" s="58"/>
      <c r="I280"/>
      <c r="J280"/>
      <c r="K280" s="58"/>
      <c r="L280"/>
      <c r="M280" s="58"/>
      <c r="N280"/>
      <c r="O280" s="58"/>
      <c r="P280"/>
      <c r="Q280" s="58"/>
      <c r="R280"/>
      <c r="S280" s="32"/>
      <c r="T280" s="32"/>
      <c r="U280" s="32"/>
      <c r="V280" s="32"/>
      <c r="W280"/>
      <c r="X280"/>
      <c r="Y280" s="109"/>
      <c r="Z280" s="109"/>
    </row>
    <row r="281" spans="1:26" ht="12" customHeight="1" thickBot="1" x14ac:dyDescent="0.25">
      <c r="A281"/>
      <c r="B281"/>
      <c r="C281"/>
      <c r="D281"/>
      <c r="E281"/>
      <c r="F281"/>
      <c r="G281"/>
      <c r="H281" s="58"/>
      <c r="I281"/>
      <c r="J281"/>
      <c r="K281" s="58"/>
      <c r="L281"/>
      <c r="M281" s="58"/>
      <c r="N281"/>
      <c r="O281" s="58"/>
      <c r="P281"/>
      <c r="Q281" s="58"/>
      <c r="R281"/>
      <c r="S281" s="58"/>
      <c r="T281" s="58"/>
      <c r="U281" s="15" t="e">
        <f>AVERAGE(U278:U279)</f>
        <v>#DIV/0!</v>
      </c>
      <c r="V281" s="58"/>
      <c r="W281"/>
      <c r="X281"/>
      <c r="Y281" s="110"/>
      <c r="Z281" s="110"/>
    </row>
    <row r="282" spans="1:26" ht="12" customHeight="1" x14ac:dyDescent="0.2">
      <c r="A282"/>
      <c r="B282"/>
      <c r="C282"/>
      <c r="D282"/>
      <c r="E282"/>
      <c r="F282"/>
      <c r="G282"/>
      <c r="H282" s="58"/>
      <c r="I282"/>
      <c r="J282"/>
      <c r="K282" s="58"/>
      <c r="L282"/>
      <c r="M282" s="58"/>
      <c r="N282"/>
      <c r="O282" s="58"/>
      <c r="P282"/>
      <c r="Q282" s="58"/>
      <c r="R282"/>
      <c r="S282"/>
      <c r="T282"/>
      <c r="U282"/>
      <c r="V282"/>
      <c r="W282"/>
      <c r="X282"/>
      <c r="Y282" s="109"/>
      <c r="Z282" s="109"/>
    </row>
    <row r="283" spans="1:26" ht="12" customHeight="1" x14ac:dyDescent="0.2">
      <c r="A283"/>
      <c r="B283"/>
      <c r="C283"/>
      <c r="D283"/>
      <c r="E283"/>
      <c r="F283"/>
      <c r="G283"/>
      <c r="H283" s="58"/>
      <c r="I283"/>
      <c r="J283"/>
      <c r="K283" s="58"/>
      <c r="L283"/>
      <c r="M283" s="58"/>
      <c r="N283"/>
      <c r="O283" s="58"/>
      <c r="P283"/>
      <c r="Q283" s="58"/>
      <c r="R283"/>
      <c r="S283"/>
      <c r="T283"/>
      <c r="U283"/>
      <c r="V283"/>
      <c r="W283"/>
      <c r="X283"/>
      <c r="Y283" s="109"/>
      <c r="Z283" s="109"/>
    </row>
    <row r="284" spans="1:26" ht="12" customHeight="1" x14ac:dyDescent="0.2">
      <c r="A284"/>
      <c r="B284"/>
      <c r="C284"/>
      <c r="D284"/>
      <c r="E284"/>
      <c r="F284"/>
      <c r="G284"/>
      <c r="H284" s="58"/>
      <c r="I284"/>
      <c r="J284"/>
      <c r="K284" s="58"/>
      <c r="L284"/>
      <c r="M284" s="58"/>
      <c r="N284"/>
      <c r="O284" s="58"/>
      <c r="P284"/>
      <c r="Q284" s="58"/>
      <c r="R284"/>
      <c r="S284"/>
      <c r="T284"/>
      <c r="U284"/>
      <c r="V284"/>
      <c r="W284"/>
      <c r="X284"/>
      <c r="Y284"/>
      <c r="Z284"/>
    </row>
    <row r="285" spans="1:26" ht="15.75" x14ac:dyDescent="0.2">
      <c r="A285" s="174" t="s">
        <v>30</v>
      </c>
      <c r="B285" s="174"/>
      <c r="C285" s="174"/>
      <c r="D285" s="174"/>
      <c r="E285" s="174"/>
      <c r="F285" s="174"/>
      <c r="G285" s="174"/>
      <c r="H285" s="174"/>
      <c r="I285" s="174"/>
      <c r="J285" s="174"/>
      <c r="K285" s="174"/>
      <c r="L285" s="174"/>
      <c r="M285" s="174"/>
      <c r="N285" s="174"/>
      <c r="O285" s="174"/>
      <c r="P285" s="174"/>
      <c r="Q285" s="174"/>
      <c r="R285" s="174"/>
      <c r="S285" s="174"/>
      <c r="T285" s="174"/>
      <c r="U285" s="174"/>
      <c r="V285" s="174"/>
      <c r="W285" s="174"/>
      <c r="X285" s="174"/>
      <c r="Y285" s="174"/>
      <c r="Z285" s="174"/>
    </row>
    <row r="286" spans="1:26" x14ac:dyDescent="0.2">
      <c r="A286" s="34" t="s">
        <v>3</v>
      </c>
      <c r="B286" s="34" t="s">
        <v>13</v>
      </c>
      <c r="C286" s="34"/>
      <c r="D286" s="34"/>
      <c r="E286" s="34"/>
      <c r="F286" s="34"/>
      <c r="G286" s="175"/>
      <c r="H286" s="175"/>
      <c r="I286" s="175"/>
      <c r="J286" s="34"/>
      <c r="K286" s="56" t="s">
        <v>14</v>
      </c>
      <c r="L286" s="34"/>
      <c r="M286" s="56"/>
      <c r="N286" s="175"/>
      <c r="O286" s="175"/>
      <c r="P286" s="175"/>
      <c r="Q286" s="175"/>
      <c r="R286" s="34" t="s">
        <v>26</v>
      </c>
      <c r="S286" s="176"/>
      <c r="T286" s="175"/>
      <c r="U286" s="175"/>
      <c r="W286" s="34" t="s">
        <v>12</v>
      </c>
      <c r="X286" s="34"/>
      <c r="Y286" s="177"/>
      <c r="Z286" s="177"/>
    </row>
    <row r="287" spans="1:26" ht="13.5" thickBot="1" x14ac:dyDescent="0.25">
      <c r="B287" s="35"/>
      <c r="C287" s="35"/>
      <c r="D287" s="35"/>
      <c r="E287" s="35"/>
      <c r="F287" s="35"/>
      <c r="G287" s="35"/>
      <c r="H287" s="35"/>
      <c r="I287" s="35"/>
      <c r="J287" s="35"/>
      <c r="K287" s="50"/>
      <c r="L287" s="35"/>
      <c r="M287" s="50"/>
      <c r="N287" s="35"/>
      <c r="O287" s="50"/>
      <c r="P287" s="35"/>
      <c r="Q287" s="50"/>
      <c r="R287" s="35"/>
      <c r="S287" s="35"/>
      <c r="T287" s="35"/>
      <c r="U287" s="35"/>
      <c r="V287" s="35"/>
      <c r="W287" s="35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54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6"/>
    </row>
    <row r="290" spans="1:26" x14ac:dyDescent="0.2">
      <c r="A290" s="157"/>
      <c r="B290" s="158"/>
      <c r="C290" s="158"/>
      <c r="D290" s="158"/>
      <c r="E290" s="158"/>
      <c r="F290" s="158"/>
      <c r="G290" s="158"/>
      <c r="H290" s="158"/>
      <c r="I290" s="158"/>
      <c r="J290" s="158"/>
      <c r="K290" s="158"/>
      <c r="L290" s="158"/>
      <c r="M290" s="158"/>
      <c r="N290" s="158"/>
      <c r="O290" s="158"/>
      <c r="P290" s="158"/>
      <c r="Q290" s="158"/>
      <c r="R290" s="158"/>
      <c r="S290" s="158"/>
      <c r="T290" s="158"/>
      <c r="U290" s="158"/>
      <c r="V290" s="158"/>
      <c r="W290" s="158"/>
      <c r="X290" s="158"/>
      <c r="Y290" s="158"/>
      <c r="Z290" s="159"/>
    </row>
    <row r="291" spans="1:26" ht="13.5" thickBot="1" x14ac:dyDescent="0.25">
      <c r="A291" s="160"/>
      <c r="B291" s="161"/>
      <c r="C291" s="161"/>
      <c r="D291" s="161"/>
      <c r="E291" s="161"/>
      <c r="F291" s="161"/>
      <c r="G291" s="161"/>
      <c r="H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2"/>
    </row>
    <row r="292" spans="1:26" x14ac:dyDescent="0.2">
      <c r="A292" s="79" t="s">
        <v>4</v>
      </c>
      <c r="B292" s="75"/>
      <c r="C292" s="75"/>
      <c r="D292" s="75"/>
      <c r="E292" s="75"/>
      <c r="F292" s="75"/>
      <c r="G292" s="7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</row>
    <row r="293" spans="1:26" ht="13.5" thickBot="1" x14ac:dyDescent="0.25">
      <c r="A293" s="80"/>
      <c r="B293" s="36"/>
      <c r="C293" s="36"/>
      <c r="D293" s="36"/>
      <c r="E293" s="36"/>
      <c r="F293" s="36"/>
      <c r="G293" s="36"/>
      <c r="H293" s="36"/>
      <c r="I293" s="36"/>
      <c r="J293" s="36"/>
      <c r="K293" s="51"/>
      <c r="L293" s="36"/>
      <c r="M293" s="51"/>
      <c r="N293" s="36"/>
      <c r="O293" s="51"/>
      <c r="P293" s="36"/>
      <c r="Q293" s="51"/>
      <c r="R293" s="36"/>
      <c r="S293" s="36"/>
      <c r="T293" s="36"/>
      <c r="U293" s="36"/>
      <c r="V293" s="36"/>
      <c r="W293" s="36"/>
    </row>
    <row r="294" spans="1:26" x14ac:dyDescent="0.2">
      <c r="A294" s="37" t="s">
        <v>9</v>
      </c>
      <c r="B294" s="163"/>
      <c r="C294" s="163"/>
      <c r="D294" s="163"/>
      <c r="E294" s="163"/>
      <c r="F294" s="163"/>
      <c r="G294" s="163"/>
      <c r="H294" s="163"/>
      <c r="I294" s="163"/>
      <c r="J294" s="163"/>
      <c r="K294" s="163"/>
      <c r="L294" s="163"/>
      <c r="M294" s="163"/>
      <c r="N294" s="163"/>
      <c r="O294" s="163"/>
      <c r="P294" s="163"/>
      <c r="Q294" s="163"/>
      <c r="R294" s="163"/>
      <c r="S294" s="163"/>
      <c r="T294" s="163"/>
      <c r="U294" s="163"/>
      <c r="V294" s="163"/>
      <c r="W294" s="164"/>
    </row>
    <row r="295" spans="1:26" x14ac:dyDescent="0.2">
      <c r="A295" s="39"/>
      <c r="B295" s="165"/>
      <c r="C295" s="165"/>
      <c r="D295" s="165"/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165"/>
      <c r="R295" s="165"/>
      <c r="S295" s="165"/>
      <c r="T295" s="165"/>
      <c r="U295" s="165"/>
      <c r="V295" s="165"/>
      <c r="W295" s="166"/>
    </row>
    <row r="296" spans="1:26" ht="13.5" thickBot="1" x14ac:dyDescent="0.25">
      <c r="A296" s="40"/>
      <c r="B296" s="167"/>
      <c r="C296" s="167"/>
      <c r="D296" s="167"/>
      <c r="E296" s="167"/>
      <c r="F296" s="167"/>
      <c r="G296" s="167"/>
      <c r="H296" s="167"/>
      <c r="I296" s="167"/>
      <c r="J296" s="167"/>
      <c r="K296" s="167"/>
      <c r="L296" s="167"/>
      <c r="M296" s="167"/>
      <c r="N296" s="167"/>
      <c r="O296" s="167"/>
      <c r="P296" s="167"/>
      <c r="Q296" s="167"/>
      <c r="R296" s="167"/>
      <c r="S296" s="167"/>
      <c r="T296" s="167"/>
      <c r="U296" s="167"/>
      <c r="V296" s="167"/>
      <c r="W296" s="168"/>
    </row>
    <row r="297" spans="1:26" ht="13.5" thickBot="1" x14ac:dyDescent="0.25">
      <c r="A297" s="73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1"/>
      <c r="K297" s="52"/>
      <c r="L297" s="101"/>
      <c r="M297" s="53"/>
      <c r="N297" s="101"/>
      <c r="O297" s="53"/>
      <c r="P297" s="101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59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I298"/>
      <c r="K298" s="54"/>
      <c r="M298" s="54"/>
      <c r="O298" s="54"/>
      <c r="P298"/>
      <c r="Q298" s="77"/>
      <c r="R298" s="13"/>
      <c r="S298"/>
      <c r="T298"/>
      <c r="U298"/>
      <c r="V298" s="14"/>
      <c r="W298"/>
      <c r="X298"/>
    </row>
    <row r="299" spans="1:26" ht="13.5" thickBot="1" x14ac:dyDescent="0.25">
      <c r="A299" s="59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41"/>
      <c r="K299" s="55"/>
      <c r="M299" s="55"/>
      <c r="O299" s="55"/>
      <c r="P299"/>
      <c r="Q299" s="77"/>
      <c r="R299" s="13"/>
      <c r="S299" s="13" t="s">
        <v>17</v>
      </c>
      <c r="T299"/>
      <c r="U299" s="62"/>
      <c r="V299" s="103"/>
      <c r="W299"/>
      <c r="X299"/>
      <c r="Y299" s="26"/>
      <c r="Z299" s="26"/>
    </row>
    <row r="300" spans="1:26" x14ac:dyDescent="0.2">
      <c r="A300" s="59"/>
      <c r="E300" s="41"/>
      <c r="F300" s="41"/>
      <c r="G300" s="69"/>
      <c r="H300" s="69"/>
      <c r="I300" s="69"/>
      <c r="J300" s="41"/>
      <c r="K300" s="13"/>
      <c r="L300"/>
      <c r="M300"/>
      <c r="N300"/>
      <c r="O300" s="24"/>
      <c r="P300"/>
      <c r="Q300"/>
      <c r="R300" s="13"/>
      <c r="S300"/>
      <c r="T300"/>
      <c r="U300"/>
      <c r="V300" s="63"/>
      <c r="X300"/>
      <c r="Y300" s="26"/>
      <c r="Z300" s="26"/>
    </row>
    <row r="301" spans="1:26" x14ac:dyDescent="0.2">
      <c r="A301" s="59"/>
      <c r="B301" s="27"/>
      <c r="C301" s="27"/>
      <c r="D301" s="27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61" t="s">
        <v>37</v>
      </c>
      <c r="U301" s="152" t="s">
        <v>41</v>
      </c>
      <c r="W301" s="169" t="s">
        <v>43</v>
      </c>
      <c r="Y301" s="17"/>
      <c r="Z301" s="17"/>
    </row>
    <row r="302" spans="1:26" ht="13.5" thickBot="1" x14ac:dyDescent="0.25">
      <c r="A302" s="42" t="s">
        <v>15</v>
      </c>
      <c r="B302" s="43" t="s">
        <v>18</v>
      </c>
      <c r="C302" s="43" t="s">
        <v>19</v>
      </c>
      <c r="D302" s="43" t="s">
        <v>20</v>
      </c>
      <c r="E302" s="42" t="s">
        <v>10</v>
      </c>
      <c r="F302" s="44"/>
      <c r="G302" s="44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N302"/>
      <c r="O302" s="153"/>
      <c r="P302"/>
      <c r="S302" s="65"/>
      <c r="U302" s="153"/>
      <c r="W302" s="170"/>
      <c r="Y302" s="27"/>
      <c r="Z302" s="27"/>
    </row>
    <row r="303" spans="1:26" ht="13.5" thickTop="1" x14ac:dyDescent="0.2">
      <c r="A303" s="5"/>
      <c r="B303" s="2"/>
      <c r="C303" s="2"/>
      <c r="D303" s="2"/>
      <c r="E303" s="25"/>
      <c r="F303" s="2"/>
      <c r="G303" s="2"/>
      <c r="H303" s="74"/>
      <c r="I303" s="19">
        <v>207</v>
      </c>
      <c r="J303" s="16"/>
      <c r="K303" s="76"/>
      <c r="L303" s="16"/>
      <c r="M303" s="107"/>
      <c r="N303" s="16"/>
      <c r="O303" s="106"/>
      <c r="P303" s="16"/>
      <c r="R303" s="16"/>
      <c r="S303" s="95"/>
      <c r="T303" s="16"/>
      <c r="U303" s="57"/>
      <c r="V303" s="16"/>
      <c r="W303" s="18"/>
      <c r="Y303" s="28"/>
      <c r="Z303" s="28"/>
    </row>
    <row r="304" spans="1:26" x14ac:dyDescent="0.2">
      <c r="A304" s="5"/>
      <c r="B304" s="2"/>
      <c r="C304" s="2"/>
      <c r="D304" s="2"/>
      <c r="E304" s="25"/>
      <c r="F304" s="2"/>
      <c r="G304" s="2"/>
      <c r="H304" s="74"/>
      <c r="I304" s="19">
        <v>208</v>
      </c>
      <c r="J304" s="16"/>
      <c r="K304" s="76"/>
      <c r="L304" s="16"/>
      <c r="M304" s="107"/>
      <c r="N304" s="16"/>
      <c r="O304" s="106"/>
      <c r="P304" s="16"/>
      <c r="R304" s="16"/>
      <c r="S304" s="95"/>
      <c r="T304" s="16"/>
      <c r="U304" s="57"/>
      <c r="V304" s="16"/>
      <c r="W304" s="18"/>
      <c r="Y304" s="28"/>
      <c r="Z304" s="28"/>
    </row>
    <row r="305" spans="1:26" x14ac:dyDescent="0.2">
      <c r="A305" s="5"/>
      <c r="B305" s="2"/>
      <c r="C305" s="2"/>
      <c r="D305" s="2"/>
      <c r="E305" s="25"/>
      <c r="F305" s="2"/>
      <c r="G305" s="2"/>
      <c r="H305" s="74"/>
      <c r="I305" s="19">
        <v>209</v>
      </c>
      <c r="J305" s="16"/>
      <c r="K305" s="76"/>
      <c r="L305" s="16"/>
      <c r="M305" s="107"/>
      <c r="N305" s="16"/>
      <c r="O305" s="106"/>
      <c r="P305" s="16"/>
      <c r="R305" s="16"/>
      <c r="S305" s="95"/>
      <c r="T305" s="16"/>
      <c r="U305" s="57"/>
      <c r="V305" s="16"/>
      <c r="W305" s="18"/>
      <c r="Y305" s="29"/>
      <c r="Z305" s="29"/>
    </row>
    <row r="306" spans="1:26" x14ac:dyDescent="0.2">
      <c r="A306" s="5"/>
      <c r="B306" s="2"/>
      <c r="C306" s="2"/>
      <c r="D306" s="2"/>
      <c r="E306" s="25"/>
      <c r="F306" s="2"/>
      <c r="G306" s="2"/>
      <c r="H306" s="74"/>
      <c r="I306" s="19">
        <v>210</v>
      </c>
      <c r="J306" s="16"/>
      <c r="K306" s="76"/>
      <c r="L306" s="16"/>
      <c r="M306" s="107"/>
      <c r="N306" s="16"/>
      <c r="O306" s="106"/>
      <c r="P306" s="16"/>
      <c r="R306" s="16"/>
      <c r="S306" s="95"/>
      <c r="T306" s="16"/>
      <c r="U306" s="57"/>
      <c r="V306" s="16"/>
      <c r="W306" s="18"/>
      <c r="Y306" s="28"/>
      <c r="Z306" s="28"/>
    </row>
    <row r="307" spans="1:26" x14ac:dyDescent="0.2">
      <c r="A307" s="5"/>
      <c r="B307" s="2"/>
      <c r="C307" s="2"/>
      <c r="D307" s="2"/>
      <c r="E307" s="25"/>
      <c r="F307" s="2"/>
      <c r="G307" s="2"/>
      <c r="H307" s="74"/>
      <c r="I307" s="19">
        <v>211</v>
      </c>
      <c r="J307" s="16"/>
      <c r="K307" s="76"/>
      <c r="L307" s="16"/>
      <c r="M307" s="107"/>
      <c r="N307" s="16"/>
      <c r="O307" s="106"/>
      <c r="P307" s="16"/>
      <c r="R307" s="16"/>
      <c r="S307" s="95"/>
      <c r="T307" s="16"/>
      <c r="U307" s="57"/>
      <c r="V307" s="16"/>
      <c r="W307" s="18"/>
      <c r="Y307" s="29"/>
      <c r="Z307" s="29"/>
    </row>
    <row r="308" spans="1:26" x14ac:dyDescent="0.2">
      <c r="A308" s="5"/>
      <c r="B308" s="2"/>
      <c r="C308" s="2"/>
      <c r="D308" s="2"/>
      <c r="E308" s="25"/>
      <c r="F308" s="2"/>
      <c r="G308" s="2"/>
      <c r="H308" s="74"/>
      <c r="I308" s="19">
        <v>212</v>
      </c>
      <c r="J308" s="16"/>
      <c r="K308" s="76"/>
      <c r="L308" s="16"/>
      <c r="M308" s="107"/>
      <c r="N308" s="16"/>
      <c r="O308" s="106"/>
      <c r="P308" s="16"/>
      <c r="R308" s="16"/>
      <c r="S308" s="95"/>
      <c r="T308" s="16"/>
      <c r="U308" s="57"/>
      <c r="V308" s="16"/>
      <c r="W308" s="1"/>
      <c r="Y308" s="28"/>
      <c r="Z308" s="28"/>
    </row>
    <row r="309" spans="1:26" ht="13.5" thickBot="1" x14ac:dyDescent="0.25">
      <c r="H309" s="58"/>
      <c r="I309"/>
      <c r="J309"/>
      <c r="K309" s="78"/>
      <c r="L309"/>
      <c r="M309" s="58"/>
      <c r="N309"/>
      <c r="O309" s="58"/>
      <c r="P309"/>
      <c r="Q309" s="58"/>
      <c r="R309"/>
      <c r="S309" s="97"/>
      <c r="T309" s="7"/>
      <c r="U309" s="7"/>
      <c r="V309" s="58"/>
      <c r="W309" s="58"/>
    </row>
    <row r="310" spans="1:26" ht="13.5" thickBot="1" x14ac:dyDescent="0.25">
      <c r="A310" s="34"/>
      <c r="H310" s="8"/>
      <c r="I310" s="151"/>
      <c r="J310" s="151"/>
      <c r="K310" s="58"/>
      <c r="L310"/>
      <c r="M310" s="58"/>
      <c r="N310"/>
      <c r="O310" s="58"/>
      <c r="P310"/>
      <c r="Q310" s="58"/>
      <c r="R310"/>
      <c r="S310" s="97"/>
      <c r="T310" s="58"/>
      <c r="U310" s="15"/>
      <c r="V310" s="58"/>
      <c r="W310" s="15"/>
    </row>
    <row r="311" spans="1:26" x14ac:dyDescent="0.2">
      <c r="A311" s="34"/>
      <c r="H311" s="4"/>
      <c r="J311" s="100"/>
      <c r="K311" s="58"/>
      <c r="L311"/>
      <c r="M311" s="58"/>
      <c r="N311"/>
      <c r="O311" s="58"/>
      <c r="P311"/>
      <c r="Q311" s="58"/>
      <c r="R311"/>
      <c r="S311" s="30"/>
      <c r="T311" s="30"/>
      <c r="U311" s="30"/>
      <c r="V311" s="30"/>
      <c r="Z311" s="38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K312" s="58"/>
      <c r="L312"/>
      <c r="M312" s="58"/>
      <c r="N312"/>
      <c r="O312" s="58"/>
      <c r="P312"/>
      <c r="Q312" s="58"/>
      <c r="R312"/>
      <c r="S312" s="30"/>
      <c r="T312" s="30"/>
      <c r="U312" s="30"/>
      <c r="V312" s="30"/>
      <c r="W312"/>
      <c r="Y312" s="28"/>
      <c r="Z312" s="28"/>
    </row>
    <row r="313" spans="1:26" ht="13.5" thickBot="1" x14ac:dyDescent="0.25">
      <c r="A313" s="59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I313"/>
      <c r="K313" s="54"/>
      <c r="M313" s="54"/>
      <c r="O313" s="54"/>
      <c r="P313"/>
      <c r="Q313" s="77"/>
      <c r="R313" s="13"/>
      <c r="S313" s="32"/>
      <c r="T313"/>
      <c r="U313"/>
      <c r="V313" s="14"/>
      <c r="W313"/>
      <c r="Y313" s="28"/>
      <c r="Z313" s="28"/>
    </row>
    <row r="314" spans="1:26" ht="13.5" thickBot="1" x14ac:dyDescent="0.25">
      <c r="A314" s="59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41"/>
      <c r="K314" s="55"/>
      <c r="M314" s="55"/>
      <c r="O314" s="55"/>
      <c r="P314"/>
      <c r="Q314" s="77"/>
      <c r="R314" s="13"/>
      <c r="S314" s="96" t="s">
        <v>17</v>
      </c>
      <c r="T314"/>
      <c r="U314" s="62"/>
      <c r="V314" s="103"/>
      <c r="W314"/>
      <c r="Y314" s="29"/>
      <c r="Z314" s="29"/>
    </row>
    <row r="315" spans="1:26" x14ac:dyDescent="0.2">
      <c r="A315" s="59"/>
      <c r="E315" s="41"/>
      <c r="F315" s="41"/>
      <c r="G315" s="41"/>
      <c r="H315" s="69"/>
      <c r="I315" s="41"/>
      <c r="J315"/>
      <c r="K315" s="13"/>
      <c r="L315"/>
      <c r="M315"/>
      <c r="O315"/>
      <c r="P315"/>
      <c r="Q315"/>
      <c r="R315" s="13"/>
      <c r="S315" s="32"/>
      <c r="T315"/>
      <c r="U315"/>
      <c r="V315" s="63"/>
      <c r="W315"/>
      <c r="Y315" s="28"/>
      <c r="Z315" s="28"/>
    </row>
    <row r="316" spans="1:26" x14ac:dyDescent="0.2">
      <c r="A316" s="59"/>
      <c r="B316" s="27"/>
      <c r="C316" s="27"/>
      <c r="D316" s="27"/>
      <c r="H316" s="58"/>
      <c r="I316"/>
      <c r="J316"/>
      <c r="K316" s="67" t="s">
        <v>38</v>
      </c>
      <c r="L316" s="33"/>
      <c r="M316" s="67" t="s">
        <v>38</v>
      </c>
      <c r="N316" s="8"/>
      <c r="O316" s="152" t="s">
        <v>36</v>
      </c>
      <c r="P316" s="34"/>
      <c r="S316" s="98" t="s">
        <v>37</v>
      </c>
      <c r="U316" s="152" t="s">
        <v>41</v>
      </c>
      <c r="W316" s="152" t="s">
        <v>43</v>
      </c>
      <c r="Y316" s="29"/>
      <c r="Z316" s="29"/>
    </row>
    <row r="317" spans="1:26" ht="13.5" thickBot="1" x14ac:dyDescent="0.25">
      <c r="A317" s="42" t="s">
        <v>15</v>
      </c>
      <c r="B317" s="43" t="s">
        <v>18</v>
      </c>
      <c r="C317" s="43" t="s">
        <v>19</v>
      </c>
      <c r="D317" s="43" t="s">
        <v>20</v>
      </c>
      <c r="E317" s="42" t="s">
        <v>10</v>
      </c>
      <c r="F317" s="44"/>
      <c r="G317" s="44"/>
      <c r="H317" s="66" t="s">
        <v>24</v>
      </c>
      <c r="I317" s="66" t="s">
        <v>25</v>
      </c>
      <c r="J317"/>
      <c r="K317" s="68" t="s">
        <v>39</v>
      </c>
      <c r="L317" s="32"/>
      <c r="M317" s="68" t="s">
        <v>40</v>
      </c>
      <c r="N317"/>
      <c r="O317" s="153"/>
      <c r="R317" s="47"/>
      <c r="S317" s="99"/>
      <c r="T317" s="47"/>
      <c r="U317" s="153"/>
      <c r="V317" s="47"/>
      <c r="W317" s="153"/>
      <c r="Y317" s="28"/>
      <c r="Z317" s="28"/>
    </row>
    <row r="318" spans="1:26" ht="13.5" thickTop="1" x14ac:dyDescent="0.2">
      <c r="A318" s="6"/>
      <c r="B318" s="31"/>
      <c r="C318" s="31"/>
      <c r="D318" s="31"/>
      <c r="E318" s="25"/>
      <c r="F318" s="3"/>
      <c r="G318" s="3"/>
      <c r="H318" s="74"/>
      <c r="I318" s="19">
        <v>201</v>
      </c>
      <c r="J318" s="16"/>
      <c r="K318" s="76"/>
      <c r="L318" s="16"/>
      <c r="M318" s="107"/>
      <c r="N318" s="16"/>
      <c r="O318" s="106"/>
      <c r="P318" s="16"/>
      <c r="R318" s="47"/>
      <c r="S318" s="95"/>
      <c r="T318" s="47"/>
      <c r="U318" s="57"/>
      <c r="V318" s="47"/>
      <c r="W318" s="18"/>
      <c r="Y318" s="28"/>
      <c r="Z318" s="28"/>
    </row>
    <row r="319" spans="1:26" x14ac:dyDescent="0.2">
      <c r="A319" s="5"/>
      <c r="B319" s="2"/>
      <c r="C319" s="2"/>
      <c r="D319" s="2"/>
      <c r="E319" s="25"/>
      <c r="F319" s="2"/>
      <c r="G319" s="2"/>
      <c r="H319" s="74"/>
      <c r="I319" s="19">
        <v>202</v>
      </c>
      <c r="J319" s="16"/>
      <c r="K319" s="76"/>
      <c r="L319" s="16"/>
      <c r="M319" s="107"/>
      <c r="N319" s="16"/>
      <c r="O319" s="106"/>
      <c r="P319" s="16"/>
      <c r="R319" s="47"/>
      <c r="S319" s="95"/>
      <c r="T319" s="47"/>
      <c r="U319" s="57"/>
      <c r="V319" s="47"/>
      <c r="W319" s="18"/>
      <c r="Y319" s="28"/>
      <c r="Z319" s="28"/>
    </row>
    <row r="320" spans="1:26" x14ac:dyDescent="0.2">
      <c r="A320" s="5"/>
      <c r="B320" s="2"/>
      <c r="C320" s="2"/>
      <c r="D320" s="2"/>
      <c r="E320" s="25"/>
      <c r="F320" s="2"/>
      <c r="G320" s="2"/>
      <c r="H320" s="74"/>
      <c r="I320" s="19">
        <v>203</v>
      </c>
      <c r="J320" s="16"/>
      <c r="K320" s="76"/>
      <c r="L320" s="16"/>
      <c r="M320" s="107"/>
      <c r="N320" s="16"/>
      <c r="O320" s="106"/>
      <c r="P320" s="16"/>
      <c r="R320" s="47"/>
      <c r="S320" s="95"/>
      <c r="T320" s="47"/>
      <c r="U320" s="57"/>
      <c r="V320" s="47"/>
      <c r="W320" s="18"/>
      <c r="Y320" s="29"/>
      <c r="Z320" s="29"/>
    </row>
    <row r="321" spans="1:26" x14ac:dyDescent="0.2">
      <c r="A321" s="5"/>
      <c r="B321" s="2"/>
      <c r="C321" s="2"/>
      <c r="D321" s="2"/>
      <c r="E321" s="25"/>
      <c r="F321" s="2"/>
      <c r="G321" s="2"/>
      <c r="H321" s="74"/>
      <c r="I321" s="19">
        <v>204</v>
      </c>
      <c r="J321" s="16"/>
      <c r="K321" s="76"/>
      <c r="L321" s="16"/>
      <c r="M321" s="107"/>
      <c r="N321" s="16"/>
      <c r="O321" s="106"/>
      <c r="P321" s="16"/>
      <c r="R321" s="47"/>
      <c r="S321" s="95"/>
      <c r="T321" s="47"/>
      <c r="U321" s="57"/>
      <c r="V321" s="47"/>
      <c r="W321" s="18"/>
      <c r="Y321" s="28"/>
      <c r="Z321" s="28"/>
    </row>
    <row r="322" spans="1:26" x14ac:dyDescent="0.2">
      <c r="A322" s="5"/>
      <c r="B322" s="2"/>
      <c r="C322" s="2"/>
      <c r="D322" s="2"/>
      <c r="E322" s="25"/>
      <c r="F322" s="2"/>
      <c r="G322" s="2"/>
      <c r="H322" s="74"/>
      <c r="I322" s="19">
        <v>205</v>
      </c>
      <c r="J322" s="16"/>
      <c r="K322" s="76"/>
      <c r="L322" s="16"/>
      <c r="M322" s="107"/>
      <c r="N322" s="16"/>
      <c r="O322" s="106"/>
      <c r="P322" s="16"/>
      <c r="R322" s="47"/>
      <c r="S322" s="95"/>
      <c r="T322" s="47"/>
      <c r="U322" s="57"/>
      <c r="V322" s="47"/>
      <c r="W322" s="18"/>
      <c r="Y322" s="29"/>
      <c r="Z322" s="29"/>
    </row>
    <row r="323" spans="1:26" x14ac:dyDescent="0.2">
      <c r="A323" s="5"/>
      <c r="B323" s="2"/>
      <c r="C323" s="2"/>
      <c r="D323" s="2"/>
      <c r="E323" s="25"/>
      <c r="F323" s="2"/>
      <c r="G323" s="2"/>
      <c r="H323" s="74"/>
      <c r="I323" s="19">
        <v>206</v>
      </c>
      <c r="J323" s="16"/>
      <c r="K323" s="76"/>
      <c r="L323" s="16"/>
      <c r="M323" s="107"/>
      <c r="N323" s="16"/>
      <c r="O323" s="106"/>
      <c r="P323" s="16"/>
      <c r="R323" s="47"/>
      <c r="S323" s="95"/>
      <c r="T323" s="47"/>
      <c r="U323" s="57"/>
      <c r="V323" s="47"/>
      <c r="W323" s="18"/>
      <c r="Y323" s="28"/>
      <c r="Z323" s="28"/>
    </row>
    <row r="324" spans="1:26" x14ac:dyDescent="0.2">
      <c r="A324" s="5"/>
      <c r="B324" s="2"/>
      <c r="C324" s="2"/>
      <c r="D324" s="2"/>
      <c r="E324" s="25"/>
      <c r="F324" s="2"/>
      <c r="G324" s="2"/>
      <c r="H324" s="74"/>
      <c r="I324" s="19">
        <v>213</v>
      </c>
      <c r="J324" s="16"/>
      <c r="K324" s="76"/>
      <c r="L324" s="16"/>
      <c r="M324" s="107"/>
      <c r="N324" s="16"/>
      <c r="O324" s="106"/>
      <c r="P324" s="16"/>
      <c r="R324" s="47"/>
      <c r="S324" s="95"/>
      <c r="T324" s="47"/>
      <c r="U324" s="57"/>
      <c r="V324" s="47"/>
      <c r="W324" s="18"/>
      <c r="Y324" s="28"/>
      <c r="Z324" s="28"/>
    </row>
    <row r="325" spans="1:26" x14ac:dyDescent="0.2">
      <c r="A325" s="5"/>
      <c r="B325" s="2"/>
      <c r="C325" s="2"/>
      <c r="D325" s="2"/>
      <c r="E325" s="25"/>
      <c r="F325" s="2"/>
      <c r="G325" s="2"/>
      <c r="H325" s="74"/>
      <c r="I325" s="19">
        <v>214</v>
      </c>
      <c r="J325" s="16"/>
      <c r="K325" s="76"/>
      <c r="L325" s="16"/>
      <c r="M325" s="107"/>
      <c r="N325" s="16"/>
      <c r="O325" s="106"/>
      <c r="P325" s="16"/>
      <c r="R325" s="47"/>
      <c r="S325" s="95"/>
      <c r="T325" s="47"/>
      <c r="U325" s="57"/>
      <c r="V325" s="47"/>
      <c r="W325" s="1"/>
      <c r="Y325" s="29"/>
      <c r="Z325" s="29"/>
    </row>
    <row r="326" spans="1:26" x14ac:dyDescent="0.2">
      <c r="A326" s="5"/>
      <c r="B326" s="2"/>
      <c r="C326" s="2"/>
      <c r="D326" s="2"/>
      <c r="E326" s="25"/>
      <c r="F326" s="2"/>
      <c r="G326" s="2"/>
      <c r="H326" s="74"/>
      <c r="I326" s="19">
        <v>215</v>
      </c>
      <c r="J326" s="16"/>
      <c r="K326" s="76"/>
      <c r="L326" s="16"/>
      <c r="M326" s="107"/>
      <c r="N326" s="16"/>
      <c r="O326" s="106"/>
      <c r="P326" s="16"/>
      <c r="R326" s="47"/>
      <c r="S326" s="95"/>
      <c r="T326" s="47"/>
      <c r="U326" s="57"/>
      <c r="V326" s="47"/>
      <c r="Y326" s="28"/>
      <c r="Z326" s="28"/>
    </row>
    <row r="327" spans="1:26" ht="13.5" thickBot="1" x14ac:dyDescent="0.25">
      <c r="H327" s="58"/>
      <c r="I327"/>
      <c r="J327"/>
      <c r="K327" s="58"/>
      <c r="L327"/>
      <c r="M327" s="58"/>
      <c r="N327"/>
      <c r="O327" s="58"/>
      <c r="P327"/>
      <c r="Q327" s="58"/>
      <c r="R327" s="47"/>
      <c r="S327" s="7"/>
      <c r="T327" s="7"/>
      <c r="U327" s="7"/>
      <c r="V327" s="58"/>
      <c r="W327" s="58"/>
      <c r="Y327" s="29"/>
      <c r="Z327" s="29"/>
    </row>
    <row r="328" spans="1:26" ht="13.5" thickBot="1" x14ac:dyDescent="0.25">
      <c r="A328" s="34"/>
      <c r="H328" s="8"/>
      <c r="I328" s="151"/>
      <c r="J328" s="151"/>
      <c r="K328" s="58"/>
      <c r="L328"/>
      <c r="M328" s="58"/>
      <c r="N328"/>
      <c r="O328" s="58"/>
      <c r="P328"/>
      <c r="Q328" s="58"/>
      <c r="R328" s="58"/>
      <c r="S328" s="58"/>
      <c r="T328" s="47"/>
      <c r="U328" s="15"/>
      <c r="V328" s="47"/>
      <c r="W328" s="15"/>
      <c r="Y328" s="28"/>
      <c r="Z328" s="28"/>
    </row>
    <row r="329" spans="1:26" x14ac:dyDescent="0.2">
      <c r="A329" s="34"/>
      <c r="H329" s="8"/>
      <c r="I329" s="100"/>
      <c r="J329" s="100"/>
      <c r="K329" s="58"/>
      <c r="L329"/>
      <c r="M329" s="58"/>
      <c r="N329"/>
      <c r="O329" s="58"/>
      <c r="P329"/>
      <c r="Q329" s="58"/>
      <c r="R329"/>
      <c r="S329" s="30"/>
      <c r="T329" s="30"/>
      <c r="U329" s="30"/>
      <c r="V329" s="30"/>
    </row>
    <row r="330" spans="1:26" ht="13.5" thickBot="1" x14ac:dyDescent="0.25">
      <c r="A330" s="34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K330" s="58"/>
      <c r="L330"/>
      <c r="M330" s="58"/>
      <c r="N330"/>
      <c r="O330" s="58"/>
      <c r="P330"/>
      <c r="Q330" s="58"/>
      <c r="R330"/>
      <c r="S330" s="30"/>
      <c r="T330" s="30"/>
      <c r="U330" s="30"/>
      <c r="V330" s="30"/>
      <c r="Y330" s="28"/>
      <c r="Z330" s="28"/>
    </row>
    <row r="331" spans="1:26" ht="13.5" thickBot="1" x14ac:dyDescent="0.25">
      <c r="A331" s="60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I331"/>
      <c r="K331" s="54"/>
      <c r="M331" s="54"/>
      <c r="O331" s="54"/>
      <c r="P331"/>
      <c r="Q331" s="77"/>
      <c r="R331" s="13"/>
      <c r="S331"/>
      <c r="T331"/>
      <c r="U331"/>
      <c r="V331" s="14"/>
      <c r="W331"/>
      <c r="Y331" s="28"/>
      <c r="Z331" s="28"/>
    </row>
    <row r="332" spans="1:26" ht="13.5" thickBot="1" x14ac:dyDescent="0.25">
      <c r="A332" s="60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41"/>
      <c r="K332" s="55"/>
      <c r="M332" s="55"/>
      <c r="O332" s="55"/>
      <c r="P332"/>
      <c r="Q332" s="77"/>
      <c r="R332" s="13"/>
      <c r="S332" s="13" t="s">
        <v>17</v>
      </c>
      <c r="T332"/>
      <c r="U332" s="62"/>
      <c r="V332" s="103"/>
      <c r="W332"/>
      <c r="Y332" s="29"/>
      <c r="Z332" s="29"/>
    </row>
    <row r="333" spans="1:26" x14ac:dyDescent="0.2">
      <c r="E333" s="41"/>
      <c r="F333" s="41"/>
      <c r="G333" s="41"/>
      <c r="H333" s="13"/>
      <c r="I333"/>
      <c r="J333"/>
      <c r="K333" s="13"/>
      <c r="L333"/>
      <c r="M333"/>
      <c r="O333"/>
      <c r="P333"/>
      <c r="Q333"/>
      <c r="R333" s="13"/>
      <c r="S333"/>
      <c r="T333"/>
      <c r="U333"/>
      <c r="V333" s="63"/>
      <c r="Y333" s="28"/>
      <c r="Z333" s="28"/>
    </row>
    <row r="334" spans="1:26" x14ac:dyDescent="0.2">
      <c r="A334" s="60"/>
      <c r="B334" s="27"/>
      <c r="C334" s="27"/>
      <c r="D334" s="27"/>
      <c r="H334" s="58"/>
      <c r="I334"/>
      <c r="J334"/>
      <c r="K334" s="67" t="s">
        <v>38</v>
      </c>
      <c r="L334" s="33"/>
      <c r="M334" s="67" t="s">
        <v>38</v>
      </c>
      <c r="N334" s="8"/>
      <c r="O334" s="152" t="s">
        <v>36</v>
      </c>
      <c r="P334" s="34"/>
      <c r="S334" s="61" t="s">
        <v>37</v>
      </c>
      <c r="U334" s="152" t="s">
        <v>41</v>
      </c>
      <c r="Y334" s="28"/>
      <c r="Z334" s="28"/>
    </row>
    <row r="335" spans="1:26" ht="13.5" thickBot="1" x14ac:dyDescent="0.25">
      <c r="A335" s="42" t="s">
        <v>15</v>
      </c>
      <c r="B335" s="43" t="s">
        <v>18</v>
      </c>
      <c r="C335" s="43" t="s">
        <v>19</v>
      </c>
      <c r="D335" s="43" t="s">
        <v>20</v>
      </c>
      <c r="E335" s="42" t="s">
        <v>10</v>
      </c>
      <c r="F335" s="44"/>
      <c r="G335" s="44"/>
      <c r="H335" s="66" t="s">
        <v>24</v>
      </c>
      <c r="I335" s="66" t="s">
        <v>25</v>
      </c>
      <c r="J335"/>
      <c r="K335" s="68" t="s">
        <v>39</v>
      </c>
      <c r="L335" s="32"/>
      <c r="M335" s="68" t="s">
        <v>40</v>
      </c>
      <c r="N335"/>
      <c r="O335" s="153"/>
      <c r="R335" s="47"/>
      <c r="S335" s="99"/>
      <c r="T335" s="47"/>
      <c r="U335" s="153"/>
      <c r="V335" s="47"/>
      <c r="Y335" s="28"/>
      <c r="Z335" s="28"/>
    </row>
    <row r="336" spans="1:26" ht="13.5" thickTop="1" x14ac:dyDescent="0.2">
      <c r="A336" s="6"/>
      <c r="B336" s="31"/>
      <c r="C336" s="31"/>
      <c r="D336" s="31"/>
      <c r="E336" s="25"/>
      <c r="F336" s="3"/>
      <c r="G336" s="3"/>
      <c r="H336" s="74"/>
      <c r="I336" s="19">
        <v>299</v>
      </c>
      <c r="J336" s="16"/>
      <c r="K336" s="76"/>
      <c r="L336" s="16"/>
      <c r="M336" s="107"/>
      <c r="N336" s="16"/>
      <c r="O336" s="106"/>
      <c r="P336" s="16"/>
      <c r="Q336" s="16"/>
      <c r="R336" s="16"/>
      <c r="S336" s="95"/>
      <c r="T336" s="16"/>
      <c r="U336" s="57"/>
      <c r="V336" s="47"/>
      <c r="Y336" s="28"/>
      <c r="Z336" s="28"/>
    </row>
    <row r="337" spans="1:26" x14ac:dyDescent="0.2">
      <c r="A337" s="6"/>
      <c r="B337" s="31"/>
      <c r="C337" s="31"/>
      <c r="D337" s="31"/>
      <c r="E337" s="25"/>
      <c r="F337" s="3"/>
      <c r="G337" s="3"/>
      <c r="H337" s="74"/>
      <c r="I337" s="19">
        <v>300</v>
      </c>
      <c r="J337" s="16"/>
      <c r="K337" s="76"/>
      <c r="L337" s="16"/>
      <c r="M337" s="107"/>
      <c r="N337" s="16"/>
      <c r="O337" s="106"/>
      <c r="P337" s="16"/>
      <c r="Q337" s="16"/>
      <c r="R337" s="16"/>
      <c r="S337" s="95"/>
      <c r="T337" s="16"/>
      <c r="U337" s="57"/>
      <c r="V337" s="47"/>
      <c r="Y337" s="28"/>
      <c r="Z337" s="28"/>
    </row>
    <row r="338" spans="1:26" x14ac:dyDescent="0.2">
      <c r="A338" s="6"/>
      <c r="B338" s="31"/>
      <c r="C338" s="31"/>
      <c r="D338" s="31"/>
      <c r="E338" s="25"/>
      <c r="F338" s="3"/>
      <c r="G338" s="3"/>
      <c r="H338" s="74"/>
      <c r="I338" s="19">
        <v>301</v>
      </c>
      <c r="J338" s="16"/>
      <c r="K338" s="76"/>
      <c r="L338" s="16"/>
      <c r="M338" s="107"/>
      <c r="N338" s="16"/>
      <c r="O338" s="106"/>
      <c r="P338" s="16"/>
      <c r="Q338" s="16"/>
      <c r="R338" s="16"/>
      <c r="S338" s="95"/>
      <c r="T338" s="16"/>
      <c r="U338" s="57"/>
      <c r="V338" s="47"/>
      <c r="Y338" s="28"/>
      <c r="Z338" s="28"/>
    </row>
    <row r="339" spans="1:26" x14ac:dyDescent="0.2">
      <c r="A339" s="6"/>
      <c r="B339" s="31"/>
      <c r="C339" s="31"/>
      <c r="D339" s="31"/>
      <c r="E339" s="25"/>
      <c r="F339" s="3"/>
      <c r="G339" s="3"/>
      <c r="H339" s="74"/>
      <c r="I339" s="19">
        <v>302</v>
      </c>
      <c r="J339" s="16"/>
      <c r="K339" s="76"/>
      <c r="L339" s="16"/>
      <c r="M339" s="107"/>
      <c r="N339" s="16"/>
      <c r="O339" s="106"/>
      <c r="P339" s="16"/>
      <c r="Q339" s="16"/>
      <c r="R339" s="16"/>
      <c r="S339" s="95"/>
      <c r="T339" s="16"/>
      <c r="U339" s="57"/>
      <c r="V339" s="47"/>
      <c r="Y339" s="28"/>
      <c r="Z339" s="28"/>
    </row>
    <row r="340" spans="1:26" x14ac:dyDescent="0.2">
      <c r="A340" s="6"/>
      <c r="B340" s="31"/>
      <c r="C340" s="31"/>
      <c r="D340" s="31"/>
      <c r="E340" s="25"/>
      <c r="F340" s="3"/>
      <c r="G340" s="3"/>
      <c r="H340" s="74"/>
      <c r="I340" s="19">
        <v>303</v>
      </c>
      <c r="J340" s="16"/>
      <c r="K340" s="76"/>
      <c r="L340" s="16"/>
      <c r="M340" s="107"/>
      <c r="N340" s="16"/>
      <c r="O340" s="106"/>
      <c r="P340" s="16"/>
      <c r="Q340" s="16"/>
      <c r="R340" s="16"/>
      <c r="S340" s="95"/>
      <c r="T340" s="16"/>
      <c r="U340" s="57"/>
      <c r="V340" s="47"/>
      <c r="Y340" s="28"/>
      <c r="Z340" s="28"/>
    </row>
    <row r="341" spans="1:26" x14ac:dyDescent="0.2">
      <c r="A341" s="6"/>
      <c r="B341" s="31"/>
      <c r="C341" s="31"/>
      <c r="D341" s="31"/>
      <c r="E341" s="25"/>
      <c r="F341" s="3"/>
      <c r="G341" s="3"/>
      <c r="H341" s="74"/>
      <c r="I341" s="19">
        <v>304</v>
      </c>
      <c r="J341" s="16"/>
      <c r="K341" s="76"/>
      <c r="L341" s="16"/>
      <c r="M341" s="107"/>
      <c r="N341" s="16"/>
      <c r="O341" s="106"/>
      <c r="P341" s="16"/>
      <c r="Q341" s="16"/>
      <c r="R341" s="16"/>
      <c r="S341" s="95"/>
      <c r="T341" s="16"/>
      <c r="U341" s="57"/>
      <c r="V341" s="47"/>
      <c r="Y341" s="28"/>
      <c r="Z341" s="28"/>
    </row>
    <row r="342" spans="1:26" x14ac:dyDescent="0.2">
      <c r="A342" s="6"/>
      <c r="B342" s="31"/>
      <c r="C342" s="31"/>
      <c r="D342" s="31"/>
      <c r="E342" s="25"/>
      <c r="F342" s="3"/>
      <c r="G342" s="3"/>
      <c r="H342" s="74"/>
      <c r="I342" s="19">
        <v>305</v>
      </c>
      <c r="J342" s="16"/>
      <c r="K342" s="76"/>
      <c r="L342" s="16"/>
      <c r="M342" s="107"/>
      <c r="N342" s="16"/>
      <c r="O342" s="106"/>
      <c r="P342" s="16"/>
      <c r="Q342" s="16"/>
      <c r="R342" s="16"/>
      <c r="S342" s="95"/>
      <c r="T342" s="16"/>
      <c r="U342" s="57"/>
      <c r="V342" s="47"/>
      <c r="Y342" s="28"/>
      <c r="Z342" s="28"/>
    </row>
    <row r="343" spans="1:26" x14ac:dyDescent="0.2">
      <c r="A343" s="5"/>
      <c r="B343" s="2"/>
      <c r="C343" s="2"/>
      <c r="D343" s="2"/>
      <c r="E343" s="25"/>
      <c r="F343" s="2"/>
      <c r="G343" s="2"/>
      <c r="H343" s="74"/>
      <c r="I343" s="19">
        <v>306</v>
      </c>
      <c r="J343" s="16"/>
      <c r="K343" s="76"/>
      <c r="L343" s="16"/>
      <c r="M343" s="107"/>
      <c r="N343" s="16"/>
      <c r="O343" s="106"/>
      <c r="P343" s="16"/>
      <c r="Q343" s="16"/>
      <c r="R343" s="16"/>
      <c r="S343" s="95"/>
      <c r="T343" s="16"/>
      <c r="U343" s="57"/>
      <c r="V343" s="47"/>
      <c r="Y343" s="28"/>
      <c r="Z343" s="28"/>
    </row>
    <row r="344" spans="1:26" x14ac:dyDescent="0.2">
      <c r="A344" s="5"/>
      <c r="B344" s="2"/>
      <c r="C344" s="2"/>
      <c r="D344" s="2"/>
      <c r="E344" s="25"/>
      <c r="F344" s="2"/>
      <c r="G344" s="2"/>
      <c r="H344" s="74"/>
      <c r="I344" s="19">
        <v>307</v>
      </c>
      <c r="J344" s="16"/>
      <c r="K344" s="76"/>
      <c r="L344" s="16"/>
      <c r="M344" s="107"/>
      <c r="N344" s="16"/>
      <c r="O344" s="106"/>
      <c r="P344" s="16"/>
      <c r="Q344" s="16"/>
      <c r="R344" s="16"/>
      <c r="S344" s="95"/>
      <c r="T344" s="16"/>
      <c r="U344" s="57"/>
      <c r="V344" s="47"/>
      <c r="Y344" s="28"/>
      <c r="Z344" s="28"/>
    </row>
    <row r="345" spans="1:26" x14ac:dyDescent="0.2">
      <c r="A345" s="5"/>
      <c r="B345" s="2"/>
      <c r="C345" s="2"/>
      <c r="D345" s="2"/>
      <c r="E345" s="25"/>
      <c r="F345" s="2"/>
      <c r="G345" s="2"/>
      <c r="H345" s="74"/>
      <c r="I345" s="19">
        <v>308</v>
      </c>
      <c r="J345" s="16"/>
      <c r="K345" s="76"/>
      <c r="L345" s="16"/>
      <c r="M345" s="107"/>
      <c r="N345" s="16"/>
      <c r="O345" s="106"/>
      <c r="P345" s="16"/>
      <c r="Q345" s="16"/>
      <c r="R345" s="16"/>
      <c r="S345" s="95"/>
      <c r="T345" s="16"/>
      <c r="U345" s="57"/>
      <c r="V345" s="47"/>
      <c r="Y345" s="28"/>
      <c r="Z345" s="28"/>
    </row>
    <row r="346" spans="1:26" x14ac:dyDescent="0.2">
      <c r="A346" s="5"/>
      <c r="B346" s="2"/>
      <c r="C346" s="2"/>
      <c r="D346" s="2"/>
      <c r="E346" s="25"/>
      <c r="F346" s="2"/>
      <c r="G346" s="2"/>
      <c r="H346" s="74"/>
      <c r="I346" s="19">
        <v>309</v>
      </c>
      <c r="J346" s="16"/>
      <c r="K346" s="76"/>
      <c r="L346" s="16"/>
      <c r="M346" s="107"/>
      <c r="N346" s="16"/>
      <c r="O346" s="106"/>
      <c r="P346" s="16"/>
      <c r="Q346" s="16"/>
      <c r="R346" s="16"/>
      <c r="S346" s="95"/>
      <c r="T346" s="16"/>
      <c r="U346" s="57"/>
      <c r="V346" s="47"/>
      <c r="Y346" s="28"/>
      <c r="Z346" s="28"/>
    </row>
    <row r="347" spans="1:26" x14ac:dyDescent="0.2">
      <c r="A347" s="5"/>
      <c r="B347" s="2"/>
      <c r="C347" s="2"/>
      <c r="D347" s="2"/>
      <c r="E347" s="25"/>
      <c r="F347" s="2"/>
      <c r="G347" s="2"/>
      <c r="H347" s="74"/>
      <c r="I347" s="19">
        <v>310</v>
      </c>
      <c r="J347" s="16"/>
      <c r="K347" s="76"/>
      <c r="L347" s="16"/>
      <c r="M347" s="107"/>
      <c r="N347" s="16"/>
      <c r="O347" s="106"/>
      <c r="P347" s="16"/>
      <c r="Q347" s="16"/>
      <c r="R347" s="16"/>
      <c r="S347" s="95"/>
      <c r="T347" s="16"/>
      <c r="U347" s="57"/>
      <c r="V347" s="47"/>
      <c r="Y347" s="28"/>
      <c r="Z347" s="28"/>
    </row>
    <row r="348" spans="1:26" x14ac:dyDescent="0.2">
      <c r="A348" s="5"/>
      <c r="B348" s="2"/>
      <c r="C348" s="2"/>
      <c r="D348" s="2"/>
      <c r="E348" s="25"/>
      <c r="F348" s="2"/>
      <c r="G348" s="2"/>
      <c r="H348" s="74"/>
      <c r="I348" s="19">
        <v>311</v>
      </c>
      <c r="J348" s="16"/>
      <c r="K348" s="76"/>
      <c r="L348" s="16"/>
      <c r="M348" s="107"/>
      <c r="N348" s="16"/>
      <c r="O348" s="106"/>
      <c r="P348" s="16"/>
      <c r="Q348" s="16"/>
      <c r="R348" s="16"/>
      <c r="S348" s="95"/>
      <c r="T348" s="16"/>
      <c r="U348" s="57"/>
      <c r="V348" s="47"/>
      <c r="Y348" s="28"/>
      <c r="Z348" s="28"/>
    </row>
    <row r="349" spans="1:26" x14ac:dyDescent="0.2">
      <c r="A349" s="5"/>
      <c r="B349" s="2"/>
      <c r="C349" s="2"/>
      <c r="D349" s="2"/>
      <c r="E349" s="25"/>
      <c r="F349" s="2"/>
      <c r="G349" s="2"/>
      <c r="H349" s="74"/>
      <c r="I349" s="19">
        <v>312</v>
      </c>
      <c r="J349" s="16"/>
      <c r="K349" s="76"/>
      <c r="L349" s="16"/>
      <c r="M349" s="107"/>
      <c r="N349" s="16"/>
      <c r="O349" s="106"/>
      <c r="P349" s="16"/>
      <c r="Q349" s="16"/>
      <c r="R349" s="16"/>
      <c r="S349" s="95"/>
      <c r="T349" s="16"/>
      <c r="U349" s="57"/>
      <c r="V349" s="47"/>
      <c r="Y349" s="28"/>
      <c r="Z349" s="28"/>
    </row>
    <row r="350" spans="1:26" x14ac:dyDescent="0.2">
      <c r="A350" s="5"/>
      <c r="B350" s="2"/>
      <c r="C350" s="2"/>
      <c r="D350" s="2"/>
      <c r="E350" s="25"/>
      <c r="F350" s="2"/>
      <c r="G350" s="2"/>
      <c r="H350" s="74"/>
      <c r="I350" s="19">
        <v>313</v>
      </c>
      <c r="J350" s="16"/>
      <c r="K350" s="76"/>
      <c r="L350" s="16"/>
      <c r="M350" s="107"/>
      <c r="N350" s="16"/>
      <c r="O350" s="106"/>
      <c r="P350" s="16"/>
      <c r="Q350" s="16"/>
      <c r="R350" s="16"/>
      <c r="S350" s="95"/>
      <c r="T350" s="16"/>
      <c r="U350" s="57"/>
      <c r="V350" s="47"/>
      <c r="Y350" s="29"/>
      <c r="Z350" s="29"/>
    </row>
    <row r="351" spans="1:26" x14ac:dyDescent="0.2">
      <c r="A351" s="5"/>
      <c r="B351" s="2"/>
      <c r="C351" s="2"/>
      <c r="D351" s="2"/>
      <c r="E351" s="25"/>
      <c r="F351" s="2"/>
      <c r="G351" s="2"/>
      <c r="H351" s="74"/>
      <c r="I351" s="19">
        <v>314</v>
      </c>
      <c r="J351" s="16"/>
      <c r="K351" s="76"/>
      <c r="L351" s="16"/>
      <c r="M351" s="107"/>
      <c r="N351" s="16"/>
      <c r="O351" s="106"/>
      <c r="P351" s="16"/>
      <c r="Q351" s="16"/>
      <c r="R351" s="16"/>
      <c r="S351" s="95"/>
      <c r="T351" s="16"/>
      <c r="U351" s="57"/>
      <c r="V351" s="47"/>
      <c r="Y351" s="28"/>
      <c r="Z351" s="28"/>
    </row>
    <row r="352" spans="1:26" x14ac:dyDescent="0.2">
      <c r="A352" s="5"/>
      <c r="B352" s="2"/>
      <c r="C352" s="2"/>
      <c r="D352" s="2"/>
      <c r="E352" s="25"/>
      <c r="F352" s="2"/>
      <c r="G352" s="2"/>
      <c r="H352" s="74"/>
      <c r="I352" s="19">
        <v>315</v>
      </c>
      <c r="J352" s="16"/>
      <c r="K352" s="76"/>
      <c r="L352" s="16"/>
      <c r="M352" s="107"/>
      <c r="N352" s="16"/>
      <c r="O352" s="106"/>
      <c r="P352" s="16"/>
      <c r="Q352" s="16"/>
      <c r="R352" s="16"/>
      <c r="S352" s="95"/>
      <c r="T352" s="16"/>
      <c r="U352" s="57"/>
      <c r="V352" s="47"/>
      <c r="Y352" s="29"/>
      <c r="Z352" s="29"/>
    </row>
    <row r="353" spans="1:26" x14ac:dyDescent="0.2">
      <c r="A353" s="5"/>
      <c r="B353" s="2"/>
      <c r="C353" s="2"/>
      <c r="D353" s="2"/>
      <c r="E353" s="25"/>
      <c r="F353" s="2"/>
      <c r="G353" s="2"/>
      <c r="H353" s="74"/>
      <c r="I353" s="19">
        <v>316</v>
      </c>
      <c r="J353" s="16"/>
      <c r="K353" s="76"/>
      <c r="L353" s="16"/>
      <c r="M353" s="107"/>
      <c r="N353" s="16"/>
      <c r="O353" s="106"/>
      <c r="P353" s="16"/>
      <c r="Q353" s="16"/>
      <c r="R353" s="16"/>
      <c r="S353" s="95"/>
      <c r="T353" s="16"/>
      <c r="U353" s="57"/>
      <c r="V353" s="47"/>
      <c r="Y353" s="29"/>
      <c r="Z353" s="29"/>
    </row>
    <row r="354" spans="1:26" x14ac:dyDescent="0.2">
      <c r="A354" s="5"/>
      <c r="B354" s="2"/>
      <c r="C354" s="2"/>
      <c r="D354" s="2"/>
      <c r="E354" s="25"/>
      <c r="F354" s="2"/>
      <c r="G354" s="2"/>
      <c r="H354" s="74"/>
      <c r="I354" s="19">
        <v>317</v>
      </c>
      <c r="J354" s="16"/>
      <c r="K354" s="76"/>
      <c r="L354" s="16"/>
      <c r="M354" s="107"/>
      <c r="N354" s="16"/>
      <c r="O354" s="106"/>
      <c r="P354" s="16"/>
      <c r="Q354" s="16"/>
      <c r="R354" s="16"/>
      <c r="S354" s="95"/>
      <c r="T354" s="16"/>
      <c r="U354" s="57"/>
      <c r="V354" s="47"/>
      <c r="Y354" s="29"/>
      <c r="Z354" s="29"/>
    </row>
    <row r="355" spans="1:26" x14ac:dyDescent="0.2">
      <c r="A355" s="5"/>
      <c r="B355" s="2"/>
      <c r="C355" s="2"/>
      <c r="D355" s="2"/>
      <c r="E355" s="25"/>
      <c r="F355" s="2"/>
      <c r="G355" s="2"/>
      <c r="H355" s="74"/>
      <c r="I355" s="19">
        <v>318</v>
      </c>
      <c r="J355" s="16"/>
      <c r="K355" s="76"/>
      <c r="L355" s="16"/>
      <c r="M355" s="107"/>
      <c r="N355" s="16"/>
      <c r="O355" s="106"/>
      <c r="P355" s="16"/>
      <c r="Q355" s="16"/>
      <c r="R355" s="16"/>
      <c r="S355" s="95"/>
      <c r="T355" s="16"/>
      <c r="U355" s="57"/>
      <c r="V355" s="47"/>
      <c r="Y355" s="29"/>
      <c r="Z355" s="29"/>
    </row>
    <row r="356" spans="1:26" x14ac:dyDescent="0.2">
      <c r="A356" s="5"/>
      <c r="B356" s="2"/>
      <c r="C356" s="2"/>
      <c r="D356" s="2"/>
      <c r="E356" s="25"/>
      <c r="F356" s="2"/>
      <c r="G356" s="2"/>
      <c r="H356" s="74"/>
      <c r="I356" s="19">
        <v>319</v>
      </c>
      <c r="J356" s="16"/>
      <c r="K356" s="76"/>
      <c r="L356" s="16"/>
      <c r="M356" s="107"/>
      <c r="N356" s="16"/>
      <c r="O356" s="106"/>
      <c r="P356" s="16"/>
      <c r="Q356" s="16"/>
      <c r="R356" s="16"/>
      <c r="S356" s="95"/>
      <c r="T356" s="16"/>
      <c r="U356" s="57"/>
      <c r="V356" s="47"/>
      <c r="Y356" s="29"/>
      <c r="Z356" s="29"/>
    </row>
    <row r="357" spans="1:26" x14ac:dyDescent="0.2">
      <c r="A357" s="5"/>
      <c r="B357" s="2"/>
      <c r="C357" s="2"/>
      <c r="D357" s="2"/>
      <c r="E357" s="25"/>
      <c r="F357" s="2"/>
      <c r="G357" s="2"/>
      <c r="H357" s="74"/>
      <c r="I357" s="19">
        <v>320</v>
      </c>
      <c r="J357" s="16"/>
      <c r="K357" s="76"/>
      <c r="L357" s="16"/>
      <c r="M357" s="107"/>
      <c r="N357" s="16"/>
      <c r="O357" s="106"/>
      <c r="P357" s="16"/>
      <c r="Q357" s="16"/>
      <c r="R357" s="16"/>
      <c r="S357" s="95"/>
      <c r="T357" s="16"/>
      <c r="U357" s="57"/>
      <c r="V357" s="47"/>
      <c r="Y357" s="28"/>
      <c r="Z357" s="28"/>
    </row>
    <row r="358" spans="1:26" ht="13.5" thickBot="1" x14ac:dyDescent="0.25">
      <c r="H358" s="58"/>
      <c r="I358"/>
      <c r="J358"/>
      <c r="K358" s="58"/>
      <c r="L358"/>
      <c r="M358" s="58"/>
      <c r="N358"/>
      <c r="O358" s="58"/>
      <c r="P358"/>
      <c r="Q358" s="58"/>
      <c r="R358"/>
      <c r="S358" s="7"/>
      <c r="T358" s="16"/>
      <c r="U358" s="7"/>
      <c r="V358" s="47"/>
      <c r="Y358" s="29"/>
      <c r="Z358" s="29"/>
    </row>
    <row r="359" spans="1:26" ht="13.5" thickBot="1" x14ac:dyDescent="0.25">
      <c r="A359" s="34"/>
      <c r="H359" s="8"/>
      <c r="I359" s="151"/>
      <c r="J359" s="151"/>
      <c r="K359" s="58"/>
      <c r="L359"/>
      <c r="M359" s="58"/>
      <c r="N359"/>
      <c r="O359" s="58"/>
      <c r="P359"/>
      <c r="Q359" s="58"/>
      <c r="R359"/>
      <c r="S359" s="58"/>
      <c r="T359" s="16"/>
      <c r="U359" s="15"/>
      <c r="V359" s="47"/>
      <c r="Y359" s="28"/>
      <c r="Z359" s="28"/>
    </row>
    <row r="360" spans="1:26" x14ac:dyDescent="0.2">
      <c r="A360" s="34"/>
      <c r="H360" s="8"/>
      <c r="I360" s="100"/>
      <c r="J360" s="100"/>
      <c r="K360" s="58"/>
      <c r="L360"/>
      <c r="M360" s="58"/>
      <c r="N360"/>
      <c r="O360" s="58"/>
      <c r="P360"/>
      <c r="Q360" s="58"/>
      <c r="R360"/>
      <c r="S360" s="30"/>
      <c r="T360" s="30"/>
      <c r="U360" s="30"/>
      <c r="V360" s="30"/>
      <c r="Y360" s="29"/>
      <c r="Z360" s="29"/>
    </row>
    <row r="361" spans="1:26" ht="12" customHeight="1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K361" s="58"/>
      <c r="L361"/>
      <c r="M361" s="58"/>
      <c r="N361"/>
      <c r="O361" s="58"/>
      <c r="P361"/>
      <c r="Q361" s="58"/>
      <c r="R361"/>
      <c r="S361" s="30"/>
      <c r="T361" s="30"/>
      <c r="U361" s="30"/>
      <c r="V361" s="30"/>
      <c r="W361"/>
      <c r="X361"/>
      <c r="Y361" s="109"/>
      <c r="Z361" s="109"/>
    </row>
    <row r="362" spans="1:26" ht="12" customHeight="1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I362"/>
      <c r="J362"/>
      <c r="K362" s="108"/>
      <c r="L362"/>
      <c r="M362" s="108"/>
      <c r="N362"/>
      <c r="O362" s="108"/>
      <c r="P362"/>
      <c r="Q362" s="77" t="e">
        <f>AVERAGE(K362,M362,O362)</f>
        <v>#DIV/0!</v>
      </c>
      <c r="R362" s="13"/>
      <c r="S362"/>
      <c r="T362"/>
      <c r="U362"/>
      <c r="V362" s="14">
        <f>AVERAGE(S367:S368)</f>
        <v>8.5</v>
      </c>
      <c r="W362"/>
      <c r="X362"/>
      <c r="Y362" s="110"/>
      <c r="Z362" s="110"/>
    </row>
    <row r="363" spans="1:26" ht="12" customHeight="1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L363"/>
      <c r="M363" s="111"/>
      <c r="N363"/>
      <c r="O363" s="111"/>
      <c r="P363"/>
      <c r="Q363" s="77" t="e">
        <f>AVERAGE(K363,M363,O363)</f>
        <v>#DIV/0!</v>
      </c>
      <c r="R363" s="13"/>
      <c r="S363" s="13" t="s">
        <v>17</v>
      </c>
      <c r="T363"/>
      <c r="U363" s="62"/>
      <c r="V363" s="103">
        <f>COUNT(S367:S368)</f>
        <v>2</v>
      </c>
      <c r="W363"/>
      <c r="X363"/>
      <c r="Y363" s="109"/>
      <c r="Z363" s="109"/>
    </row>
    <row r="364" spans="1:26" ht="12" customHeight="1" x14ac:dyDescent="0.2">
      <c r="A364"/>
      <c r="B364"/>
      <c r="C364"/>
      <c r="D364"/>
      <c r="E364" s="69"/>
      <c r="F364" s="69"/>
      <c r="G364" s="69"/>
      <c r="H364" s="13"/>
      <c r="I364"/>
      <c r="J364"/>
      <c r="K364" s="13"/>
      <c r="L364"/>
      <c r="M364"/>
      <c r="N364"/>
      <c r="O364"/>
      <c r="P364"/>
      <c r="Q364"/>
      <c r="R364" s="13"/>
      <c r="S364"/>
      <c r="T364"/>
      <c r="U364"/>
      <c r="V364" s="63"/>
      <c r="W364"/>
      <c r="X364"/>
      <c r="Y364" s="110"/>
      <c r="Z364" s="110"/>
    </row>
    <row r="365" spans="1:26" ht="12" customHeight="1" x14ac:dyDescent="0.2">
      <c r="A365" s="84"/>
      <c r="B365" s="89"/>
      <c r="C365" s="89"/>
      <c r="D365" s="89"/>
      <c r="E365"/>
      <c r="F365"/>
      <c r="G365"/>
      <c r="H365" s="58"/>
      <c r="I365"/>
      <c r="J365"/>
      <c r="K365" s="67" t="s">
        <v>38</v>
      </c>
      <c r="L365" s="33"/>
      <c r="M365" s="67" t="s">
        <v>38</v>
      </c>
      <c r="N365" s="8"/>
      <c r="O365" s="152" t="s">
        <v>36</v>
      </c>
      <c r="P365" s="8"/>
      <c r="Q365" s="58"/>
      <c r="R365"/>
      <c r="S365" s="112" t="s">
        <v>37</v>
      </c>
      <c r="T365"/>
      <c r="U365" s="152" t="s">
        <v>41</v>
      </c>
      <c r="V365"/>
      <c r="W365"/>
      <c r="X365"/>
      <c r="Y365" s="109"/>
      <c r="Z365" s="109"/>
    </row>
    <row r="366" spans="1:26" ht="12" customHeight="1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J366"/>
      <c r="K366" s="68" t="s">
        <v>39</v>
      </c>
      <c r="L366" s="32"/>
      <c r="M366" s="68" t="s">
        <v>40</v>
      </c>
      <c r="N366"/>
      <c r="O366" s="153"/>
      <c r="P366"/>
      <c r="Q366" s="58"/>
      <c r="R366" s="58"/>
      <c r="S366" s="65">
        <v>8.5</v>
      </c>
      <c r="T366" s="58"/>
      <c r="U366" s="153"/>
      <c r="V366" s="58"/>
      <c r="W366"/>
      <c r="X366"/>
      <c r="Y366" s="110"/>
      <c r="Z366" s="110"/>
    </row>
    <row r="367" spans="1:26" ht="12" customHeight="1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>
        <f>'02 ABRIL (JUEVES)'!M448</f>
        <v>0</v>
      </c>
      <c r="L367" s="16"/>
      <c r="M367" s="107">
        <f t="shared" ref="M367:M368" si="36">K367+O367</f>
        <v>0</v>
      </c>
      <c r="N367" s="16"/>
      <c r="O367" s="106"/>
      <c r="P367" s="16"/>
      <c r="Q367"/>
      <c r="R367"/>
      <c r="S367" s="95">
        <f t="shared" ref="S367" si="37">+S366</f>
        <v>8.5</v>
      </c>
      <c r="T367" s="58"/>
      <c r="U367" s="57" t="e">
        <f t="shared" ref="U367:U368" si="38">O367/(H367*60*S367)*100000</f>
        <v>#DIV/0!</v>
      </c>
      <c r="V367" s="58"/>
      <c r="W367"/>
      <c r="X367"/>
      <c r="Y367" s="109"/>
      <c r="Z367" s="109"/>
    </row>
    <row r="368" spans="1:26" ht="12" customHeight="1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>
        <f>'02 ABRIL (JUEVES)'!M449</f>
        <v>0</v>
      </c>
      <c r="L368" s="16"/>
      <c r="M368" s="107">
        <f t="shared" si="36"/>
        <v>0</v>
      </c>
      <c r="N368" s="16"/>
      <c r="O368" s="106"/>
      <c r="P368" s="16"/>
      <c r="Q368"/>
      <c r="R368"/>
      <c r="S368" s="95">
        <f>+S366</f>
        <v>8.5</v>
      </c>
      <c r="T368" s="58"/>
      <c r="U368" s="57" t="e">
        <f t="shared" si="38"/>
        <v>#DIV/0!</v>
      </c>
      <c r="V368" s="58"/>
      <c r="W368"/>
      <c r="X368"/>
      <c r="Y368" s="110"/>
      <c r="Z368" s="110"/>
    </row>
    <row r="369" spans="1:26" ht="12" customHeight="1" thickBot="1" x14ac:dyDescent="0.25">
      <c r="A369"/>
      <c r="B369"/>
      <c r="C369"/>
      <c r="D369"/>
      <c r="E369"/>
      <c r="F369"/>
      <c r="G369"/>
      <c r="H369" s="58"/>
      <c r="I369"/>
      <c r="J369"/>
      <c r="K369" s="58"/>
      <c r="L369"/>
      <c r="M369" s="58"/>
      <c r="N369"/>
      <c r="O369" s="58"/>
      <c r="P369"/>
      <c r="Q369" s="58"/>
      <c r="R369"/>
      <c r="S369" s="32"/>
      <c r="T369" s="32"/>
      <c r="U369" s="32"/>
      <c r="V369" s="32"/>
      <c r="W369"/>
      <c r="X369"/>
      <c r="Y369" s="109"/>
      <c r="Z369" s="109"/>
    </row>
    <row r="370" spans="1:26" ht="12" customHeight="1" thickBot="1" x14ac:dyDescent="0.25">
      <c r="A370"/>
      <c r="B370"/>
      <c r="C370"/>
      <c r="D370"/>
      <c r="E370"/>
      <c r="F370"/>
      <c r="G370"/>
      <c r="H370" s="58"/>
      <c r="I370"/>
      <c r="J370"/>
      <c r="K370" s="58"/>
      <c r="L370"/>
      <c r="M370" s="58"/>
      <c r="N370"/>
      <c r="O370" s="58"/>
      <c r="P370"/>
      <c r="Q370" s="58"/>
      <c r="R370"/>
      <c r="S370" s="58"/>
      <c r="T370" s="58"/>
      <c r="U370" s="15" t="e">
        <f>AVERAGE(U367:U368)</f>
        <v>#DIV/0!</v>
      </c>
      <c r="V370" s="58"/>
      <c r="W370"/>
      <c r="X370"/>
      <c r="Y370" s="110"/>
      <c r="Z370" s="110"/>
    </row>
    <row r="371" spans="1:26" ht="12" customHeight="1" x14ac:dyDescent="0.2">
      <c r="A371"/>
      <c r="B371"/>
      <c r="C371"/>
      <c r="D371"/>
      <c r="E371"/>
      <c r="F371"/>
      <c r="G371"/>
      <c r="H371" s="58"/>
      <c r="I371"/>
      <c r="J371"/>
      <c r="K371" s="58"/>
      <c r="L371"/>
      <c r="M371" s="58"/>
      <c r="N371"/>
      <c r="O371" s="58"/>
      <c r="P371"/>
      <c r="Q371" s="58"/>
      <c r="R371"/>
      <c r="S371"/>
      <c r="T371"/>
      <c r="U371"/>
      <c r="V371"/>
      <c r="W371"/>
      <c r="X371"/>
      <c r="Y371" s="109"/>
      <c r="Z371" s="109"/>
    </row>
    <row r="372" spans="1:26" ht="12" customHeight="1" x14ac:dyDescent="0.2">
      <c r="A372"/>
      <c r="B372"/>
      <c r="C372"/>
      <c r="D372"/>
      <c r="E372"/>
      <c r="F372"/>
      <c r="G372"/>
      <c r="H372" s="58"/>
      <c r="I372"/>
      <c r="J372"/>
      <c r="K372" s="58"/>
      <c r="L372"/>
      <c r="M372" s="58"/>
      <c r="N372"/>
      <c r="O372" s="58"/>
      <c r="P372"/>
      <c r="Q372" s="58"/>
      <c r="R372"/>
      <c r="S372"/>
      <c r="T372"/>
      <c r="U372"/>
      <c r="V372"/>
      <c r="W372"/>
      <c r="X372"/>
      <c r="Y372" s="109"/>
      <c r="Z372" s="109"/>
    </row>
    <row r="373" spans="1:26" ht="12" customHeight="1" x14ac:dyDescent="0.2">
      <c r="A373"/>
      <c r="B373"/>
      <c r="C373"/>
      <c r="D373"/>
      <c r="E373"/>
      <c r="F373"/>
      <c r="G373"/>
      <c r="H373" s="58"/>
      <c r="I373"/>
      <c r="J373"/>
      <c r="K373" s="58"/>
      <c r="L373"/>
      <c r="M373" s="58"/>
      <c r="N373"/>
      <c r="O373" s="58"/>
      <c r="P373"/>
      <c r="Q373" s="58"/>
      <c r="R373"/>
      <c r="S373"/>
      <c r="T373"/>
      <c r="U373"/>
      <c r="V373"/>
      <c r="W373"/>
      <c r="X373"/>
      <c r="Y373"/>
      <c r="Z373"/>
    </row>
  </sheetData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43:J43"/>
    <mergeCell ref="A2:Q2"/>
    <mergeCell ref="R2:S2"/>
    <mergeCell ref="I4:J4"/>
    <mergeCell ref="A18:Z18"/>
    <mergeCell ref="G19:I19"/>
    <mergeCell ref="N19:Q19"/>
    <mergeCell ref="S19:U19"/>
    <mergeCell ref="Y19:Z19"/>
    <mergeCell ref="A21:Z21"/>
    <mergeCell ref="A22:Z24"/>
    <mergeCell ref="B27:W29"/>
    <mergeCell ref="O34:O35"/>
    <mergeCell ref="U34:U35"/>
    <mergeCell ref="W34:W35"/>
    <mergeCell ref="A110:Z110"/>
    <mergeCell ref="I92:J92"/>
    <mergeCell ref="O98:O99"/>
    <mergeCell ref="U98:U99"/>
    <mergeCell ref="O49:O50"/>
    <mergeCell ref="U49:U50"/>
    <mergeCell ref="W49:W50"/>
    <mergeCell ref="I61:J61"/>
    <mergeCell ref="O67:O68"/>
    <mergeCell ref="U67:U68"/>
    <mergeCell ref="A107:Z107"/>
    <mergeCell ref="G108:I108"/>
    <mergeCell ref="N108:Q108"/>
    <mergeCell ref="S108:U108"/>
    <mergeCell ref="Y108:Z108"/>
    <mergeCell ref="W138:W139"/>
    <mergeCell ref="I150:J150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I181:J181"/>
    <mergeCell ref="O187:O188"/>
    <mergeCell ref="U187:U188"/>
    <mergeCell ref="O138:O139"/>
    <mergeCell ref="U138:U139"/>
    <mergeCell ref="I221:J221"/>
    <mergeCell ref="A196:Z196"/>
    <mergeCell ref="G197:I197"/>
    <mergeCell ref="N197:Q197"/>
    <mergeCell ref="S197:U197"/>
    <mergeCell ref="Y197:Z197"/>
    <mergeCell ref="A199:Z199"/>
    <mergeCell ref="A200:Z202"/>
    <mergeCell ref="B205:W207"/>
    <mergeCell ref="O212:O213"/>
    <mergeCell ref="U212:U213"/>
    <mergeCell ref="W212:W213"/>
    <mergeCell ref="A288:Z288"/>
    <mergeCell ref="I270:J270"/>
    <mergeCell ref="O276:O277"/>
    <mergeCell ref="U276:U277"/>
    <mergeCell ref="O227:O228"/>
    <mergeCell ref="U227:U228"/>
    <mergeCell ref="W227:W228"/>
    <mergeCell ref="I239:J239"/>
    <mergeCell ref="O245:O246"/>
    <mergeCell ref="U245:U246"/>
    <mergeCell ref="A285:Z285"/>
    <mergeCell ref="G286:I286"/>
    <mergeCell ref="N286:Q286"/>
    <mergeCell ref="S286:U286"/>
    <mergeCell ref="Y286:Z286"/>
    <mergeCell ref="W316:W317"/>
    <mergeCell ref="I328:J328"/>
    <mergeCell ref="O334:O335"/>
    <mergeCell ref="U334:U335"/>
    <mergeCell ref="A289:Z291"/>
    <mergeCell ref="B294:W296"/>
    <mergeCell ref="O301:O302"/>
    <mergeCell ref="U301:U302"/>
    <mergeCell ref="W301:W302"/>
    <mergeCell ref="I310:J310"/>
    <mergeCell ref="I359:J359"/>
    <mergeCell ref="O365:O366"/>
    <mergeCell ref="U365:U366"/>
    <mergeCell ref="O316:O317"/>
    <mergeCell ref="U316:U317"/>
  </mergeCells>
  <conditionalFormatting sqref="B36:D41 B51:D59 B69:D90 B125:D130 B140:D148 B158:D179 B214:D219 B229:D237 B247:D268">
    <cfRule type="cellIs" dxfId="280" priority="184" stopIfTrue="1" operator="equal">
      <formula>1</formula>
    </cfRule>
  </conditionalFormatting>
  <conditionalFormatting sqref="B100:D101">
    <cfRule type="cellIs" dxfId="279" priority="132" stopIfTrue="1" operator="equal">
      <formula>1</formula>
    </cfRule>
  </conditionalFormatting>
  <conditionalFormatting sqref="B189:D190">
    <cfRule type="cellIs" dxfId="278" priority="96" stopIfTrue="1" operator="equal">
      <formula>1</formula>
    </cfRule>
  </conditionalFormatting>
  <conditionalFormatting sqref="B278:D279">
    <cfRule type="cellIs" dxfId="277" priority="64" stopIfTrue="1" operator="equal">
      <formula>1</formula>
    </cfRule>
  </conditionalFormatting>
  <conditionalFormatting sqref="B303:D308 B318:D326 B336:D357">
    <cfRule type="cellIs" dxfId="276" priority="163" stopIfTrue="1" operator="equal">
      <formula>1</formula>
    </cfRule>
  </conditionalFormatting>
  <conditionalFormatting sqref="B367:D368">
    <cfRule type="cellIs" dxfId="275" priority="32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74" priority="183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273" priority="182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272" priority="162" stopIfTrue="1" operator="notEqual">
      <formula>0</formula>
    </cfRule>
    <cfRule type="cellIs" dxfId="271" priority="161" stopIfTrue="1" operator="equal">
      <formula>0</formula>
    </cfRule>
  </conditionalFormatting>
  <conditionalFormatting sqref="H36:H41 H125:H130 H214:H219">
    <cfRule type="cellIs" dxfId="270" priority="177" operator="lessThan">
      <formula>330</formula>
    </cfRule>
  </conditionalFormatting>
  <conditionalFormatting sqref="H51:H59 H75:H86 H140:H148 H164:H175 H228:H237 H253:H264">
    <cfRule type="cellIs" dxfId="269" priority="176" operator="lessThan">
      <formula>360</formula>
    </cfRule>
  </conditionalFormatting>
  <conditionalFormatting sqref="H69:H74 H87:H90 H158:H163 H176:H179 H247:H252 H265:H268">
    <cfRule type="cellIs" dxfId="268" priority="174" operator="lessThan">
      <formula>400</formula>
    </cfRule>
  </conditionalFormatting>
  <conditionalFormatting sqref="H303:H308">
    <cfRule type="cellIs" dxfId="267" priority="156" operator="lessThan">
      <formula>330</formula>
    </cfRule>
  </conditionalFormatting>
  <conditionalFormatting sqref="H318:H326 H342:H353">
    <cfRule type="cellIs" dxfId="266" priority="155" operator="lessThan">
      <formula>360</formula>
    </cfRule>
  </conditionalFormatting>
  <conditionalFormatting sqref="H336:H341 H354:H357">
    <cfRule type="cellIs" dxfId="265" priority="153" operator="lessThan">
      <formula>400</formula>
    </cfRule>
  </conditionalFormatting>
  <conditionalFormatting sqref="K95:K96 M95:M96 O95:O96 A100:A101">
    <cfRule type="cellIs" dxfId="264" priority="131" stopIfTrue="1" operator="notEqual">
      <formula>0</formula>
    </cfRule>
    <cfRule type="cellIs" dxfId="263" priority="130" stopIfTrue="1" operator="equal">
      <formula>0</formula>
    </cfRule>
  </conditionalFormatting>
  <conditionalFormatting sqref="K95:K96 M95:M96 O95:O96">
    <cfRule type="cellIs" dxfId="262" priority="126" stopIfTrue="1" operator="equal">
      <formula>0</formula>
    </cfRule>
    <cfRule type="cellIs" dxfId="261" priority="128" stopIfTrue="1" operator="equal">
      <formula>0</formula>
    </cfRule>
    <cfRule type="cellIs" dxfId="260" priority="129" stopIfTrue="1" operator="notEqual">
      <formula>0</formula>
    </cfRule>
    <cfRule type="cellIs" dxfId="259" priority="127" stopIfTrue="1" operator="notEqual">
      <formula>0</formula>
    </cfRule>
  </conditionalFormatting>
  <conditionalFormatting sqref="K100:K101 M100:M101">
    <cfRule type="cellIs" dxfId="258" priority="98" stopIfTrue="1" operator="notEqual">
      <formula>0</formula>
    </cfRule>
    <cfRule type="cellIs" dxfId="257" priority="97" stopIfTrue="1" operator="equal">
      <formula>0</formula>
    </cfRule>
  </conditionalFormatting>
  <conditionalFormatting sqref="K184:K185 M184:M185 O184:O185 A189:A190">
    <cfRule type="cellIs" dxfId="256" priority="95" stopIfTrue="1" operator="notEqual">
      <formula>0</formula>
    </cfRule>
    <cfRule type="cellIs" dxfId="255" priority="94" stopIfTrue="1" operator="equal">
      <formula>0</formula>
    </cfRule>
  </conditionalFormatting>
  <conditionalFormatting sqref="K184:K185 M184:M185 O184:O185">
    <cfRule type="cellIs" dxfId="254" priority="90" stopIfTrue="1" operator="equal">
      <formula>0</formula>
    </cfRule>
    <cfRule type="cellIs" dxfId="253" priority="91" stopIfTrue="1" operator="notEqual">
      <formula>0</formula>
    </cfRule>
    <cfRule type="cellIs" dxfId="252" priority="92" stopIfTrue="1" operator="equal">
      <formula>0</formula>
    </cfRule>
    <cfRule type="cellIs" dxfId="251" priority="93" stopIfTrue="1" operator="notEqual">
      <formula>0</formula>
    </cfRule>
  </conditionalFormatting>
  <conditionalFormatting sqref="K189:K190 M189:M190">
    <cfRule type="cellIs" dxfId="250" priority="66" stopIfTrue="1" operator="notEqual">
      <formula>0</formula>
    </cfRule>
    <cfRule type="cellIs" dxfId="249" priority="65" stopIfTrue="1" operator="equal">
      <formula>0</formula>
    </cfRule>
  </conditionalFormatting>
  <conditionalFormatting sqref="K273:K274 M273:M274 O273:O274 A278:A279">
    <cfRule type="cellIs" dxfId="248" priority="62" stopIfTrue="1" operator="equal">
      <formula>0</formula>
    </cfRule>
    <cfRule type="cellIs" dxfId="247" priority="63" stopIfTrue="1" operator="notEqual">
      <formula>0</formula>
    </cfRule>
  </conditionalFormatting>
  <conditionalFormatting sqref="K273:K274 M273:M274 O273:O274">
    <cfRule type="cellIs" dxfId="246" priority="59" stopIfTrue="1" operator="notEqual">
      <formula>0</formula>
    </cfRule>
    <cfRule type="cellIs" dxfId="245" priority="60" stopIfTrue="1" operator="equal">
      <formula>0</formula>
    </cfRule>
    <cfRule type="cellIs" dxfId="244" priority="61" stopIfTrue="1" operator="notEqual">
      <formula>0</formula>
    </cfRule>
    <cfRule type="cellIs" dxfId="243" priority="58" stopIfTrue="1" operator="equal">
      <formula>0</formula>
    </cfRule>
  </conditionalFormatting>
  <conditionalFormatting sqref="K278:K279 M278:M279">
    <cfRule type="cellIs" dxfId="242" priority="34" stopIfTrue="1" operator="notEqual">
      <formula>0</formula>
    </cfRule>
    <cfRule type="cellIs" dxfId="241" priority="33" stopIfTrue="1" operator="equal">
      <formula>0</formula>
    </cfRule>
  </conditionalFormatting>
  <conditionalFormatting sqref="K362:K363 M362:M363 O362:O363 A367:A368">
    <cfRule type="cellIs" dxfId="240" priority="31" stopIfTrue="1" operator="notEqual">
      <formula>0</formula>
    </cfRule>
    <cfRule type="cellIs" dxfId="239" priority="30" stopIfTrue="1" operator="equal">
      <formula>0</formula>
    </cfRule>
  </conditionalFormatting>
  <conditionalFormatting sqref="K362:K363 M362:M363 O362:O363">
    <cfRule type="cellIs" dxfId="238" priority="27" stopIfTrue="1" operator="notEqual">
      <formula>0</formula>
    </cfRule>
    <cfRule type="cellIs" dxfId="237" priority="28" stopIfTrue="1" operator="equal">
      <formula>0</formula>
    </cfRule>
    <cfRule type="cellIs" dxfId="236" priority="29" stopIfTrue="1" operator="notEqual">
      <formula>0</formula>
    </cfRule>
    <cfRule type="cellIs" dxfId="235" priority="26" stopIfTrue="1" operator="equal">
      <formula>0</formula>
    </cfRule>
  </conditionalFormatting>
  <conditionalFormatting sqref="K367:K368 M367:M368">
    <cfRule type="cellIs" dxfId="234" priority="2" stopIfTrue="1" operator="notEqual">
      <formula>0</formula>
    </cfRule>
    <cfRule type="cellIs" dxfId="233" priority="1" stopIfTrue="1" operator="equal">
      <formula>0</formula>
    </cfRule>
  </conditionalFormatting>
  <conditionalFormatting sqref="S36:S41 S51:S59 S69:S90 S125:S130 S140:S148 S158:S179 S214:S219 S229:S237 S247:S268">
    <cfRule type="cellIs" dxfId="232" priority="179" operator="lessThan">
      <formula>8</formula>
    </cfRule>
  </conditionalFormatting>
  <conditionalFormatting sqref="S99">
    <cfRule type="cellIs" dxfId="231" priority="124" stopIfTrue="1" operator="equal">
      <formula>0</formula>
    </cfRule>
    <cfRule type="cellIs" dxfId="230" priority="125" stopIfTrue="1" operator="notEqual">
      <formula>0</formula>
    </cfRule>
  </conditionalFormatting>
  <conditionalFormatting sqref="S100">
    <cfRule type="cellIs" dxfId="229" priority="123" operator="lessThan">
      <formula>8</formula>
    </cfRule>
  </conditionalFormatting>
  <conditionalFormatting sqref="S188">
    <cfRule type="cellIs" dxfId="228" priority="88" stopIfTrue="1" operator="equal">
      <formula>0</formula>
    </cfRule>
    <cfRule type="cellIs" dxfId="227" priority="89" stopIfTrue="1" operator="notEqual">
      <formula>0</formula>
    </cfRule>
  </conditionalFormatting>
  <conditionalFormatting sqref="S189">
    <cfRule type="cellIs" dxfId="226" priority="87" operator="lessThan">
      <formula>8</formula>
    </cfRule>
  </conditionalFormatting>
  <conditionalFormatting sqref="S277">
    <cfRule type="cellIs" dxfId="225" priority="56" stopIfTrue="1" operator="equal">
      <formula>0</formula>
    </cfRule>
    <cfRule type="cellIs" dxfId="224" priority="57" stopIfTrue="1" operator="notEqual">
      <formula>0</formula>
    </cfRule>
  </conditionalFormatting>
  <conditionalFormatting sqref="S278">
    <cfRule type="cellIs" dxfId="223" priority="55" operator="lessThan">
      <formula>8</formula>
    </cfRule>
  </conditionalFormatting>
  <conditionalFormatting sqref="S303:S308 S318:S326 S336:S357">
    <cfRule type="cellIs" dxfId="222" priority="158" operator="lessThan">
      <formula>8</formula>
    </cfRule>
  </conditionalFormatting>
  <conditionalFormatting sqref="S366">
    <cfRule type="cellIs" dxfId="221" priority="25" stopIfTrue="1" operator="notEqual">
      <formula>0</formula>
    </cfRule>
    <cfRule type="cellIs" dxfId="220" priority="24" stopIfTrue="1" operator="equal">
      <formula>0</formula>
    </cfRule>
  </conditionalFormatting>
  <conditionalFormatting sqref="S367">
    <cfRule type="cellIs" dxfId="219" priority="23" operator="lessThan">
      <formula>8</formula>
    </cfRule>
  </conditionalFormatting>
  <conditionalFormatting sqref="U36:U41 U51:U59 U125:U130 U140:U148 U214:U219 U229:U237">
    <cfRule type="cellIs" dxfId="218" priority="178" operator="lessThan">
      <formula>70</formula>
    </cfRule>
  </conditionalFormatting>
  <conditionalFormatting sqref="U69:U90 U158:U179 U247:U268 U336:U357">
    <cfRule type="cellIs" dxfId="217" priority="168" operator="lessThan">
      <formula>70</formula>
    </cfRule>
  </conditionalFormatting>
  <conditionalFormatting sqref="U69:U90 U158:U179 U247:U268">
    <cfRule type="cellIs" dxfId="216" priority="171" operator="lessThan">
      <formula>70</formula>
    </cfRule>
    <cfRule type="cellIs" dxfId="215" priority="167" operator="lessThan">
      <formula>70</formula>
    </cfRule>
  </conditionalFormatting>
  <conditionalFormatting sqref="U100:U101">
    <cfRule type="cellIs" dxfId="214" priority="107" operator="lessThan">
      <formula>70</formula>
    </cfRule>
    <cfRule type="cellIs" dxfId="213" priority="105" operator="lessThan">
      <formula>70</formula>
    </cfRule>
    <cfRule type="cellIs" dxfId="212" priority="106" operator="lessThan">
      <formula>70</formula>
    </cfRule>
    <cfRule type="cellIs" dxfId="211" priority="110" operator="lessThan">
      <formula>70</formula>
    </cfRule>
  </conditionalFormatting>
  <conditionalFormatting sqref="U189:U190">
    <cfRule type="cellIs" dxfId="210" priority="74" operator="lessThan">
      <formula>70</formula>
    </cfRule>
    <cfRule type="cellIs" dxfId="209" priority="71" operator="lessThan">
      <formula>70</formula>
    </cfRule>
    <cfRule type="cellIs" dxfId="208" priority="70" operator="lessThan">
      <formula>70</formula>
    </cfRule>
    <cfRule type="cellIs" dxfId="207" priority="69" operator="lessThan">
      <formula>70</formula>
    </cfRule>
  </conditionalFormatting>
  <conditionalFormatting sqref="U278:U279">
    <cfRule type="cellIs" dxfId="206" priority="42" operator="lessThan">
      <formula>70</formula>
    </cfRule>
    <cfRule type="cellIs" dxfId="205" priority="39" operator="lessThan">
      <formula>70</formula>
    </cfRule>
    <cfRule type="cellIs" dxfId="204" priority="38" operator="lessThan">
      <formula>70</formula>
    </cfRule>
    <cfRule type="cellIs" dxfId="203" priority="37" operator="lessThan">
      <formula>70</formula>
    </cfRule>
  </conditionalFormatting>
  <conditionalFormatting sqref="U303:U308 U318:U326">
    <cfRule type="cellIs" dxfId="202" priority="157" operator="lessThan">
      <formula>70</formula>
    </cfRule>
  </conditionalFormatting>
  <conditionalFormatting sqref="U336:U357 U69:U90 U158:U179 U247:U268">
    <cfRule type="cellIs" dxfId="201" priority="166" operator="lessThan">
      <formula>70</formula>
    </cfRule>
  </conditionalFormatting>
  <conditionalFormatting sqref="U336:U357">
    <cfRule type="cellIs" dxfId="200" priority="145" operator="lessThan">
      <formula>70</formula>
    </cfRule>
    <cfRule type="cellIs" dxfId="199" priority="146" operator="lessThan">
      <formula>70</formula>
    </cfRule>
    <cfRule type="cellIs" dxfId="198" priority="147" operator="lessThan">
      <formula>70</formula>
    </cfRule>
    <cfRule type="cellIs" dxfId="197" priority="150" operator="lessThan">
      <formula>70</formula>
    </cfRule>
  </conditionalFormatting>
  <conditionalFormatting sqref="U367:U368">
    <cfRule type="cellIs" dxfId="196" priority="10" operator="lessThan">
      <formula>70</formula>
    </cfRule>
    <cfRule type="cellIs" dxfId="195" priority="5" operator="lessThan">
      <formula>70</formula>
    </cfRule>
    <cfRule type="cellIs" dxfId="194" priority="6" operator="lessThan">
      <formula>70</formula>
    </cfRule>
    <cfRule type="cellIs" dxfId="193" priority="7" operator="lessThan">
      <formula>70</formula>
    </cfRule>
  </conditionalFormatting>
  <conditionalFormatting sqref="W36:W41 W51:W58 W125:W130 W140:W147 W214:W219 W229:W236 W303:W308 W318:W325">
    <cfRule type="cellIs" dxfId="192" priority="181" stopIfTrue="1" operator="greaterThan">
      <formula>64</formula>
    </cfRule>
  </conditionalFormatting>
  <conditionalFormatting sqref="W303:W308 W318:W325 W36:W41 W51:W58 W125:W130 W140:W147 W214:W219 W229:W236">
    <cfRule type="cellIs" dxfId="191" priority="180" stopIfTrue="1" operator="equal">
      <formula>0</formula>
    </cfRule>
  </conditionalFormatting>
  <conditionalFormatting sqref="W303:W308 W318:W325">
    <cfRule type="cellIs" dxfId="190" priority="159" stopIfTrue="1" operator="equal">
      <formula>0</formula>
    </cfRule>
    <cfRule type="cellIs" dxfId="189" priority="160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Z372"/>
  <sheetViews>
    <sheetView topLeftCell="A172" zoomScaleNormal="100" workbookViewId="0">
      <selection activeCell="A7" sqref="A7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0</v>
      </c>
      <c r="L5" s="84"/>
      <c r="M5" s="85">
        <f>U61</f>
        <v>0</v>
      </c>
      <c r="N5" s="84"/>
      <c r="O5" s="85">
        <f>U92</f>
        <v>0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0</v>
      </c>
      <c r="L7" s="84"/>
      <c r="M7" s="87">
        <f>U150</f>
        <v>0</v>
      </c>
      <c r="N7" s="84"/>
      <c r="O7" s="87">
        <f>U181</f>
        <v>0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0</v>
      </c>
      <c r="L9" s="84"/>
      <c r="M9" s="87">
        <f>+U239</f>
        <v>0</v>
      </c>
      <c r="N9" s="84"/>
      <c r="O9" s="87">
        <f>+U270</f>
        <v>74.093201833895293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0</v>
      </c>
      <c r="L13" s="84"/>
      <c r="M13" s="88">
        <f>(M11+M9+M7+M5)/3</f>
        <v>0</v>
      </c>
      <c r="N13" s="84"/>
      <c r="O13" s="88">
        <f>(O11+O9+O7+O5)/1</f>
        <v>74.093201833895293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/>
      <c r="H19" s="197"/>
      <c r="I19" s="197"/>
      <c r="J19" s="8"/>
      <c r="K19" s="49" t="s">
        <v>14</v>
      </c>
      <c r="L19" s="8"/>
      <c r="M19" s="49"/>
      <c r="N19" s="197"/>
      <c r="O19" s="197"/>
      <c r="P19" s="197"/>
      <c r="Q19" s="197"/>
      <c r="R19" s="8" t="s">
        <v>26</v>
      </c>
      <c r="S19" s="198"/>
      <c r="T19" s="197"/>
      <c r="U19" s="197"/>
      <c r="W19" s="8" t="s">
        <v>12</v>
      </c>
      <c r="X19" s="8"/>
      <c r="Y19" s="199"/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/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f>'01 ABRIL (MIERCOLES)'!G31</f>
        <v>20</v>
      </c>
      <c r="H31" s="91">
        <f>'01 ABRIL (MIERCOLES)'!H31</f>
        <v>29</v>
      </c>
      <c r="K31" s="136"/>
      <c r="M31" s="136"/>
      <c r="O31" s="136"/>
      <c r="Q31" s="77"/>
      <c r="R31" s="13"/>
      <c r="V31" s="14"/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f>'01 ABRIL (MIERCOLES)'!G32</f>
        <v>60</v>
      </c>
      <c r="H32" s="94">
        <f>'01 ABRIL (MIERCOLES)'!H32</f>
        <v>75</v>
      </c>
      <c r="I32" s="69"/>
      <c r="J32" s="69"/>
      <c r="K32" s="137"/>
      <c r="M32" s="137"/>
      <c r="O32" s="137"/>
      <c r="Q32" s="77"/>
      <c r="R32" s="13"/>
      <c r="S32" s="13" t="s">
        <v>17</v>
      </c>
      <c r="U32" s="62"/>
      <c r="V32" s="103"/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/>
      <c r="U35" s="153"/>
      <c r="W35" s="153"/>
      <c r="Y35" s="89"/>
      <c r="Z35" s="89"/>
    </row>
    <row r="36" spans="1:26" ht="12" customHeight="1" thickTop="1" x14ac:dyDescent="0.2">
      <c r="A36" s="115"/>
      <c r="B36" s="12"/>
      <c r="C36" s="12"/>
      <c r="D36" s="12"/>
      <c r="E36" s="116"/>
      <c r="F36" s="12"/>
      <c r="G36" s="12"/>
      <c r="H36" s="117"/>
      <c r="I36" s="19">
        <v>207</v>
      </c>
      <c r="J36" s="16"/>
      <c r="K36" s="76">
        <f>'01 ABRIL (MIERCOLES)'!M36</f>
        <v>552498</v>
      </c>
      <c r="L36" s="16"/>
      <c r="M36" s="107">
        <f>K36+O36</f>
        <v>552498</v>
      </c>
      <c r="N36" s="16"/>
      <c r="O36" s="118"/>
      <c r="P36" s="16"/>
      <c r="R36" s="16"/>
      <c r="S36" s="95"/>
      <c r="T36" s="16"/>
      <c r="U36" s="57"/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/>
      <c r="I37" s="19">
        <v>208</v>
      </c>
      <c r="J37" s="16"/>
      <c r="K37" s="76">
        <f>'01 ABRIL (MIERCOLES)'!M37</f>
        <v>615865</v>
      </c>
      <c r="L37" s="16"/>
      <c r="M37" s="107">
        <f t="shared" ref="M37:M41" si="0">K37+O37</f>
        <v>615865</v>
      </c>
      <c r="N37" s="16"/>
      <c r="O37" s="118"/>
      <c r="P37" s="16"/>
      <c r="R37" s="16"/>
      <c r="S37" s="95"/>
      <c r="T37" s="16"/>
      <c r="U37" s="57"/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/>
      <c r="I38" s="19">
        <v>209</v>
      </c>
      <c r="J38" s="16"/>
      <c r="K38" s="76">
        <f>'01 ABRIL (MIERCOLES)'!M38</f>
        <v>593693</v>
      </c>
      <c r="L38" s="16"/>
      <c r="M38" s="107">
        <f t="shared" si="0"/>
        <v>593693</v>
      </c>
      <c r="N38" s="16"/>
      <c r="O38" s="118"/>
      <c r="P38" s="16"/>
      <c r="R38" s="16"/>
      <c r="S38" s="95"/>
      <c r="T38" s="16"/>
      <c r="U38" s="57"/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/>
      <c r="I39" s="19">
        <v>210</v>
      </c>
      <c r="J39" s="16"/>
      <c r="K39" s="76">
        <f>'01 ABRIL (MIERCOLES)'!M39</f>
        <v>680100.4</v>
      </c>
      <c r="L39" s="16"/>
      <c r="M39" s="107">
        <f t="shared" si="0"/>
        <v>680100.4</v>
      </c>
      <c r="N39" s="16"/>
      <c r="O39" s="118"/>
      <c r="P39" s="16"/>
      <c r="R39" s="16"/>
      <c r="S39" s="95"/>
      <c r="T39" s="16"/>
      <c r="U39" s="57"/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/>
      <c r="I40" s="19">
        <v>211</v>
      </c>
      <c r="J40" s="16"/>
      <c r="K40" s="76">
        <f>'01 ABRIL (MIERCOLES)'!M40</f>
        <v>737376.5</v>
      </c>
      <c r="L40" s="16"/>
      <c r="M40" s="107">
        <f t="shared" si="0"/>
        <v>737376.5</v>
      </c>
      <c r="N40" s="16"/>
      <c r="O40" s="118"/>
      <c r="P40" s="16"/>
      <c r="R40" s="16"/>
      <c r="S40" s="95"/>
      <c r="T40" s="16"/>
      <c r="U40" s="57"/>
      <c r="V40" s="16"/>
      <c r="W40" s="141"/>
      <c r="X40" s="110"/>
      <c r="Y40" s="110"/>
      <c r="Z40" s="110"/>
    </row>
    <row r="41" spans="1:26" ht="12" customHeight="1" x14ac:dyDescent="0.2">
      <c r="A41" s="115"/>
      <c r="B41" s="12"/>
      <c r="C41" s="12"/>
      <c r="D41" s="12"/>
      <c r="E41" s="116"/>
      <c r="F41" s="12"/>
      <c r="G41" s="12"/>
      <c r="H41" s="117"/>
      <c r="I41" s="19">
        <v>212</v>
      </c>
      <c r="J41" s="16"/>
      <c r="K41" s="76">
        <f>'01 ABRIL (MIERCOLES)'!M41</f>
        <v>0</v>
      </c>
      <c r="L41" s="16"/>
      <c r="M41" s="107">
        <f t="shared" si="0"/>
        <v>0</v>
      </c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/>
      <c r="V43" s="58"/>
      <c r="W43" s="15"/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/>
      <c r="R46" s="13"/>
      <c r="S46" s="32"/>
      <c r="V46" s="14"/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/>
      <c r="R47" s="13"/>
      <c r="S47" s="96" t="s">
        <v>17</v>
      </c>
      <c r="U47" s="62"/>
      <c r="V47" s="103"/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39</v>
      </c>
      <c r="L50" s="32"/>
      <c r="M50" s="68" t="s">
        <v>40</v>
      </c>
      <c r="O50" s="153"/>
      <c r="R50" s="58"/>
      <c r="S50" s="144"/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/>
      <c r="B51" s="146"/>
      <c r="C51" s="146"/>
      <c r="D51" s="146"/>
      <c r="E51" s="116"/>
      <c r="F51" s="70"/>
      <c r="G51" s="70"/>
      <c r="H51" s="117"/>
      <c r="I51" s="19">
        <v>201</v>
      </c>
      <c r="J51" s="16"/>
      <c r="K51" s="76">
        <f>'01 ABRIL (MIERCOLES)'!M51</f>
        <v>645539.59999999974</v>
      </c>
      <c r="L51" s="16"/>
      <c r="M51" s="107">
        <f>K51+O51</f>
        <v>645539.59999999974</v>
      </c>
      <c r="N51" s="16"/>
      <c r="O51" s="118"/>
      <c r="P51" s="16"/>
      <c r="R51" s="58"/>
      <c r="S51" s="95"/>
      <c r="T51" s="58"/>
      <c r="U51" s="57"/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17"/>
      <c r="I52" s="19">
        <v>202</v>
      </c>
      <c r="J52" s="16"/>
      <c r="K52" s="76">
        <f>'01 ABRIL (MIERCOLES)'!M52</f>
        <v>752274.69999999984</v>
      </c>
      <c r="L52" s="16"/>
      <c r="M52" s="107">
        <f t="shared" ref="M52:M59" si="1">K52+O52</f>
        <v>752274.69999999984</v>
      </c>
      <c r="N52" s="16"/>
      <c r="O52" s="118"/>
      <c r="P52" s="16"/>
      <c r="R52" s="58"/>
      <c r="S52" s="95"/>
      <c r="T52" s="58"/>
      <c r="U52" s="57"/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17"/>
      <c r="I53" s="19">
        <v>203</v>
      </c>
      <c r="J53" s="16"/>
      <c r="K53" s="76">
        <f>'01 ABRIL (MIERCOLES)'!M53</f>
        <v>652908.79999999981</v>
      </c>
      <c r="L53" s="16"/>
      <c r="M53" s="107">
        <f t="shared" si="1"/>
        <v>652908.79999999981</v>
      </c>
      <c r="N53" s="16"/>
      <c r="O53" s="118"/>
      <c r="P53" s="16"/>
      <c r="R53" s="58"/>
      <c r="S53" s="95"/>
      <c r="T53" s="58"/>
      <c r="U53" s="57"/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17"/>
      <c r="I54" s="19">
        <v>204</v>
      </c>
      <c r="J54" s="16"/>
      <c r="K54" s="76">
        <f>'01 ABRIL (MIERCOLES)'!M54</f>
        <v>661012.69999999972</v>
      </c>
      <c r="L54" s="16"/>
      <c r="M54" s="107">
        <f t="shared" si="1"/>
        <v>661012.69999999972</v>
      </c>
      <c r="N54" s="16"/>
      <c r="O54" s="118"/>
      <c r="P54" s="16"/>
      <c r="R54" s="58"/>
      <c r="S54" s="95"/>
      <c r="T54" s="58"/>
      <c r="U54" s="57"/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17"/>
      <c r="I55" s="19">
        <v>205</v>
      </c>
      <c r="J55" s="16"/>
      <c r="K55" s="76">
        <f>'01 ABRIL (MIERCOLES)'!M55</f>
        <v>646094.69999999972</v>
      </c>
      <c r="L55" s="16"/>
      <c r="M55" s="107">
        <f t="shared" si="1"/>
        <v>646094.69999999972</v>
      </c>
      <c r="N55" s="16"/>
      <c r="O55" s="118"/>
      <c r="P55" s="16"/>
      <c r="R55" s="58"/>
      <c r="S55" s="95"/>
      <c r="T55" s="58"/>
      <c r="U55" s="57"/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17"/>
      <c r="I56" s="19">
        <v>206</v>
      </c>
      <c r="J56" s="16"/>
      <c r="K56" s="76">
        <f>'01 ABRIL (MIERCOLES)'!M56</f>
        <v>676041.29999999993</v>
      </c>
      <c r="L56" s="16"/>
      <c r="M56" s="107">
        <f t="shared" si="1"/>
        <v>676041.29999999993</v>
      </c>
      <c r="N56" s="16"/>
      <c r="O56" s="118"/>
      <c r="P56" s="16"/>
      <c r="R56" s="58"/>
      <c r="S56" s="95"/>
      <c r="T56" s="58"/>
      <c r="U56" s="57"/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17"/>
      <c r="I57" s="19">
        <v>213</v>
      </c>
      <c r="J57" s="16"/>
      <c r="K57" s="76">
        <f>'01 ABRIL (MIERCOLES)'!M57</f>
        <v>631711.9</v>
      </c>
      <c r="L57" s="16"/>
      <c r="M57" s="107">
        <f t="shared" si="1"/>
        <v>631711.9</v>
      </c>
      <c r="N57" s="16"/>
      <c r="O57" s="118"/>
      <c r="P57" s="16"/>
      <c r="R57" s="58"/>
      <c r="S57" s="95"/>
      <c r="T57" s="58"/>
      <c r="U57" s="57"/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17"/>
      <c r="I58" s="19">
        <v>214</v>
      </c>
      <c r="J58" s="16"/>
      <c r="K58" s="76">
        <f>'01 ABRIL (MIERCOLES)'!M58</f>
        <v>655841.89999999979</v>
      </c>
      <c r="L58" s="16"/>
      <c r="M58" s="107">
        <f t="shared" si="1"/>
        <v>655841.89999999979</v>
      </c>
      <c r="N58" s="16"/>
      <c r="O58" s="118"/>
      <c r="P58" s="16"/>
      <c r="R58" s="58"/>
      <c r="S58" s="95"/>
      <c r="T58" s="58"/>
      <c r="U58" s="57"/>
      <c r="V58" s="58"/>
      <c r="W58" s="11"/>
      <c r="Y58" s="110"/>
      <c r="Z58" s="110"/>
    </row>
    <row r="59" spans="1:26" ht="12" customHeight="1" x14ac:dyDescent="0.2">
      <c r="A59" s="115"/>
      <c r="B59" s="12"/>
      <c r="C59" s="12"/>
      <c r="D59" s="12"/>
      <c r="E59" s="116"/>
      <c r="F59" s="12"/>
      <c r="G59" s="12"/>
      <c r="H59" s="117"/>
      <c r="I59" s="19">
        <v>215</v>
      </c>
      <c r="J59" s="16"/>
      <c r="K59" s="76">
        <f>'01 ABRIL (MIERCOLES)'!M59</f>
        <v>693242.19999999984</v>
      </c>
      <c r="L59" s="16"/>
      <c r="M59" s="107">
        <f t="shared" si="1"/>
        <v>693242.19999999984</v>
      </c>
      <c r="N59" s="16"/>
      <c r="O59" s="118"/>
      <c r="P59" s="16"/>
      <c r="R59" s="58"/>
      <c r="S59" s="95"/>
      <c r="T59" s="58"/>
      <c r="U59" s="57"/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/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/>
      <c r="R64" s="13"/>
      <c r="V64" s="14"/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/>
      <c r="R65" s="13"/>
      <c r="S65" s="13" t="s">
        <v>17</v>
      </c>
      <c r="U65" s="62"/>
      <c r="V65" s="103"/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39</v>
      </c>
      <c r="L68" s="32"/>
      <c r="M68" s="68" t="s">
        <v>40</v>
      </c>
      <c r="O68" s="153"/>
      <c r="R68" s="58"/>
      <c r="S68" s="140"/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/>
      <c r="I69" s="19">
        <v>299</v>
      </c>
      <c r="J69" s="16"/>
      <c r="K69" s="76">
        <f>'01 ABRIL (MIERCOLES)'!M69</f>
        <v>386687.30000000005</v>
      </c>
      <c r="L69" s="16"/>
      <c r="M69" s="107">
        <f t="shared" ref="M69:M90" si="2">K69+O69</f>
        <v>386687.30000000005</v>
      </c>
      <c r="N69" s="16"/>
      <c r="O69" s="118"/>
      <c r="P69" s="16"/>
      <c r="Q69" s="16"/>
      <c r="R69" s="16"/>
      <c r="S69" s="95"/>
      <c r="T69" s="16"/>
      <c r="U69" s="57"/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/>
      <c r="I70" s="19">
        <v>300</v>
      </c>
      <c r="J70" s="16"/>
      <c r="K70" s="76">
        <f>'01 ABRIL (MIERCOLES)'!M70</f>
        <v>368450.90000000014</v>
      </c>
      <c r="L70" s="16"/>
      <c r="M70" s="107">
        <f t="shared" si="2"/>
        <v>368450.90000000014</v>
      </c>
      <c r="N70" s="16"/>
      <c r="O70" s="118"/>
      <c r="P70" s="16"/>
      <c r="Q70" s="16"/>
      <c r="R70" s="16"/>
      <c r="S70" s="95"/>
      <c r="T70" s="16"/>
      <c r="U70" s="57"/>
      <c r="V70" s="58"/>
      <c r="W70" s="109"/>
      <c r="Y70" s="109"/>
      <c r="Z70" s="109"/>
    </row>
    <row r="71" spans="1:26" ht="12" customHeight="1" x14ac:dyDescent="0.2">
      <c r="A71" s="145"/>
      <c r="B71" s="146"/>
      <c r="C71" s="146"/>
      <c r="D71" s="146"/>
      <c r="E71" s="116"/>
      <c r="F71" s="70"/>
      <c r="G71" s="70"/>
      <c r="H71" s="117"/>
      <c r="I71" s="19">
        <v>301</v>
      </c>
      <c r="J71" s="16"/>
      <c r="K71" s="76">
        <f>'01 ABRIL (MIERCOLES)'!M71</f>
        <v>401816</v>
      </c>
      <c r="L71" s="16"/>
      <c r="M71" s="107">
        <f t="shared" si="2"/>
        <v>401816</v>
      </c>
      <c r="N71" s="16"/>
      <c r="O71" s="118"/>
      <c r="P71" s="16"/>
      <c r="Q71" s="16"/>
      <c r="R71" s="16"/>
      <c r="S71" s="95"/>
      <c r="T71" s="16"/>
      <c r="U71" s="57"/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/>
      <c r="I72" s="19">
        <v>302</v>
      </c>
      <c r="J72" s="16"/>
      <c r="K72" s="76">
        <f>'01 ABRIL (MIERCOLES)'!M72</f>
        <v>405279</v>
      </c>
      <c r="L72" s="16"/>
      <c r="M72" s="107">
        <f t="shared" si="2"/>
        <v>405279</v>
      </c>
      <c r="N72" s="16"/>
      <c r="O72" s="118"/>
      <c r="P72" s="16"/>
      <c r="Q72" s="16"/>
      <c r="R72" s="16"/>
      <c r="S72" s="95"/>
      <c r="T72" s="16"/>
      <c r="U72" s="57"/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/>
      <c r="I73" s="19">
        <v>303</v>
      </c>
      <c r="J73" s="16"/>
      <c r="K73" s="76">
        <f>'01 ABRIL (MIERCOLES)'!M73</f>
        <v>405335.5</v>
      </c>
      <c r="L73" s="16"/>
      <c r="M73" s="107">
        <f t="shared" si="2"/>
        <v>405335.5</v>
      </c>
      <c r="N73" s="16"/>
      <c r="O73" s="118"/>
      <c r="P73" s="16"/>
      <c r="Q73" s="16"/>
      <c r="R73" s="16"/>
      <c r="S73" s="95"/>
      <c r="T73" s="16"/>
      <c r="U73" s="57"/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/>
      <c r="I74" s="19">
        <v>304</v>
      </c>
      <c r="J74" s="16"/>
      <c r="K74" s="76">
        <f>'01 ABRIL (MIERCOLES)'!M74</f>
        <v>412467</v>
      </c>
      <c r="L74" s="16"/>
      <c r="M74" s="107">
        <f t="shared" si="2"/>
        <v>412467</v>
      </c>
      <c r="N74" s="16"/>
      <c r="O74" s="118"/>
      <c r="P74" s="16"/>
      <c r="Q74" s="16"/>
      <c r="R74" s="16"/>
      <c r="S74" s="95"/>
      <c r="T74" s="16"/>
      <c r="U74" s="57"/>
      <c r="V74" s="58"/>
      <c r="W74" s="109"/>
      <c r="Y74" s="109"/>
      <c r="Z74" s="109"/>
    </row>
    <row r="75" spans="1:26" ht="12" customHeight="1" x14ac:dyDescent="0.2">
      <c r="A75" s="145"/>
      <c r="B75" s="146"/>
      <c r="C75" s="146"/>
      <c r="D75" s="146"/>
      <c r="E75" s="116"/>
      <c r="F75" s="70"/>
      <c r="G75" s="70"/>
      <c r="H75" s="117"/>
      <c r="I75" s="19">
        <v>305</v>
      </c>
      <c r="J75" s="16"/>
      <c r="K75" s="76">
        <f>'01 ABRIL (MIERCOLES)'!M75</f>
        <v>678209.39999999991</v>
      </c>
      <c r="L75" s="16"/>
      <c r="M75" s="107">
        <f t="shared" si="2"/>
        <v>678209.39999999991</v>
      </c>
      <c r="N75" s="16"/>
      <c r="O75" s="118"/>
      <c r="P75" s="16"/>
      <c r="Q75" s="16"/>
      <c r="R75" s="16"/>
      <c r="S75" s="95"/>
      <c r="T75" s="16"/>
      <c r="U75" s="57"/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/>
      <c r="I76" s="19">
        <v>306</v>
      </c>
      <c r="J76" s="16"/>
      <c r="K76" s="76">
        <f>'01 ABRIL (MIERCOLES)'!M76</f>
        <v>645017.79999999981</v>
      </c>
      <c r="L76" s="16"/>
      <c r="M76" s="107">
        <f t="shared" si="2"/>
        <v>645017.79999999981</v>
      </c>
      <c r="N76" s="16"/>
      <c r="O76" s="118"/>
      <c r="P76" s="16"/>
      <c r="Q76" s="16"/>
      <c r="R76" s="16"/>
      <c r="S76" s="95"/>
      <c r="T76" s="16"/>
      <c r="U76" s="57"/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/>
      <c r="I77" s="19">
        <v>307</v>
      </c>
      <c r="J77" s="16"/>
      <c r="K77" s="76">
        <f>'01 ABRIL (MIERCOLES)'!M77</f>
        <v>710665.09999999974</v>
      </c>
      <c r="L77" s="16"/>
      <c r="M77" s="107">
        <f t="shared" si="2"/>
        <v>710665.09999999974</v>
      </c>
      <c r="N77" s="16"/>
      <c r="O77" s="118"/>
      <c r="P77" s="16"/>
      <c r="Q77" s="16"/>
      <c r="R77" s="16"/>
      <c r="S77" s="95"/>
      <c r="T77" s="16"/>
      <c r="U77" s="57"/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/>
      <c r="I78" s="19">
        <v>308</v>
      </c>
      <c r="J78" s="16"/>
      <c r="K78" s="76">
        <f>'01 ABRIL (MIERCOLES)'!M78</f>
        <v>669992.49999999965</v>
      </c>
      <c r="L78" s="16"/>
      <c r="M78" s="107">
        <f t="shared" si="2"/>
        <v>669992.49999999965</v>
      </c>
      <c r="N78" s="16"/>
      <c r="O78" s="118"/>
      <c r="P78" s="16"/>
      <c r="Q78" s="16"/>
      <c r="R78" s="16"/>
      <c r="S78" s="95"/>
      <c r="T78" s="16"/>
      <c r="U78" s="57"/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/>
      <c r="I79" s="19">
        <v>309</v>
      </c>
      <c r="J79" s="16"/>
      <c r="K79" s="76">
        <f>'01 ABRIL (MIERCOLES)'!M79</f>
        <v>669340.39999999956</v>
      </c>
      <c r="L79" s="16"/>
      <c r="M79" s="107">
        <f t="shared" si="2"/>
        <v>669340.39999999956</v>
      </c>
      <c r="N79" s="16"/>
      <c r="O79" s="118"/>
      <c r="P79" s="16"/>
      <c r="Q79" s="16"/>
      <c r="R79" s="16"/>
      <c r="S79" s="95"/>
      <c r="T79" s="16"/>
      <c r="U79" s="57"/>
      <c r="V79" s="58"/>
      <c r="W79" s="110"/>
      <c r="Y79" s="110"/>
      <c r="Z79" s="110"/>
    </row>
    <row r="80" spans="1:26" ht="12" customHeight="1" x14ac:dyDescent="0.2">
      <c r="A80" s="115"/>
      <c r="B80" s="12"/>
      <c r="C80" s="12"/>
      <c r="D80" s="12"/>
      <c r="E80" s="116"/>
      <c r="F80" s="12"/>
      <c r="G80" s="12"/>
      <c r="H80" s="117"/>
      <c r="I80" s="19">
        <v>310</v>
      </c>
      <c r="J80" s="16"/>
      <c r="K80" s="76">
        <f>'01 ABRIL (MIERCOLES)'!M80</f>
        <v>633992.7999999997</v>
      </c>
      <c r="L80" s="16"/>
      <c r="M80" s="107">
        <f t="shared" si="2"/>
        <v>633992.7999999997</v>
      </c>
      <c r="N80" s="16"/>
      <c r="O80" s="118"/>
      <c r="P80" s="16"/>
      <c r="Q80" s="16"/>
      <c r="R80" s="16"/>
      <c r="S80" s="95"/>
      <c r="T80" s="16"/>
      <c r="U80" s="57"/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/>
      <c r="I81" s="19">
        <v>311</v>
      </c>
      <c r="J81" s="16"/>
      <c r="K81" s="76">
        <f>'01 ABRIL (MIERCOLES)'!M81</f>
        <v>698038.17999999982</v>
      </c>
      <c r="L81" s="16"/>
      <c r="M81" s="107">
        <f t="shared" si="2"/>
        <v>698038.17999999982</v>
      </c>
      <c r="N81" s="16"/>
      <c r="O81" s="118"/>
      <c r="P81" s="16"/>
      <c r="Q81" s="16"/>
      <c r="R81" s="16"/>
      <c r="S81" s="95"/>
      <c r="T81" s="16"/>
      <c r="U81" s="57"/>
      <c r="V81" s="58"/>
      <c r="W81" s="110"/>
      <c r="Y81" s="110"/>
      <c r="Z81" s="110"/>
    </row>
    <row r="82" spans="1:26" ht="12" customHeight="1" x14ac:dyDescent="0.2">
      <c r="A82" s="115"/>
      <c r="B82" s="12"/>
      <c r="C82" s="12"/>
      <c r="D82" s="12"/>
      <c r="E82" s="116"/>
      <c r="F82" s="12"/>
      <c r="G82" s="12"/>
      <c r="H82" s="117"/>
      <c r="I82" s="19">
        <v>312</v>
      </c>
      <c r="J82" s="16"/>
      <c r="K82" s="76">
        <f>'01 ABRIL (MIERCOLES)'!M82</f>
        <v>619669.29999999993</v>
      </c>
      <c r="L82" s="16"/>
      <c r="M82" s="107">
        <f t="shared" si="2"/>
        <v>619669.29999999993</v>
      </c>
      <c r="N82" s="16"/>
      <c r="O82" s="118"/>
      <c r="P82" s="16"/>
      <c r="Q82" s="16"/>
      <c r="R82" s="16"/>
      <c r="S82" s="95"/>
      <c r="T82" s="16"/>
      <c r="U82" s="57"/>
      <c r="V82" s="58"/>
      <c r="W82" s="110"/>
      <c r="Y82" s="110"/>
      <c r="Z82" s="110"/>
    </row>
    <row r="83" spans="1:26" ht="12" customHeight="1" x14ac:dyDescent="0.2">
      <c r="A83" s="115"/>
      <c r="B83" s="12"/>
      <c r="C83" s="12"/>
      <c r="D83" s="12"/>
      <c r="E83" s="116"/>
      <c r="F83" s="12"/>
      <c r="G83" s="12"/>
      <c r="H83" s="117"/>
      <c r="I83" s="19">
        <v>313</v>
      </c>
      <c r="J83" s="16"/>
      <c r="K83" s="76">
        <f>'01 ABRIL (MIERCOLES)'!M83</f>
        <v>682485.50000000012</v>
      </c>
      <c r="L83" s="16"/>
      <c r="M83" s="107">
        <f t="shared" si="2"/>
        <v>682485.50000000012</v>
      </c>
      <c r="N83" s="16"/>
      <c r="O83" s="118"/>
      <c r="P83" s="16"/>
      <c r="Q83" s="16"/>
      <c r="R83" s="16"/>
      <c r="S83" s="95"/>
      <c r="T83" s="16"/>
      <c r="U83" s="57"/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/>
      <c r="I84" s="19">
        <v>314</v>
      </c>
      <c r="J84" s="16"/>
      <c r="K84" s="76">
        <f>'01 ABRIL (MIERCOLES)'!M84</f>
        <v>642640.49999999988</v>
      </c>
      <c r="L84" s="16"/>
      <c r="M84" s="107">
        <f t="shared" si="2"/>
        <v>642640.49999999988</v>
      </c>
      <c r="N84" s="16"/>
      <c r="O84" s="118"/>
      <c r="P84" s="16"/>
      <c r="Q84" s="16"/>
      <c r="R84" s="16"/>
      <c r="S84" s="95"/>
      <c r="T84" s="16"/>
      <c r="U84" s="57"/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/>
      <c r="I85" s="19">
        <v>315</v>
      </c>
      <c r="J85" s="16"/>
      <c r="K85" s="76">
        <f>'01 ABRIL (MIERCOLES)'!M85</f>
        <v>620431.73999999976</v>
      </c>
      <c r="L85" s="16"/>
      <c r="M85" s="107">
        <f t="shared" si="2"/>
        <v>620431.73999999976</v>
      </c>
      <c r="N85" s="16"/>
      <c r="O85" s="118"/>
      <c r="P85" s="16"/>
      <c r="Q85" s="16"/>
      <c r="R85" s="16"/>
      <c r="S85" s="95"/>
      <c r="T85" s="16"/>
      <c r="U85" s="57"/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/>
      <c r="I86" s="19">
        <v>316</v>
      </c>
      <c r="J86" s="16"/>
      <c r="K86" s="76">
        <f>'01 ABRIL (MIERCOLES)'!M86</f>
        <v>643538</v>
      </c>
      <c r="L86" s="16"/>
      <c r="M86" s="107">
        <f t="shared" si="2"/>
        <v>643538</v>
      </c>
      <c r="N86" s="16"/>
      <c r="O86" s="118"/>
      <c r="P86" s="16"/>
      <c r="Q86" s="16"/>
      <c r="R86" s="16"/>
      <c r="S86" s="95"/>
      <c r="T86" s="16"/>
      <c r="U86" s="57"/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/>
      <c r="I87" s="19">
        <v>317</v>
      </c>
      <c r="J87" s="16"/>
      <c r="K87" s="76">
        <f>'01 ABRIL (MIERCOLES)'!M87</f>
        <v>375768.2</v>
      </c>
      <c r="L87" s="16"/>
      <c r="M87" s="107">
        <f t="shared" si="2"/>
        <v>375768.2</v>
      </c>
      <c r="N87" s="16"/>
      <c r="O87" s="118"/>
      <c r="P87" s="16"/>
      <c r="Q87" s="16"/>
      <c r="R87" s="16"/>
      <c r="S87" s="95"/>
      <c r="T87" s="16"/>
      <c r="U87" s="57"/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/>
      <c r="I88" s="19">
        <v>318</v>
      </c>
      <c r="J88" s="16"/>
      <c r="K88" s="76">
        <f>'01 ABRIL (MIERCOLES)'!M88</f>
        <v>399767</v>
      </c>
      <c r="L88" s="16"/>
      <c r="M88" s="107">
        <f t="shared" si="2"/>
        <v>399767</v>
      </c>
      <c r="N88" s="16"/>
      <c r="O88" s="118"/>
      <c r="P88" s="16"/>
      <c r="Q88" s="16"/>
      <c r="R88" s="16"/>
      <c r="S88" s="95"/>
      <c r="T88" s="16"/>
      <c r="U88" s="57"/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/>
      <c r="I89" s="19">
        <v>319</v>
      </c>
      <c r="J89" s="16"/>
      <c r="K89" s="76">
        <f>'01 ABRIL (MIERCOLES)'!M89</f>
        <v>403879</v>
      </c>
      <c r="L89" s="16"/>
      <c r="M89" s="107">
        <f t="shared" si="2"/>
        <v>403879</v>
      </c>
      <c r="N89" s="16"/>
      <c r="O89" s="118"/>
      <c r="P89" s="16"/>
      <c r="Q89" s="16"/>
      <c r="R89" s="16"/>
      <c r="S89" s="95"/>
      <c r="T89" s="16"/>
      <c r="U89" s="57"/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/>
      <c r="I90" s="19">
        <v>320</v>
      </c>
      <c r="J90" s="16"/>
      <c r="K90" s="76">
        <f>'01 ABRIL (MIERCOLES)'!M90</f>
        <v>387487.3</v>
      </c>
      <c r="L90" s="16"/>
      <c r="M90" s="107">
        <f t="shared" si="2"/>
        <v>387487.3</v>
      </c>
      <c r="N90" s="16"/>
      <c r="O90" s="118"/>
      <c r="P90" s="16"/>
      <c r="Q90" s="16"/>
      <c r="R90" s="16"/>
      <c r="S90" s="95"/>
      <c r="T90" s="16"/>
      <c r="U90" s="57"/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/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/>
      <c r="H108" s="197"/>
      <c r="I108" s="197"/>
      <c r="J108" s="8"/>
      <c r="K108" s="49" t="s">
        <v>14</v>
      </c>
      <c r="L108" s="8"/>
      <c r="M108" s="49"/>
      <c r="N108" s="197"/>
      <c r="O108" s="197"/>
      <c r="P108" s="197"/>
      <c r="Q108" s="197"/>
      <c r="R108" s="8" t="s">
        <v>26</v>
      </c>
      <c r="S108" s="198"/>
      <c r="T108" s="197"/>
      <c r="U108" s="197"/>
      <c r="W108" s="8" t="s">
        <v>12</v>
      </c>
      <c r="X108" s="8"/>
      <c r="Y108" s="199"/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/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/>
      <c r="R120" s="13"/>
      <c r="V120" s="14"/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/>
      <c r="R121" s="13"/>
      <c r="S121" s="13" t="s">
        <v>17</v>
      </c>
      <c r="U121" s="62"/>
      <c r="V121" s="103"/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/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/>
      <c r="I125" s="19">
        <v>207</v>
      </c>
      <c r="J125" s="16"/>
      <c r="K125" s="76">
        <f>'01 ABRIL (MIERCOLES)'!M125</f>
        <v>486890.39999999997</v>
      </c>
      <c r="L125" s="16"/>
      <c r="M125" s="107">
        <f>K125+O125</f>
        <v>486890.39999999997</v>
      </c>
      <c r="N125" s="16"/>
      <c r="O125" s="118"/>
      <c r="P125" s="16"/>
      <c r="R125" s="16"/>
      <c r="S125" s="64"/>
      <c r="T125" s="16"/>
      <c r="U125" s="57"/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/>
      <c r="I126" s="19">
        <v>208</v>
      </c>
      <c r="J126" s="16"/>
      <c r="K126" s="76">
        <f>'01 ABRIL (MIERCOLES)'!M126</f>
        <v>548115.6</v>
      </c>
      <c r="L126" s="16"/>
      <c r="M126" s="107">
        <f t="shared" ref="M126:M129" si="3">K126+O126</f>
        <v>548115.6</v>
      </c>
      <c r="N126" s="16"/>
      <c r="O126" s="118"/>
      <c r="P126" s="16"/>
      <c r="R126" s="16"/>
      <c r="S126" s="64"/>
      <c r="T126" s="16"/>
      <c r="U126" s="57"/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/>
      <c r="I127" s="19">
        <v>209</v>
      </c>
      <c r="J127" s="16"/>
      <c r="K127" s="76">
        <f>'01 ABRIL (MIERCOLES)'!M127</f>
        <v>524600.4</v>
      </c>
      <c r="L127" s="16"/>
      <c r="M127" s="107">
        <f t="shared" si="3"/>
        <v>524600.4</v>
      </c>
      <c r="N127" s="16"/>
      <c r="O127" s="118"/>
      <c r="P127" s="16"/>
      <c r="R127" s="16"/>
      <c r="S127" s="64"/>
      <c r="T127" s="16"/>
      <c r="U127" s="57"/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/>
      <c r="I128" s="19">
        <v>210</v>
      </c>
      <c r="J128" s="16"/>
      <c r="K128" s="76">
        <f>'01 ABRIL (MIERCOLES)'!M128</f>
        <v>602322</v>
      </c>
      <c r="L128" s="16"/>
      <c r="M128" s="107">
        <f t="shared" si="3"/>
        <v>602322</v>
      </c>
      <c r="N128" s="16"/>
      <c r="O128" s="118"/>
      <c r="P128" s="16"/>
      <c r="R128" s="16"/>
      <c r="S128" s="64"/>
      <c r="T128" s="16"/>
      <c r="U128" s="57"/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/>
      <c r="I129" s="19">
        <v>211</v>
      </c>
      <c r="J129" s="16"/>
      <c r="K129" s="76">
        <f>'01 ABRIL (MIERCOLES)'!M129</f>
        <v>648624</v>
      </c>
      <c r="L129" s="16"/>
      <c r="M129" s="107">
        <f t="shared" si="3"/>
        <v>648624</v>
      </c>
      <c r="N129" s="16"/>
      <c r="O129" s="118"/>
      <c r="P129" s="16"/>
      <c r="R129" s="16"/>
      <c r="S129" s="64"/>
      <c r="T129" s="16"/>
      <c r="U129" s="57"/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/>
      <c r="V132" s="58"/>
      <c r="W132" s="15"/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/>
      <c r="R135" s="13"/>
      <c r="V135" s="14"/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/>
      <c r="R136" s="13"/>
      <c r="S136" s="13" t="s">
        <v>17</v>
      </c>
      <c r="U136" s="62"/>
      <c r="V136" s="103"/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39</v>
      </c>
      <c r="L139" s="32"/>
      <c r="M139" s="68" t="s">
        <v>40</v>
      </c>
      <c r="O139" s="153"/>
      <c r="R139" s="58"/>
      <c r="S139" s="140"/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17"/>
      <c r="I140" s="19">
        <v>201</v>
      </c>
      <c r="J140" s="16"/>
      <c r="K140" s="76">
        <f>'01 ABRIL (MIERCOLES)'!M140</f>
        <v>564709.2999999997</v>
      </c>
      <c r="L140" s="16"/>
      <c r="M140" s="107">
        <f>K140+O140</f>
        <v>564709.2999999997</v>
      </c>
      <c r="N140" s="16"/>
      <c r="O140" s="118"/>
      <c r="P140" s="16"/>
      <c r="R140" s="58"/>
      <c r="S140" s="64"/>
      <c r="T140" s="58"/>
      <c r="U140" s="57"/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17"/>
      <c r="I141" s="19">
        <v>202</v>
      </c>
      <c r="J141" s="16"/>
      <c r="K141" s="76">
        <f>'01 ABRIL (MIERCOLES)'!M141</f>
        <v>655414.20000000019</v>
      </c>
      <c r="L141" s="16"/>
      <c r="M141" s="107">
        <f t="shared" ref="M141:M148" si="4">K141+O141</f>
        <v>655414.20000000019</v>
      </c>
      <c r="N141" s="16"/>
      <c r="O141" s="118"/>
      <c r="P141" s="16"/>
      <c r="R141" s="58"/>
      <c r="S141" s="64"/>
      <c r="T141" s="58"/>
      <c r="U141" s="57"/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17"/>
      <c r="I142" s="19">
        <v>203</v>
      </c>
      <c r="J142" s="16"/>
      <c r="K142" s="76">
        <f>'01 ABRIL (MIERCOLES)'!M142</f>
        <v>565310.29999999981</v>
      </c>
      <c r="L142" s="16"/>
      <c r="M142" s="107">
        <f t="shared" si="4"/>
        <v>565310.29999999981</v>
      </c>
      <c r="N142" s="16"/>
      <c r="O142" s="118"/>
      <c r="P142" s="16"/>
      <c r="R142" s="58"/>
      <c r="S142" s="64"/>
      <c r="T142" s="58"/>
      <c r="U142" s="57"/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17"/>
      <c r="I143" s="19">
        <v>204</v>
      </c>
      <c r="J143" s="16"/>
      <c r="K143" s="76">
        <f>'01 ABRIL (MIERCOLES)'!M143</f>
        <v>574133.79999999946</v>
      </c>
      <c r="L143" s="16"/>
      <c r="M143" s="107">
        <f t="shared" si="4"/>
        <v>574133.79999999946</v>
      </c>
      <c r="N143" s="16"/>
      <c r="O143" s="118"/>
      <c r="P143" s="16"/>
      <c r="R143" s="58"/>
      <c r="S143" s="64"/>
      <c r="T143" s="58"/>
      <c r="U143" s="57"/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17"/>
      <c r="I144" s="19">
        <v>205</v>
      </c>
      <c r="J144" s="16"/>
      <c r="K144" s="76">
        <f>'01 ABRIL (MIERCOLES)'!M144</f>
        <v>569460.2999999997</v>
      </c>
      <c r="L144" s="16"/>
      <c r="M144" s="107">
        <f t="shared" si="4"/>
        <v>569460.2999999997</v>
      </c>
      <c r="N144" s="16"/>
      <c r="O144" s="118"/>
      <c r="P144" s="16"/>
      <c r="R144" s="58"/>
      <c r="S144" s="64"/>
      <c r="T144" s="58"/>
      <c r="U144" s="57"/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17"/>
      <c r="I145" s="19">
        <v>206</v>
      </c>
      <c r="J145" s="16"/>
      <c r="K145" s="76">
        <f>'01 ABRIL (MIERCOLES)'!M145</f>
        <v>600484.99999999953</v>
      </c>
      <c r="L145" s="16"/>
      <c r="M145" s="107">
        <f t="shared" si="4"/>
        <v>600484.99999999953</v>
      </c>
      <c r="N145" s="16"/>
      <c r="O145" s="118"/>
      <c r="P145" s="16"/>
      <c r="R145" s="58"/>
      <c r="S145" s="64"/>
      <c r="T145" s="58"/>
      <c r="U145" s="57"/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17"/>
      <c r="I146" s="19">
        <v>213</v>
      </c>
      <c r="J146" s="16"/>
      <c r="K146" s="76">
        <f>'01 ABRIL (MIERCOLES)'!M146</f>
        <v>555101.33999999973</v>
      </c>
      <c r="L146" s="16"/>
      <c r="M146" s="107">
        <f t="shared" si="4"/>
        <v>555101.33999999973</v>
      </c>
      <c r="N146" s="16"/>
      <c r="O146" s="118"/>
      <c r="P146" s="16"/>
      <c r="R146" s="58"/>
      <c r="S146" s="64"/>
      <c r="T146" s="58"/>
      <c r="U146" s="57"/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17"/>
      <c r="I147" s="19">
        <v>214</v>
      </c>
      <c r="J147" s="16"/>
      <c r="K147" s="76">
        <f>'01 ABRIL (MIERCOLES)'!M147</f>
        <v>573111.59999999928</v>
      </c>
      <c r="L147" s="16"/>
      <c r="M147" s="107">
        <f t="shared" si="4"/>
        <v>573111.59999999928</v>
      </c>
      <c r="N147" s="16"/>
      <c r="O147" s="118"/>
      <c r="P147" s="16"/>
      <c r="R147" s="58"/>
      <c r="S147" s="64"/>
      <c r="T147" s="58"/>
      <c r="U147" s="57"/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/>
      <c r="I148" s="19">
        <v>215</v>
      </c>
      <c r="J148" s="16"/>
      <c r="K148" s="76">
        <f>'01 ABRIL (MIERCOLES)'!M148</f>
        <v>609170.39999999967</v>
      </c>
      <c r="L148" s="16"/>
      <c r="M148" s="107">
        <f t="shared" si="4"/>
        <v>609170.39999999967</v>
      </c>
      <c r="N148" s="16"/>
      <c r="O148" s="118"/>
      <c r="P148" s="16"/>
      <c r="R148" s="58"/>
      <c r="S148" s="64"/>
      <c r="T148" s="58"/>
      <c r="U148" s="57"/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/>
      <c r="V150" s="58"/>
      <c r="W150" s="15"/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/>
      <c r="R153" s="13"/>
      <c r="V153" s="14"/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/>
      <c r="R154" s="13"/>
      <c r="S154" s="13" t="s">
        <v>17</v>
      </c>
      <c r="U154" s="62"/>
      <c r="V154" s="103"/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39</v>
      </c>
      <c r="L157" s="32"/>
      <c r="M157" s="68" t="s">
        <v>40</v>
      </c>
      <c r="O157" s="153"/>
      <c r="R157" s="58"/>
      <c r="S157" s="140"/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f>'01 ABRIL (MIERCOLES)'!M158</f>
        <v>362606.6</v>
      </c>
      <c r="L158" s="16"/>
      <c r="M158" s="107">
        <f t="shared" ref="M158:M179" si="5">K158+O158</f>
        <v>362606.6</v>
      </c>
      <c r="N158" s="16"/>
      <c r="O158" s="118"/>
      <c r="P158" s="16"/>
      <c r="Q158" s="16"/>
      <c r="R158" s="16"/>
      <c r="S158" s="64"/>
      <c r="T158" s="16"/>
      <c r="U158" s="57"/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f>'01 ABRIL (MIERCOLES)'!M159</f>
        <v>346885</v>
      </c>
      <c r="L159" s="16"/>
      <c r="M159" s="107">
        <f t="shared" si="5"/>
        <v>346885</v>
      </c>
      <c r="N159" s="16"/>
      <c r="O159" s="118"/>
      <c r="P159" s="16"/>
      <c r="Q159" s="16"/>
      <c r="R159" s="16"/>
      <c r="S159" s="64"/>
      <c r="T159" s="16"/>
      <c r="U159" s="57"/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f>'01 ABRIL (MIERCOLES)'!M160</f>
        <v>376084.3</v>
      </c>
      <c r="L160" s="16"/>
      <c r="M160" s="107">
        <f t="shared" si="5"/>
        <v>376084.3</v>
      </c>
      <c r="N160" s="16"/>
      <c r="O160" s="118"/>
      <c r="P160" s="16"/>
      <c r="Q160" s="16"/>
      <c r="R160" s="16"/>
      <c r="S160" s="64"/>
      <c r="T160" s="16"/>
      <c r="U160" s="57"/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f>'01 ABRIL (MIERCOLES)'!M161</f>
        <v>380700</v>
      </c>
      <c r="L161" s="16"/>
      <c r="M161" s="107">
        <f t="shared" si="5"/>
        <v>380700</v>
      </c>
      <c r="N161" s="16"/>
      <c r="O161" s="118"/>
      <c r="P161" s="16"/>
      <c r="Q161" s="16"/>
      <c r="R161" s="16"/>
      <c r="S161" s="64"/>
      <c r="T161" s="16"/>
      <c r="U161" s="57"/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f>'01 ABRIL (MIERCOLES)'!M162</f>
        <v>375797.5</v>
      </c>
      <c r="L162" s="16"/>
      <c r="M162" s="107">
        <f t="shared" si="5"/>
        <v>375797.5</v>
      </c>
      <c r="N162" s="16"/>
      <c r="O162" s="118"/>
      <c r="P162" s="16"/>
      <c r="Q162" s="16"/>
      <c r="R162" s="16"/>
      <c r="S162" s="64"/>
      <c r="T162" s="16"/>
      <c r="U162" s="57"/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f>'01 ABRIL (MIERCOLES)'!M163</f>
        <v>377975.1</v>
      </c>
      <c r="L163" s="16"/>
      <c r="M163" s="107">
        <f t="shared" si="5"/>
        <v>377975.1</v>
      </c>
      <c r="N163" s="16"/>
      <c r="O163" s="118"/>
      <c r="P163" s="16"/>
      <c r="Q163" s="16"/>
      <c r="R163" s="16"/>
      <c r="S163" s="64"/>
      <c r="T163" s="16"/>
      <c r="U163" s="57"/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f>'01 ABRIL (MIERCOLES)'!M164</f>
        <v>594725.7999999997</v>
      </c>
      <c r="L164" s="16"/>
      <c r="M164" s="107">
        <f t="shared" si="5"/>
        <v>594725.7999999997</v>
      </c>
      <c r="N164" s="16"/>
      <c r="O164" s="118"/>
      <c r="P164" s="16"/>
      <c r="Q164" s="16"/>
      <c r="R164" s="16"/>
      <c r="S164" s="64"/>
      <c r="T164" s="16"/>
      <c r="U164" s="57"/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f>'01 ABRIL (MIERCOLES)'!M165</f>
        <v>570774.7999999997</v>
      </c>
      <c r="L165" s="16"/>
      <c r="M165" s="107">
        <f t="shared" si="5"/>
        <v>570909.39999999967</v>
      </c>
      <c r="N165" s="16"/>
      <c r="O165" s="118">
        <v>134.6</v>
      </c>
      <c r="P165" s="16"/>
      <c r="Q165" s="16"/>
      <c r="R165" s="16"/>
      <c r="S165" s="64"/>
      <c r="T165" s="16"/>
      <c r="U165" s="57"/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f>'01 ABRIL (MIERCOLES)'!M166</f>
        <v>618510.29999999946</v>
      </c>
      <c r="L166" s="16"/>
      <c r="M166" s="107">
        <f t="shared" si="5"/>
        <v>618588.29999999946</v>
      </c>
      <c r="N166" s="16"/>
      <c r="O166" s="118">
        <v>78</v>
      </c>
      <c r="P166" s="16"/>
      <c r="Q166" s="16"/>
      <c r="R166" s="16"/>
      <c r="S166" s="64"/>
      <c r="T166" s="16"/>
      <c r="U166" s="57"/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f>'01 ABRIL (MIERCOLES)'!M167</f>
        <v>585269.89999999909</v>
      </c>
      <c r="L167" s="16"/>
      <c r="M167" s="107">
        <f t="shared" si="5"/>
        <v>585379.89999999909</v>
      </c>
      <c r="N167" s="16"/>
      <c r="O167" s="118">
        <v>110</v>
      </c>
      <c r="P167" s="16"/>
      <c r="Q167" s="16"/>
      <c r="R167" s="16"/>
      <c r="S167" s="64"/>
      <c r="T167" s="16"/>
      <c r="U167" s="57"/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f>'01 ABRIL (MIERCOLES)'!M168</f>
        <v>581759.5</v>
      </c>
      <c r="L168" s="16"/>
      <c r="M168" s="107">
        <f t="shared" si="5"/>
        <v>581854.69999999995</v>
      </c>
      <c r="N168" s="16"/>
      <c r="O168" s="118">
        <v>95.2</v>
      </c>
      <c r="P168" s="16"/>
      <c r="Q168" s="16"/>
      <c r="R168" s="16"/>
      <c r="S168" s="64"/>
      <c r="T168" s="16"/>
      <c r="U168" s="57"/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f>'01 ABRIL (MIERCOLES)'!M169</f>
        <v>553577.99999999977</v>
      </c>
      <c r="L169" s="16"/>
      <c r="M169" s="107">
        <f t="shared" si="5"/>
        <v>553698.99999999977</v>
      </c>
      <c r="N169" s="16"/>
      <c r="O169" s="118">
        <v>121</v>
      </c>
      <c r="P169" s="16"/>
      <c r="Q169" s="16"/>
      <c r="R169" s="16"/>
      <c r="S169" s="64"/>
      <c r="T169" s="16"/>
      <c r="U169" s="57"/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f>'01 ABRIL (MIERCOLES)'!M170</f>
        <v>613327.60000000009</v>
      </c>
      <c r="L170" s="16"/>
      <c r="M170" s="107">
        <f t="shared" si="5"/>
        <v>613439.60000000009</v>
      </c>
      <c r="N170" s="16"/>
      <c r="O170" s="118">
        <v>112</v>
      </c>
      <c r="P170" s="16"/>
      <c r="Q170" s="16"/>
      <c r="R170" s="16"/>
      <c r="S170" s="64"/>
      <c r="T170" s="16"/>
      <c r="U170" s="57"/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f>'01 ABRIL (MIERCOLES)'!M171</f>
        <v>545306.69999999949</v>
      </c>
      <c r="L171" s="16"/>
      <c r="M171" s="107">
        <f t="shared" si="5"/>
        <v>545404.69999999949</v>
      </c>
      <c r="N171" s="16"/>
      <c r="O171" s="118">
        <v>98</v>
      </c>
      <c r="P171" s="16"/>
      <c r="Q171" s="16"/>
      <c r="R171" s="16"/>
      <c r="S171" s="64"/>
      <c r="T171" s="16"/>
      <c r="U171" s="57"/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f>'01 ABRIL (MIERCOLES)'!M172</f>
        <v>602340.09999999974</v>
      </c>
      <c r="L172" s="16"/>
      <c r="M172" s="107">
        <f t="shared" si="5"/>
        <v>602378.09999999974</v>
      </c>
      <c r="N172" s="16"/>
      <c r="O172" s="118">
        <v>38</v>
      </c>
      <c r="P172" s="16"/>
      <c r="Q172" s="16"/>
      <c r="R172" s="16"/>
      <c r="S172" s="64"/>
      <c r="T172" s="16"/>
      <c r="U172" s="57"/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f>'01 ABRIL (MIERCOLES)'!M173</f>
        <v>570233.49999999977</v>
      </c>
      <c r="L173" s="16"/>
      <c r="M173" s="107">
        <f t="shared" si="5"/>
        <v>570323.49999999977</v>
      </c>
      <c r="N173" s="16"/>
      <c r="O173" s="118">
        <v>90</v>
      </c>
      <c r="P173" s="16"/>
      <c r="Q173" s="16"/>
      <c r="R173" s="16"/>
      <c r="S173" s="64"/>
      <c r="T173" s="16"/>
      <c r="U173" s="57"/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f>'01 ABRIL (MIERCOLES)'!M174</f>
        <v>548219.29999999935</v>
      </c>
      <c r="L174" s="16"/>
      <c r="M174" s="107">
        <f t="shared" si="5"/>
        <v>548326.29999999935</v>
      </c>
      <c r="N174" s="16"/>
      <c r="O174" s="118">
        <v>107</v>
      </c>
      <c r="P174" s="16"/>
      <c r="Q174" s="16"/>
      <c r="R174" s="16"/>
      <c r="S174" s="64"/>
      <c r="T174" s="16"/>
      <c r="U174" s="57"/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f>'01 ABRIL (MIERCOLES)'!M175</f>
        <v>570861.19999999949</v>
      </c>
      <c r="L175" s="16"/>
      <c r="M175" s="107">
        <f t="shared" si="5"/>
        <v>570861.19999999949</v>
      </c>
      <c r="N175" s="16"/>
      <c r="O175" s="118"/>
      <c r="P175" s="16"/>
      <c r="Q175" s="16"/>
      <c r="R175" s="16"/>
      <c r="S175" s="64"/>
      <c r="T175" s="16"/>
      <c r="U175" s="57"/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f>'01 ABRIL (MIERCOLES)'!M176</f>
        <v>349138.5</v>
      </c>
      <c r="L176" s="16"/>
      <c r="M176" s="107">
        <f t="shared" si="5"/>
        <v>349138.5</v>
      </c>
      <c r="N176" s="16"/>
      <c r="O176" s="118"/>
      <c r="P176" s="16"/>
      <c r="Q176" s="16"/>
      <c r="R176" s="16"/>
      <c r="S176" s="64"/>
      <c r="T176" s="16"/>
      <c r="U176" s="57"/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f>'01 ABRIL (MIERCOLES)'!M177</f>
        <v>368104.60000000003</v>
      </c>
      <c r="L177" s="16"/>
      <c r="M177" s="107">
        <f t="shared" si="5"/>
        <v>368104.60000000003</v>
      </c>
      <c r="N177" s="16"/>
      <c r="O177" s="118"/>
      <c r="P177" s="16"/>
      <c r="Q177" s="16"/>
      <c r="R177" s="16"/>
      <c r="S177" s="64"/>
      <c r="T177" s="16"/>
      <c r="U177" s="57"/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f>'01 ABRIL (MIERCOLES)'!M178</f>
        <v>377854</v>
      </c>
      <c r="L178" s="16"/>
      <c r="M178" s="107">
        <f t="shared" si="5"/>
        <v>377854</v>
      </c>
      <c r="N178" s="16"/>
      <c r="O178" s="118"/>
      <c r="P178" s="16"/>
      <c r="Q178" s="16"/>
      <c r="R178" s="16"/>
      <c r="S178" s="64"/>
      <c r="T178" s="16"/>
      <c r="U178" s="57"/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f>'01 ABRIL (MIERCOLES)'!M179</f>
        <v>360498</v>
      </c>
      <c r="L179" s="16"/>
      <c r="M179" s="107">
        <f t="shared" si="5"/>
        <v>360498</v>
      </c>
      <c r="N179" s="16"/>
      <c r="O179" s="118"/>
      <c r="P179" s="16"/>
      <c r="Q179" s="16"/>
      <c r="R179" s="16"/>
      <c r="S179" s="64"/>
      <c r="T179" s="16"/>
      <c r="U179" s="57"/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/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70</v>
      </c>
      <c r="H197" s="197"/>
      <c r="I197" s="197"/>
      <c r="J197" s="8"/>
      <c r="K197" s="49" t="s">
        <v>14</v>
      </c>
      <c r="L197" s="8"/>
      <c r="M197" s="49"/>
      <c r="N197" s="197" t="s">
        <v>71</v>
      </c>
      <c r="O197" s="197"/>
      <c r="P197" s="197"/>
      <c r="Q197" s="197"/>
      <c r="R197" s="8" t="s">
        <v>26</v>
      </c>
      <c r="S197" s="198" t="s">
        <v>72</v>
      </c>
      <c r="T197" s="197"/>
      <c r="U197" s="197"/>
      <c r="W197" s="8" t="s">
        <v>12</v>
      </c>
      <c r="X197" s="8"/>
      <c r="Y197" s="199">
        <v>46114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75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/>
      <c r="R209" s="13"/>
      <c r="V209" s="14"/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/>
      <c r="R210" s="13"/>
      <c r="S210" s="13" t="s">
        <v>17</v>
      </c>
      <c r="U210" s="62"/>
      <c r="V210" s="103"/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/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/>
      <c r="I214" s="19">
        <v>207</v>
      </c>
      <c r="J214" s="16"/>
      <c r="K214" s="76">
        <f>'01 ABRIL (MIERCOLES)'!M214</f>
        <v>491732.6</v>
      </c>
      <c r="L214" s="16"/>
      <c r="M214" s="107">
        <f>K214+O214</f>
        <v>491732.6</v>
      </c>
      <c r="N214" s="16"/>
      <c r="O214" s="118"/>
      <c r="P214" s="16"/>
      <c r="R214" s="16"/>
      <c r="S214" s="95"/>
      <c r="T214" s="16"/>
      <c r="U214" s="57"/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/>
      <c r="I215" s="19">
        <v>208</v>
      </c>
      <c r="J215" s="16"/>
      <c r="K215" s="76">
        <f>'01 ABRIL (MIERCOLES)'!M215</f>
        <v>550403</v>
      </c>
      <c r="L215" s="16"/>
      <c r="M215" s="107">
        <f t="shared" ref="M215:M219" si="6">K215+O215</f>
        <v>550403</v>
      </c>
      <c r="N215" s="16"/>
      <c r="O215" s="118"/>
      <c r="P215" s="16"/>
      <c r="R215" s="16"/>
      <c r="S215" s="95"/>
      <c r="T215" s="16"/>
      <c r="U215" s="57"/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/>
      <c r="I216" s="19">
        <v>209</v>
      </c>
      <c r="J216" s="16"/>
      <c r="K216" s="76">
        <f>'01 ABRIL (MIERCOLES)'!M216</f>
        <v>531718</v>
      </c>
      <c r="L216" s="16"/>
      <c r="M216" s="107">
        <f t="shared" si="6"/>
        <v>531718</v>
      </c>
      <c r="N216" s="16"/>
      <c r="O216" s="118"/>
      <c r="P216" s="16"/>
      <c r="R216" s="16"/>
      <c r="S216" s="95"/>
      <c r="T216" s="16"/>
      <c r="U216" s="57"/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/>
      <c r="I217" s="19">
        <v>210</v>
      </c>
      <c r="J217" s="16"/>
      <c r="K217" s="76">
        <f>'01 ABRIL (MIERCOLES)'!M217</f>
        <v>607913</v>
      </c>
      <c r="L217" s="16"/>
      <c r="M217" s="107">
        <f t="shared" si="6"/>
        <v>607913</v>
      </c>
      <c r="N217" s="16"/>
      <c r="O217" s="118"/>
      <c r="P217" s="16"/>
      <c r="R217" s="16"/>
      <c r="S217" s="95"/>
      <c r="T217" s="16"/>
      <c r="U217" s="57"/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/>
      <c r="I218" s="19">
        <v>211</v>
      </c>
      <c r="J218" s="16"/>
      <c r="K218" s="76">
        <f>'01 ABRIL (MIERCOLES)'!M218</f>
        <v>659482</v>
      </c>
      <c r="L218" s="16"/>
      <c r="M218" s="107">
        <f t="shared" si="6"/>
        <v>659482</v>
      </c>
      <c r="N218" s="16"/>
      <c r="O218" s="118"/>
      <c r="P218" s="16"/>
      <c r="R218" s="16"/>
      <c r="S218" s="95"/>
      <c r="T218" s="16"/>
      <c r="U218" s="57"/>
      <c r="V218" s="16"/>
      <c r="W218" s="141"/>
      <c r="Y218" s="110"/>
      <c r="Z218" s="110"/>
    </row>
    <row r="219" spans="1:26" x14ac:dyDescent="0.2">
      <c r="A219" s="115"/>
      <c r="B219" s="12"/>
      <c r="C219" s="12"/>
      <c r="D219" s="12"/>
      <c r="E219" s="116"/>
      <c r="F219" s="12"/>
      <c r="G219" s="12"/>
      <c r="H219" s="117"/>
      <c r="I219" s="19">
        <v>212</v>
      </c>
      <c r="J219" s="16"/>
      <c r="K219" s="76">
        <f>'01 ABRIL (MIERCOLES)'!M219</f>
        <v>0</v>
      </c>
      <c r="L219" s="16"/>
      <c r="M219" s="107">
        <f t="shared" si="6"/>
        <v>0</v>
      </c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/>
      <c r="V221" s="58"/>
      <c r="W221" s="15"/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/>
      <c r="R224" s="13"/>
      <c r="S224" s="32"/>
      <c r="V224" s="14"/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/>
      <c r="R225" s="13"/>
      <c r="S225" s="96" t="s">
        <v>17</v>
      </c>
      <c r="U225" s="62"/>
      <c r="V225" s="103"/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39</v>
      </c>
      <c r="L228" s="32"/>
      <c r="M228" s="68" t="s">
        <v>40</v>
      </c>
      <c r="O228" s="153"/>
      <c r="R228" s="58"/>
      <c r="S228" s="144"/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17"/>
      <c r="I229" s="19">
        <v>201</v>
      </c>
      <c r="J229" s="16"/>
      <c r="K229" s="76">
        <f>'01 ABRIL (MIERCOLES)'!M229</f>
        <v>564865.19999999995</v>
      </c>
      <c r="L229" s="16"/>
      <c r="M229" s="107">
        <f>K229+O229</f>
        <v>564865.19999999995</v>
      </c>
      <c r="N229" s="16"/>
      <c r="O229" s="118"/>
      <c r="P229" s="16"/>
      <c r="R229" s="58"/>
      <c r="S229" s="95"/>
      <c r="T229" s="58"/>
      <c r="U229" s="57"/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17"/>
      <c r="I230" s="19">
        <v>202</v>
      </c>
      <c r="J230" s="16"/>
      <c r="K230" s="76">
        <f>'01 ABRIL (MIERCOLES)'!M230</f>
        <v>655526.69999999995</v>
      </c>
      <c r="L230" s="16"/>
      <c r="M230" s="107">
        <f t="shared" ref="M230:M237" si="7">K230+O230</f>
        <v>655526.69999999995</v>
      </c>
      <c r="N230" s="16"/>
      <c r="O230" s="118"/>
      <c r="P230" s="16"/>
      <c r="R230" s="58"/>
      <c r="S230" s="95"/>
      <c r="T230" s="58"/>
      <c r="U230" s="57"/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17"/>
      <c r="I231" s="19">
        <v>203</v>
      </c>
      <c r="J231" s="16"/>
      <c r="K231" s="76">
        <f>'01 ABRIL (MIERCOLES)'!M231</f>
        <v>569635.89999999991</v>
      </c>
      <c r="L231" s="16"/>
      <c r="M231" s="107">
        <f t="shared" si="7"/>
        <v>569635.89999999991</v>
      </c>
      <c r="N231" s="16"/>
      <c r="O231" s="118"/>
      <c r="P231" s="16"/>
      <c r="R231" s="58"/>
      <c r="S231" s="95"/>
      <c r="T231" s="58"/>
      <c r="U231" s="57"/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17"/>
      <c r="I232" s="19">
        <v>204</v>
      </c>
      <c r="J232" s="16"/>
      <c r="K232" s="76">
        <f>'01 ABRIL (MIERCOLES)'!M232</f>
        <v>575765.70000000007</v>
      </c>
      <c r="L232" s="16"/>
      <c r="M232" s="107">
        <f t="shared" si="7"/>
        <v>575765.70000000007</v>
      </c>
      <c r="N232" s="16"/>
      <c r="O232" s="118"/>
      <c r="P232" s="16"/>
      <c r="R232" s="58"/>
      <c r="S232" s="95"/>
      <c r="T232" s="58"/>
      <c r="U232" s="57"/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17"/>
      <c r="I233" s="19">
        <v>205</v>
      </c>
      <c r="J233" s="16"/>
      <c r="K233" s="76">
        <f>'01 ABRIL (MIERCOLES)'!M233</f>
        <v>569105.5</v>
      </c>
      <c r="L233" s="16"/>
      <c r="M233" s="107">
        <f t="shared" si="7"/>
        <v>569105.5</v>
      </c>
      <c r="N233" s="16"/>
      <c r="O233" s="118"/>
      <c r="P233" s="16"/>
      <c r="R233" s="58"/>
      <c r="S233" s="95"/>
      <c r="T233" s="58"/>
      <c r="U233" s="57"/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17"/>
      <c r="I234" s="19">
        <v>206</v>
      </c>
      <c r="J234" s="16"/>
      <c r="K234" s="76">
        <f>'01 ABRIL (MIERCOLES)'!M234</f>
        <v>596105.6</v>
      </c>
      <c r="L234" s="16"/>
      <c r="M234" s="107">
        <f t="shared" si="7"/>
        <v>596105.6</v>
      </c>
      <c r="N234" s="16"/>
      <c r="O234" s="118"/>
      <c r="P234" s="16"/>
      <c r="R234" s="58"/>
      <c r="S234" s="95"/>
      <c r="T234" s="58"/>
      <c r="U234" s="57"/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17"/>
      <c r="I235" s="19">
        <v>213</v>
      </c>
      <c r="J235" s="16"/>
      <c r="K235" s="76">
        <f>'01 ABRIL (MIERCOLES)'!M235</f>
        <v>553868.5</v>
      </c>
      <c r="L235" s="16"/>
      <c r="M235" s="107">
        <f t="shared" si="7"/>
        <v>553868.5</v>
      </c>
      <c r="N235" s="16"/>
      <c r="O235" s="118"/>
      <c r="P235" s="16"/>
      <c r="R235" s="58"/>
      <c r="S235" s="95"/>
      <c r="T235" s="58"/>
      <c r="U235" s="57"/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17"/>
      <c r="I236" s="19">
        <v>214</v>
      </c>
      <c r="J236" s="16"/>
      <c r="K236" s="76">
        <f>'01 ABRIL (MIERCOLES)'!M236</f>
        <v>571721</v>
      </c>
      <c r="L236" s="16"/>
      <c r="M236" s="107">
        <f t="shared" si="7"/>
        <v>571721</v>
      </c>
      <c r="N236" s="16"/>
      <c r="O236" s="118"/>
      <c r="P236" s="16"/>
      <c r="R236" s="58"/>
      <c r="S236" s="95"/>
      <c r="T236" s="58"/>
      <c r="U236" s="57"/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/>
      <c r="I237" s="19">
        <v>215</v>
      </c>
      <c r="J237" s="16"/>
      <c r="K237" s="76">
        <f>'01 ABRIL (MIERCOLES)'!M237</f>
        <v>607545</v>
      </c>
      <c r="L237" s="16"/>
      <c r="M237" s="107">
        <f t="shared" si="7"/>
        <v>607545</v>
      </c>
      <c r="N237" s="16"/>
      <c r="O237" s="118"/>
      <c r="P237" s="16"/>
      <c r="R237" s="58"/>
      <c r="S237" s="95"/>
      <c r="T237" s="58"/>
      <c r="U237" s="57"/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/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7.2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10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39</v>
      </c>
      <c r="L246" s="32"/>
      <c r="M246" s="68" t="s">
        <v>40</v>
      </c>
      <c r="O246" s="153"/>
      <c r="R246" s="58"/>
      <c r="S246" s="144">
        <v>7.5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f>'01 ABRIL (MIERCOLES)'!M247</f>
        <v>362876</v>
      </c>
      <c r="L247" s="16"/>
      <c r="M247" s="107">
        <f t="shared" ref="M247:M268" si="8">K247+O247</f>
        <v>362876</v>
      </c>
      <c r="N247" s="16"/>
      <c r="O247" s="118">
        <v>0</v>
      </c>
      <c r="P247" s="16"/>
      <c r="Q247" s="16"/>
      <c r="R247" s="16"/>
      <c r="S247" s="95"/>
      <c r="T247" s="16"/>
      <c r="U247" s="57"/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f>'01 ABRIL (MIERCOLES)'!M248</f>
        <v>342494</v>
      </c>
      <c r="L248" s="16"/>
      <c r="M248" s="107">
        <f t="shared" si="8"/>
        <v>342494</v>
      </c>
      <c r="N248" s="16"/>
      <c r="O248" s="118">
        <v>0</v>
      </c>
      <c r="P248" s="16"/>
      <c r="Q248" s="16"/>
      <c r="R248" s="16"/>
      <c r="S248" s="95"/>
      <c r="T248" s="16"/>
      <c r="U248" s="57"/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f>'01 ABRIL (MIERCOLES)'!M249</f>
        <v>373319</v>
      </c>
      <c r="L249" s="16"/>
      <c r="M249" s="107">
        <f t="shared" si="8"/>
        <v>373319</v>
      </c>
      <c r="N249" s="16"/>
      <c r="O249" s="118">
        <v>0</v>
      </c>
      <c r="P249" s="16"/>
      <c r="Q249" s="16"/>
      <c r="R249" s="16"/>
      <c r="S249" s="95"/>
      <c r="T249" s="16"/>
      <c r="U249" s="57"/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f>'01 ABRIL (MIERCOLES)'!M250</f>
        <v>379213</v>
      </c>
      <c r="L250" s="16"/>
      <c r="M250" s="107">
        <f t="shared" si="8"/>
        <v>379213</v>
      </c>
      <c r="N250" s="16"/>
      <c r="O250" s="118">
        <v>0</v>
      </c>
      <c r="P250" s="16"/>
      <c r="Q250" s="16"/>
      <c r="R250" s="16"/>
      <c r="S250" s="95"/>
      <c r="T250" s="16"/>
      <c r="U250" s="57"/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f>'01 ABRIL (MIERCOLES)'!M251</f>
        <v>372814</v>
      </c>
      <c r="L251" s="16"/>
      <c r="M251" s="107">
        <f t="shared" si="8"/>
        <v>372814</v>
      </c>
      <c r="N251" s="16"/>
      <c r="O251" s="118">
        <v>0</v>
      </c>
      <c r="P251" s="16"/>
      <c r="Q251" s="16"/>
      <c r="R251" s="16"/>
      <c r="S251" s="95"/>
      <c r="T251" s="16"/>
      <c r="U251" s="57"/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f>'01 ABRIL (MIERCOLES)'!M252</f>
        <v>378301</v>
      </c>
      <c r="L252" s="16"/>
      <c r="M252" s="107">
        <f t="shared" si="8"/>
        <v>378301</v>
      </c>
      <c r="N252" s="16"/>
      <c r="O252" s="118">
        <v>0</v>
      </c>
      <c r="P252" s="16"/>
      <c r="Q252" s="16"/>
      <c r="R252" s="16"/>
      <c r="S252" s="95"/>
      <c r="T252" s="16"/>
      <c r="U252" s="57"/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f>'01 ABRIL (MIERCOLES)'!M253</f>
        <v>607131.49999999988</v>
      </c>
      <c r="L253" s="16"/>
      <c r="M253" s="107">
        <f t="shared" si="8"/>
        <v>607131.49999999988</v>
      </c>
      <c r="N253" s="16"/>
      <c r="O253" s="118">
        <v>0</v>
      </c>
      <c r="P253" s="16"/>
      <c r="Q253" s="16"/>
      <c r="R253" s="16"/>
      <c r="S253" s="95"/>
      <c r="T253" s="16"/>
      <c r="U253" s="57"/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f>'01 ABRIL (MIERCOLES)'!M254</f>
        <v>578657.19999999995</v>
      </c>
      <c r="L254" s="16"/>
      <c r="M254" s="107">
        <f t="shared" si="8"/>
        <v>578771.19999999995</v>
      </c>
      <c r="N254" s="16"/>
      <c r="O254" s="118">
        <v>114</v>
      </c>
      <c r="P254" s="16"/>
      <c r="Q254" s="16"/>
      <c r="R254" s="16"/>
      <c r="S254" s="95">
        <f>+S246</f>
        <v>7.5</v>
      </c>
      <c r="T254" s="16"/>
      <c r="U254" s="57">
        <f t="shared" ref="U254:U263" si="9">O254/(H254*60*S254)*100000</f>
        <v>83.885209713024281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f>'01 ABRIL (MIERCOLES)'!M255</f>
        <v>632214.19999999995</v>
      </c>
      <c r="L255" s="16"/>
      <c r="M255" s="107">
        <f t="shared" si="8"/>
        <v>632320.19999999995</v>
      </c>
      <c r="N255" s="16"/>
      <c r="O255" s="118">
        <v>106</v>
      </c>
      <c r="P255" s="16"/>
      <c r="Q255" s="16"/>
      <c r="R255" s="16"/>
      <c r="S255" s="95">
        <f t="shared" ref="S255:S263" si="10">+S254</f>
        <v>7.5</v>
      </c>
      <c r="T255" s="16"/>
      <c r="U255" s="57">
        <f t="shared" si="9"/>
        <v>77.485380116959064</v>
      </c>
      <c r="V255" s="58"/>
      <c r="Y255" s="109"/>
      <c r="Z255" s="109"/>
    </row>
    <row r="256" spans="1:26" x14ac:dyDescent="0.2">
      <c r="A256" s="115" t="s">
        <v>76</v>
      </c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f>'01 ABRIL (MIERCOLES)'!M256</f>
        <v>596508</v>
      </c>
      <c r="L256" s="16"/>
      <c r="M256" s="107">
        <f t="shared" si="8"/>
        <v>596561</v>
      </c>
      <c r="N256" s="16"/>
      <c r="O256" s="118">
        <v>53</v>
      </c>
      <c r="P256" s="16"/>
      <c r="Q256" s="16"/>
      <c r="R256" s="16"/>
      <c r="S256" s="95">
        <f t="shared" si="10"/>
        <v>7.5</v>
      </c>
      <c r="T256" s="16"/>
      <c r="U256" s="57">
        <f t="shared" si="9"/>
        <v>41.32553606237817</v>
      </c>
      <c r="V256" s="58"/>
      <c r="Y256" s="109"/>
      <c r="Z256" s="109"/>
    </row>
    <row r="257" spans="1:26" x14ac:dyDescent="0.2">
      <c r="A257" s="115" t="s">
        <v>74</v>
      </c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f>'01 ABRIL (MIERCOLES)'!M257</f>
        <v>590647</v>
      </c>
      <c r="L257" s="16"/>
      <c r="M257" s="107">
        <f t="shared" si="8"/>
        <v>590717</v>
      </c>
      <c r="N257" s="16"/>
      <c r="O257" s="118">
        <v>70</v>
      </c>
      <c r="P257" s="16"/>
      <c r="Q257" s="16"/>
      <c r="R257" s="16"/>
      <c r="S257" s="95">
        <v>4.5</v>
      </c>
      <c r="T257" s="16"/>
      <c r="U257" s="57">
        <f t="shared" si="9"/>
        <v>86.41975308641976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f>'01 ABRIL (MIERCOLES)'!M258</f>
        <v>563531.80000000005</v>
      </c>
      <c r="L258" s="16"/>
      <c r="M258" s="107">
        <f t="shared" si="8"/>
        <v>563643.80000000005</v>
      </c>
      <c r="N258" s="16"/>
      <c r="O258" s="118">
        <v>112</v>
      </c>
      <c r="P258" s="16"/>
      <c r="Q258" s="16"/>
      <c r="R258" s="16"/>
      <c r="S258" s="95">
        <f>+S246</f>
        <v>7.5</v>
      </c>
      <c r="T258" s="16"/>
      <c r="U258" s="57">
        <f t="shared" si="9"/>
        <v>80.808080808080803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f>'01 ABRIL (MIERCOLES)'!M259</f>
        <v>619126.19999999995</v>
      </c>
      <c r="L259" s="16"/>
      <c r="M259" s="107">
        <f t="shared" si="8"/>
        <v>619241.19999999995</v>
      </c>
      <c r="N259" s="16"/>
      <c r="O259" s="118">
        <v>115</v>
      </c>
      <c r="P259" s="16"/>
      <c r="Q259" s="16"/>
      <c r="R259" s="16"/>
      <c r="S259" s="95">
        <f t="shared" si="10"/>
        <v>7.5</v>
      </c>
      <c r="T259" s="16"/>
      <c r="U259" s="57">
        <f t="shared" si="9"/>
        <v>77.441077441077439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f>'01 ABRIL (MIERCOLES)'!M260</f>
        <v>547738.19999999995</v>
      </c>
      <c r="L260" s="16"/>
      <c r="M260" s="107">
        <f t="shared" si="8"/>
        <v>547830.19999999995</v>
      </c>
      <c r="N260" s="16"/>
      <c r="O260" s="118">
        <v>92</v>
      </c>
      <c r="P260" s="16"/>
      <c r="Q260" s="16"/>
      <c r="R260" s="16"/>
      <c r="S260" s="95">
        <f t="shared" si="10"/>
        <v>7.5</v>
      </c>
      <c r="T260" s="16"/>
      <c r="U260" s="57">
        <f t="shared" si="9"/>
        <v>80.489938757655295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f>'01 ABRIL (MIERCOLES)'!M261</f>
        <v>610087.80000000005</v>
      </c>
      <c r="L261" s="16"/>
      <c r="M261" s="107">
        <f t="shared" si="8"/>
        <v>610192.80000000005</v>
      </c>
      <c r="N261" s="16"/>
      <c r="O261" s="118">
        <v>105</v>
      </c>
      <c r="P261" s="16"/>
      <c r="Q261" s="16"/>
      <c r="R261" s="16"/>
      <c r="S261" s="95">
        <f t="shared" si="10"/>
        <v>7.5</v>
      </c>
      <c r="T261" s="16"/>
      <c r="U261" s="57">
        <f t="shared" si="9"/>
        <v>87.719298245614041</v>
      </c>
      <c r="V261" s="58"/>
      <c r="Y261" s="110"/>
      <c r="Z261" s="110"/>
    </row>
    <row r="262" spans="1:26" x14ac:dyDescent="0.2">
      <c r="A262" s="115" t="s">
        <v>74</v>
      </c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f>'01 ABRIL (MIERCOLES)'!M262</f>
        <v>576042.79999999993</v>
      </c>
      <c r="L262" s="16"/>
      <c r="M262" s="107">
        <f t="shared" si="8"/>
        <v>576124.79999999993</v>
      </c>
      <c r="N262" s="16"/>
      <c r="O262" s="118">
        <v>82</v>
      </c>
      <c r="P262" s="16"/>
      <c r="Q262" s="16"/>
      <c r="R262" s="16"/>
      <c r="S262" s="95">
        <f t="shared" si="10"/>
        <v>7.5</v>
      </c>
      <c r="T262" s="16"/>
      <c r="U262" s="57">
        <f t="shared" si="9"/>
        <v>55.218855218855218</v>
      </c>
      <c r="V262" s="58"/>
      <c r="Y262" s="109"/>
      <c r="Z262" s="109"/>
    </row>
    <row r="263" spans="1:26" x14ac:dyDescent="0.2">
      <c r="A263" s="115" t="s">
        <v>73</v>
      </c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f>'01 ABRIL (MIERCOLES)'!M263</f>
        <v>556450.1</v>
      </c>
      <c r="L263" s="16"/>
      <c r="M263" s="107">
        <f t="shared" si="8"/>
        <v>556551.1</v>
      </c>
      <c r="N263" s="16"/>
      <c r="O263" s="118">
        <v>101</v>
      </c>
      <c r="P263" s="16"/>
      <c r="Q263" s="16"/>
      <c r="R263" s="16"/>
      <c r="S263" s="95">
        <f t="shared" si="10"/>
        <v>7.5</v>
      </c>
      <c r="T263" s="16"/>
      <c r="U263" s="57">
        <f t="shared" si="9"/>
        <v>70.138888888888886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f>'01 ABRIL (MIERCOLES)'!M264</f>
        <v>577245.9</v>
      </c>
      <c r="L264" s="16"/>
      <c r="M264" s="107">
        <f t="shared" si="8"/>
        <v>577245.9</v>
      </c>
      <c r="N264" s="16"/>
      <c r="O264" s="118">
        <v>0</v>
      </c>
      <c r="P264" s="16"/>
      <c r="Q264" s="16"/>
      <c r="R264" s="16"/>
      <c r="S264" s="95"/>
      <c r="T264" s="16"/>
      <c r="U264" s="57"/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f>'01 ABRIL (MIERCOLES)'!M265</f>
        <v>344936.4</v>
      </c>
      <c r="L265" s="16"/>
      <c r="M265" s="107">
        <f t="shared" si="8"/>
        <v>344936.4</v>
      </c>
      <c r="N265" s="16"/>
      <c r="O265" s="118">
        <v>0</v>
      </c>
      <c r="P265" s="16"/>
      <c r="Q265" s="16"/>
      <c r="R265" s="16"/>
      <c r="S265" s="95"/>
      <c r="T265" s="16"/>
      <c r="U265" s="57"/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f>'01 ABRIL (MIERCOLES)'!M266</f>
        <v>367860</v>
      </c>
      <c r="L266" s="16"/>
      <c r="M266" s="107">
        <f t="shared" si="8"/>
        <v>367860</v>
      </c>
      <c r="N266" s="16"/>
      <c r="O266" s="118">
        <v>0</v>
      </c>
      <c r="P266" s="16"/>
      <c r="Q266" s="16"/>
      <c r="R266" s="16"/>
      <c r="S266" s="95"/>
      <c r="T266" s="16"/>
      <c r="U266" s="57"/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f>'01 ABRIL (MIERCOLES)'!M267</f>
        <v>375404</v>
      </c>
      <c r="L267" s="16"/>
      <c r="M267" s="107">
        <f t="shared" si="8"/>
        <v>375404</v>
      </c>
      <c r="N267" s="16"/>
      <c r="O267" s="118">
        <v>0</v>
      </c>
      <c r="P267" s="16"/>
      <c r="Q267" s="16"/>
      <c r="R267" s="16"/>
      <c r="S267" s="95"/>
      <c r="T267" s="16"/>
      <c r="U267" s="57"/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f>'01 ABRIL (MIERCOLES)'!M268</f>
        <v>361212</v>
      </c>
      <c r="L268" s="16"/>
      <c r="M268" s="107">
        <f t="shared" si="8"/>
        <v>361212</v>
      </c>
      <c r="N268" s="16"/>
      <c r="O268" s="118">
        <v>0</v>
      </c>
      <c r="P268" s="16"/>
      <c r="Q268" s="16"/>
      <c r="R268" s="16"/>
      <c r="S268" s="95"/>
      <c r="T268" s="16"/>
      <c r="U268" s="57"/>
      <c r="V268" s="58"/>
      <c r="Y268" s="109"/>
      <c r="Z268" s="109"/>
    </row>
    <row r="269" spans="1:26" x14ac:dyDescent="0.2">
      <c r="S269" s="7"/>
      <c r="T269" s="16"/>
      <c r="U269" s="7"/>
      <c r="V269" s="58"/>
      <c r="Y269" s="110"/>
      <c r="Z269" s="110"/>
    </row>
    <row r="270" spans="1:26" x14ac:dyDescent="0.2">
      <c r="A270" s="8"/>
      <c r="H270" s="8"/>
      <c r="I270" s="151"/>
      <c r="J270" s="151"/>
      <c r="S270" s="58"/>
      <c r="T270" s="16"/>
      <c r="U270" s="15">
        <f>AVERAGE(U247:U268)</f>
        <v>74.093201833895293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x14ac:dyDescent="0.2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Bot="1" x14ac:dyDescent="0.25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x14ac:dyDescent="0.2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x14ac:dyDescent="0.2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x14ac:dyDescent="0.2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x14ac:dyDescent="0.2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x14ac:dyDescent="0.2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x14ac:dyDescent="0.2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x14ac:dyDescent="0.2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x14ac:dyDescent="0.2">
      <c r="K309" s="78"/>
      <c r="S309" s="32"/>
      <c r="T309" s="7"/>
      <c r="U309" s="7"/>
      <c r="V309" s="58"/>
      <c r="W309" s="58"/>
    </row>
    <row r="310" spans="1:26" x14ac:dyDescent="0.2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x14ac:dyDescent="0.2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x14ac:dyDescent="0.2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x14ac:dyDescent="0.2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x14ac:dyDescent="0.2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x14ac:dyDescent="0.2">
      <c r="R327" s="58"/>
      <c r="S327" s="7"/>
      <c r="T327" s="7"/>
      <c r="U327" s="7"/>
      <c r="V327" s="58"/>
      <c r="W327" s="58"/>
      <c r="Y327" s="110"/>
      <c r="Z327" s="110"/>
    </row>
    <row r="328" spans="1:26" x14ac:dyDescent="0.2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x14ac:dyDescent="0.2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x14ac:dyDescent="0.2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x14ac:dyDescent="0.2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x14ac:dyDescent="0.2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x14ac:dyDescent="0.2">
      <c r="S358" s="7"/>
      <c r="T358" s="16"/>
      <c r="U358" s="7"/>
      <c r="V358" s="58"/>
      <c r="Y358" s="110"/>
      <c r="Z358" s="110"/>
    </row>
    <row r="359" spans="1:26" x14ac:dyDescent="0.2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B0kNYntWbjKI6L75UcbaQLNhj0Kt60MvXQsyJ2h+VVYu4A9uD9nFon2NbIuthYREk1dwc9Lk6HkYH0CyjcAqZQ==" saltValue="H2MFOKZZE2ULmO1YZ7HsUQ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328:J328"/>
    <mergeCell ref="I310:J310"/>
    <mergeCell ref="I359:J359"/>
    <mergeCell ref="O365:O366"/>
    <mergeCell ref="U365:U366"/>
    <mergeCell ref="O334:O335"/>
    <mergeCell ref="U334:U335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199:Z199"/>
    <mergeCell ref="O227:O228"/>
    <mergeCell ref="U227:U228"/>
    <mergeCell ref="W227:W228"/>
    <mergeCell ref="I239:J239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A110:Z110"/>
    <mergeCell ref="O138:O139"/>
    <mergeCell ref="U138:U139"/>
    <mergeCell ref="W138:W139"/>
    <mergeCell ref="I150:J150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A2:Q2"/>
    <mergeCell ref="R2:S2"/>
    <mergeCell ref="I4:J4"/>
    <mergeCell ref="A18:Z18"/>
    <mergeCell ref="G19:I19"/>
    <mergeCell ref="N19:Q19"/>
    <mergeCell ref="S19:U19"/>
    <mergeCell ref="Y19:Z19"/>
  </mergeCells>
  <conditionalFormatting sqref="B36:D41 B51:D59 B69:D90 B125:D130 B140:D148 B158:D179 B214:D219 B229:D237 B247:D268">
    <cfRule type="cellIs" dxfId="188" priority="287" stopIfTrue="1" operator="equal">
      <formula>1</formula>
    </cfRule>
  </conditionalFormatting>
  <conditionalFormatting sqref="B100:D101">
    <cfRule type="cellIs" dxfId="187" priority="235" stopIfTrue="1" operator="equal">
      <formula>1</formula>
    </cfRule>
  </conditionalFormatting>
  <conditionalFormatting sqref="B189:D190">
    <cfRule type="cellIs" dxfId="186" priority="93" stopIfTrue="1" operator="equal">
      <formula>1</formula>
    </cfRule>
  </conditionalFormatting>
  <conditionalFormatting sqref="B278:D279">
    <cfRule type="cellIs" dxfId="185" priority="62" stopIfTrue="1" operator="equal">
      <formula>1</formula>
    </cfRule>
  </conditionalFormatting>
  <conditionalFormatting sqref="B303:D308 B318:D326 B336:D357">
    <cfRule type="cellIs" dxfId="184" priority="266" stopIfTrue="1" operator="equal">
      <formula>1</formula>
    </cfRule>
  </conditionalFormatting>
  <conditionalFormatting sqref="B367:D368">
    <cfRule type="cellIs" dxfId="183" priority="31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82" priority="286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181" priority="285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180" priority="265" stopIfTrue="1" operator="notEqual">
      <formula>0</formula>
    </cfRule>
    <cfRule type="cellIs" dxfId="179" priority="264" stopIfTrue="1" operator="equal">
      <formula>0</formula>
    </cfRule>
  </conditionalFormatting>
  <conditionalFormatting sqref="H36:H41 H125:H130 H214:H219">
    <cfRule type="cellIs" dxfId="178" priority="280" operator="lessThan">
      <formula>330</formula>
    </cfRule>
  </conditionalFormatting>
  <conditionalFormatting sqref="H51:H59 H75:H86 H140:H148 H228:H237">
    <cfRule type="cellIs" dxfId="177" priority="279" operator="lessThan">
      <formula>360</formula>
    </cfRule>
  </conditionalFormatting>
  <conditionalFormatting sqref="H69:H74 H87:H90">
    <cfRule type="cellIs" dxfId="176" priority="277" operator="lessThan">
      <formula>400</formula>
    </cfRule>
  </conditionalFormatting>
  <conditionalFormatting sqref="H158:H163 H176:H179">
    <cfRule type="cellIs" dxfId="175" priority="96" operator="lessThan">
      <formula>400</formula>
    </cfRule>
  </conditionalFormatting>
  <conditionalFormatting sqref="H164:H175">
    <cfRule type="cellIs" dxfId="174" priority="97" operator="lessThan">
      <formula>360</formula>
    </cfRule>
  </conditionalFormatting>
  <conditionalFormatting sqref="H247:H252 H265:H268">
    <cfRule type="cellIs" dxfId="173" priority="94" operator="lessThan">
      <formula>400</formula>
    </cfRule>
  </conditionalFormatting>
  <conditionalFormatting sqref="H253:H264">
    <cfRule type="cellIs" dxfId="172" priority="95" operator="lessThan">
      <formula>360</formula>
    </cfRule>
  </conditionalFormatting>
  <conditionalFormatting sqref="H303:H308">
    <cfRule type="cellIs" dxfId="171" priority="259" operator="lessThan">
      <formula>330</formula>
    </cfRule>
  </conditionalFormatting>
  <conditionalFormatting sqref="H318:H326 H342:H353">
    <cfRule type="cellIs" dxfId="170" priority="258" operator="lessThan">
      <formula>360</formula>
    </cfRule>
  </conditionalFormatting>
  <conditionalFormatting sqref="H336:H341 H354:H357">
    <cfRule type="cellIs" dxfId="169" priority="256" operator="lessThan">
      <formula>400</formula>
    </cfRule>
  </conditionalFormatting>
  <conditionalFormatting sqref="K95:K96 M95:M96 O95:O96 A100:A101">
    <cfRule type="cellIs" dxfId="168" priority="233" stopIfTrue="1" operator="equal">
      <formula>0</formula>
    </cfRule>
    <cfRule type="cellIs" dxfId="167" priority="234" stopIfTrue="1" operator="notEqual">
      <formula>0</formula>
    </cfRule>
  </conditionalFormatting>
  <conditionalFormatting sqref="K95:K96 M95:M96 O95:O96">
    <cfRule type="cellIs" dxfId="166" priority="229" stopIfTrue="1" operator="equal">
      <formula>0</formula>
    </cfRule>
    <cfRule type="cellIs" dxfId="165" priority="231" stopIfTrue="1" operator="equal">
      <formula>0</formula>
    </cfRule>
    <cfRule type="cellIs" dxfId="164" priority="232" stopIfTrue="1" operator="notEqual">
      <formula>0</formula>
    </cfRule>
    <cfRule type="cellIs" dxfId="163" priority="230" stopIfTrue="1" operator="notEqual">
      <formula>0</formula>
    </cfRule>
  </conditionalFormatting>
  <conditionalFormatting sqref="K100:K101 M100:M101">
    <cfRule type="cellIs" dxfId="162" priority="161" stopIfTrue="1" operator="notEqual">
      <formula>0</formula>
    </cfRule>
    <cfRule type="cellIs" dxfId="161" priority="160" stopIfTrue="1" operator="equal">
      <formula>0</formula>
    </cfRule>
  </conditionalFormatting>
  <conditionalFormatting sqref="K184:K185 M184:M185 O184:O185 A189:A190">
    <cfRule type="cellIs" dxfId="160" priority="91" stopIfTrue="1" operator="equal">
      <formula>0</formula>
    </cfRule>
    <cfRule type="cellIs" dxfId="159" priority="92" stopIfTrue="1" operator="notEqual">
      <formula>0</formula>
    </cfRule>
  </conditionalFormatting>
  <conditionalFormatting sqref="K184:K185 M184:M185 O184:O185">
    <cfRule type="cellIs" dxfId="158" priority="89" stopIfTrue="1" operator="equal">
      <formula>0</formula>
    </cfRule>
    <cfRule type="cellIs" dxfId="157" priority="90" stopIfTrue="1" operator="notEqual">
      <formula>0</formula>
    </cfRule>
    <cfRule type="cellIs" dxfId="156" priority="87" stopIfTrue="1" operator="equal">
      <formula>0</formula>
    </cfRule>
    <cfRule type="cellIs" dxfId="155" priority="88" stopIfTrue="1" operator="notEqual">
      <formula>0</formula>
    </cfRule>
  </conditionalFormatting>
  <conditionalFormatting sqref="K189:K190 M189:M190">
    <cfRule type="cellIs" dxfId="154" priority="63" stopIfTrue="1" operator="equal">
      <formula>0</formula>
    </cfRule>
    <cfRule type="cellIs" dxfId="153" priority="64" stopIfTrue="1" operator="notEqual">
      <formula>0</formula>
    </cfRule>
  </conditionalFormatting>
  <conditionalFormatting sqref="K273:K274 M273:M274 O273:O274 A278:A279">
    <cfRule type="cellIs" dxfId="152" priority="61" stopIfTrue="1" operator="notEqual">
      <formula>0</formula>
    </cfRule>
    <cfRule type="cellIs" dxfId="151" priority="60" stopIfTrue="1" operator="equal">
      <formula>0</formula>
    </cfRule>
  </conditionalFormatting>
  <conditionalFormatting sqref="K273:K274 M273:M274 O273:O274">
    <cfRule type="cellIs" dxfId="150" priority="58" stopIfTrue="1" operator="equal">
      <formula>0</formula>
    </cfRule>
    <cfRule type="cellIs" dxfId="149" priority="56" stopIfTrue="1" operator="equal">
      <formula>0</formula>
    </cfRule>
    <cfRule type="cellIs" dxfId="148" priority="57" stopIfTrue="1" operator="notEqual">
      <formula>0</formula>
    </cfRule>
    <cfRule type="cellIs" dxfId="147" priority="59" stopIfTrue="1" operator="notEqual">
      <formula>0</formula>
    </cfRule>
  </conditionalFormatting>
  <conditionalFormatting sqref="K278:K279 M278:M279">
    <cfRule type="cellIs" dxfId="146" priority="33" stopIfTrue="1" operator="notEqual">
      <formula>0</formula>
    </cfRule>
    <cfRule type="cellIs" dxfId="145" priority="32" stopIfTrue="1" operator="equal">
      <formula>0</formula>
    </cfRule>
  </conditionalFormatting>
  <conditionalFormatting sqref="K362:K363 M362:M363 O362:O363 A367:A368">
    <cfRule type="cellIs" dxfId="144" priority="29" stopIfTrue="1" operator="equal">
      <formula>0</formula>
    </cfRule>
    <cfRule type="cellIs" dxfId="143" priority="30" stopIfTrue="1" operator="notEqual">
      <formula>0</formula>
    </cfRule>
  </conditionalFormatting>
  <conditionalFormatting sqref="K362:K363 M362:M363 O362:O363">
    <cfRule type="cellIs" dxfId="142" priority="25" stopIfTrue="1" operator="equal">
      <formula>0</formula>
    </cfRule>
    <cfRule type="cellIs" dxfId="141" priority="27" stopIfTrue="1" operator="equal">
      <formula>0</formula>
    </cfRule>
    <cfRule type="cellIs" dxfId="140" priority="28" stopIfTrue="1" operator="notEqual">
      <formula>0</formula>
    </cfRule>
    <cfRule type="cellIs" dxfId="139" priority="26" stopIfTrue="1" operator="notEqual">
      <formula>0</formula>
    </cfRule>
  </conditionalFormatting>
  <conditionalFormatting sqref="K367:K368 M367:M368">
    <cfRule type="cellIs" dxfId="138" priority="1" stopIfTrue="1" operator="equal">
      <formula>0</formula>
    </cfRule>
    <cfRule type="cellIs" dxfId="137" priority="2" stopIfTrue="1" operator="notEqual">
      <formula>0</formula>
    </cfRule>
  </conditionalFormatting>
  <conditionalFormatting sqref="S36:S41 S51:S59 S69:S90 S125:S130 S140:S148 S158:S179 S214:S219 S229:S237 S247:S268">
    <cfRule type="cellIs" dxfId="136" priority="282" operator="lessThan">
      <formula>8</formula>
    </cfRule>
  </conditionalFormatting>
  <conditionalFormatting sqref="S99">
    <cfRule type="cellIs" dxfId="135" priority="223" stopIfTrue="1" operator="equal">
      <formula>0</formula>
    </cfRule>
    <cfRule type="cellIs" dxfId="134" priority="224" stopIfTrue="1" operator="notEqual">
      <formula>0</formula>
    </cfRule>
  </conditionalFormatting>
  <conditionalFormatting sqref="S188">
    <cfRule type="cellIs" dxfId="133" priority="86" stopIfTrue="1" operator="notEqual">
      <formula>0</formula>
    </cfRule>
    <cfRule type="cellIs" dxfId="132" priority="85" stopIfTrue="1" operator="equal">
      <formula>0</formula>
    </cfRule>
  </conditionalFormatting>
  <conditionalFormatting sqref="S277">
    <cfRule type="cellIs" dxfId="131" priority="54" stopIfTrue="1" operator="equal">
      <formula>0</formula>
    </cfRule>
    <cfRule type="cellIs" dxfId="130" priority="55" stopIfTrue="1" operator="notEqual">
      <formula>0</formula>
    </cfRule>
  </conditionalFormatting>
  <conditionalFormatting sqref="S303:S308 S318:S326 S336:S357">
    <cfRule type="cellIs" dxfId="129" priority="261" operator="lessThan">
      <formula>8</formula>
    </cfRule>
  </conditionalFormatting>
  <conditionalFormatting sqref="S366">
    <cfRule type="cellIs" dxfId="128" priority="24" stopIfTrue="1" operator="notEqual">
      <formula>0</formula>
    </cfRule>
    <cfRule type="cellIs" dxfId="127" priority="23" stopIfTrue="1" operator="equal">
      <formula>0</formula>
    </cfRule>
  </conditionalFormatting>
  <conditionalFormatting sqref="U36:U41 U51:U59 U125:U130 U140:U148 U214:U219 U229:U237">
    <cfRule type="cellIs" dxfId="126" priority="281" operator="lessThan">
      <formula>70</formula>
    </cfRule>
  </conditionalFormatting>
  <conditionalFormatting sqref="U69:U90 U158:U179 U247:U268 U336:U357">
    <cfRule type="cellIs" dxfId="125" priority="271" operator="lessThan">
      <formula>70</formula>
    </cfRule>
  </conditionalFormatting>
  <conditionalFormatting sqref="U69:U90 U158:U179 U247:U268">
    <cfRule type="cellIs" dxfId="124" priority="274" operator="lessThan">
      <formula>70</formula>
    </cfRule>
    <cfRule type="cellIs" dxfId="123" priority="270" operator="lessThan">
      <formula>70</formula>
    </cfRule>
  </conditionalFormatting>
  <conditionalFormatting sqref="U100:U101">
    <cfRule type="cellIs" dxfId="122" priority="205" operator="lessThan">
      <formula>70</formula>
    </cfRule>
    <cfRule type="cellIs" dxfId="121" priority="204" operator="lessThan">
      <formula>70</formula>
    </cfRule>
    <cfRule type="cellIs" dxfId="120" priority="206" operator="lessThan">
      <formula>70</formula>
    </cfRule>
    <cfRule type="cellIs" dxfId="119" priority="209" operator="lessThan">
      <formula>70</formula>
    </cfRule>
  </conditionalFormatting>
  <conditionalFormatting sqref="U189:U190">
    <cfRule type="cellIs" dxfId="118" priority="72" operator="lessThan">
      <formula>70</formula>
    </cfRule>
    <cfRule type="cellIs" dxfId="117" priority="68" operator="lessThan">
      <formula>70</formula>
    </cfRule>
    <cfRule type="cellIs" dxfId="116" priority="69" operator="lessThan">
      <formula>70</formula>
    </cfRule>
    <cfRule type="cellIs" dxfId="115" priority="67" operator="lessThan">
      <formula>70</formula>
    </cfRule>
  </conditionalFormatting>
  <conditionalFormatting sqref="U278:U279">
    <cfRule type="cellIs" dxfId="114" priority="41" operator="lessThan">
      <formula>70</formula>
    </cfRule>
    <cfRule type="cellIs" dxfId="113" priority="38" operator="lessThan">
      <formula>70</formula>
    </cfRule>
    <cfRule type="cellIs" dxfId="112" priority="37" operator="lessThan">
      <formula>70</formula>
    </cfRule>
    <cfRule type="cellIs" dxfId="111" priority="36" operator="lessThan">
      <formula>70</formula>
    </cfRule>
  </conditionalFormatting>
  <conditionalFormatting sqref="U303:U308 U318:U326">
    <cfRule type="cellIs" dxfId="110" priority="260" operator="lessThan">
      <formula>70</formula>
    </cfRule>
  </conditionalFormatting>
  <conditionalFormatting sqref="U336:U357 U69:U90 U158:U179 U247:U268">
    <cfRule type="cellIs" dxfId="109" priority="269" operator="lessThan">
      <formula>70</formula>
    </cfRule>
  </conditionalFormatting>
  <conditionalFormatting sqref="U336:U357">
    <cfRule type="cellIs" dxfId="108" priority="248" operator="lessThan">
      <formula>70</formula>
    </cfRule>
    <cfRule type="cellIs" dxfId="107" priority="249" operator="lessThan">
      <formula>70</formula>
    </cfRule>
    <cfRule type="cellIs" dxfId="106" priority="250" operator="lessThan">
      <formula>70</formula>
    </cfRule>
    <cfRule type="cellIs" dxfId="105" priority="253" operator="lessThan">
      <formula>70</formula>
    </cfRule>
  </conditionalFormatting>
  <conditionalFormatting sqref="U367:U368">
    <cfRule type="cellIs" dxfId="104" priority="5" operator="lessThan">
      <formula>70</formula>
    </cfRule>
    <cfRule type="cellIs" dxfId="103" priority="6" operator="lessThan">
      <formula>70</formula>
    </cfRule>
    <cfRule type="cellIs" dxfId="102" priority="7" operator="lessThan">
      <formula>70</formula>
    </cfRule>
    <cfRule type="cellIs" dxfId="101" priority="10" operator="lessThan">
      <formula>70</formula>
    </cfRule>
  </conditionalFormatting>
  <conditionalFormatting sqref="W36:W41 W51:W58 W125:W130 W140:W147 W214:W219 W229:W236 W303:W308 W318:W325">
    <cfRule type="cellIs" dxfId="100" priority="284" stopIfTrue="1" operator="greaterThan">
      <formula>64</formula>
    </cfRule>
  </conditionalFormatting>
  <conditionalFormatting sqref="W303:W308 W318:W325 W36:W41 W51:W58 W125:W130 W140:W147 W214:W219 W229:W236">
    <cfRule type="cellIs" dxfId="99" priority="283" stopIfTrue="1" operator="equal">
      <formula>0</formula>
    </cfRule>
  </conditionalFormatting>
  <conditionalFormatting sqref="W303:W308 W318:W325">
    <cfRule type="cellIs" dxfId="98" priority="262" stopIfTrue="1" operator="equal">
      <formula>0</formula>
    </cfRule>
    <cfRule type="cellIs" dxfId="97" priority="263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Z372"/>
  <sheetViews>
    <sheetView topLeftCell="A66" zoomScaleNormal="100" workbookViewId="0">
      <selection activeCell="H69" sqref="H69:H90"/>
    </sheetView>
  </sheetViews>
  <sheetFormatPr baseColWidth="10" defaultColWidth="11.42578125" defaultRowHeight="12.75" x14ac:dyDescent="0.2"/>
  <cols>
    <col min="1" max="1" width="21" customWidth="1"/>
    <col min="2" max="3" width="1.5703125" customWidth="1"/>
    <col min="4" max="4" width="1.42578125" customWidth="1"/>
    <col min="5" max="5" width="4.85546875" customWidth="1"/>
    <col min="6" max="6" width="4.140625" customWidth="1"/>
    <col min="7" max="7" width="5.42578125" customWidth="1"/>
    <col min="8" max="8" width="4.85546875" style="58" customWidth="1"/>
    <col min="9" max="9" width="3.42578125" customWidth="1"/>
    <col min="10" max="10" width="3.28515625" customWidth="1"/>
    <col min="11" max="11" width="8.5703125" style="58" customWidth="1"/>
    <col min="12" max="12" width="3.28515625" customWidth="1"/>
    <col min="13" max="13" width="7.7109375" style="58" customWidth="1"/>
    <col min="14" max="14" width="3.28515625" customWidth="1"/>
    <col min="15" max="15" width="7.28515625" style="58" customWidth="1"/>
    <col min="16" max="16" width="3.28515625" customWidth="1"/>
    <col min="17" max="17" width="7.42578125" style="58" customWidth="1"/>
    <col min="18" max="18" width="4.85546875" customWidth="1"/>
    <col min="19" max="19" width="5.85546875" customWidth="1"/>
    <col min="20" max="20" width="6" customWidth="1"/>
    <col min="21" max="21" width="6.7109375" customWidth="1"/>
    <col min="22" max="22" width="7.140625" customWidth="1"/>
    <col min="23" max="23" width="6.42578125" customWidth="1"/>
    <col min="24" max="24" width="7" customWidth="1"/>
    <col min="25" max="25" width="5.42578125" customWidth="1"/>
    <col min="26" max="26" width="7" customWidth="1"/>
  </cols>
  <sheetData>
    <row r="1" spans="1:26" s="58" customFormat="1" x14ac:dyDescent="0.2"/>
    <row r="2" spans="1:26" s="58" customFormat="1" x14ac:dyDescent="0.2">
      <c r="A2" s="200">
        <f ca="1">TODAY()-1</f>
        <v>46133</v>
      </c>
      <c r="B2" s="200"/>
      <c r="C2" s="200"/>
      <c r="D2" s="200"/>
      <c r="E2" s="200"/>
      <c r="F2" s="200"/>
      <c r="G2" s="200"/>
      <c r="H2" s="200"/>
      <c r="I2" s="200"/>
      <c r="J2" s="200"/>
      <c r="K2" s="200"/>
      <c r="L2" s="200"/>
      <c r="M2" s="200"/>
      <c r="N2" s="200"/>
      <c r="O2" s="200"/>
      <c r="P2" s="200"/>
      <c r="Q2" s="200"/>
      <c r="R2" s="179"/>
      <c r="S2" s="179"/>
      <c r="T2" s="46"/>
      <c r="U2" s="46"/>
      <c r="V2" s="46"/>
      <c r="W2" s="46"/>
      <c r="X2" s="46"/>
      <c r="Y2" s="46"/>
      <c r="Z2" s="46"/>
    </row>
    <row r="3" spans="1:26" s="58" customFormat="1" x14ac:dyDescent="0.2">
      <c r="R3" s="46"/>
      <c r="S3" s="46"/>
      <c r="T3" s="45"/>
      <c r="U3" s="45"/>
      <c r="V3" s="45"/>
      <c r="W3" s="46"/>
      <c r="X3" s="45"/>
      <c r="Y3" s="45"/>
      <c r="Z3" s="45"/>
    </row>
    <row r="4" spans="1:26" s="58" customFormat="1" ht="13.5" thickBot="1" x14ac:dyDescent="0.25">
      <c r="F4" s="81"/>
      <c r="I4" s="180" t="s">
        <v>33</v>
      </c>
      <c r="J4" s="180"/>
      <c r="K4" s="83" t="s">
        <v>6</v>
      </c>
      <c r="L4" s="84"/>
      <c r="M4" s="83" t="s">
        <v>7</v>
      </c>
      <c r="N4" s="84"/>
      <c r="O4" s="83">
        <v>300</v>
      </c>
      <c r="P4" s="84"/>
      <c r="Q4" s="84" t="s">
        <v>49</v>
      </c>
      <c r="R4" s="46"/>
      <c r="S4" s="46"/>
      <c r="T4" s="45"/>
      <c r="U4" s="45"/>
      <c r="V4" s="45"/>
      <c r="W4" s="46"/>
      <c r="X4" s="45"/>
      <c r="Y4" s="45"/>
      <c r="Z4" s="45"/>
    </row>
    <row r="5" spans="1:26" s="58" customFormat="1" x14ac:dyDescent="0.2">
      <c r="E5" s="45"/>
      <c r="F5" s="82"/>
      <c r="G5" s="46"/>
      <c r="I5" s="84" t="s">
        <v>31</v>
      </c>
      <c r="J5" s="84"/>
      <c r="K5" s="85">
        <f>U43</f>
        <v>81.288314176245223</v>
      </c>
      <c r="L5" s="84"/>
      <c r="M5" s="85">
        <f>U61</f>
        <v>76.522982814435011</v>
      </c>
      <c r="N5" s="84"/>
      <c r="O5" s="85">
        <f>U92</f>
        <v>79.909429426328813</v>
      </c>
      <c r="P5" s="84"/>
      <c r="Q5" s="120">
        <f>U103</f>
        <v>0</v>
      </c>
      <c r="R5" s="46"/>
      <c r="S5" s="46"/>
      <c r="T5" s="45"/>
      <c r="U5" s="45"/>
      <c r="V5" s="45"/>
      <c r="W5" s="46"/>
      <c r="X5" s="45"/>
      <c r="Y5" s="45"/>
      <c r="Z5" s="45"/>
    </row>
    <row r="6" spans="1:26" s="58" customFormat="1" x14ac:dyDescent="0.2">
      <c r="E6" s="45"/>
      <c r="F6" s="45"/>
      <c r="G6" s="45"/>
      <c r="I6" s="84"/>
      <c r="J6" s="84"/>
      <c r="K6" s="86"/>
      <c r="L6" s="84"/>
      <c r="M6" s="86"/>
      <c r="N6" s="84"/>
      <c r="O6" s="86"/>
      <c r="P6" s="84"/>
      <c r="Q6" s="121"/>
      <c r="R6" s="46"/>
      <c r="S6" s="46"/>
      <c r="T6" s="45"/>
      <c r="U6" s="45"/>
      <c r="V6" s="45"/>
      <c r="W6" s="46"/>
      <c r="X6" s="45"/>
      <c r="Y6" s="45"/>
      <c r="Z6" s="45"/>
    </row>
    <row r="7" spans="1:26" s="58" customFormat="1" x14ac:dyDescent="0.2">
      <c r="A7" s="84" t="s">
        <v>35</v>
      </c>
      <c r="E7" s="45"/>
      <c r="F7" s="45"/>
      <c r="G7" s="45"/>
      <c r="I7" s="84" t="s">
        <v>8</v>
      </c>
      <c r="J7" s="84"/>
      <c r="K7" s="87">
        <f>U132</f>
        <v>79.424603174603178</v>
      </c>
      <c r="L7" s="84"/>
      <c r="M7" s="87">
        <f>U150</f>
        <v>76.548099958135623</v>
      </c>
      <c r="N7" s="84"/>
      <c r="O7" s="87">
        <f>U181</f>
        <v>82.503388783065944</v>
      </c>
      <c r="P7" s="84"/>
      <c r="Q7" s="122">
        <f>U192</f>
        <v>0</v>
      </c>
      <c r="R7" s="46"/>
      <c r="S7" s="46"/>
      <c r="T7" s="45"/>
      <c r="U7" s="45"/>
      <c r="V7" s="45"/>
      <c r="W7" s="46"/>
      <c r="X7" s="45"/>
      <c r="Y7" s="45"/>
      <c r="Z7" s="45"/>
    </row>
    <row r="8" spans="1:26" s="58" customFormat="1" x14ac:dyDescent="0.2">
      <c r="E8" s="45"/>
      <c r="F8" s="45"/>
      <c r="G8" s="45"/>
      <c r="I8" s="84"/>
      <c r="J8" s="84"/>
      <c r="K8" s="86"/>
      <c r="L8" s="84"/>
      <c r="M8" s="86"/>
      <c r="N8" s="84"/>
      <c r="O8" s="86"/>
      <c r="P8" s="84"/>
      <c r="Q8" s="121"/>
      <c r="R8" s="46"/>
      <c r="S8" s="46"/>
      <c r="T8" s="45"/>
      <c r="U8" s="45"/>
      <c r="V8" s="45"/>
      <c r="W8" s="46"/>
      <c r="X8" s="45"/>
      <c r="Y8" s="45"/>
      <c r="Z8" s="45"/>
    </row>
    <row r="9" spans="1:26" s="58" customFormat="1" x14ac:dyDescent="0.2">
      <c r="E9" s="45"/>
      <c r="F9" s="45"/>
      <c r="G9" s="45"/>
      <c r="I9" s="84" t="s">
        <v>23</v>
      </c>
      <c r="J9" s="84"/>
      <c r="K9" s="87">
        <f>+U221</f>
        <v>78.936781609195407</v>
      </c>
      <c r="L9" s="84"/>
      <c r="M9" s="87">
        <f>+U239</f>
        <v>84.952347769004376</v>
      </c>
      <c r="N9" s="84"/>
      <c r="O9" s="87">
        <f>+U270</f>
        <v>77.555452697209702</v>
      </c>
      <c r="P9" s="84"/>
      <c r="Q9" s="122">
        <f>U281</f>
        <v>0</v>
      </c>
      <c r="R9" s="46"/>
      <c r="S9" s="46"/>
      <c r="T9" s="45"/>
      <c r="U9" s="45"/>
      <c r="V9" s="45"/>
      <c r="W9" s="46"/>
      <c r="X9" s="45"/>
      <c r="Y9" s="45"/>
      <c r="Z9" s="45"/>
    </row>
    <row r="10" spans="1:26" s="58" customFormat="1" x14ac:dyDescent="0.2">
      <c r="E10" s="45"/>
      <c r="F10" s="45"/>
      <c r="G10" s="45"/>
      <c r="I10" s="84"/>
      <c r="J10" s="84"/>
      <c r="K10" s="86"/>
      <c r="L10" s="84"/>
      <c r="M10" s="86"/>
      <c r="N10" s="84"/>
      <c r="O10" s="86"/>
      <c r="P10" s="84"/>
      <c r="Q10" s="121"/>
      <c r="R10" s="46"/>
      <c r="S10" s="46"/>
      <c r="T10" s="45"/>
      <c r="U10" s="45"/>
      <c r="V10" s="45"/>
      <c r="W10" s="46"/>
      <c r="X10" s="45"/>
      <c r="Y10" s="45"/>
      <c r="Z10" s="45"/>
    </row>
    <row r="11" spans="1:26" s="58" customFormat="1" x14ac:dyDescent="0.2">
      <c r="E11" s="45"/>
      <c r="F11" s="45"/>
      <c r="G11" s="45"/>
      <c r="I11" s="84" t="s">
        <v>32</v>
      </c>
      <c r="J11" s="84"/>
      <c r="K11" s="87">
        <f>+U310</f>
        <v>0</v>
      </c>
      <c r="L11" s="84"/>
      <c r="M11" s="87">
        <f>+U328</f>
        <v>0</v>
      </c>
      <c r="N11" s="84"/>
      <c r="O11" s="87">
        <f>+U359</f>
        <v>0</v>
      </c>
      <c r="P11" s="84"/>
      <c r="Q11" s="122">
        <f>U343</f>
        <v>0</v>
      </c>
      <c r="R11" s="46"/>
      <c r="S11" s="46"/>
      <c r="T11" s="45"/>
      <c r="U11" s="45"/>
      <c r="V11" s="45"/>
      <c r="W11" s="46"/>
      <c r="X11" s="45"/>
      <c r="Y11" s="45"/>
      <c r="Z11" s="45"/>
    </row>
    <row r="12" spans="1:26" s="58" customFormat="1" ht="13.5" thickBot="1" x14ac:dyDescent="0.25">
      <c r="E12" s="45"/>
      <c r="F12" s="45"/>
      <c r="G12" s="45"/>
      <c r="I12" s="84"/>
      <c r="J12" s="84"/>
      <c r="K12" s="86"/>
      <c r="L12" s="84"/>
      <c r="M12" s="86"/>
      <c r="N12" s="84"/>
      <c r="O12" s="86"/>
      <c r="P12" s="84"/>
      <c r="Q12" s="121"/>
      <c r="R12" s="46"/>
      <c r="S12" s="46"/>
      <c r="T12" s="45"/>
      <c r="U12" s="45"/>
      <c r="V12" s="45"/>
      <c r="W12" s="46"/>
      <c r="X12" s="45"/>
      <c r="Y12" s="45"/>
      <c r="Z12" s="45"/>
    </row>
    <row r="13" spans="1:26" s="58" customFormat="1" ht="16.5" thickBot="1" x14ac:dyDescent="0.3">
      <c r="E13" s="45"/>
      <c r="F13" s="45"/>
      <c r="G13" s="45"/>
      <c r="H13" s="84" t="s">
        <v>34</v>
      </c>
      <c r="I13" s="84"/>
      <c r="J13" s="84"/>
      <c r="K13" s="88">
        <f>(K11+K9+K7+K5)/3</f>
        <v>79.883232986681278</v>
      </c>
      <c r="L13" s="84"/>
      <c r="M13" s="88">
        <f>(M11+M9+M7+M5)/3</f>
        <v>79.341143513858341</v>
      </c>
      <c r="N13" s="84"/>
      <c r="O13" s="88">
        <f>(O11+O9+O7+O5)/3</f>
        <v>79.98942363553482</v>
      </c>
      <c r="P13" s="84"/>
      <c r="Q13" s="88">
        <f>(Q11+Q9+Q7+Q5)/3</f>
        <v>0</v>
      </c>
      <c r="R13" s="46"/>
      <c r="S13" s="46"/>
      <c r="T13" s="45"/>
      <c r="U13" s="45"/>
      <c r="V13" s="45"/>
      <c r="W13" s="46"/>
      <c r="X13" s="45"/>
      <c r="Y13" s="45"/>
      <c r="Z13" s="45"/>
    </row>
    <row r="14" spans="1:26" s="58" customFormat="1" x14ac:dyDescent="0.2">
      <c r="E14" s="45"/>
      <c r="F14" s="45"/>
      <c r="G14" s="45"/>
      <c r="R14" s="46"/>
      <c r="S14" s="46"/>
      <c r="T14" s="45"/>
      <c r="U14" s="45"/>
      <c r="V14" s="45"/>
      <c r="W14" s="46"/>
      <c r="X14" s="45"/>
      <c r="Y14" s="45"/>
      <c r="Z14" s="45"/>
    </row>
    <row r="15" spans="1:26" s="58" customFormat="1" x14ac:dyDescent="0.2">
      <c r="E15" s="45"/>
      <c r="F15" s="45"/>
      <c r="G15" s="45"/>
      <c r="R15" s="46"/>
      <c r="S15" s="46"/>
      <c r="T15" s="45"/>
      <c r="U15" s="45"/>
      <c r="V15" s="45"/>
      <c r="W15" s="82"/>
      <c r="X15" s="82"/>
      <c r="Y15" s="45"/>
      <c r="Z15" s="45"/>
    </row>
    <row r="16" spans="1:26" s="58" customFormat="1" x14ac:dyDescent="0.2">
      <c r="E16" s="45"/>
      <c r="F16" s="45"/>
      <c r="G16" s="45"/>
      <c r="R16" s="46"/>
      <c r="S16" s="46"/>
      <c r="T16" s="45"/>
      <c r="U16" s="45"/>
      <c r="V16" s="45"/>
      <c r="W16" s="82"/>
      <c r="X16" s="82"/>
      <c r="Y16" s="45"/>
      <c r="Z16" s="45"/>
    </row>
    <row r="17" spans="1:26" s="58" customFormat="1" x14ac:dyDescent="0.2">
      <c r="E17" s="45"/>
      <c r="F17" s="45"/>
      <c r="G17" s="45"/>
      <c r="R17" s="46"/>
      <c r="S17" s="46"/>
      <c r="T17" s="45"/>
      <c r="U17" s="45"/>
      <c r="V17" s="45"/>
      <c r="W17" s="82"/>
      <c r="X17" s="82"/>
      <c r="Y17" s="82"/>
      <c r="Z17" s="82"/>
    </row>
    <row r="18" spans="1:26" ht="26.25" customHeight="1" x14ac:dyDescent="0.2">
      <c r="A18" s="181" t="s">
        <v>27</v>
      </c>
      <c r="B18" s="181"/>
      <c r="C18" s="181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  <c r="X18" s="181"/>
      <c r="Y18" s="181"/>
      <c r="Z18" s="181"/>
    </row>
    <row r="19" spans="1:26" ht="12" customHeight="1" x14ac:dyDescent="0.2">
      <c r="A19" s="8" t="s">
        <v>28</v>
      </c>
      <c r="B19" s="8" t="s">
        <v>13</v>
      </c>
      <c r="C19" s="8"/>
      <c r="D19" s="8"/>
      <c r="E19" s="8"/>
      <c r="F19" s="8"/>
      <c r="G19" s="197" t="s">
        <v>51</v>
      </c>
      <c r="H19" s="197"/>
      <c r="I19" s="197"/>
      <c r="J19" s="8"/>
      <c r="K19" s="49" t="s">
        <v>14</v>
      </c>
      <c r="L19" s="8"/>
      <c r="M19" s="49"/>
      <c r="N19" s="197" t="s">
        <v>52</v>
      </c>
      <c r="O19" s="197"/>
      <c r="P19" s="197"/>
      <c r="Q19" s="197"/>
      <c r="R19" s="8" t="s">
        <v>26</v>
      </c>
      <c r="S19" s="198" t="s">
        <v>53</v>
      </c>
      <c r="T19" s="197"/>
      <c r="U19" s="197"/>
      <c r="W19" s="8" t="s">
        <v>12</v>
      </c>
      <c r="X19" s="8"/>
      <c r="Y19" s="199">
        <v>46113</v>
      </c>
      <c r="Z19" s="199"/>
    </row>
    <row r="20" spans="1:26" ht="12" customHeight="1" thickBot="1" x14ac:dyDescent="0.25">
      <c r="B20" s="123"/>
      <c r="C20" s="123"/>
      <c r="D20" s="123"/>
      <c r="E20" s="123"/>
      <c r="F20" s="123"/>
      <c r="G20" s="123"/>
      <c r="H20" s="123"/>
      <c r="I20" s="123"/>
      <c r="J20" s="123"/>
      <c r="K20" s="124"/>
      <c r="L20" s="123"/>
      <c r="M20" s="124"/>
      <c r="N20" s="123"/>
      <c r="O20" s="124"/>
      <c r="P20" s="123"/>
      <c r="Q20" s="124"/>
      <c r="R20" s="123"/>
      <c r="S20" s="123"/>
      <c r="T20" s="123"/>
      <c r="U20" s="123"/>
      <c r="V20" s="123"/>
      <c r="W20" s="123"/>
    </row>
    <row r="21" spans="1:26" s="125" customFormat="1" ht="15.75" customHeight="1" thickBot="1" x14ac:dyDescent="0.25">
      <c r="A21" s="171" t="s">
        <v>44</v>
      </c>
      <c r="B21" s="172"/>
      <c r="C21" s="172"/>
      <c r="D21" s="172"/>
      <c r="E21" s="172"/>
      <c r="F21" s="172"/>
      <c r="G21" s="172"/>
      <c r="H21" s="172"/>
      <c r="I21" s="172"/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2"/>
      <c r="V21" s="172"/>
      <c r="W21" s="172"/>
      <c r="X21" s="172"/>
      <c r="Y21" s="172"/>
      <c r="Z21" s="173"/>
    </row>
    <row r="22" spans="1:26" ht="12" customHeight="1" thickTop="1" x14ac:dyDescent="0.2">
      <c r="A22" s="182"/>
      <c r="B22" s="183"/>
      <c r="C22" s="183"/>
      <c r="D22" s="183"/>
      <c r="E22" s="183"/>
      <c r="F22" s="183"/>
      <c r="G22" s="183"/>
      <c r="H22" s="183"/>
      <c r="I22" s="183"/>
      <c r="J22" s="183"/>
      <c r="K22" s="183"/>
      <c r="L22" s="183"/>
      <c r="M22" s="183"/>
      <c r="N22" s="183"/>
      <c r="O22" s="183"/>
      <c r="P22" s="183"/>
      <c r="Q22" s="183"/>
      <c r="R22" s="183"/>
      <c r="S22" s="183"/>
      <c r="T22" s="183"/>
      <c r="U22" s="183"/>
      <c r="V22" s="183"/>
      <c r="W22" s="183"/>
      <c r="X22" s="183"/>
      <c r="Y22" s="183"/>
      <c r="Z22" s="184"/>
    </row>
    <row r="23" spans="1:26" ht="12" customHeight="1" x14ac:dyDescent="0.2">
      <c r="A23" s="185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  <c r="Z23" s="187"/>
    </row>
    <row r="24" spans="1:26" ht="12" customHeight="1" thickBot="1" x14ac:dyDescent="0.25">
      <c r="A24" s="188"/>
      <c r="B24" s="189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9"/>
      <c r="Q24" s="189"/>
      <c r="R24" s="189"/>
      <c r="S24" s="189"/>
      <c r="T24" s="189"/>
      <c r="U24" s="189"/>
      <c r="V24" s="189"/>
      <c r="W24" s="189"/>
      <c r="X24" s="189"/>
      <c r="Y24" s="189"/>
      <c r="Z24" s="190"/>
    </row>
    <row r="25" spans="1:26" ht="12" customHeight="1" x14ac:dyDescent="0.2">
      <c r="A25" s="126" t="s">
        <v>4</v>
      </c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127"/>
    </row>
    <row r="26" spans="1:26" ht="12" customHeight="1" thickBot="1" x14ac:dyDescent="0.25">
      <c r="A26" s="128"/>
      <c r="B26" s="129"/>
      <c r="C26" s="129"/>
      <c r="D26" s="129"/>
      <c r="E26" s="129"/>
      <c r="F26" s="129"/>
      <c r="G26" s="129"/>
      <c r="H26" s="129"/>
      <c r="I26" s="129"/>
      <c r="J26" s="129"/>
      <c r="K26" s="130"/>
      <c r="L26" s="129"/>
      <c r="M26" s="130"/>
      <c r="N26" s="129"/>
      <c r="O26" s="130"/>
      <c r="P26" s="129"/>
      <c r="Q26" s="130"/>
      <c r="R26" s="129"/>
      <c r="S26" s="129"/>
      <c r="T26" s="129"/>
      <c r="U26" s="129"/>
      <c r="V26" s="129"/>
      <c r="W26" s="129"/>
    </row>
    <row r="27" spans="1:26" ht="12" customHeight="1" x14ac:dyDescent="0.2">
      <c r="A27" s="131" t="s">
        <v>9</v>
      </c>
      <c r="B27" s="191" t="s">
        <v>68</v>
      </c>
      <c r="C27" s="191"/>
      <c r="D27" s="191"/>
      <c r="E27" s="191"/>
      <c r="F27" s="191"/>
      <c r="G27" s="191"/>
      <c r="H27" s="191"/>
      <c r="I27" s="191"/>
      <c r="J27" s="191"/>
      <c r="K27" s="191"/>
      <c r="L27" s="191"/>
      <c r="M27" s="191"/>
      <c r="N27" s="191"/>
      <c r="O27" s="191"/>
      <c r="P27" s="191"/>
      <c r="Q27" s="191"/>
      <c r="R27" s="191"/>
      <c r="S27" s="191"/>
      <c r="T27" s="191"/>
      <c r="U27" s="191"/>
      <c r="V27" s="191"/>
      <c r="W27" s="192"/>
    </row>
    <row r="28" spans="1:26" ht="12" customHeight="1" x14ac:dyDescent="0.2">
      <c r="A28" s="132"/>
      <c r="B28" s="193"/>
      <c r="C28" s="193"/>
      <c r="D28" s="193"/>
      <c r="E28" s="193"/>
      <c r="F28" s="193"/>
      <c r="G28" s="193"/>
      <c r="H28" s="193"/>
      <c r="I28" s="193"/>
      <c r="J28" s="193"/>
      <c r="K28" s="193"/>
      <c r="L28" s="193"/>
      <c r="M28" s="193"/>
      <c r="N28" s="193"/>
      <c r="O28" s="193"/>
      <c r="P28" s="193"/>
      <c r="Q28" s="193"/>
      <c r="R28" s="193"/>
      <c r="S28" s="193"/>
      <c r="T28" s="193"/>
      <c r="U28" s="193"/>
      <c r="V28" s="193"/>
      <c r="W28" s="194"/>
    </row>
    <row r="29" spans="1:26" ht="12" customHeight="1" thickBot="1" x14ac:dyDescent="0.25">
      <c r="A29" s="133"/>
      <c r="B29" s="195"/>
      <c r="C29" s="195"/>
      <c r="D29" s="195"/>
      <c r="E29" s="195"/>
      <c r="F29" s="195"/>
      <c r="G29" s="195"/>
      <c r="H29" s="195"/>
      <c r="I29" s="195"/>
      <c r="J29" s="195"/>
      <c r="K29" s="195"/>
      <c r="L29" s="195"/>
      <c r="M29" s="195"/>
      <c r="N29" s="195"/>
      <c r="O29" s="195"/>
      <c r="P29" s="195"/>
      <c r="Q29" s="195"/>
      <c r="R29" s="195"/>
      <c r="S29" s="195"/>
      <c r="T29" s="195"/>
      <c r="U29" s="195"/>
      <c r="V29" s="195"/>
      <c r="W29" s="196"/>
    </row>
    <row r="30" spans="1:26" ht="12" customHeight="1" thickBot="1" x14ac:dyDescent="0.25">
      <c r="A30" s="134"/>
      <c r="B30" s="104"/>
      <c r="C30" s="104"/>
      <c r="D30" s="104"/>
      <c r="E30" s="104"/>
      <c r="F30" s="104"/>
      <c r="G30" s="89" t="s">
        <v>45</v>
      </c>
      <c r="H30" s="89" t="s">
        <v>46</v>
      </c>
      <c r="I30" s="104"/>
      <c r="J30" s="104"/>
      <c r="K30" s="71"/>
      <c r="L30" s="104"/>
      <c r="M30" s="135"/>
      <c r="N30" s="104"/>
      <c r="O30" s="135"/>
      <c r="P30" s="104"/>
      <c r="Q30" s="71"/>
      <c r="R30" s="104"/>
      <c r="S30" s="104"/>
      <c r="T30" s="104"/>
      <c r="U30" s="104"/>
      <c r="V30" s="105"/>
      <c r="W30" s="104"/>
    </row>
    <row r="31" spans="1:26" ht="12" customHeight="1" thickBot="1" x14ac:dyDescent="0.25">
      <c r="A31" s="84" t="s">
        <v>21</v>
      </c>
      <c r="B31" s="23" t="s">
        <v>29</v>
      </c>
      <c r="C31" s="24"/>
      <c r="D31" s="24"/>
      <c r="E31" s="24"/>
      <c r="F31" s="24"/>
      <c r="G31" s="90">
        <v>20</v>
      </c>
      <c r="H31" s="91">
        <v>29</v>
      </c>
      <c r="K31" s="136"/>
      <c r="M31" s="136"/>
      <c r="O31" s="136"/>
      <c r="Q31" s="77" t="e">
        <f>AVERAGE(K31,M31,O31)</f>
        <v>#DIV/0!</v>
      </c>
      <c r="R31" s="13"/>
      <c r="V31" s="14">
        <f>AVERAGE(S36:S41)</f>
        <v>7.6</v>
      </c>
    </row>
    <row r="32" spans="1:26" ht="12" customHeight="1" thickBot="1" x14ac:dyDescent="0.25">
      <c r="A32" s="84" t="s">
        <v>22</v>
      </c>
      <c r="B32" s="21" t="s">
        <v>16</v>
      </c>
      <c r="C32" s="22"/>
      <c r="D32" s="22"/>
      <c r="E32" s="92"/>
      <c r="F32" s="92"/>
      <c r="G32" s="93">
        <v>60</v>
      </c>
      <c r="H32" s="94">
        <v>75</v>
      </c>
      <c r="I32" s="69"/>
      <c r="J32" s="69"/>
      <c r="K32" s="137"/>
      <c r="M32" s="137"/>
      <c r="O32" s="137"/>
      <c r="Q32" s="77" t="e">
        <f>AVERAGE(K32,M32,O32)</f>
        <v>#DIV/0!</v>
      </c>
      <c r="R32" s="13"/>
      <c r="S32" s="13" t="s">
        <v>17</v>
      </c>
      <c r="U32" s="62"/>
      <c r="V32" s="103">
        <f>COUNT(S36:S41)</f>
        <v>5</v>
      </c>
      <c r="Y32" s="138"/>
      <c r="Z32" s="138"/>
    </row>
    <row r="33" spans="1:26" ht="12" customHeight="1" x14ac:dyDescent="0.2">
      <c r="A33" s="84"/>
      <c r="E33" s="69"/>
      <c r="F33" s="69"/>
      <c r="G33" s="69"/>
      <c r="H33" s="69"/>
      <c r="I33" s="69"/>
      <c r="J33" s="69"/>
      <c r="K33" s="13"/>
      <c r="M33"/>
      <c r="O33" s="24"/>
      <c r="Q33"/>
      <c r="R33" s="13"/>
      <c r="V33" s="63"/>
      <c r="Y33" s="138"/>
      <c r="Z33" s="138"/>
    </row>
    <row r="34" spans="1:26" ht="12" customHeight="1" x14ac:dyDescent="0.2">
      <c r="A34" s="84"/>
      <c r="B34" s="89"/>
      <c r="C34" s="89"/>
      <c r="D34" s="89"/>
      <c r="K34" s="67" t="s">
        <v>38</v>
      </c>
      <c r="L34" s="33"/>
      <c r="M34" s="67" t="s">
        <v>38</v>
      </c>
      <c r="N34" s="8"/>
      <c r="O34" s="152" t="s">
        <v>36</v>
      </c>
      <c r="P34" s="8"/>
      <c r="S34" s="112" t="s">
        <v>37</v>
      </c>
      <c r="U34" s="152" t="s">
        <v>41</v>
      </c>
      <c r="W34" s="152" t="s">
        <v>43</v>
      </c>
      <c r="Y34" s="139"/>
      <c r="Z34" s="139"/>
    </row>
    <row r="35" spans="1:26" ht="12" customHeight="1" thickBot="1" x14ac:dyDescent="0.25">
      <c r="A35" s="113" t="s">
        <v>15</v>
      </c>
      <c r="B35" s="114" t="s">
        <v>18</v>
      </c>
      <c r="C35" s="114" t="s">
        <v>19</v>
      </c>
      <c r="D35" s="114" t="s">
        <v>20</v>
      </c>
      <c r="E35" s="113" t="s">
        <v>10</v>
      </c>
      <c r="F35" s="10"/>
      <c r="G35" s="10"/>
      <c r="H35" s="66" t="s">
        <v>24</v>
      </c>
      <c r="I35" s="66" t="s">
        <v>25</v>
      </c>
      <c r="K35" s="68" t="s">
        <v>39</v>
      </c>
      <c r="L35" s="32"/>
      <c r="M35" s="68" t="s">
        <v>40</v>
      </c>
      <c r="O35" s="153"/>
      <c r="S35" s="140">
        <v>8</v>
      </c>
      <c r="U35" s="153"/>
      <c r="W35" s="153"/>
      <c r="Y35" s="89"/>
      <c r="Z35" s="89"/>
    </row>
    <row r="36" spans="1:26" ht="12" customHeight="1" thickTop="1" x14ac:dyDescent="0.2">
      <c r="A36" s="115" t="s">
        <v>55</v>
      </c>
      <c r="B36" s="12"/>
      <c r="C36" s="12"/>
      <c r="D36" s="12"/>
      <c r="E36" s="116"/>
      <c r="F36" s="12"/>
      <c r="G36" s="12"/>
      <c r="H36" s="117">
        <v>280</v>
      </c>
      <c r="I36" s="19">
        <v>207</v>
      </c>
      <c r="J36" s="16"/>
      <c r="K36" s="76">
        <v>552414</v>
      </c>
      <c r="L36" s="16"/>
      <c r="M36" s="107">
        <f>K36+O36</f>
        <v>552498</v>
      </c>
      <c r="N36" s="16"/>
      <c r="O36" s="118">
        <v>84</v>
      </c>
      <c r="P36" s="16"/>
      <c r="R36" s="16"/>
      <c r="S36" s="95">
        <v>6</v>
      </c>
      <c r="T36" s="16"/>
      <c r="U36" s="57">
        <f t="shared" ref="U36:U40" si="0">O36/(H36*60*S36)*100000</f>
        <v>83.333333333333343</v>
      </c>
      <c r="V36" s="16"/>
      <c r="W36" s="141"/>
      <c r="X36" s="109"/>
      <c r="Y36" s="109"/>
      <c r="Z36" s="109"/>
    </row>
    <row r="37" spans="1:26" ht="12" customHeight="1" x14ac:dyDescent="0.2">
      <c r="A37" s="115"/>
      <c r="B37" s="12"/>
      <c r="C37" s="12"/>
      <c r="D37" s="12"/>
      <c r="E37" s="116"/>
      <c r="F37" s="12"/>
      <c r="G37" s="12"/>
      <c r="H37" s="117">
        <v>300</v>
      </c>
      <c r="I37" s="19">
        <v>208</v>
      </c>
      <c r="J37" s="16"/>
      <c r="K37" s="76">
        <v>615745</v>
      </c>
      <c r="L37" s="16"/>
      <c r="M37" s="107">
        <f t="shared" ref="M37:M40" si="1">K37+O37</f>
        <v>615865</v>
      </c>
      <c r="N37" s="16"/>
      <c r="O37" s="118">
        <v>120</v>
      </c>
      <c r="P37" s="16"/>
      <c r="R37" s="16"/>
      <c r="S37" s="95">
        <f>+S35</f>
        <v>8</v>
      </c>
      <c r="T37" s="16"/>
      <c r="U37" s="57">
        <f t="shared" si="0"/>
        <v>83.333333333333343</v>
      </c>
      <c r="V37" s="16"/>
      <c r="W37" s="141"/>
      <c r="X37" s="109"/>
      <c r="Y37" s="109"/>
      <c r="Z37" s="109"/>
    </row>
    <row r="38" spans="1:26" ht="12" customHeight="1" x14ac:dyDescent="0.2">
      <c r="A38" s="115"/>
      <c r="B38" s="12"/>
      <c r="C38" s="12"/>
      <c r="D38" s="12"/>
      <c r="E38" s="116"/>
      <c r="F38" s="12"/>
      <c r="G38" s="12"/>
      <c r="H38" s="117">
        <v>300</v>
      </c>
      <c r="I38" s="19">
        <v>209</v>
      </c>
      <c r="J38" s="16"/>
      <c r="K38" s="76">
        <v>593566</v>
      </c>
      <c r="L38" s="16"/>
      <c r="M38" s="107">
        <f t="shared" si="1"/>
        <v>593693</v>
      </c>
      <c r="N38" s="16"/>
      <c r="O38" s="118">
        <v>127</v>
      </c>
      <c r="P38" s="16"/>
      <c r="R38" s="16"/>
      <c r="S38" s="95">
        <f t="shared" ref="S38:S40" si="2">+S37</f>
        <v>8</v>
      </c>
      <c r="T38" s="16"/>
      <c r="U38" s="57">
        <f t="shared" si="0"/>
        <v>88.194444444444443</v>
      </c>
      <c r="V38" s="16"/>
      <c r="W38" s="141"/>
      <c r="X38" s="110"/>
      <c r="Y38" s="110"/>
      <c r="Z38" s="110"/>
    </row>
    <row r="39" spans="1:26" ht="12" customHeight="1" x14ac:dyDescent="0.2">
      <c r="A39" s="115"/>
      <c r="B39" s="12"/>
      <c r="C39" s="12"/>
      <c r="D39" s="12"/>
      <c r="E39" s="116"/>
      <c r="F39" s="12"/>
      <c r="G39" s="12"/>
      <c r="H39" s="117">
        <v>290</v>
      </c>
      <c r="I39" s="19">
        <v>210</v>
      </c>
      <c r="J39" s="16"/>
      <c r="K39" s="76">
        <v>680010.4</v>
      </c>
      <c r="L39" s="16"/>
      <c r="M39" s="107">
        <f t="shared" si="1"/>
        <v>680100.4</v>
      </c>
      <c r="N39" s="16"/>
      <c r="O39" s="118">
        <v>90</v>
      </c>
      <c r="P39" s="16"/>
      <c r="R39" s="16"/>
      <c r="S39" s="95">
        <f t="shared" si="2"/>
        <v>8</v>
      </c>
      <c r="T39" s="16"/>
      <c r="U39" s="57">
        <f t="shared" si="0"/>
        <v>64.655172413793096</v>
      </c>
      <c r="V39" s="16"/>
      <c r="W39" s="141"/>
      <c r="X39" s="109"/>
      <c r="Y39" s="109"/>
      <c r="Z39" s="109"/>
    </row>
    <row r="40" spans="1:26" ht="12" customHeight="1" x14ac:dyDescent="0.2">
      <c r="A40" s="115"/>
      <c r="B40" s="12"/>
      <c r="C40" s="12"/>
      <c r="D40" s="12"/>
      <c r="E40" s="116"/>
      <c r="F40" s="12"/>
      <c r="G40" s="12"/>
      <c r="H40" s="117">
        <v>290</v>
      </c>
      <c r="I40" s="19">
        <v>211</v>
      </c>
      <c r="J40" s="16"/>
      <c r="K40" s="76">
        <v>737255.5</v>
      </c>
      <c r="L40" s="16"/>
      <c r="M40" s="107">
        <f t="shared" si="1"/>
        <v>737376.5</v>
      </c>
      <c r="N40" s="16"/>
      <c r="O40" s="118">
        <v>121</v>
      </c>
      <c r="P40" s="16"/>
      <c r="R40" s="16"/>
      <c r="S40" s="95">
        <f t="shared" si="2"/>
        <v>8</v>
      </c>
      <c r="T40" s="16"/>
      <c r="U40" s="57">
        <f t="shared" si="0"/>
        <v>86.925287356321846</v>
      </c>
      <c r="V40" s="16"/>
      <c r="W40" s="141"/>
      <c r="X40" s="110"/>
      <c r="Y40" s="110"/>
      <c r="Z40" s="110"/>
    </row>
    <row r="41" spans="1:26" ht="12" hidden="1" customHeight="1" x14ac:dyDescent="0.2">
      <c r="A41" s="115"/>
      <c r="B41" s="12"/>
      <c r="C41" s="12"/>
      <c r="D41" s="12"/>
      <c r="E41" s="116"/>
      <c r="F41" s="12"/>
      <c r="G41" s="12"/>
      <c r="H41" s="117"/>
      <c r="I41" s="19"/>
      <c r="J41" s="16"/>
      <c r="K41" s="76"/>
      <c r="L41" s="16"/>
      <c r="M41" s="107"/>
      <c r="N41" s="16"/>
      <c r="O41" s="118"/>
      <c r="P41" s="16"/>
      <c r="R41" s="16"/>
      <c r="S41" s="95"/>
      <c r="T41" s="16"/>
      <c r="U41" s="57"/>
      <c r="V41" s="16"/>
      <c r="W41" s="11"/>
      <c r="X41" s="109"/>
      <c r="Y41" s="109"/>
      <c r="Z41" s="109"/>
    </row>
    <row r="42" spans="1:26" ht="12" customHeight="1" thickBot="1" x14ac:dyDescent="0.25">
      <c r="K42" s="78"/>
      <c r="T42" s="7"/>
      <c r="U42" s="7"/>
      <c r="V42" s="58"/>
      <c r="W42" s="58"/>
    </row>
    <row r="43" spans="1:26" ht="12" customHeight="1" thickBot="1" x14ac:dyDescent="0.25">
      <c r="A43" s="8"/>
      <c r="H43" s="8"/>
      <c r="I43" s="151"/>
      <c r="J43" s="151"/>
      <c r="T43" s="58"/>
      <c r="U43" s="15">
        <f>AVERAGE(U36:U41)</f>
        <v>81.288314176245223</v>
      </c>
      <c r="V43" s="58"/>
      <c r="W43" s="15" t="e">
        <f>AVERAGE(W36:W41)</f>
        <v>#DIV/0!</v>
      </c>
    </row>
    <row r="44" spans="1:26" ht="12" customHeight="1" x14ac:dyDescent="0.2">
      <c r="A44" s="8"/>
      <c r="H44"/>
      <c r="J44" s="100"/>
      <c r="S44" s="30"/>
      <c r="T44" s="30"/>
      <c r="U44" s="30"/>
      <c r="V44" s="30"/>
      <c r="Z44" s="142"/>
    </row>
    <row r="45" spans="1:26" ht="12" customHeight="1" thickBot="1" x14ac:dyDescent="0.25">
      <c r="B45" s="104"/>
      <c r="C45" s="104"/>
      <c r="D45" s="104"/>
      <c r="E45" s="104"/>
      <c r="F45" s="104"/>
      <c r="G45" s="89" t="s">
        <v>45</v>
      </c>
      <c r="H45" s="89" t="s">
        <v>46</v>
      </c>
      <c r="I45" s="104"/>
      <c r="S45" s="30"/>
      <c r="T45" s="30"/>
      <c r="U45" s="30"/>
      <c r="V45" s="30"/>
      <c r="Y45" s="109"/>
      <c r="Z45" s="109"/>
    </row>
    <row r="46" spans="1:26" ht="12" customHeight="1" thickBot="1" x14ac:dyDescent="0.25">
      <c r="A46" s="84" t="s">
        <v>21</v>
      </c>
      <c r="B46" s="23" t="s">
        <v>29</v>
      </c>
      <c r="C46" s="24"/>
      <c r="D46" s="24"/>
      <c r="E46" s="24"/>
      <c r="F46" s="24"/>
      <c r="G46" s="90">
        <f>$G$31</f>
        <v>20</v>
      </c>
      <c r="H46" s="91">
        <f>$H$31</f>
        <v>29</v>
      </c>
      <c r="K46" s="136"/>
      <c r="M46" s="136"/>
      <c r="O46" s="136"/>
      <c r="Q46" s="77" t="e">
        <f>AVERAGE(K46,M46,O46)</f>
        <v>#DIV/0!</v>
      </c>
      <c r="R46" s="13"/>
      <c r="S46" s="32"/>
      <c r="V46" s="14">
        <f>AVERAGE(S51:S59)</f>
        <v>7.7777777777777777</v>
      </c>
      <c r="Y46" s="109"/>
      <c r="Z46" s="109"/>
    </row>
    <row r="47" spans="1:26" ht="12" customHeight="1" thickBot="1" x14ac:dyDescent="0.25">
      <c r="A47" s="84" t="s">
        <v>5</v>
      </c>
      <c r="B47" s="21" t="s">
        <v>16</v>
      </c>
      <c r="C47" s="22"/>
      <c r="D47" s="22"/>
      <c r="E47" s="92"/>
      <c r="F47" s="92"/>
      <c r="G47" s="93">
        <f>$G$32</f>
        <v>60</v>
      </c>
      <c r="H47" s="94">
        <f>$H$32</f>
        <v>75</v>
      </c>
      <c r="I47" s="69"/>
      <c r="J47" s="69"/>
      <c r="K47" s="137"/>
      <c r="M47" s="137"/>
      <c r="O47" s="137"/>
      <c r="Q47" s="77" t="e">
        <f>AVERAGE(K47,M47,O47)</f>
        <v>#DIV/0!</v>
      </c>
      <c r="R47" s="13"/>
      <c r="S47" s="96" t="s">
        <v>17</v>
      </c>
      <c r="U47" s="62"/>
      <c r="V47" s="103">
        <f>COUNT(S51:S59)</f>
        <v>9</v>
      </c>
      <c r="Y47" s="110"/>
      <c r="Z47" s="110"/>
    </row>
    <row r="48" spans="1:26" ht="12" customHeight="1" x14ac:dyDescent="0.2">
      <c r="A48" s="84"/>
      <c r="E48" s="69"/>
      <c r="F48" s="69"/>
      <c r="G48" s="69"/>
      <c r="H48" s="69"/>
      <c r="I48" s="69"/>
      <c r="K48" s="13"/>
      <c r="M48"/>
      <c r="O48"/>
      <c r="Q48"/>
      <c r="R48" s="13"/>
      <c r="S48" s="32"/>
      <c r="V48" s="63"/>
      <c r="Y48" s="109"/>
      <c r="Z48" s="109"/>
    </row>
    <row r="49" spans="1:26" ht="12" customHeight="1" x14ac:dyDescent="0.2">
      <c r="A49" s="84"/>
      <c r="B49" s="89"/>
      <c r="C49" s="89"/>
      <c r="D49" s="89"/>
      <c r="K49" s="67" t="s">
        <v>38</v>
      </c>
      <c r="L49" s="33"/>
      <c r="M49" s="67" t="s">
        <v>38</v>
      </c>
      <c r="N49" s="8"/>
      <c r="O49" s="152" t="s">
        <v>36</v>
      </c>
      <c r="P49" s="8"/>
      <c r="S49" s="143" t="s">
        <v>37</v>
      </c>
      <c r="U49" s="152" t="s">
        <v>41</v>
      </c>
      <c r="W49" s="152" t="s">
        <v>43</v>
      </c>
      <c r="Y49" s="110"/>
      <c r="Z49" s="110"/>
    </row>
    <row r="50" spans="1:26" ht="12" customHeight="1" thickBot="1" x14ac:dyDescent="0.25">
      <c r="A50" s="113" t="s">
        <v>15</v>
      </c>
      <c r="B50" s="114" t="s">
        <v>18</v>
      </c>
      <c r="C50" s="114" t="s">
        <v>19</v>
      </c>
      <c r="D50" s="114" t="s">
        <v>20</v>
      </c>
      <c r="E50" s="113" t="s">
        <v>10</v>
      </c>
      <c r="F50" s="10"/>
      <c r="G50" s="10"/>
      <c r="H50" s="66" t="s">
        <v>24</v>
      </c>
      <c r="I50" s="66" t="s">
        <v>25</v>
      </c>
      <c r="K50" s="68" t="s">
        <v>40</v>
      </c>
      <c r="L50" s="32"/>
      <c r="M50" s="68" t="s">
        <v>40</v>
      </c>
      <c r="O50" s="153"/>
      <c r="R50" s="58"/>
      <c r="S50" s="144">
        <v>8</v>
      </c>
      <c r="T50" s="58"/>
      <c r="U50" s="153"/>
      <c r="V50" s="58"/>
      <c r="W50" s="153"/>
      <c r="Y50" s="109"/>
      <c r="Z50" s="109"/>
    </row>
    <row r="51" spans="1:26" ht="12" customHeight="1" thickTop="1" x14ac:dyDescent="0.2">
      <c r="A51" s="145" t="s">
        <v>54</v>
      </c>
      <c r="B51" s="146">
        <v>1</v>
      </c>
      <c r="C51" s="146"/>
      <c r="D51" s="146"/>
      <c r="E51" s="116"/>
      <c r="F51" s="70"/>
      <c r="G51" s="70"/>
      <c r="H51" s="147">
        <v>286</v>
      </c>
      <c r="I51" s="19">
        <v>201</v>
      </c>
      <c r="J51" s="16"/>
      <c r="K51" s="76">
        <v>645450.59999999974</v>
      </c>
      <c r="L51" s="16"/>
      <c r="M51" s="107">
        <f>K51+O51</f>
        <v>645539.59999999974</v>
      </c>
      <c r="N51" s="16"/>
      <c r="O51" s="118">
        <v>89</v>
      </c>
      <c r="P51" s="16"/>
      <c r="R51" s="58"/>
      <c r="S51" s="95">
        <v>6</v>
      </c>
      <c r="T51" s="58"/>
      <c r="U51" s="57">
        <f t="shared" ref="U51:U59" si="3">O51/(H51*60*S51)*100000</f>
        <v>86.441336441336446</v>
      </c>
      <c r="V51" s="58"/>
      <c r="W51" s="141"/>
      <c r="Y51" s="109"/>
      <c r="Z51" s="109"/>
    </row>
    <row r="52" spans="1:26" ht="12" customHeight="1" x14ac:dyDescent="0.2">
      <c r="A52" s="115"/>
      <c r="B52" s="12"/>
      <c r="C52" s="12"/>
      <c r="D52" s="12"/>
      <c r="E52" s="116"/>
      <c r="F52" s="12"/>
      <c r="G52" s="12"/>
      <c r="H52" s="147">
        <v>271</v>
      </c>
      <c r="I52" s="19">
        <v>202</v>
      </c>
      <c r="J52" s="16"/>
      <c r="K52" s="76">
        <v>752171.69999999984</v>
      </c>
      <c r="L52" s="16"/>
      <c r="M52" s="107">
        <f t="shared" ref="M52:M59" si="4">K52+O52</f>
        <v>752274.69999999984</v>
      </c>
      <c r="N52" s="16"/>
      <c r="O52" s="118">
        <v>103</v>
      </c>
      <c r="P52" s="16"/>
      <c r="R52" s="58"/>
      <c r="S52" s="95">
        <f>+S50</f>
        <v>8</v>
      </c>
      <c r="T52" s="58"/>
      <c r="U52" s="57">
        <f t="shared" si="3"/>
        <v>79.182041820418206</v>
      </c>
      <c r="V52" s="58"/>
      <c r="W52" s="141"/>
      <c r="Y52" s="109"/>
      <c r="Z52" s="109"/>
    </row>
    <row r="53" spans="1:26" ht="12" customHeight="1" x14ac:dyDescent="0.2">
      <c r="A53" s="115"/>
      <c r="B53" s="12"/>
      <c r="C53" s="12"/>
      <c r="D53" s="12"/>
      <c r="E53" s="116"/>
      <c r="F53" s="12"/>
      <c r="G53" s="12"/>
      <c r="H53" s="147">
        <v>287</v>
      </c>
      <c r="I53" s="19">
        <v>203</v>
      </c>
      <c r="J53" s="16"/>
      <c r="K53" s="76">
        <v>652780.79999999981</v>
      </c>
      <c r="L53" s="16"/>
      <c r="M53" s="107">
        <f t="shared" si="4"/>
        <v>652908.79999999981</v>
      </c>
      <c r="N53" s="16"/>
      <c r="O53" s="118">
        <v>128</v>
      </c>
      <c r="P53" s="16"/>
      <c r="R53" s="58"/>
      <c r="S53" s="95">
        <f t="shared" ref="S53:S59" si="5">+S52</f>
        <v>8</v>
      </c>
      <c r="T53" s="58"/>
      <c r="U53" s="57">
        <f t="shared" si="3"/>
        <v>92.915214866434383</v>
      </c>
      <c r="V53" s="58"/>
      <c r="W53" s="141"/>
      <c r="Y53" s="110"/>
      <c r="Z53" s="110"/>
    </row>
    <row r="54" spans="1:26" ht="12" customHeight="1" x14ac:dyDescent="0.2">
      <c r="A54" s="115"/>
      <c r="B54" s="12"/>
      <c r="C54" s="12"/>
      <c r="D54" s="12"/>
      <c r="E54" s="116"/>
      <c r="F54" s="12"/>
      <c r="G54" s="12"/>
      <c r="H54" s="147">
        <v>302</v>
      </c>
      <c r="I54" s="19">
        <v>204</v>
      </c>
      <c r="J54" s="16"/>
      <c r="K54" s="76">
        <v>660890.69999999972</v>
      </c>
      <c r="L54" s="16"/>
      <c r="M54" s="107">
        <f t="shared" si="4"/>
        <v>661012.69999999972</v>
      </c>
      <c r="N54" s="16"/>
      <c r="O54" s="118">
        <v>122</v>
      </c>
      <c r="P54" s="16"/>
      <c r="R54" s="58"/>
      <c r="S54" s="95">
        <f t="shared" si="5"/>
        <v>8</v>
      </c>
      <c r="T54" s="58"/>
      <c r="U54" s="57">
        <f t="shared" si="3"/>
        <v>84.161147902869757</v>
      </c>
      <c r="V54" s="58"/>
      <c r="W54" s="141"/>
      <c r="Y54" s="109"/>
      <c r="Z54" s="109"/>
    </row>
    <row r="55" spans="1:26" ht="12" customHeight="1" x14ac:dyDescent="0.2">
      <c r="A55" s="115"/>
      <c r="B55" s="12"/>
      <c r="C55" s="12"/>
      <c r="D55" s="12"/>
      <c r="E55" s="116"/>
      <c r="F55" s="12"/>
      <c r="G55" s="12"/>
      <c r="H55" s="147">
        <v>294</v>
      </c>
      <c r="I55" s="19">
        <v>205</v>
      </c>
      <c r="J55" s="16"/>
      <c r="K55" s="76">
        <v>645968.69999999972</v>
      </c>
      <c r="L55" s="16"/>
      <c r="M55" s="107">
        <f t="shared" si="4"/>
        <v>646094.69999999972</v>
      </c>
      <c r="N55" s="16"/>
      <c r="O55" s="118">
        <v>126</v>
      </c>
      <c r="P55" s="16"/>
      <c r="R55" s="58"/>
      <c r="S55" s="95">
        <f t="shared" si="5"/>
        <v>8</v>
      </c>
      <c r="T55" s="58"/>
      <c r="U55" s="57">
        <f t="shared" si="3"/>
        <v>89.285714285714278</v>
      </c>
      <c r="V55" s="58"/>
      <c r="W55" s="141"/>
      <c r="Y55" s="110"/>
      <c r="Z55" s="110"/>
    </row>
    <row r="56" spans="1:26" ht="12" customHeight="1" x14ac:dyDescent="0.2">
      <c r="A56" s="115"/>
      <c r="B56" s="12"/>
      <c r="C56" s="12"/>
      <c r="D56" s="12"/>
      <c r="E56" s="116"/>
      <c r="F56" s="12"/>
      <c r="G56" s="12"/>
      <c r="H56" s="147">
        <v>303</v>
      </c>
      <c r="I56" s="19">
        <v>206</v>
      </c>
      <c r="J56" s="16"/>
      <c r="K56" s="76">
        <v>675945.29999999993</v>
      </c>
      <c r="L56" s="16"/>
      <c r="M56" s="107">
        <f t="shared" si="4"/>
        <v>676041.29999999993</v>
      </c>
      <c r="N56" s="16"/>
      <c r="O56" s="118">
        <v>96</v>
      </c>
      <c r="P56" s="16"/>
      <c r="R56" s="58"/>
      <c r="S56" s="95">
        <f t="shared" si="5"/>
        <v>8</v>
      </c>
      <c r="T56" s="58"/>
      <c r="U56" s="57">
        <f t="shared" si="3"/>
        <v>66.006600660066013</v>
      </c>
      <c r="V56" s="58"/>
      <c r="W56" s="141"/>
      <c r="Y56" s="109"/>
      <c r="Z56" s="109"/>
    </row>
    <row r="57" spans="1:26" ht="12" customHeight="1" x14ac:dyDescent="0.2">
      <c r="A57" s="115"/>
      <c r="B57" s="12"/>
      <c r="C57" s="12"/>
      <c r="D57" s="12"/>
      <c r="E57" s="116"/>
      <c r="F57" s="12"/>
      <c r="G57" s="12"/>
      <c r="H57" s="147">
        <v>300</v>
      </c>
      <c r="I57" s="19">
        <v>213</v>
      </c>
      <c r="J57" s="16"/>
      <c r="K57" s="76">
        <v>631597.9</v>
      </c>
      <c r="L57" s="16"/>
      <c r="M57" s="107">
        <f t="shared" si="4"/>
        <v>631711.9</v>
      </c>
      <c r="N57" s="16"/>
      <c r="O57" s="118">
        <v>114</v>
      </c>
      <c r="P57" s="16"/>
      <c r="R57" s="58"/>
      <c r="S57" s="95">
        <f t="shared" si="5"/>
        <v>8</v>
      </c>
      <c r="T57" s="58"/>
      <c r="U57" s="57">
        <f t="shared" si="3"/>
        <v>79.166666666666671</v>
      </c>
      <c r="V57" s="58"/>
      <c r="W57" s="141"/>
      <c r="Y57" s="109"/>
      <c r="Z57" s="109"/>
    </row>
    <row r="58" spans="1:26" ht="12" customHeight="1" x14ac:dyDescent="0.2">
      <c r="A58" s="115"/>
      <c r="B58" s="12"/>
      <c r="C58" s="12"/>
      <c r="D58" s="12"/>
      <c r="E58" s="116"/>
      <c r="F58" s="12"/>
      <c r="G58" s="12"/>
      <c r="H58" s="147">
        <v>305</v>
      </c>
      <c r="I58" s="19">
        <v>214</v>
      </c>
      <c r="J58" s="16"/>
      <c r="K58" s="76">
        <v>655781.89999999979</v>
      </c>
      <c r="L58" s="16"/>
      <c r="M58" s="107">
        <f t="shared" si="4"/>
        <v>655841.89999999979</v>
      </c>
      <c r="N58" s="16"/>
      <c r="O58" s="118">
        <v>60</v>
      </c>
      <c r="P58" s="16"/>
      <c r="R58" s="58"/>
      <c r="S58" s="95">
        <f t="shared" si="5"/>
        <v>8</v>
      </c>
      <c r="T58" s="58"/>
      <c r="U58" s="57">
        <f t="shared" si="3"/>
        <v>40.983606557377051</v>
      </c>
      <c r="V58" s="58"/>
      <c r="W58" s="11"/>
      <c r="Y58" s="110"/>
      <c r="Z58" s="110"/>
    </row>
    <row r="59" spans="1:26" ht="12" customHeight="1" x14ac:dyDescent="0.2">
      <c r="A59" s="115" t="s">
        <v>56</v>
      </c>
      <c r="B59" s="12"/>
      <c r="C59" s="12">
        <v>1</v>
      </c>
      <c r="D59" s="12"/>
      <c r="E59" s="116"/>
      <c r="F59" s="12"/>
      <c r="G59" s="12"/>
      <c r="H59" s="117">
        <v>310</v>
      </c>
      <c r="I59" s="19">
        <v>215</v>
      </c>
      <c r="J59" s="16"/>
      <c r="K59" s="76">
        <v>693137.19999999984</v>
      </c>
      <c r="L59" s="16"/>
      <c r="M59" s="107">
        <f t="shared" si="4"/>
        <v>693242.19999999984</v>
      </c>
      <c r="N59" s="16"/>
      <c r="O59" s="118">
        <v>105</v>
      </c>
      <c r="P59" s="16"/>
      <c r="R59" s="58"/>
      <c r="S59" s="95">
        <f t="shared" si="5"/>
        <v>8</v>
      </c>
      <c r="T59" s="58"/>
      <c r="U59" s="57">
        <f t="shared" si="3"/>
        <v>70.564516129032256</v>
      </c>
      <c r="V59" s="58"/>
      <c r="Y59" s="109"/>
      <c r="Z59" s="109"/>
    </row>
    <row r="60" spans="1:26" ht="12" customHeight="1" thickBot="1" x14ac:dyDescent="0.25">
      <c r="R60" s="58"/>
      <c r="S60" s="7"/>
      <c r="T60" s="7"/>
      <c r="U60" s="7"/>
      <c r="V60" s="58"/>
      <c r="W60" s="58"/>
      <c r="Y60" s="110"/>
      <c r="Z60" s="110"/>
    </row>
    <row r="61" spans="1:26" ht="12" customHeight="1" thickBot="1" x14ac:dyDescent="0.25">
      <c r="A61" s="8"/>
      <c r="H61" s="8"/>
      <c r="I61" s="151"/>
      <c r="J61" s="151"/>
      <c r="R61" s="58"/>
      <c r="S61" s="58"/>
      <c r="T61" s="58"/>
      <c r="U61" s="15">
        <f>AVERAGE(U51:U59)</f>
        <v>76.522982814435011</v>
      </c>
      <c r="V61" s="58"/>
      <c r="W61" s="15" t="e">
        <f>AVERAGE(W51:W58)</f>
        <v>#DIV/0!</v>
      </c>
      <c r="Y61" s="109"/>
      <c r="Z61" s="109"/>
    </row>
    <row r="62" spans="1:26" ht="12" customHeight="1" x14ac:dyDescent="0.2">
      <c r="A62" s="8"/>
      <c r="H62" s="8"/>
      <c r="I62" s="100"/>
      <c r="J62" s="100"/>
      <c r="S62" s="30"/>
      <c r="T62" s="30"/>
      <c r="U62" s="30"/>
      <c r="V62" s="30"/>
    </row>
    <row r="63" spans="1:26" ht="12" customHeight="1" thickBot="1" x14ac:dyDescent="0.25">
      <c r="A63" s="8"/>
      <c r="B63" s="104"/>
      <c r="C63" s="104"/>
      <c r="D63" s="104"/>
      <c r="E63" s="104"/>
      <c r="F63" s="104"/>
      <c r="G63" s="89" t="s">
        <v>45</v>
      </c>
      <c r="H63" s="89" t="s">
        <v>46</v>
      </c>
      <c r="I63" s="104"/>
      <c r="J63" s="100"/>
      <c r="S63" s="30"/>
      <c r="T63" s="30"/>
      <c r="U63" s="30"/>
      <c r="V63" s="30"/>
      <c r="Y63" s="109"/>
      <c r="Z63" s="109"/>
    </row>
    <row r="64" spans="1:26" ht="12" customHeight="1" thickBot="1" x14ac:dyDescent="0.25">
      <c r="A64" s="148" t="s">
        <v>42</v>
      </c>
      <c r="B64" s="23" t="s">
        <v>29</v>
      </c>
      <c r="C64" s="24"/>
      <c r="D64" s="24"/>
      <c r="E64" s="24"/>
      <c r="F64" s="24"/>
      <c r="G64" s="90">
        <f>$G$31</f>
        <v>20</v>
      </c>
      <c r="H64" s="91">
        <f>$H$31</f>
        <v>29</v>
      </c>
      <c r="K64" s="136"/>
      <c r="M64" s="136"/>
      <c r="O64" s="136"/>
      <c r="Q64" s="77" t="e">
        <f>AVERAGE(K64,M64,O64)</f>
        <v>#DIV/0!</v>
      </c>
      <c r="R64" s="13"/>
      <c r="V64" s="14">
        <f>AVERAGE(S69:S90)</f>
        <v>7.6904761904761907</v>
      </c>
      <c r="Y64" s="109"/>
      <c r="Z64" s="109"/>
    </row>
    <row r="65" spans="1:26" ht="12" customHeight="1" thickBot="1" x14ac:dyDescent="0.25">
      <c r="A65" s="148">
        <v>300</v>
      </c>
      <c r="B65" s="21" t="s">
        <v>16</v>
      </c>
      <c r="C65" s="22"/>
      <c r="D65" s="22"/>
      <c r="E65" s="92"/>
      <c r="F65" s="92"/>
      <c r="G65" s="93">
        <f>$G$32</f>
        <v>60</v>
      </c>
      <c r="H65" s="94">
        <f>$H$32</f>
        <v>75</v>
      </c>
      <c r="I65" s="69"/>
      <c r="J65" s="69"/>
      <c r="K65" s="137"/>
      <c r="M65" s="137"/>
      <c r="O65" s="137"/>
      <c r="Q65" s="77" t="e">
        <f>AVERAGE(K65,M65,O65)</f>
        <v>#DIV/0!</v>
      </c>
      <c r="R65" s="13"/>
      <c r="S65" s="13" t="s">
        <v>17</v>
      </c>
      <c r="U65" s="62"/>
      <c r="V65" s="103">
        <f>COUNT(S69:S90)</f>
        <v>21</v>
      </c>
      <c r="Y65" s="110"/>
      <c r="Z65" s="110"/>
    </row>
    <row r="66" spans="1:26" ht="12" customHeight="1" x14ac:dyDescent="0.2">
      <c r="E66" s="69"/>
      <c r="F66" s="69"/>
      <c r="G66" s="69"/>
      <c r="H66" s="13"/>
      <c r="K66" s="13"/>
      <c r="M66"/>
      <c r="O66"/>
      <c r="Q66"/>
      <c r="R66" s="13"/>
      <c r="V66" s="63"/>
      <c r="W66" s="109"/>
      <c r="Y66" s="109"/>
      <c r="Z66" s="109"/>
    </row>
    <row r="67" spans="1:26" ht="12" customHeight="1" x14ac:dyDescent="0.2">
      <c r="A67" s="148"/>
      <c r="B67" s="89"/>
      <c r="C67" s="89"/>
      <c r="D67" s="89"/>
      <c r="K67" s="67" t="s">
        <v>38</v>
      </c>
      <c r="L67" s="33"/>
      <c r="M67" s="67" t="s">
        <v>38</v>
      </c>
      <c r="N67" s="8"/>
      <c r="O67" s="152" t="s">
        <v>36</v>
      </c>
      <c r="P67" s="8"/>
      <c r="S67" s="112" t="s">
        <v>37</v>
      </c>
      <c r="U67" s="152" t="s">
        <v>41</v>
      </c>
      <c r="W67" s="109"/>
      <c r="Y67" s="109"/>
      <c r="Z67" s="109"/>
    </row>
    <row r="68" spans="1:26" ht="12" customHeight="1" thickBot="1" x14ac:dyDescent="0.25">
      <c r="A68" s="113" t="s">
        <v>15</v>
      </c>
      <c r="B68" s="114" t="s">
        <v>18</v>
      </c>
      <c r="C68" s="114" t="s">
        <v>19</v>
      </c>
      <c r="D68" s="114" t="s">
        <v>20</v>
      </c>
      <c r="E68" s="113" t="s">
        <v>10</v>
      </c>
      <c r="F68" s="10"/>
      <c r="G68" s="10"/>
      <c r="H68" s="66" t="s">
        <v>24</v>
      </c>
      <c r="I68" s="66" t="s">
        <v>25</v>
      </c>
      <c r="K68" s="68" t="s">
        <v>40</v>
      </c>
      <c r="L68" s="32"/>
      <c r="M68" s="68" t="s">
        <v>40</v>
      </c>
      <c r="O68" s="153"/>
      <c r="R68" s="58"/>
      <c r="S68" s="140">
        <v>8</v>
      </c>
      <c r="T68" s="58"/>
      <c r="U68" s="153"/>
      <c r="V68" s="58"/>
      <c r="W68" s="109"/>
      <c r="Y68" s="109"/>
      <c r="Z68" s="109"/>
    </row>
    <row r="69" spans="1:26" ht="12" customHeight="1" thickTop="1" x14ac:dyDescent="0.2">
      <c r="A69" s="145"/>
      <c r="B69" s="146"/>
      <c r="C69" s="146"/>
      <c r="D69" s="146"/>
      <c r="E69" s="116"/>
      <c r="F69" s="70"/>
      <c r="G69" s="70"/>
      <c r="H69" s="117">
        <v>400</v>
      </c>
      <c r="I69" s="19">
        <v>299</v>
      </c>
      <c r="J69" s="16"/>
      <c r="K69" s="76">
        <v>386547.30000000005</v>
      </c>
      <c r="L69" s="16"/>
      <c r="M69" s="107">
        <f t="shared" ref="M69:M90" si="6">K69+O69</f>
        <v>386687.30000000005</v>
      </c>
      <c r="N69" s="16"/>
      <c r="O69" s="118">
        <v>140</v>
      </c>
      <c r="P69" s="16"/>
      <c r="Q69" s="16"/>
      <c r="R69" s="16"/>
      <c r="S69" s="95">
        <f t="shared" ref="S69:S90" si="7">+S68</f>
        <v>8</v>
      </c>
      <c r="T69" s="16"/>
      <c r="U69" s="57">
        <f t="shared" ref="U69:U90" si="8">O69/(H69*60*S69)*100000</f>
        <v>72.916666666666671</v>
      </c>
      <c r="V69" s="58"/>
      <c r="W69" s="109"/>
      <c r="Y69" s="109"/>
      <c r="Z69" s="109"/>
    </row>
    <row r="70" spans="1:26" ht="12" customHeight="1" x14ac:dyDescent="0.2">
      <c r="A70" s="145"/>
      <c r="B70" s="146"/>
      <c r="C70" s="146"/>
      <c r="D70" s="146"/>
      <c r="E70" s="116"/>
      <c r="F70" s="70"/>
      <c r="G70" s="70"/>
      <c r="H70" s="117">
        <v>280</v>
      </c>
      <c r="I70" s="19">
        <v>300</v>
      </c>
      <c r="J70" s="16"/>
      <c r="K70" s="76">
        <v>368324.90000000014</v>
      </c>
      <c r="L70" s="16"/>
      <c r="M70" s="107">
        <f t="shared" si="6"/>
        <v>368450.90000000014</v>
      </c>
      <c r="N70" s="16"/>
      <c r="O70" s="118">
        <v>126</v>
      </c>
      <c r="P70" s="16"/>
      <c r="Q70" s="16"/>
      <c r="R70" s="16"/>
      <c r="S70" s="95">
        <f t="shared" si="7"/>
        <v>8</v>
      </c>
      <c r="T70" s="16"/>
      <c r="U70" s="57">
        <f t="shared" si="8"/>
        <v>93.75</v>
      </c>
      <c r="V70" s="58"/>
      <c r="W70" s="109"/>
      <c r="Y70" s="109"/>
      <c r="Z70" s="109"/>
    </row>
    <row r="71" spans="1:26" ht="12" customHeight="1" x14ac:dyDescent="0.2">
      <c r="A71" s="145" t="s">
        <v>57</v>
      </c>
      <c r="B71" s="146">
        <v>1</v>
      </c>
      <c r="C71" s="146"/>
      <c r="D71" s="146"/>
      <c r="E71" s="116"/>
      <c r="F71" s="70"/>
      <c r="G71" s="70"/>
      <c r="H71" s="117">
        <v>380</v>
      </c>
      <c r="I71" s="19">
        <v>301</v>
      </c>
      <c r="J71" s="16"/>
      <c r="K71" s="76">
        <v>401674</v>
      </c>
      <c r="L71" s="16"/>
      <c r="M71" s="107">
        <f t="shared" si="6"/>
        <v>401816</v>
      </c>
      <c r="N71" s="16"/>
      <c r="O71" s="118">
        <v>142</v>
      </c>
      <c r="P71" s="16"/>
      <c r="Q71" s="16"/>
      <c r="R71" s="16"/>
      <c r="S71" s="95">
        <f t="shared" si="7"/>
        <v>8</v>
      </c>
      <c r="T71" s="16"/>
      <c r="U71" s="57">
        <f t="shared" si="8"/>
        <v>77.850877192982452</v>
      </c>
      <c r="V71" s="58"/>
      <c r="W71" s="109"/>
      <c r="Y71" s="109"/>
      <c r="Z71" s="109"/>
    </row>
    <row r="72" spans="1:26" ht="12" customHeight="1" x14ac:dyDescent="0.2">
      <c r="A72" s="145"/>
      <c r="B72" s="146"/>
      <c r="C72" s="146"/>
      <c r="D72" s="146"/>
      <c r="E72" s="116"/>
      <c r="F72" s="70"/>
      <c r="G72" s="70"/>
      <c r="H72" s="117">
        <v>350</v>
      </c>
      <c r="I72" s="19">
        <v>302</v>
      </c>
      <c r="J72" s="16"/>
      <c r="K72" s="76">
        <v>405152</v>
      </c>
      <c r="L72" s="16"/>
      <c r="M72" s="107">
        <f t="shared" si="6"/>
        <v>405279</v>
      </c>
      <c r="N72" s="16"/>
      <c r="O72" s="118">
        <v>127</v>
      </c>
      <c r="P72" s="16"/>
      <c r="Q72" s="16"/>
      <c r="R72" s="16"/>
      <c r="S72" s="95">
        <f t="shared" si="7"/>
        <v>8</v>
      </c>
      <c r="T72" s="16"/>
      <c r="U72" s="57">
        <f t="shared" si="8"/>
        <v>75.595238095238088</v>
      </c>
      <c r="V72" s="58"/>
      <c r="W72" s="109"/>
      <c r="Y72" s="109"/>
      <c r="Z72" s="109"/>
    </row>
    <row r="73" spans="1:26" ht="12" customHeight="1" x14ac:dyDescent="0.2">
      <c r="A73" s="145"/>
      <c r="B73" s="146"/>
      <c r="C73" s="146"/>
      <c r="D73" s="146"/>
      <c r="E73" s="116"/>
      <c r="F73" s="70"/>
      <c r="G73" s="70"/>
      <c r="H73" s="117">
        <v>320</v>
      </c>
      <c r="I73" s="19">
        <v>303</v>
      </c>
      <c r="J73" s="16"/>
      <c r="K73" s="76">
        <v>405183.5</v>
      </c>
      <c r="L73" s="16"/>
      <c r="M73" s="107">
        <f t="shared" si="6"/>
        <v>405335.5</v>
      </c>
      <c r="N73" s="16"/>
      <c r="O73" s="118">
        <v>152</v>
      </c>
      <c r="P73" s="16"/>
      <c r="Q73" s="16"/>
      <c r="R73" s="16"/>
      <c r="S73" s="95">
        <f t="shared" si="7"/>
        <v>8</v>
      </c>
      <c r="T73" s="16"/>
      <c r="U73" s="57">
        <f t="shared" si="8"/>
        <v>98.958333333333343</v>
      </c>
      <c r="V73" s="58"/>
      <c r="W73" s="109"/>
      <c r="Y73" s="109"/>
      <c r="Z73" s="109"/>
    </row>
    <row r="74" spans="1:26" ht="12" customHeight="1" x14ac:dyDescent="0.2">
      <c r="A74" s="145"/>
      <c r="B74" s="146"/>
      <c r="C74" s="146"/>
      <c r="D74" s="146"/>
      <c r="E74" s="116"/>
      <c r="F74" s="70"/>
      <c r="G74" s="70"/>
      <c r="H74" s="117">
        <v>335</v>
      </c>
      <c r="I74" s="19">
        <v>304</v>
      </c>
      <c r="J74" s="16"/>
      <c r="K74" s="76">
        <v>412316</v>
      </c>
      <c r="L74" s="16"/>
      <c r="M74" s="107">
        <f t="shared" si="6"/>
        <v>412467</v>
      </c>
      <c r="N74" s="16"/>
      <c r="O74" s="118">
        <v>151</v>
      </c>
      <c r="P74" s="16"/>
      <c r="Q74" s="16"/>
      <c r="R74" s="16"/>
      <c r="S74" s="95">
        <f t="shared" si="7"/>
        <v>8</v>
      </c>
      <c r="T74" s="16"/>
      <c r="U74" s="57">
        <f t="shared" si="8"/>
        <v>93.905472636815929</v>
      </c>
      <c r="V74" s="58"/>
      <c r="W74" s="109"/>
      <c r="Y74" s="109"/>
      <c r="Z74" s="109"/>
    </row>
    <row r="75" spans="1:26" ht="12" customHeight="1" x14ac:dyDescent="0.2">
      <c r="A75" s="145" t="s">
        <v>56</v>
      </c>
      <c r="B75" s="146"/>
      <c r="C75" s="146">
        <v>1</v>
      </c>
      <c r="D75" s="146"/>
      <c r="E75" s="116"/>
      <c r="F75" s="70"/>
      <c r="G75" s="70"/>
      <c r="H75" s="117">
        <v>302</v>
      </c>
      <c r="I75" s="19">
        <v>305</v>
      </c>
      <c r="J75" s="16"/>
      <c r="K75" s="76">
        <v>678108.39999999991</v>
      </c>
      <c r="L75" s="16"/>
      <c r="M75" s="107">
        <f t="shared" si="6"/>
        <v>678209.39999999991</v>
      </c>
      <c r="N75" s="16"/>
      <c r="O75" s="118">
        <v>101</v>
      </c>
      <c r="P75" s="16"/>
      <c r="Q75" s="16"/>
      <c r="R75" s="16"/>
      <c r="S75" s="95">
        <f t="shared" si="7"/>
        <v>8</v>
      </c>
      <c r="T75" s="16"/>
      <c r="U75" s="57">
        <f t="shared" si="8"/>
        <v>69.67439293598234</v>
      </c>
      <c r="V75" s="58"/>
      <c r="W75" s="109"/>
      <c r="Y75" s="109"/>
      <c r="Z75" s="109"/>
    </row>
    <row r="76" spans="1:26" ht="12" customHeight="1" x14ac:dyDescent="0.2">
      <c r="A76" s="115"/>
      <c r="B76" s="12"/>
      <c r="C76" s="12"/>
      <c r="D76" s="12"/>
      <c r="E76" s="116"/>
      <c r="F76" s="12"/>
      <c r="G76" s="12"/>
      <c r="H76" s="117">
        <v>302</v>
      </c>
      <c r="I76" s="19">
        <v>306</v>
      </c>
      <c r="J76" s="16"/>
      <c r="K76" s="76">
        <v>644894.79999999981</v>
      </c>
      <c r="L76" s="16"/>
      <c r="M76" s="107">
        <f t="shared" si="6"/>
        <v>645017.79999999981</v>
      </c>
      <c r="N76" s="16"/>
      <c r="O76" s="118">
        <v>123</v>
      </c>
      <c r="P76" s="16"/>
      <c r="Q76" s="16"/>
      <c r="R76" s="16"/>
      <c r="S76" s="95">
        <f t="shared" si="7"/>
        <v>8</v>
      </c>
      <c r="T76" s="16"/>
      <c r="U76" s="57">
        <f t="shared" si="8"/>
        <v>84.850993377483448</v>
      </c>
      <c r="V76" s="58"/>
      <c r="W76" s="109"/>
      <c r="Y76" s="109"/>
      <c r="Z76" s="109"/>
    </row>
    <row r="77" spans="1:26" ht="12" customHeight="1" x14ac:dyDescent="0.2">
      <c r="A77" s="115"/>
      <c r="B77" s="12"/>
      <c r="C77" s="12"/>
      <c r="D77" s="12"/>
      <c r="E77" s="116"/>
      <c r="F77" s="12"/>
      <c r="G77" s="12"/>
      <c r="H77" s="117">
        <v>304</v>
      </c>
      <c r="I77" s="19">
        <v>307</v>
      </c>
      <c r="J77" s="16"/>
      <c r="K77" s="76">
        <v>710534.09999999974</v>
      </c>
      <c r="L77" s="16"/>
      <c r="M77" s="107">
        <f t="shared" si="6"/>
        <v>710665.09999999974</v>
      </c>
      <c r="N77" s="16"/>
      <c r="O77" s="118">
        <v>131</v>
      </c>
      <c r="P77" s="16"/>
      <c r="Q77" s="16"/>
      <c r="R77" s="16"/>
      <c r="S77" s="95">
        <f t="shared" si="7"/>
        <v>8</v>
      </c>
      <c r="T77" s="16"/>
      <c r="U77" s="57">
        <f t="shared" si="8"/>
        <v>89.775219298245617</v>
      </c>
      <c r="V77" s="58"/>
      <c r="W77" s="110"/>
      <c r="Y77" s="110"/>
      <c r="Z77" s="110"/>
    </row>
    <row r="78" spans="1:26" ht="12" customHeight="1" x14ac:dyDescent="0.2">
      <c r="A78" s="115"/>
      <c r="B78" s="12"/>
      <c r="C78" s="12"/>
      <c r="D78" s="12"/>
      <c r="E78" s="116"/>
      <c r="F78" s="12"/>
      <c r="G78" s="12"/>
      <c r="H78" s="117">
        <v>285</v>
      </c>
      <c r="I78" s="19">
        <v>308</v>
      </c>
      <c r="J78" s="16"/>
      <c r="K78" s="76">
        <v>669889.49999999965</v>
      </c>
      <c r="L78" s="16"/>
      <c r="M78" s="107">
        <f t="shared" si="6"/>
        <v>669992.49999999965</v>
      </c>
      <c r="N78" s="16"/>
      <c r="O78" s="118">
        <v>103</v>
      </c>
      <c r="P78" s="16"/>
      <c r="Q78" s="16"/>
      <c r="R78" s="16"/>
      <c r="S78" s="95">
        <f t="shared" si="7"/>
        <v>8</v>
      </c>
      <c r="T78" s="16"/>
      <c r="U78" s="57">
        <f t="shared" si="8"/>
        <v>75.292397660818722</v>
      </c>
      <c r="V78" s="58"/>
      <c r="W78" s="110"/>
      <c r="Y78" s="110"/>
      <c r="Z78" s="110"/>
    </row>
    <row r="79" spans="1:26" ht="12" customHeight="1" x14ac:dyDescent="0.2">
      <c r="A79" s="115"/>
      <c r="B79" s="12"/>
      <c r="C79" s="12"/>
      <c r="D79" s="12"/>
      <c r="E79" s="116"/>
      <c r="F79" s="12"/>
      <c r="G79" s="12"/>
      <c r="H79" s="117">
        <v>300</v>
      </c>
      <c r="I79" s="19">
        <v>309</v>
      </c>
      <c r="J79" s="16"/>
      <c r="K79" s="76">
        <v>669227.39999999956</v>
      </c>
      <c r="L79" s="16"/>
      <c r="M79" s="107">
        <f t="shared" si="6"/>
        <v>669340.39999999956</v>
      </c>
      <c r="N79" s="16"/>
      <c r="O79" s="118">
        <v>113</v>
      </c>
      <c r="P79" s="16"/>
      <c r="Q79" s="16"/>
      <c r="R79" s="16"/>
      <c r="S79" s="95">
        <f t="shared" si="7"/>
        <v>8</v>
      </c>
      <c r="T79" s="16"/>
      <c r="U79" s="57">
        <f t="shared" si="8"/>
        <v>78.472222222222229</v>
      </c>
      <c r="V79" s="58"/>
      <c r="W79" s="110"/>
      <c r="Y79" s="110"/>
      <c r="Z79" s="110"/>
    </row>
    <row r="80" spans="1:26" ht="12" customHeight="1" x14ac:dyDescent="0.2">
      <c r="A80" s="115" t="s">
        <v>58</v>
      </c>
      <c r="B80" s="12"/>
      <c r="C80" s="12"/>
      <c r="D80" s="12"/>
      <c r="E80" s="116"/>
      <c r="F80" s="12"/>
      <c r="G80" s="12"/>
      <c r="H80" s="117">
        <v>308</v>
      </c>
      <c r="I80" s="19">
        <v>310</v>
      </c>
      <c r="J80" s="16"/>
      <c r="K80" s="76">
        <v>633973.7999999997</v>
      </c>
      <c r="L80" s="16"/>
      <c r="M80" s="107">
        <f t="shared" si="6"/>
        <v>633992.7999999997</v>
      </c>
      <c r="N80" s="16"/>
      <c r="O80" s="118">
        <v>19</v>
      </c>
      <c r="P80" s="16"/>
      <c r="Q80" s="16"/>
      <c r="R80" s="16"/>
      <c r="S80" s="95">
        <v>1.5</v>
      </c>
      <c r="T80" s="16"/>
      <c r="U80" s="57">
        <f t="shared" si="8"/>
        <v>68.542568542568546</v>
      </c>
      <c r="V80" s="58"/>
      <c r="W80" s="110"/>
      <c r="Y80" s="110"/>
      <c r="Z80" s="110"/>
    </row>
    <row r="81" spans="1:26" ht="12" customHeight="1" x14ac:dyDescent="0.2">
      <c r="A81" s="115"/>
      <c r="B81" s="12"/>
      <c r="C81" s="12"/>
      <c r="D81" s="12"/>
      <c r="E81" s="116"/>
      <c r="F81" s="12"/>
      <c r="G81" s="12"/>
      <c r="H81" s="117">
        <v>330</v>
      </c>
      <c r="I81" s="19">
        <v>311</v>
      </c>
      <c r="J81" s="16"/>
      <c r="K81" s="76">
        <v>697899.17999999982</v>
      </c>
      <c r="L81" s="16"/>
      <c r="M81" s="107">
        <f t="shared" si="6"/>
        <v>698038.17999999982</v>
      </c>
      <c r="N81" s="16"/>
      <c r="O81" s="118">
        <v>139</v>
      </c>
      <c r="P81" s="16"/>
      <c r="Q81" s="16"/>
      <c r="R81" s="16"/>
      <c r="S81" s="95">
        <f>+S68</f>
        <v>8</v>
      </c>
      <c r="T81" s="16"/>
      <c r="U81" s="57">
        <f t="shared" si="8"/>
        <v>87.75252525252526</v>
      </c>
      <c r="V81" s="58"/>
      <c r="W81" s="110"/>
      <c r="Y81" s="110"/>
      <c r="Z81" s="110"/>
    </row>
    <row r="82" spans="1:26" ht="12" customHeight="1" x14ac:dyDescent="0.2">
      <c r="A82" s="115" t="s">
        <v>59</v>
      </c>
      <c r="B82" s="12"/>
      <c r="C82" s="12"/>
      <c r="D82" s="12"/>
      <c r="E82" s="116"/>
      <c r="F82" s="12"/>
      <c r="G82" s="12"/>
      <c r="H82" s="117">
        <v>254</v>
      </c>
      <c r="I82" s="19">
        <v>312</v>
      </c>
      <c r="J82" s="16"/>
      <c r="K82" s="76">
        <v>619597.29999999993</v>
      </c>
      <c r="L82" s="16"/>
      <c r="M82" s="107">
        <f t="shared" si="6"/>
        <v>619669.29999999993</v>
      </c>
      <c r="N82" s="16"/>
      <c r="O82" s="118">
        <v>72</v>
      </c>
      <c r="P82" s="16"/>
      <c r="Q82" s="16"/>
      <c r="R82" s="16"/>
      <c r="S82" s="95">
        <f t="shared" si="7"/>
        <v>8</v>
      </c>
      <c r="T82" s="16"/>
      <c r="U82" s="57">
        <f t="shared" si="8"/>
        <v>59.055118110236222</v>
      </c>
      <c r="V82" s="58"/>
      <c r="W82" s="110"/>
      <c r="Y82" s="110"/>
      <c r="Z82" s="110"/>
    </row>
    <row r="83" spans="1:26" ht="12" customHeight="1" x14ac:dyDescent="0.2">
      <c r="A83" s="115" t="s">
        <v>60</v>
      </c>
      <c r="B83" s="12"/>
      <c r="C83" s="12"/>
      <c r="D83" s="12"/>
      <c r="E83" s="116"/>
      <c r="F83" s="12"/>
      <c r="G83" s="12"/>
      <c r="H83" s="117">
        <v>266</v>
      </c>
      <c r="I83" s="19">
        <v>313</v>
      </c>
      <c r="J83" s="16"/>
      <c r="K83" s="76">
        <v>682402.50000000012</v>
      </c>
      <c r="L83" s="16"/>
      <c r="M83" s="107">
        <f t="shared" si="6"/>
        <v>682485.50000000012</v>
      </c>
      <c r="N83" s="16"/>
      <c r="O83" s="118">
        <v>83</v>
      </c>
      <c r="P83" s="16"/>
      <c r="Q83" s="16"/>
      <c r="R83" s="16"/>
      <c r="S83" s="95">
        <f t="shared" si="7"/>
        <v>8</v>
      </c>
      <c r="T83" s="16"/>
      <c r="U83" s="57">
        <f t="shared" si="8"/>
        <v>65.006265664160395</v>
      </c>
      <c r="V83" s="58"/>
      <c r="W83" s="110"/>
      <c r="Y83" s="110"/>
      <c r="Z83" s="110"/>
    </row>
    <row r="84" spans="1:26" ht="12" customHeight="1" x14ac:dyDescent="0.2">
      <c r="A84" s="115"/>
      <c r="B84" s="12"/>
      <c r="C84" s="12"/>
      <c r="D84" s="12"/>
      <c r="E84" s="116"/>
      <c r="F84" s="12"/>
      <c r="G84" s="12"/>
      <c r="H84" s="117">
        <v>330</v>
      </c>
      <c r="I84" s="19">
        <v>314</v>
      </c>
      <c r="J84" s="16"/>
      <c r="K84" s="76">
        <v>642533.49999999988</v>
      </c>
      <c r="L84" s="16"/>
      <c r="M84" s="107">
        <f t="shared" si="6"/>
        <v>642640.49999999988</v>
      </c>
      <c r="N84" s="16"/>
      <c r="O84" s="118">
        <v>107</v>
      </c>
      <c r="P84" s="16"/>
      <c r="Q84" s="16"/>
      <c r="R84" s="16"/>
      <c r="S84" s="95">
        <f t="shared" si="7"/>
        <v>8</v>
      </c>
      <c r="T84" s="16"/>
      <c r="U84" s="57">
        <f t="shared" si="8"/>
        <v>67.550505050505052</v>
      </c>
      <c r="V84" s="58"/>
      <c r="W84" s="109"/>
      <c r="Y84" s="109"/>
      <c r="Z84" s="109"/>
    </row>
    <row r="85" spans="1:26" ht="12" customHeight="1" x14ac:dyDescent="0.2">
      <c r="A85" s="115"/>
      <c r="B85" s="12"/>
      <c r="C85" s="12"/>
      <c r="D85" s="12"/>
      <c r="E85" s="116"/>
      <c r="F85" s="12"/>
      <c r="G85" s="12"/>
      <c r="H85" s="117">
        <v>320</v>
      </c>
      <c r="I85" s="19">
        <v>315</v>
      </c>
      <c r="J85" s="16"/>
      <c r="K85" s="76">
        <v>620431.73999999976</v>
      </c>
      <c r="L85" s="16"/>
      <c r="M85" s="107">
        <f t="shared" si="6"/>
        <v>620431.73999999976</v>
      </c>
      <c r="N85" s="16"/>
      <c r="O85" s="118">
        <v>0</v>
      </c>
      <c r="P85" s="16"/>
      <c r="Q85" s="16"/>
      <c r="R85" s="16"/>
      <c r="S85" s="95"/>
      <c r="T85" s="16"/>
      <c r="U85" s="57"/>
      <c r="V85" s="58"/>
      <c r="W85" s="110"/>
      <c r="Y85" s="110"/>
      <c r="Z85" s="110"/>
    </row>
    <row r="86" spans="1:26" ht="12" customHeight="1" x14ac:dyDescent="0.2">
      <c r="A86" s="115"/>
      <c r="B86" s="12"/>
      <c r="C86" s="12"/>
      <c r="D86" s="12"/>
      <c r="E86" s="116"/>
      <c r="F86" s="12"/>
      <c r="G86" s="12"/>
      <c r="H86" s="117">
        <v>300</v>
      </c>
      <c r="I86" s="19">
        <v>316</v>
      </c>
      <c r="J86" s="16"/>
      <c r="K86" s="76">
        <v>643417</v>
      </c>
      <c r="L86" s="16"/>
      <c r="M86" s="107">
        <f t="shared" si="6"/>
        <v>643538</v>
      </c>
      <c r="N86" s="16"/>
      <c r="O86" s="118">
        <v>121</v>
      </c>
      <c r="P86" s="16"/>
      <c r="Q86" s="16"/>
      <c r="R86" s="16"/>
      <c r="S86" s="95">
        <f>+S68</f>
        <v>8</v>
      </c>
      <c r="T86" s="16"/>
      <c r="U86" s="57">
        <f t="shared" si="8"/>
        <v>84.027777777777786</v>
      </c>
      <c r="V86" s="58"/>
      <c r="W86" s="110"/>
      <c r="Y86" s="110"/>
      <c r="Z86" s="110"/>
    </row>
    <row r="87" spans="1:26" ht="12" customHeight="1" x14ac:dyDescent="0.2">
      <c r="A87" s="115"/>
      <c r="B87" s="12"/>
      <c r="C87" s="12"/>
      <c r="D87" s="12"/>
      <c r="E87" s="116"/>
      <c r="F87" s="12"/>
      <c r="G87" s="12"/>
      <c r="H87" s="117">
        <v>305</v>
      </c>
      <c r="I87" s="19">
        <v>317</v>
      </c>
      <c r="J87" s="16"/>
      <c r="K87" s="76">
        <v>375638.2</v>
      </c>
      <c r="L87" s="16"/>
      <c r="M87" s="107">
        <f t="shared" si="6"/>
        <v>375768.2</v>
      </c>
      <c r="N87" s="16"/>
      <c r="O87" s="118">
        <v>130</v>
      </c>
      <c r="P87" s="16"/>
      <c r="Q87" s="16"/>
      <c r="R87" s="16"/>
      <c r="S87" s="95">
        <f t="shared" si="7"/>
        <v>8</v>
      </c>
      <c r="T87" s="16"/>
      <c r="U87" s="57">
        <f t="shared" si="8"/>
        <v>88.797814207650276</v>
      </c>
      <c r="V87" s="58"/>
      <c r="W87" s="110"/>
      <c r="Y87" s="110"/>
      <c r="Z87" s="110"/>
    </row>
    <row r="88" spans="1:26" ht="12" customHeight="1" x14ac:dyDescent="0.2">
      <c r="A88" s="115"/>
      <c r="B88" s="12"/>
      <c r="C88" s="12"/>
      <c r="D88" s="12"/>
      <c r="E88" s="116"/>
      <c r="F88" s="12"/>
      <c r="G88" s="12"/>
      <c r="H88" s="117">
        <v>320</v>
      </c>
      <c r="I88" s="19">
        <v>318</v>
      </c>
      <c r="J88" s="16"/>
      <c r="K88" s="76">
        <v>399618</v>
      </c>
      <c r="L88" s="16"/>
      <c r="M88" s="107">
        <f t="shared" si="6"/>
        <v>399767</v>
      </c>
      <c r="N88" s="16"/>
      <c r="O88" s="118">
        <v>149</v>
      </c>
      <c r="P88" s="16"/>
      <c r="Q88" s="16"/>
      <c r="R88" s="16"/>
      <c r="S88" s="95">
        <f t="shared" si="7"/>
        <v>8</v>
      </c>
      <c r="T88" s="16"/>
      <c r="U88" s="57">
        <f t="shared" si="8"/>
        <v>97.005208333333329</v>
      </c>
      <c r="V88" s="58"/>
      <c r="W88" s="110"/>
      <c r="Y88" s="110"/>
      <c r="Z88" s="110"/>
    </row>
    <row r="89" spans="1:26" ht="12" customHeight="1" x14ac:dyDescent="0.2">
      <c r="A89" s="115"/>
      <c r="B89" s="12"/>
      <c r="C89" s="12"/>
      <c r="D89" s="12"/>
      <c r="E89" s="116"/>
      <c r="F89" s="12"/>
      <c r="G89" s="12"/>
      <c r="H89" s="117">
        <v>381</v>
      </c>
      <c r="I89" s="19">
        <v>319</v>
      </c>
      <c r="J89" s="16"/>
      <c r="K89" s="76">
        <v>403746</v>
      </c>
      <c r="L89" s="16"/>
      <c r="M89" s="107">
        <f t="shared" si="6"/>
        <v>403879</v>
      </c>
      <c r="N89" s="16"/>
      <c r="O89" s="118">
        <v>133</v>
      </c>
      <c r="P89" s="16"/>
      <c r="Q89" s="16"/>
      <c r="R89" s="16"/>
      <c r="S89" s="95">
        <f t="shared" si="7"/>
        <v>8</v>
      </c>
      <c r="T89" s="16"/>
      <c r="U89" s="57">
        <f t="shared" si="8"/>
        <v>72.725284339457573</v>
      </c>
      <c r="V89" s="58"/>
      <c r="W89" s="110"/>
      <c r="Y89" s="110"/>
      <c r="Z89" s="110"/>
    </row>
    <row r="90" spans="1:26" ht="12" customHeight="1" x14ac:dyDescent="0.2">
      <c r="A90" s="115"/>
      <c r="B90" s="12"/>
      <c r="C90" s="12"/>
      <c r="D90" s="12"/>
      <c r="E90" s="116"/>
      <c r="F90" s="12"/>
      <c r="G90" s="12"/>
      <c r="H90" s="117">
        <v>340</v>
      </c>
      <c r="I90" s="19">
        <v>320</v>
      </c>
      <c r="J90" s="16"/>
      <c r="K90" s="76">
        <v>387362.3</v>
      </c>
      <c r="L90" s="16"/>
      <c r="M90" s="107">
        <f t="shared" si="6"/>
        <v>387487.3</v>
      </c>
      <c r="N90" s="16"/>
      <c r="O90" s="118">
        <v>125</v>
      </c>
      <c r="P90" s="16"/>
      <c r="Q90" s="16"/>
      <c r="R90" s="16"/>
      <c r="S90" s="95">
        <f t="shared" si="7"/>
        <v>8</v>
      </c>
      <c r="T90" s="16"/>
      <c r="U90" s="57">
        <f t="shared" si="8"/>
        <v>76.593137254901961</v>
      </c>
      <c r="V90" s="58"/>
      <c r="W90" s="109"/>
      <c r="Y90" s="109"/>
      <c r="Z90" s="109"/>
    </row>
    <row r="91" spans="1:26" ht="12" customHeight="1" thickBot="1" x14ac:dyDescent="0.25">
      <c r="S91" s="7"/>
      <c r="T91" s="16"/>
      <c r="U91" s="7"/>
      <c r="V91" s="58"/>
      <c r="W91" s="110"/>
      <c r="Y91" s="110"/>
      <c r="Z91" s="110"/>
    </row>
    <row r="92" spans="1:26" ht="12" customHeight="1" thickBot="1" x14ac:dyDescent="0.25">
      <c r="A92" s="8"/>
      <c r="H92" s="8"/>
      <c r="I92" s="151"/>
      <c r="J92" s="151"/>
      <c r="S92" s="58"/>
      <c r="T92" s="16"/>
      <c r="U92" s="15">
        <f>AVERAGE(U69:U90)</f>
        <v>79.909429426328813</v>
      </c>
      <c r="V92" s="58"/>
      <c r="W92" s="109"/>
      <c r="Y92" s="109"/>
      <c r="Z92" s="109"/>
    </row>
    <row r="93" spans="1:26" ht="12" customHeight="1" x14ac:dyDescent="0.2">
      <c r="A93" s="8"/>
      <c r="H93" s="8"/>
      <c r="I93" s="100"/>
      <c r="J93" s="100"/>
      <c r="S93" s="30"/>
      <c r="T93" s="30"/>
      <c r="U93" s="30"/>
      <c r="V93" s="30"/>
      <c r="Y93" s="110"/>
      <c r="Z93" s="110"/>
    </row>
    <row r="94" spans="1:26" ht="12" customHeight="1" thickBot="1" x14ac:dyDescent="0.25">
      <c r="A94" s="8"/>
      <c r="B94" s="104"/>
      <c r="C94" s="104"/>
      <c r="D94" s="104"/>
      <c r="E94" s="104"/>
      <c r="F94" s="104"/>
      <c r="G94" s="89" t="s">
        <v>45</v>
      </c>
      <c r="H94" s="89" t="s">
        <v>46</v>
      </c>
      <c r="I94" s="104"/>
      <c r="J94" s="100"/>
      <c r="S94" s="30"/>
      <c r="T94" s="30"/>
      <c r="U94" s="30"/>
      <c r="V94" s="30"/>
      <c r="Y94" s="109"/>
      <c r="Z94" s="109"/>
    </row>
    <row r="95" spans="1:26" ht="12" customHeight="1" thickBot="1" x14ac:dyDescent="0.25">
      <c r="A95" s="84" t="s">
        <v>47</v>
      </c>
      <c r="B95" s="23" t="s">
        <v>29</v>
      </c>
      <c r="C95" s="24"/>
      <c r="D95" s="24"/>
      <c r="E95" s="24"/>
      <c r="F95" s="24"/>
      <c r="G95" s="90">
        <f>$G$31</f>
        <v>20</v>
      </c>
      <c r="H95" s="91">
        <f>$H$31</f>
        <v>29</v>
      </c>
      <c r="K95" s="108"/>
      <c r="M95" s="108"/>
      <c r="O95" s="108"/>
      <c r="Q95" s="77"/>
      <c r="R95" s="13"/>
      <c r="V95" s="14"/>
      <c r="Y95" s="110"/>
      <c r="Z95" s="110"/>
    </row>
    <row r="96" spans="1:26" ht="12" customHeight="1" thickBot="1" x14ac:dyDescent="0.25">
      <c r="A96" s="84" t="s">
        <v>48</v>
      </c>
      <c r="B96" s="21" t="s">
        <v>16</v>
      </c>
      <c r="C96" s="22"/>
      <c r="D96" s="22"/>
      <c r="E96" s="92"/>
      <c r="F96" s="92"/>
      <c r="G96" s="93">
        <f>$G$32</f>
        <v>60</v>
      </c>
      <c r="H96" s="94">
        <f>$H$32</f>
        <v>75</v>
      </c>
      <c r="I96" s="69"/>
      <c r="J96" s="69"/>
      <c r="K96" s="111"/>
      <c r="M96" s="111"/>
      <c r="O96" s="111"/>
      <c r="Q96" s="77"/>
      <c r="R96" s="13"/>
      <c r="S96" s="13" t="s">
        <v>17</v>
      </c>
      <c r="U96" s="62"/>
      <c r="V96" s="103"/>
      <c r="Y96" s="109"/>
      <c r="Z96" s="109"/>
    </row>
    <row r="97" spans="1:26" ht="12" customHeight="1" x14ac:dyDescent="0.2">
      <c r="E97" s="69"/>
      <c r="F97" s="69"/>
      <c r="G97" s="69"/>
      <c r="H97" s="13"/>
      <c r="K97" s="13"/>
      <c r="M97"/>
      <c r="O97"/>
      <c r="Q97"/>
      <c r="R97" s="13"/>
      <c r="V97" s="63"/>
      <c r="Y97" s="110"/>
      <c r="Z97" s="110"/>
    </row>
    <row r="98" spans="1:26" ht="12" customHeight="1" x14ac:dyDescent="0.2">
      <c r="A98" s="84"/>
      <c r="B98" s="89"/>
      <c r="C98" s="89"/>
      <c r="D98" s="89"/>
      <c r="K98" s="67" t="s">
        <v>38</v>
      </c>
      <c r="L98" s="33"/>
      <c r="M98" s="67" t="s">
        <v>38</v>
      </c>
      <c r="N98" s="8"/>
      <c r="O98" s="152" t="s">
        <v>36</v>
      </c>
      <c r="P98" s="8"/>
      <c r="S98" s="112" t="s">
        <v>37</v>
      </c>
      <c r="U98" s="152" t="s">
        <v>41</v>
      </c>
      <c r="Y98" s="109"/>
      <c r="Z98" s="109"/>
    </row>
    <row r="99" spans="1:26" ht="12" customHeight="1" thickBot="1" x14ac:dyDescent="0.25">
      <c r="A99" s="113" t="s">
        <v>15</v>
      </c>
      <c r="B99" s="114" t="s">
        <v>18</v>
      </c>
      <c r="C99" s="114" t="s">
        <v>19</v>
      </c>
      <c r="D99" s="114" t="s">
        <v>20</v>
      </c>
      <c r="E99" s="113" t="s">
        <v>10</v>
      </c>
      <c r="F99" s="9"/>
      <c r="G99" s="9"/>
      <c r="H99" s="66" t="s">
        <v>24</v>
      </c>
      <c r="I99" s="66" t="s">
        <v>25</v>
      </c>
      <c r="K99" s="68" t="s">
        <v>39</v>
      </c>
      <c r="L99" s="32"/>
      <c r="M99" s="68" t="s">
        <v>40</v>
      </c>
      <c r="O99" s="153"/>
      <c r="R99" s="58"/>
      <c r="S99" s="140"/>
      <c r="T99" s="58"/>
      <c r="U99" s="153"/>
      <c r="V99" s="58"/>
      <c r="Y99" s="110"/>
      <c r="Z99" s="110"/>
    </row>
    <row r="100" spans="1:26" ht="12" customHeight="1" thickTop="1" x14ac:dyDescent="0.2">
      <c r="A100" s="115"/>
      <c r="B100" s="11"/>
      <c r="C100" s="20"/>
      <c r="D100" s="20"/>
      <c r="E100" s="116"/>
      <c r="F100" s="20"/>
      <c r="G100" s="20"/>
      <c r="H100" s="117"/>
      <c r="I100" s="20">
        <v>401</v>
      </c>
      <c r="J100" s="16"/>
      <c r="K100" s="76"/>
      <c r="L100" s="16"/>
      <c r="M100" s="107"/>
      <c r="N100" s="16"/>
      <c r="O100" s="118"/>
      <c r="P100" s="16"/>
      <c r="Q100"/>
      <c r="S100" s="95"/>
      <c r="T100" s="58"/>
      <c r="U100" s="57"/>
      <c r="V100" s="58"/>
      <c r="Y100" s="109"/>
      <c r="Z100" s="109"/>
    </row>
    <row r="101" spans="1:26" ht="12" customHeight="1" x14ac:dyDescent="0.2">
      <c r="A101" s="115"/>
      <c r="B101" s="119"/>
      <c r="C101" s="11"/>
      <c r="D101" s="11"/>
      <c r="E101" s="116"/>
      <c r="F101" s="11"/>
      <c r="G101" s="11"/>
      <c r="H101" s="117"/>
      <c r="I101" s="20">
        <v>402</v>
      </c>
      <c r="J101" s="16"/>
      <c r="K101" s="76"/>
      <c r="L101" s="16"/>
      <c r="M101" s="107"/>
      <c r="N101" s="16"/>
      <c r="O101" s="118"/>
      <c r="P101" s="16"/>
      <c r="Q101"/>
      <c r="S101" s="95"/>
      <c r="T101" s="58"/>
      <c r="U101" s="57"/>
      <c r="V101" s="58"/>
      <c r="Y101" s="110"/>
      <c r="Z101" s="110"/>
    </row>
    <row r="102" spans="1:26" ht="12" customHeight="1" thickBot="1" x14ac:dyDescent="0.25">
      <c r="S102" s="32"/>
      <c r="T102" s="32"/>
      <c r="U102" s="32"/>
      <c r="V102" s="32"/>
      <c r="Y102" s="109"/>
      <c r="Z102" s="109"/>
    </row>
    <row r="103" spans="1:26" ht="12" customHeight="1" thickBot="1" x14ac:dyDescent="0.25">
      <c r="S103" s="58"/>
      <c r="T103" s="58"/>
      <c r="U103" s="15"/>
      <c r="V103" s="58"/>
      <c r="Y103" s="110"/>
      <c r="Z103" s="110"/>
    </row>
    <row r="104" spans="1:26" ht="12" customHeight="1" x14ac:dyDescent="0.2">
      <c r="Y104" s="109"/>
      <c r="Z104" s="109"/>
    </row>
    <row r="105" spans="1:26" ht="12" customHeight="1" x14ac:dyDescent="0.2">
      <c r="Y105" s="109"/>
      <c r="Z105" s="109"/>
    </row>
    <row r="106" spans="1:26" ht="12" customHeight="1" x14ac:dyDescent="0.2"/>
    <row r="107" spans="1:26" ht="28.5" customHeight="1" x14ac:dyDescent="0.2">
      <c r="A107" s="181" t="s">
        <v>11</v>
      </c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  <c r="X107" s="181"/>
      <c r="Y107" s="181"/>
      <c r="Z107" s="181"/>
    </row>
    <row r="108" spans="1:26" x14ac:dyDescent="0.2">
      <c r="A108" s="8" t="s">
        <v>1</v>
      </c>
      <c r="B108" s="8" t="s">
        <v>13</v>
      </c>
      <c r="C108" s="8"/>
      <c r="D108" s="8"/>
      <c r="E108" s="8"/>
      <c r="F108" s="8"/>
      <c r="G108" s="197" t="s">
        <v>61</v>
      </c>
      <c r="H108" s="197"/>
      <c r="I108" s="197"/>
      <c r="J108" s="8"/>
      <c r="K108" s="49" t="s">
        <v>14</v>
      </c>
      <c r="L108" s="8"/>
      <c r="M108" s="49"/>
      <c r="N108" s="197" t="s">
        <v>62</v>
      </c>
      <c r="O108" s="197"/>
      <c r="P108" s="197"/>
      <c r="Q108" s="197"/>
      <c r="R108" s="8" t="s">
        <v>26</v>
      </c>
      <c r="S108" s="198" t="s">
        <v>63</v>
      </c>
      <c r="T108" s="197"/>
      <c r="U108" s="197"/>
      <c r="W108" s="8" t="s">
        <v>12</v>
      </c>
      <c r="X108" s="8"/>
      <c r="Y108" s="199">
        <v>46114</v>
      </c>
      <c r="Z108" s="199"/>
    </row>
    <row r="109" spans="1:26" ht="13.5" thickBot="1" x14ac:dyDescent="0.25">
      <c r="A109" s="8"/>
      <c r="B109" s="8"/>
      <c r="C109" s="123"/>
      <c r="D109" s="123"/>
      <c r="E109" s="123"/>
      <c r="F109" s="8"/>
      <c r="G109" s="123"/>
      <c r="H109" s="8"/>
      <c r="I109" s="123"/>
      <c r="J109" s="8"/>
      <c r="K109" s="124"/>
      <c r="L109" s="8"/>
      <c r="M109" s="124"/>
      <c r="N109" s="8"/>
      <c r="O109" s="124"/>
      <c r="P109" s="8"/>
      <c r="Q109" s="124"/>
      <c r="R109" s="8"/>
      <c r="S109" s="123"/>
      <c r="T109" s="8"/>
      <c r="U109" s="123"/>
      <c r="V109" s="8"/>
      <c r="W109" s="8"/>
      <c r="X109" s="8"/>
      <c r="Y109" s="8"/>
      <c r="Z109" s="8"/>
    </row>
    <row r="110" spans="1:26" ht="18" customHeight="1" thickBot="1" x14ac:dyDescent="0.25">
      <c r="A110" s="171" t="s">
        <v>44</v>
      </c>
      <c r="B110" s="172"/>
      <c r="C110" s="172"/>
      <c r="D110" s="172"/>
      <c r="E110" s="172"/>
      <c r="F110" s="172"/>
      <c r="G110" s="172"/>
      <c r="H110" s="172"/>
      <c r="I110" s="172"/>
      <c r="J110" s="172"/>
      <c r="K110" s="172"/>
      <c r="L110" s="172"/>
      <c r="M110" s="172"/>
      <c r="N110" s="172"/>
      <c r="O110" s="172"/>
      <c r="P110" s="172"/>
      <c r="Q110" s="172"/>
      <c r="R110" s="172"/>
      <c r="S110" s="172"/>
      <c r="T110" s="172"/>
      <c r="U110" s="172"/>
      <c r="V110" s="172"/>
      <c r="W110" s="172"/>
      <c r="X110" s="172"/>
      <c r="Y110" s="172"/>
      <c r="Z110" s="173"/>
    </row>
    <row r="111" spans="1:26" ht="13.5" thickTop="1" x14ac:dyDescent="0.2">
      <c r="A111" s="182"/>
      <c r="B111" s="183"/>
      <c r="C111" s="183"/>
      <c r="D111" s="183"/>
      <c r="E111" s="183"/>
      <c r="F111" s="183"/>
      <c r="G111" s="183"/>
      <c r="H111" s="183"/>
      <c r="I111" s="183"/>
      <c r="J111" s="183"/>
      <c r="K111" s="183"/>
      <c r="L111" s="183"/>
      <c r="M111" s="183"/>
      <c r="N111" s="183"/>
      <c r="O111" s="183"/>
      <c r="P111" s="183"/>
      <c r="Q111" s="183"/>
      <c r="R111" s="183"/>
      <c r="S111" s="183"/>
      <c r="T111" s="183"/>
      <c r="U111" s="183"/>
      <c r="V111" s="183"/>
      <c r="W111" s="183"/>
      <c r="X111" s="183"/>
      <c r="Y111" s="183"/>
      <c r="Z111" s="184"/>
    </row>
    <row r="112" spans="1:26" x14ac:dyDescent="0.2">
      <c r="A112" s="185"/>
      <c r="B112" s="186"/>
      <c r="C112" s="186"/>
      <c r="D112" s="186"/>
      <c r="E112" s="186"/>
      <c r="F112" s="186"/>
      <c r="G112" s="186"/>
      <c r="H112" s="186"/>
      <c r="I112" s="186"/>
      <c r="J112" s="186"/>
      <c r="K112" s="186"/>
      <c r="L112" s="186"/>
      <c r="M112" s="186"/>
      <c r="N112" s="186"/>
      <c r="O112" s="186"/>
      <c r="P112" s="186"/>
      <c r="Q112" s="186"/>
      <c r="R112" s="186"/>
      <c r="S112" s="186"/>
      <c r="T112" s="186"/>
      <c r="U112" s="186"/>
      <c r="V112" s="186"/>
      <c r="W112" s="186"/>
      <c r="X112" s="186"/>
      <c r="Y112" s="186"/>
      <c r="Z112" s="187"/>
    </row>
    <row r="113" spans="1:26" ht="13.5" thickBot="1" x14ac:dyDescent="0.25">
      <c r="A113" s="188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90"/>
    </row>
    <row r="114" spans="1:26" x14ac:dyDescent="0.2">
      <c r="A114" s="126" t="s">
        <v>4</v>
      </c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27"/>
      <c r="Z114" s="127"/>
    </row>
    <row r="115" spans="1:26" ht="13.5" thickBot="1" x14ac:dyDescent="0.25">
      <c r="A115" s="128"/>
      <c r="B115" s="129"/>
      <c r="C115" s="129"/>
      <c r="D115" s="129"/>
      <c r="E115" s="129"/>
      <c r="F115" s="129"/>
      <c r="G115" s="129"/>
      <c r="H115" s="129"/>
      <c r="I115" s="129"/>
      <c r="J115" s="129"/>
      <c r="K115" s="130"/>
      <c r="L115" s="129"/>
      <c r="M115" s="130"/>
      <c r="N115" s="129"/>
      <c r="O115" s="130"/>
      <c r="P115" s="129"/>
      <c r="Q115" s="130"/>
      <c r="R115" s="129"/>
      <c r="S115" s="129"/>
      <c r="T115" s="129"/>
      <c r="U115" s="129"/>
      <c r="V115" s="129"/>
      <c r="W115" s="129"/>
    </row>
    <row r="116" spans="1:26" x14ac:dyDescent="0.2">
      <c r="A116" s="131" t="s">
        <v>9</v>
      </c>
      <c r="B116" s="191" t="s">
        <v>69</v>
      </c>
      <c r="C116" s="191"/>
      <c r="D116" s="191"/>
      <c r="E116" s="191"/>
      <c r="F116" s="191"/>
      <c r="G116" s="191"/>
      <c r="H116" s="191"/>
      <c r="I116" s="191"/>
      <c r="J116" s="191"/>
      <c r="K116" s="191"/>
      <c r="L116" s="191"/>
      <c r="M116" s="191"/>
      <c r="N116" s="191"/>
      <c r="O116" s="191"/>
      <c r="P116" s="191"/>
      <c r="Q116" s="191"/>
      <c r="R116" s="191"/>
      <c r="S116" s="191"/>
      <c r="T116" s="191"/>
      <c r="U116" s="191"/>
      <c r="V116" s="191"/>
      <c r="W116" s="192"/>
    </row>
    <row r="117" spans="1:26" x14ac:dyDescent="0.2">
      <c r="A117" s="132"/>
      <c r="B117" s="193"/>
      <c r="C117" s="193"/>
      <c r="D117" s="193"/>
      <c r="E117" s="193"/>
      <c r="F117" s="193"/>
      <c r="G117" s="193"/>
      <c r="H117" s="193"/>
      <c r="I117" s="193"/>
      <c r="J117" s="193"/>
      <c r="K117" s="193"/>
      <c r="L117" s="193"/>
      <c r="M117" s="193"/>
      <c r="N117" s="193"/>
      <c r="O117" s="193"/>
      <c r="P117" s="193"/>
      <c r="Q117" s="193"/>
      <c r="R117" s="193"/>
      <c r="S117" s="193"/>
      <c r="T117" s="193"/>
      <c r="U117" s="193"/>
      <c r="V117" s="193"/>
      <c r="W117" s="194"/>
    </row>
    <row r="118" spans="1:26" ht="13.5" thickBot="1" x14ac:dyDescent="0.25">
      <c r="A118" s="133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195"/>
      <c r="Q118" s="195"/>
      <c r="R118" s="195"/>
      <c r="S118" s="195"/>
      <c r="T118" s="195"/>
      <c r="U118" s="195"/>
      <c r="V118" s="195"/>
      <c r="W118" s="196"/>
    </row>
    <row r="119" spans="1:26" ht="13.5" thickBot="1" x14ac:dyDescent="0.25">
      <c r="A119" s="134"/>
      <c r="B119" s="104"/>
      <c r="C119" s="104"/>
      <c r="D119" s="104"/>
      <c r="E119" s="104"/>
      <c r="F119" s="104"/>
      <c r="G119" s="89" t="s">
        <v>45</v>
      </c>
      <c r="H119" s="89" t="s">
        <v>46</v>
      </c>
      <c r="I119" s="104"/>
      <c r="J119" s="104"/>
      <c r="K119" s="71"/>
      <c r="L119" s="104"/>
      <c r="M119" s="135"/>
      <c r="N119" s="104"/>
      <c r="O119" s="135"/>
      <c r="P119" s="104"/>
      <c r="Q119" s="71"/>
      <c r="R119" s="104"/>
      <c r="S119" s="104"/>
      <c r="T119" s="104"/>
      <c r="U119" s="104"/>
      <c r="V119" s="105"/>
      <c r="W119" s="104"/>
    </row>
    <row r="120" spans="1:26" ht="13.5" thickBot="1" x14ac:dyDescent="0.25">
      <c r="A120" s="84" t="s">
        <v>21</v>
      </c>
      <c r="B120" s="23" t="s">
        <v>29</v>
      </c>
      <c r="C120" s="24"/>
      <c r="D120" s="24"/>
      <c r="E120" s="24"/>
      <c r="F120" s="24"/>
      <c r="G120" s="90">
        <f>$G$31</f>
        <v>20</v>
      </c>
      <c r="H120" s="91">
        <f>$H$31</f>
        <v>29</v>
      </c>
      <c r="K120" s="136"/>
      <c r="M120" s="136"/>
      <c r="O120" s="136"/>
      <c r="Q120" s="77" t="e">
        <f>AVERAGE(K120,M120,O120)</f>
        <v>#DIV/0!</v>
      </c>
      <c r="R120" s="13"/>
      <c r="V120" s="14">
        <f>AVERAGE(S125:S130)</f>
        <v>8</v>
      </c>
    </row>
    <row r="121" spans="1:26" ht="13.5" thickBot="1" x14ac:dyDescent="0.25">
      <c r="A121" s="84" t="s">
        <v>22</v>
      </c>
      <c r="B121" s="21" t="s">
        <v>16</v>
      </c>
      <c r="C121" s="22"/>
      <c r="D121" s="22"/>
      <c r="E121" s="92"/>
      <c r="F121" s="92"/>
      <c r="G121" s="93">
        <f>$G$32</f>
        <v>60</v>
      </c>
      <c r="H121" s="94">
        <f>$H$32</f>
        <v>75</v>
      </c>
      <c r="I121" s="69"/>
      <c r="J121" s="69"/>
      <c r="K121" s="137"/>
      <c r="M121" s="137"/>
      <c r="O121" s="137"/>
      <c r="Q121" s="77" t="e">
        <f>AVERAGE(K121,M121,O121)</f>
        <v>#DIV/0!</v>
      </c>
      <c r="R121" s="13"/>
      <c r="S121" s="13" t="s">
        <v>17</v>
      </c>
      <c r="U121" s="62"/>
      <c r="V121" s="103">
        <f>COUNT(S125:S130)</f>
        <v>5</v>
      </c>
      <c r="Y121" s="138"/>
      <c r="Z121" s="138"/>
    </row>
    <row r="122" spans="1:26" x14ac:dyDescent="0.2">
      <c r="A122" s="84"/>
      <c r="E122" s="69"/>
      <c r="F122" s="69"/>
      <c r="G122" s="69"/>
      <c r="H122" s="69"/>
      <c r="I122" s="69"/>
      <c r="J122" s="69"/>
      <c r="K122" s="13"/>
      <c r="M122"/>
      <c r="O122" s="24"/>
      <c r="Q122"/>
      <c r="R122" s="13"/>
      <c r="V122" s="63"/>
      <c r="Y122" s="138"/>
      <c r="Z122" s="138"/>
    </row>
    <row r="123" spans="1:26" x14ac:dyDescent="0.2">
      <c r="A123" s="84"/>
      <c r="B123" s="89"/>
      <c r="C123" s="89"/>
      <c r="D123" s="89"/>
      <c r="K123" s="67" t="s">
        <v>38</v>
      </c>
      <c r="L123" s="33"/>
      <c r="M123" s="67" t="s">
        <v>38</v>
      </c>
      <c r="N123" s="8"/>
      <c r="O123" s="152" t="s">
        <v>36</v>
      </c>
      <c r="P123" s="8"/>
      <c r="S123" s="112" t="s">
        <v>37</v>
      </c>
      <c r="U123" s="152" t="s">
        <v>41</v>
      </c>
      <c r="W123" s="152" t="s">
        <v>43</v>
      </c>
      <c r="Y123" s="139"/>
      <c r="Z123" s="139"/>
    </row>
    <row r="124" spans="1:26" ht="13.5" thickBot="1" x14ac:dyDescent="0.25">
      <c r="A124" s="113" t="s">
        <v>15</v>
      </c>
      <c r="B124" s="114" t="s">
        <v>18</v>
      </c>
      <c r="C124" s="114" t="s">
        <v>19</v>
      </c>
      <c r="D124" s="114" t="s">
        <v>20</v>
      </c>
      <c r="E124" s="113" t="s">
        <v>10</v>
      </c>
      <c r="F124" s="10"/>
      <c r="G124" s="10"/>
      <c r="H124" s="66" t="s">
        <v>24</v>
      </c>
      <c r="I124" s="66" t="s">
        <v>25</v>
      </c>
      <c r="K124" s="68" t="s">
        <v>39</v>
      </c>
      <c r="L124" s="32"/>
      <c r="M124" s="68" t="s">
        <v>40</v>
      </c>
      <c r="O124" s="153"/>
      <c r="S124" s="140">
        <v>8</v>
      </c>
      <c r="U124" s="153"/>
      <c r="W124" s="153"/>
      <c r="Y124" s="89"/>
      <c r="Z124" s="89"/>
    </row>
    <row r="125" spans="1:26" ht="13.5" thickTop="1" x14ac:dyDescent="0.2">
      <c r="A125" s="115"/>
      <c r="B125" s="12"/>
      <c r="C125" s="12"/>
      <c r="D125" s="12"/>
      <c r="E125" s="116"/>
      <c r="F125" s="12"/>
      <c r="G125" s="12"/>
      <c r="H125" s="117">
        <v>280</v>
      </c>
      <c r="I125" s="19">
        <v>207</v>
      </c>
      <c r="J125" s="16"/>
      <c r="K125" s="76">
        <v>486780.39999999997</v>
      </c>
      <c r="L125" s="16"/>
      <c r="M125" s="107">
        <f>K125+O125</f>
        <v>486890.39999999997</v>
      </c>
      <c r="N125" s="16"/>
      <c r="O125" s="118">
        <v>110</v>
      </c>
      <c r="P125" s="16"/>
      <c r="R125" s="16"/>
      <c r="S125" s="64">
        <f t="shared" ref="S125:S129" si="9">+S124</f>
        <v>8</v>
      </c>
      <c r="T125" s="16"/>
      <c r="U125" s="57">
        <f t="shared" ref="U125:U129" si="10">O125/(H125*60*S125)*100000</f>
        <v>81.845238095238102</v>
      </c>
      <c r="V125" s="16"/>
      <c r="W125" s="141"/>
      <c r="Y125" s="109"/>
      <c r="Z125" s="109"/>
    </row>
    <row r="126" spans="1:26" x14ac:dyDescent="0.2">
      <c r="A126" s="115"/>
      <c r="B126" s="12"/>
      <c r="C126" s="12"/>
      <c r="D126" s="12"/>
      <c r="E126" s="116"/>
      <c r="F126" s="12"/>
      <c r="G126" s="12"/>
      <c r="H126" s="117">
        <v>300</v>
      </c>
      <c r="I126" s="19">
        <v>208</v>
      </c>
      <c r="J126" s="16"/>
      <c r="K126" s="76">
        <v>548011.6</v>
      </c>
      <c r="L126" s="16"/>
      <c r="M126" s="107">
        <f t="shared" ref="M126:M129" si="11">K126+O126</f>
        <v>548115.6</v>
      </c>
      <c r="N126" s="16"/>
      <c r="O126" s="118">
        <v>104</v>
      </c>
      <c r="P126" s="16"/>
      <c r="R126" s="16"/>
      <c r="S126" s="64">
        <f t="shared" si="9"/>
        <v>8</v>
      </c>
      <c r="T126" s="16"/>
      <c r="U126" s="57">
        <f t="shared" si="10"/>
        <v>72.222222222222214</v>
      </c>
      <c r="V126" s="16"/>
      <c r="W126" s="141"/>
      <c r="Y126" s="109"/>
      <c r="Z126" s="109"/>
    </row>
    <row r="127" spans="1:26" x14ac:dyDescent="0.2">
      <c r="A127" s="115"/>
      <c r="B127" s="12"/>
      <c r="C127" s="12"/>
      <c r="D127" s="12"/>
      <c r="E127" s="116"/>
      <c r="F127" s="12"/>
      <c r="G127" s="12"/>
      <c r="H127" s="117">
        <v>300</v>
      </c>
      <c r="I127" s="19">
        <v>209</v>
      </c>
      <c r="J127" s="16"/>
      <c r="K127" s="76">
        <v>524490.4</v>
      </c>
      <c r="L127" s="16"/>
      <c r="M127" s="107">
        <f t="shared" si="11"/>
        <v>524600.4</v>
      </c>
      <c r="N127" s="16"/>
      <c r="O127" s="118">
        <v>110</v>
      </c>
      <c r="P127" s="16"/>
      <c r="R127" s="16"/>
      <c r="S127" s="64">
        <f t="shared" si="9"/>
        <v>8</v>
      </c>
      <c r="T127" s="16"/>
      <c r="U127" s="57">
        <f t="shared" si="10"/>
        <v>76.3888888888889</v>
      </c>
      <c r="V127" s="16"/>
      <c r="W127" s="141"/>
      <c r="Y127" s="110"/>
      <c r="Z127" s="110"/>
    </row>
    <row r="128" spans="1:26" x14ac:dyDescent="0.2">
      <c r="A128" s="115"/>
      <c r="B128" s="12"/>
      <c r="C128" s="12"/>
      <c r="D128" s="12"/>
      <c r="E128" s="116"/>
      <c r="F128" s="12"/>
      <c r="G128" s="12"/>
      <c r="H128" s="117">
        <v>290</v>
      </c>
      <c r="I128" s="19">
        <v>210</v>
      </c>
      <c r="J128" s="16"/>
      <c r="K128" s="76">
        <v>602190</v>
      </c>
      <c r="L128" s="16"/>
      <c r="M128" s="107">
        <f t="shared" si="11"/>
        <v>602322</v>
      </c>
      <c r="N128" s="16"/>
      <c r="O128" s="118">
        <v>132</v>
      </c>
      <c r="P128" s="16"/>
      <c r="R128" s="16"/>
      <c r="S128" s="64">
        <f t="shared" si="9"/>
        <v>8</v>
      </c>
      <c r="T128" s="16"/>
      <c r="U128" s="57">
        <f t="shared" si="10"/>
        <v>94.827586206896555</v>
      </c>
      <c r="V128" s="16"/>
      <c r="W128" s="141"/>
      <c r="Y128" s="109"/>
      <c r="Z128" s="109"/>
    </row>
    <row r="129" spans="1:26" x14ac:dyDescent="0.2">
      <c r="A129" s="115"/>
      <c r="B129" s="12"/>
      <c r="C129" s="12"/>
      <c r="D129" s="12"/>
      <c r="E129" s="116"/>
      <c r="F129" s="12"/>
      <c r="G129" s="12"/>
      <c r="H129" s="117">
        <v>290</v>
      </c>
      <c r="I129" s="19">
        <v>211</v>
      </c>
      <c r="J129" s="16"/>
      <c r="K129" s="76">
        <v>648524</v>
      </c>
      <c r="L129" s="16"/>
      <c r="M129" s="107">
        <f t="shared" si="11"/>
        <v>648624</v>
      </c>
      <c r="N129" s="16"/>
      <c r="O129" s="118">
        <v>100</v>
      </c>
      <c r="P129" s="16"/>
      <c r="R129" s="16"/>
      <c r="S129" s="64">
        <f t="shared" si="9"/>
        <v>8</v>
      </c>
      <c r="T129" s="16"/>
      <c r="U129" s="57">
        <f t="shared" si="10"/>
        <v>71.839080459770116</v>
      </c>
      <c r="V129" s="16"/>
      <c r="W129" s="141"/>
      <c r="Y129" s="110"/>
      <c r="Z129" s="110"/>
    </row>
    <row r="130" spans="1:26" hidden="1" x14ac:dyDescent="0.2">
      <c r="A130" s="115"/>
      <c r="B130" s="12"/>
      <c r="C130" s="12"/>
      <c r="D130" s="12"/>
      <c r="E130" s="116"/>
      <c r="F130" s="12"/>
      <c r="G130" s="12"/>
      <c r="H130" s="117"/>
      <c r="I130" s="19"/>
      <c r="J130" s="16"/>
      <c r="K130" s="76"/>
      <c r="L130" s="16"/>
      <c r="M130" s="107"/>
      <c r="N130" s="16"/>
      <c r="O130" s="118"/>
      <c r="P130" s="16"/>
      <c r="R130" s="16"/>
      <c r="S130" s="64"/>
      <c r="T130" s="16"/>
      <c r="U130" s="57"/>
      <c r="V130" s="16"/>
      <c r="W130" s="11"/>
      <c r="Y130" s="109"/>
      <c r="Z130" s="109"/>
    </row>
    <row r="131" spans="1:26" ht="13.5" thickBot="1" x14ac:dyDescent="0.25">
      <c r="K131" s="78"/>
      <c r="T131" s="7"/>
      <c r="U131" s="7"/>
      <c r="V131" s="58"/>
      <c r="W131" s="58"/>
    </row>
    <row r="132" spans="1:26" ht="13.5" thickBot="1" x14ac:dyDescent="0.25">
      <c r="A132" s="8"/>
      <c r="H132" s="8"/>
      <c r="I132" s="151"/>
      <c r="J132" s="151"/>
      <c r="T132" s="58"/>
      <c r="U132" s="15">
        <f>AVERAGE(U125:U130)</f>
        <v>79.424603174603178</v>
      </c>
      <c r="V132" s="58"/>
      <c r="W132" s="15" t="e">
        <f>AVERAGE(W125:W130)</f>
        <v>#DIV/0!</v>
      </c>
    </row>
    <row r="133" spans="1:26" x14ac:dyDescent="0.2">
      <c r="A133" s="8"/>
      <c r="H133"/>
      <c r="J133" s="100"/>
      <c r="S133" s="30"/>
      <c r="T133" s="30"/>
      <c r="U133" s="30"/>
      <c r="V133" s="30"/>
      <c r="Z133" s="142"/>
    </row>
    <row r="134" spans="1:26" ht="13.5" thickBot="1" x14ac:dyDescent="0.25">
      <c r="B134" s="104"/>
      <c r="C134" s="104"/>
      <c r="D134" s="104"/>
      <c r="E134" s="104"/>
      <c r="F134" s="104"/>
      <c r="G134" s="89" t="s">
        <v>45</v>
      </c>
      <c r="H134" s="89" t="s">
        <v>46</v>
      </c>
      <c r="I134" s="104"/>
      <c r="S134" s="30"/>
      <c r="T134" s="30"/>
      <c r="U134" s="30"/>
      <c r="V134" s="30"/>
      <c r="Y134" s="109"/>
      <c r="Z134" s="109"/>
    </row>
    <row r="135" spans="1:26" ht="13.5" thickBot="1" x14ac:dyDescent="0.25">
      <c r="A135" s="84" t="s">
        <v>21</v>
      </c>
      <c r="B135" s="23" t="s">
        <v>29</v>
      </c>
      <c r="C135" s="24"/>
      <c r="D135" s="24"/>
      <c r="E135" s="24"/>
      <c r="F135" s="24"/>
      <c r="G135" s="90">
        <f>$G$31</f>
        <v>20</v>
      </c>
      <c r="H135" s="91">
        <f>$H$31</f>
        <v>29</v>
      </c>
      <c r="K135" s="136"/>
      <c r="M135" s="136"/>
      <c r="O135" s="136"/>
      <c r="Q135" s="77" t="e">
        <f>AVERAGE(K135,M135,O135)</f>
        <v>#DIV/0!</v>
      </c>
      <c r="R135" s="13"/>
      <c r="V135" s="14">
        <f>AVERAGE(S140:S148)</f>
        <v>7.4444444444444446</v>
      </c>
      <c r="Y135" s="109"/>
      <c r="Z135" s="109"/>
    </row>
    <row r="136" spans="1:26" ht="13.5" thickBot="1" x14ac:dyDescent="0.25">
      <c r="A136" s="84" t="s">
        <v>5</v>
      </c>
      <c r="B136" s="21" t="s">
        <v>16</v>
      </c>
      <c r="C136" s="22"/>
      <c r="D136" s="22"/>
      <c r="E136" s="92"/>
      <c r="F136" s="92"/>
      <c r="G136" s="93">
        <f>$G$32</f>
        <v>60</v>
      </c>
      <c r="H136" s="94">
        <f>$H$32</f>
        <v>75</v>
      </c>
      <c r="I136" s="69"/>
      <c r="J136" s="69"/>
      <c r="K136" s="137"/>
      <c r="M136" s="137"/>
      <c r="O136" s="137"/>
      <c r="Q136" s="77" t="e">
        <f>AVERAGE(K136,M136,O136)</f>
        <v>#DIV/0!</v>
      </c>
      <c r="R136" s="13"/>
      <c r="S136" s="13" t="s">
        <v>17</v>
      </c>
      <c r="U136" s="62"/>
      <c r="V136" s="103">
        <f>COUNT(S140:S148)</f>
        <v>9</v>
      </c>
      <c r="Y136" s="110"/>
      <c r="Z136" s="110"/>
    </row>
    <row r="137" spans="1:26" x14ac:dyDescent="0.2">
      <c r="A137" s="84"/>
      <c r="E137" s="69"/>
      <c r="F137" s="69"/>
      <c r="G137" s="69"/>
      <c r="H137" s="69"/>
      <c r="I137" s="69"/>
      <c r="K137" s="13"/>
      <c r="M137"/>
      <c r="O137"/>
      <c r="Q137"/>
      <c r="R137" s="13"/>
      <c r="V137" s="63"/>
      <c r="Y137" s="109"/>
      <c r="Z137" s="109"/>
    </row>
    <row r="138" spans="1:26" x14ac:dyDescent="0.2">
      <c r="A138" s="84"/>
      <c r="B138" s="89"/>
      <c r="C138" s="89"/>
      <c r="D138" s="89"/>
      <c r="K138" s="67" t="s">
        <v>38</v>
      </c>
      <c r="L138" s="33"/>
      <c r="M138" s="67" t="s">
        <v>38</v>
      </c>
      <c r="N138" s="8"/>
      <c r="O138" s="152" t="s">
        <v>36</v>
      </c>
      <c r="P138" s="8"/>
      <c r="S138" s="112" t="s">
        <v>37</v>
      </c>
      <c r="U138" s="152" t="s">
        <v>41</v>
      </c>
      <c r="W138" s="152" t="s">
        <v>43</v>
      </c>
      <c r="Y138" s="110"/>
      <c r="Z138" s="110"/>
    </row>
    <row r="139" spans="1:26" ht="13.5" thickBot="1" x14ac:dyDescent="0.25">
      <c r="A139" s="113" t="s">
        <v>15</v>
      </c>
      <c r="B139" s="114" t="s">
        <v>18</v>
      </c>
      <c r="C139" s="114" t="s">
        <v>19</v>
      </c>
      <c r="D139" s="114" t="s">
        <v>20</v>
      </c>
      <c r="E139" s="113" t="s">
        <v>10</v>
      </c>
      <c r="F139" s="10"/>
      <c r="G139" s="10"/>
      <c r="H139" s="66" t="s">
        <v>24</v>
      </c>
      <c r="I139" s="66" t="s">
        <v>25</v>
      </c>
      <c r="K139" s="68" t="s">
        <v>40</v>
      </c>
      <c r="L139" s="32"/>
      <c r="M139" s="68" t="s">
        <v>40</v>
      </c>
      <c r="O139" s="153"/>
      <c r="R139" s="58"/>
      <c r="S139" s="140">
        <v>8</v>
      </c>
      <c r="T139" s="58"/>
      <c r="U139" s="153"/>
      <c r="V139" s="58"/>
      <c r="W139" s="153"/>
      <c r="Y139" s="109"/>
      <c r="Z139" s="109"/>
    </row>
    <row r="140" spans="1:26" ht="13.5" thickTop="1" x14ac:dyDescent="0.2">
      <c r="A140" s="145"/>
      <c r="B140" s="146"/>
      <c r="C140" s="146"/>
      <c r="D140" s="146"/>
      <c r="E140" s="116"/>
      <c r="F140" s="70"/>
      <c r="G140" s="70"/>
      <c r="H140" s="147">
        <v>286</v>
      </c>
      <c r="I140" s="19">
        <v>201</v>
      </c>
      <c r="J140" s="16"/>
      <c r="K140" s="76">
        <v>564598.69999999972</v>
      </c>
      <c r="L140" s="16"/>
      <c r="M140" s="107">
        <f>K140+O140</f>
        <v>564709.2999999997</v>
      </c>
      <c r="N140" s="16"/>
      <c r="O140" s="118">
        <v>110.6</v>
      </c>
      <c r="P140" s="16"/>
      <c r="R140" s="58"/>
      <c r="S140" s="64">
        <f>+S139</f>
        <v>8</v>
      </c>
      <c r="T140" s="58"/>
      <c r="U140" s="57">
        <f t="shared" ref="U140:U148" si="12">O140/(H140*60*S140)*100000</f>
        <v>80.565268065268057</v>
      </c>
      <c r="V140" s="58"/>
      <c r="W140" s="141"/>
      <c r="Y140" s="109"/>
      <c r="Z140" s="109"/>
    </row>
    <row r="141" spans="1:26" x14ac:dyDescent="0.2">
      <c r="A141" s="115"/>
      <c r="B141" s="12"/>
      <c r="C141" s="12"/>
      <c r="D141" s="12"/>
      <c r="E141" s="116"/>
      <c r="F141" s="12"/>
      <c r="G141" s="12"/>
      <c r="H141" s="147">
        <v>271</v>
      </c>
      <c r="I141" s="19">
        <v>202</v>
      </c>
      <c r="J141" s="16"/>
      <c r="K141" s="76">
        <v>655334.40000000014</v>
      </c>
      <c r="L141" s="16"/>
      <c r="M141" s="107">
        <f t="shared" ref="M141:M148" si="13">K141+O141</f>
        <v>655414.20000000019</v>
      </c>
      <c r="N141" s="16"/>
      <c r="O141" s="118">
        <v>79.8</v>
      </c>
      <c r="P141" s="16"/>
      <c r="R141" s="58"/>
      <c r="S141" s="64">
        <f t="shared" ref="S141:S146" si="14">+S140</f>
        <v>8</v>
      </c>
      <c r="T141" s="58"/>
      <c r="U141" s="57">
        <f t="shared" si="12"/>
        <v>61.34686346863468</v>
      </c>
      <c r="V141" s="58"/>
      <c r="W141" s="141"/>
      <c r="Y141" s="109"/>
      <c r="Z141" s="109"/>
    </row>
    <row r="142" spans="1:26" x14ac:dyDescent="0.2">
      <c r="A142" s="115"/>
      <c r="B142" s="12"/>
      <c r="C142" s="12"/>
      <c r="D142" s="12"/>
      <c r="E142" s="116"/>
      <c r="F142" s="12"/>
      <c r="G142" s="12"/>
      <c r="H142" s="147">
        <v>287</v>
      </c>
      <c r="I142" s="19">
        <v>203</v>
      </c>
      <c r="J142" s="16"/>
      <c r="K142" s="76">
        <v>565184.29999999981</v>
      </c>
      <c r="L142" s="16"/>
      <c r="M142" s="107">
        <f t="shared" si="13"/>
        <v>565310.29999999981</v>
      </c>
      <c r="N142" s="16"/>
      <c r="O142" s="118">
        <v>126</v>
      </c>
      <c r="P142" s="16"/>
      <c r="R142" s="58"/>
      <c r="S142" s="64">
        <f t="shared" si="14"/>
        <v>8</v>
      </c>
      <c r="T142" s="58"/>
      <c r="U142" s="57">
        <f t="shared" si="12"/>
        <v>91.463414634146346</v>
      </c>
      <c r="V142" s="58"/>
      <c r="W142" s="141"/>
      <c r="Y142" s="110"/>
      <c r="Z142" s="110"/>
    </row>
    <row r="143" spans="1:26" x14ac:dyDescent="0.2">
      <c r="A143" s="115"/>
      <c r="B143" s="12"/>
      <c r="C143" s="12"/>
      <c r="D143" s="12"/>
      <c r="E143" s="116"/>
      <c r="F143" s="12"/>
      <c r="G143" s="12"/>
      <c r="H143" s="147">
        <v>302</v>
      </c>
      <c r="I143" s="19">
        <v>204</v>
      </c>
      <c r="J143" s="16"/>
      <c r="K143" s="76">
        <v>574024.69999999949</v>
      </c>
      <c r="L143" s="16"/>
      <c r="M143" s="107">
        <f t="shared" si="13"/>
        <v>574133.79999999946</v>
      </c>
      <c r="N143" s="16"/>
      <c r="O143" s="118">
        <v>109.1</v>
      </c>
      <c r="P143" s="16"/>
      <c r="R143" s="58"/>
      <c r="S143" s="64">
        <f t="shared" si="14"/>
        <v>8</v>
      </c>
      <c r="T143" s="58"/>
      <c r="U143" s="57">
        <f t="shared" si="12"/>
        <v>75.262141280353205</v>
      </c>
      <c r="V143" s="58"/>
      <c r="W143" s="141"/>
      <c r="Y143" s="109"/>
      <c r="Z143" s="109"/>
    </row>
    <row r="144" spans="1:26" x14ac:dyDescent="0.2">
      <c r="A144" s="115"/>
      <c r="B144" s="12"/>
      <c r="C144" s="12"/>
      <c r="D144" s="12"/>
      <c r="E144" s="116"/>
      <c r="F144" s="12"/>
      <c r="G144" s="12"/>
      <c r="H144" s="147">
        <v>294</v>
      </c>
      <c r="I144" s="19">
        <v>205</v>
      </c>
      <c r="J144" s="16"/>
      <c r="K144" s="76">
        <v>569351.2999999997</v>
      </c>
      <c r="L144" s="16"/>
      <c r="M144" s="107">
        <f t="shared" si="13"/>
        <v>569460.2999999997</v>
      </c>
      <c r="N144" s="16"/>
      <c r="O144" s="118">
        <v>109</v>
      </c>
      <c r="P144" s="16"/>
      <c r="R144" s="58"/>
      <c r="S144" s="64">
        <f t="shared" si="14"/>
        <v>8</v>
      </c>
      <c r="T144" s="58"/>
      <c r="U144" s="57">
        <f t="shared" si="12"/>
        <v>77.239229024943313</v>
      </c>
      <c r="V144" s="58"/>
      <c r="W144" s="141"/>
      <c r="Y144" s="110"/>
      <c r="Z144" s="110"/>
    </row>
    <row r="145" spans="1:26" x14ac:dyDescent="0.2">
      <c r="A145" s="115"/>
      <c r="B145" s="12"/>
      <c r="C145" s="12"/>
      <c r="D145" s="12"/>
      <c r="E145" s="116"/>
      <c r="F145" s="12"/>
      <c r="G145" s="12"/>
      <c r="H145" s="147">
        <v>303</v>
      </c>
      <c r="I145" s="19">
        <v>206</v>
      </c>
      <c r="J145" s="16"/>
      <c r="K145" s="76">
        <v>600399.99999999953</v>
      </c>
      <c r="L145" s="16"/>
      <c r="M145" s="107">
        <f t="shared" si="13"/>
        <v>600484.99999999953</v>
      </c>
      <c r="N145" s="16"/>
      <c r="O145" s="118">
        <v>85</v>
      </c>
      <c r="P145" s="16"/>
      <c r="R145" s="58"/>
      <c r="S145" s="64">
        <f t="shared" si="14"/>
        <v>8</v>
      </c>
      <c r="T145" s="58"/>
      <c r="U145" s="57">
        <f t="shared" si="12"/>
        <v>58.443344334433441</v>
      </c>
      <c r="V145" s="58"/>
      <c r="W145" s="141"/>
      <c r="Y145" s="109"/>
      <c r="Z145" s="109"/>
    </row>
    <row r="146" spans="1:26" x14ac:dyDescent="0.2">
      <c r="A146" s="115"/>
      <c r="B146" s="12"/>
      <c r="C146" s="12"/>
      <c r="D146" s="12"/>
      <c r="E146" s="116"/>
      <c r="F146" s="12"/>
      <c r="G146" s="12"/>
      <c r="H146" s="147">
        <v>300</v>
      </c>
      <c r="I146" s="19">
        <v>213</v>
      </c>
      <c r="J146" s="16"/>
      <c r="K146" s="76">
        <v>555001.33999999973</v>
      </c>
      <c r="L146" s="16"/>
      <c r="M146" s="107">
        <f t="shared" si="13"/>
        <v>555101.33999999973</v>
      </c>
      <c r="N146" s="16"/>
      <c r="O146" s="118">
        <v>100</v>
      </c>
      <c r="P146" s="16"/>
      <c r="R146" s="58"/>
      <c r="S146" s="64">
        <f t="shared" si="14"/>
        <v>8</v>
      </c>
      <c r="T146" s="58"/>
      <c r="U146" s="57">
        <f t="shared" si="12"/>
        <v>69.444444444444443</v>
      </c>
      <c r="V146" s="58"/>
      <c r="W146" s="141"/>
      <c r="Y146" s="109"/>
      <c r="Z146" s="109"/>
    </row>
    <row r="147" spans="1:26" x14ac:dyDescent="0.2">
      <c r="A147" s="115"/>
      <c r="B147" s="12"/>
      <c r="C147" s="12"/>
      <c r="D147" s="12"/>
      <c r="E147" s="116"/>
      <c r="F147" s="12"/>
      <c r="G147" s="12"/>
      <c r="H147" s="147">
        <v>305</v>
      </c>
      <c r="I147" s="19">
        <v>214</v>
      </c>
      <c r="J147" s="16"/>
      <c r="K147" s="76">
        <v>573058.59999999928</v>
      </c>
      <c r="L147" s="16"/>
      <c r="M147" s="107">
        <f t="shared" si="13"/>
        <v>573111.59999999928</v>
      </c>
      <c r="N147" s="16"/>
      <c r="O147" s="118">
        <v>53</v>
      </c>
      <c r="P147" s="16"/>
      <c r="R147" s="58"/>
      <c r="S147" s="64">
        <v>3</v>
      </c>
      <c r="T147" s="58"/>
      <c r="U147" s="57">
        <f t="shared" si="12"/>
        <v>96.539162112932601</v>
      </c>
      <c r="V147" s="58"/>
      <c r="W147" s="11"/>
      <c r="Y147" s="110"/>
      <c r="Z147" s="110"/>
    </row>
    <row r="148" spans="1:26" x14ac:dyDescent="0.2">
      <c r="A148" s="115"/>
      <c r="B148" s="12"/>
      <c r="C148" s="12"/>
      <c r="D148" s="12"/>
      <c r="E148" s="116"/>
      <c r="F148" s="12"/>
      <c r="G148" s="12"/>
      <c r="H148" s="117">
        <v>310</v>
      </c>
      <c r="I148" s="19">
        <v>215</v>
      </c>
      <c r="J148" s="16"/>
      <c r="K148" s="76">
        <v>609053.39999999967</v>
      </c>
      <c r="L148" s="16"/>
      <c r="M148" s="107">
        <f t="shared" si="13"/>
        <v>609170.39999999967</v>
      </c>
      <c r="N148" s="16"/>
      <c r="O148" s="118">
        <v>117</v>
      </c>
      <c r="P148" s="16"/>
      <c r="R148" s="58"/>
      <c r="S148" s="64">
        <f>+S139</f>
        <v>8</v>
      </c>
      <c r="T148" s="58"/>
      <c r="U148" s="57">
        <f t="shared" si="12"/>
        <v>78.629032258064512</v>
      </c>
      <c r="V148" s="58"/>
      <c r="Y148" s="109"/>
      <c r="Z148" s="109"/>
    </row>
    <row r="149" spans="1:26" ht="13.5" thickBot="1" x14ac:dyDescent="0.25">
      <c r="R149" s="58"/>
      <c r="S149" s="7"/>
      <c r="T149" s="7"/>
      <c r="U149" s="7"/>
      <c r="V149" s="58"/>
      <c r="W149" s="58"/>
      <c r="Y149" s="110"/>
      <c r="Z149" s="110"/>
    </row>
    <row r="150" spans="1:26" ht="13.5" thickBot="1" x14ac:dyDescent="0.25">
      <c r="A150" s="8"/>
      <c r="H150" s="8"/>
      <c r="I150" s="151"/>
      <c r="J150" s="151"/>
      <c r="R150" s="58"/>
      <c r="S150" s="58"/>
      <c r="T150" s="58"/>
      <c r="U150" s="15">
        <f>AVERAGE(U140:U148)</f>
        <v>76.548099958135623</v>
      </c>
      <c r="V150" s="58"/>
      <c r="W150" s="15" t="e">
        <f>AVERAGE(W140:W147)</f>
        <v>#DIV/0!</v>
      </c>
      <c r="Y150" s="109"/>
      <c r="Z150" s="109"/>
    </row>
    <row r="151" spans="1:26" x14ac:dyDescent="0.2">
      <c r="A151" s="8"/>
      <c r="H151" s="8"/>
      <c r="I151" s="100"/>
      <c r="J151" s="100"/>
      <c r="S151" s="30"/>
      <c r="T151" s="30"/>
      <c r="U151" s="30"/>
      <c r="V151" s="30"/>
    </row>
    <row r="152" spans="1:26" ht="13.5" thickBot="1" x14ac:dyDescent="0.25">
      <c r="A152" s="8"/>
      <c r="B152" s="104"/>
      <c r="C152" s="104"/>
      <c r="D152" s="104"/>
      <c r="E152" s="104"/>
      <c r="F152" s="104"/>
      <c r="G152" s="89" t="s">
        <v>45</v>
      </c>
      <c r="H152" s="89" t="s">
        <v>46</v>
      </c>
      <c r="I152" s="104"/>
      <c r="J152" s="100"/>
      <c r="S152" s="30"/>
      <c r="T152" s="30"/>
      <c r="U152" s="30"/>
      <c r="V152" s="30"/>
      <c r="Y152" s="109"/>
      <c r="Z152" s="109"/>
    </row>
    <row r="153" spans="1:26" ht="13.5" thickBot="1" x14ac:dyDescent="0.25">
      <c r="A153" s="148" t="s">
        <v>42</v>
      </c>
      <c r="B153" s="23" t="s">
        <v>29</v>
      </c>
      <c r="C153" s="24"/>
      <c r="D153" s="24"/>
      <c r="E153" s="24"/>
      <c r="F153" s="24"/>
      <c r="G153" s="90">
        <f>$G$31</f>
        <v>20</v>
      </c>
      <c r="H153" s="91">
        <f>$H$31</f>
        <v>29</v>
      </c>
      <c r="K153" s="136"/>
      <c r="M153" s="136"/>
      <c r="O153" s="136"/>
      <c r="Q153" s="77" t="e">
        <f>AVERAGE(K153,M153,O153)</f>
        <v>#DIV/0!</v>
      </c>
      <c r="R153" s="13"/>
      <c r="V153" s="14">
        <f>AVERAGE(S158:S179)</f>
        <v>7.3181818181818183</v>
      </c>
      <c r="Y153" s="109"/>
      <c r="Z153" s="109"/>
    </row>
    <row r="154" spans="1:26" ht="13.5" thickBot="1" x14ac:dyDescent="0.25">
      <c r="A154" s="148">
        <v>300</v>
      </c>
      <c r="B154" s="21" t="s">
        <v>16</v>
      </c>
      <c r="C154" s="22"/>
      <c r="D154" s="22"/>
      <c r="E154" s="92"/>
      <c r="F154" s="92"/>
      <c r="G154" s="93">
        <f>$G$32</f>
        <v>60</v>
      </c>
      <c r="H154" s="94">
        <f>$H$32</f>
        <v>75</v>
      </c>
      <c r="I154" s="69"/>
      <c r="J154" s="69"/>
      <c r="K154" s="137"/>
      <c r="M154" s="137"/>
      <c r="O154" s="137"/>
      <c r="Q154" s="77" t="e">
        <f>AVERAGE(K154,M154,O154)</f>
        <v>#DIV/0!</v>
      </c>
      <c r="R154" s="13"/>
      <c r="S154" s="13" t="s">
        <v>17</v>
      </c>
      <c r="U154" s="62"/>
      <c r="V154" s="103">
        <f>COUNT(S158:S179)</f>
        <v>22</v>
      </c>
      <c r="Y154" s="110"/>
      <c r="Z154" s="110"/>
    </row>
    <row r="155" spans="1:26" x14ac:dyDescent="0.2">
      <c r="E155" s="69"/>
      <c r="F155" s="69"/>
      <c r="G155" s="69"/>
      <c r="H155" s="13"/>
      <c r="K155" s="13"/>
      <c r="M155"/>
      <c r="O155"/>
      <c r="Q155"/>
      <c r="R155" s="13"/>
      <c r="V155" s="63"/>
      <c r="Y155" s="109"/>
      <c r="Z155" s="109"/>
    </row>
    <row r="156" spans="1:26" x14ac:dyDescent="0.2">
      <c r="A156" s="148"/>
      <c r="B156" s="89"/>
      <c r="C156" s="89"/>
      <c r="D156" s="89"/>
      <c r="K156" s="67" t="s">
        <v>38</v>
      </c>
      <c r="L156" s="33"/>
      <c r="M156" s="67" t="s">
        <v>38</v>
      </c>
      <c r="N156" s="8"/>
      <c r="O156" s="152" t="s">
        <v>36</v>
      </c>
      <c r="P156" s="8"/>
      <c r="S156" s="112" t="s">
        <v>37</v>
      </c>
      <c r="U156" s="152" t="s">
        <v>41</v>
      </c>
      <c r="Y156" s="109"/>
      <c r="Z156" s="109"/>
    </row>
    <row r="157" spans="1:26" ht="13.5" thickBot="1" x14ac:dyDescent="0.25">
      <c r="A157" s="113" t="s">
        <v>15</v>
      </c>
      <c r="B157" s="114" t="s">
        <v>18</v>
      </c>
      <c r="C157" s="114" t="s">
        <v>19</v>
      </c>
      <c r="D157" s="114" t="s">
        <v>20</v>
      </c>
      <c r="E157" s="113" t="s">
        <v>10</v>
      </c>
      <c r="F157" s="10"/>
      <c r="G157" s="10"/>
      <c r="H157" s="66" t="s">
        <v>24</v>
      </c>
      <c r="I157" s="66" t="s">
        <v>25</v>
      </c>
      <c r="K157" s="68" t="s">
        <v>40</v>
      </c>
      <c r="L157" s="32"/>
      <c r="M157" s="68" t="s">
        <v>40</v>
      </c>
      <c r="O157" s="153"/>
      <c r="R157" s="58"/>
      <c r="S157" s="140">
        <v>8</v>
      </c>
      <c r="T157" s="58"/>
      <c r="U157" s="153"/>
      <c r="V157" s="58"/>
      <c r="Y157" s="109"/>
      <c r="Z157" s="109"/>
    </row>
    <row r="158" spans="1:26" ht="13.5" thickTop="1" x14ac:dyDescent="0.2">
      <c r="A158" s="145"/>
      <c r="B158" s="146"/>
      <c r="C158" s="146"/>
      <c r="D158" s="146"/>
      <c r="E158" s="116"/>
      <c r="F158" s="70"/>
      <c r="G158" s="70"/>
      <c r="H158" s="117">
        <v>400</v>
      </c>
      <c r="I158" s="19">
        <v>299</v>
      </c>
      <c r="J158" s="16"/>
      <c r="K158" s="76">
        <v>362468.6</v>
      </c>
      <c r="L158" s="16"/>
      <c r="M158" s="107">
        <f t="shared" ref="M158:M179" si="15">K158+O158</f>
        <v>362606.6</v>
      </c>
      <c r="N158" s="16"/>
      <c r="O158" s="118">
        <v>138</v>
      </c>
      <c r="P158" s="16"/>
      <c r="Q158" s="16"/>
      <c r="R158" s="16"/>
      <c r="S158" s="64">
        <f t="shared" ref="S158:S179" si="16">+S157</f>
        <v>8</v>
      </c>
      <c r="T158" s="16"/>
      <c r="U158" s="57">
        <f t="shared" ref="U158:U179" si="17">O158/(H158*60*S158)*100000</f>
        <v>71.875</v>
      </c>
      <c r="V158" s="58"/>
      <c r="Y158" s="109"/>
      <c r="Z158" s="109"/>
    </row>
    <row r="159" spans="1:26" x14ac:dyDescent="0.2">
      <c r="A159" s="145"/>
      <c r="B159" s="146"/>
      <c r="C159" s="146"/>
      <c r="D159" s="146"/>
      <c r="E159" s="116"/>
      <c r="F159" s="70"/>
      <c r="G159" s="70"/>
      <c r="H159" s="117">
        <v>280</v>
      </c>
      <c r="I159" s="19">
        <v>300</v>
      </c>
      <c r="J159" s="16"/>
      <c r="K159" s="76">
        <v>346755</v>
      </c>
      <c r="L159" s="16"/>
      <c r="M159" s="107">
        <f t="shared" si="15"/>
        <v>346885</v>
      </c>
      <c r="N159" s="16"/>
      <c r="O159" s="118">
        <v>130</v>
      </c>
      <c r="P159" s="16"/>
      <c r="Q159" s="16"/>
      <c r="R159" s="16"/>
      <c r="S159" s="64">
        <f t="shared" si="16"/>
        <v>8</v>
      </c>
      <c r="T159" s="16"/>
      <c r="U159" s="57">
        <f t="shared" si="17"/>
        <v>96.726190476190482</v>
      </c>
      <c r="V159" s="58"/>
      <c r="Y159" s="109"/>
      <c r="Z159" s="109"/>
    </row>
    <row r="160" spans="1:26" x14ac:dyDescent="0.2">
      <c r="A160" s="145"/>
      <c r="B160" s="146"/>
      <c r="C160" s="146"/>
      <c r="D160" s="146"/>
      <c r="E160" s="116"/>
      <c r="F160" s="70"/>
      <c r="G160" s="70"/>
      <c r="H160" s="117">
        <v>380</v>
      </c>
      <c r="I160" s="19">
        <v>301</v>
      </c>
      <c r="J160" s="16"/>
      <c r="K160" s="76">
        <v>375943.3</v>
      </c>
      <c r="L160" s="16"/>
      <c r="M160" s="107">
        <f t="shared" si="15"/>
        <v>376084.3</v>
      </c>
      <c r="N160" s="16"/>
      <c r="O160" s="118">
        <v>141</v>
      </c>
      <c r="P160" s="16"/>
      <c r="Q160" s="16"/>
      <c r="R160" s="16"/>
      <c r="S160" s="64">
        <f t="shared" si="16"/>
        <v>8</v>
      </c>
      <c r="T160" s="16"/>
      <c r="U160" s="57">
        <f t="shared" si="17"/>
        <v>77.30263157894737</v>
      </c>
      <c r="V160" s="58"/>
      <c r="Y160" s="109"/>
      <c r="Z160" s="109"/>
    </row>
    <row r="161" spans="1:26" x14ac:dyDescent="0.2">
      <c r="A161" s="145"/>
      <c r="B161" s="146"/>
      <c r="C161" s="146"/>
      <c r="D161" s="146"/>
      <c r="E161" s="116"/>
      <c r="F161" s="70"/>
      <c r="G161" s="70"/>
      <c r="H161" s="117">
        <v>350</v>
      </c>
      <c r="I161" s="19">
        <v>302</v>
      </c>
      <c r="J161" s="16"/>
      <c r="K161" s="76">
        <v>380562</v>
      </c>
      <c r="L161" s="16"/>
      <c r="M161" s="107">
        <f t="shared" si="15"/>
        <v>380700</v>
      </c>
      <c r="N161" s="16"/>
      <c r="O161" s="118">
        <v>138</v>
      </c>
      <c r="P161" s="16"/>
      <c r="Q161" s="16"/>
      <c r="R161" s="16"/>
      <c r="S161" s="64">
        <f t="shared" si="16"/>
        <v>8</v>
      </c>
      <c r="T161" s="16"/>
      <c r="U161" s="57">
        <f t="shared" si="17"/>
        <v>82.142857142857153</v>
      </c>
      <c r="V161" s="58"/>
      <c r="Y161" s="109"/>
      <c r="Z161" s="109"/>
    </row>
    <row r="162" spans="1:26" x14ac:dyDescent="0.2">
      <c r="A162" s="145"/>
      <c r="B162" s="146"/>
      <c r="C162" s="146"/>
      <c r="D162" s="146"/>
      <c r="E162" s="116"/>
      <c r="F162" s="70"/>
      <c r="G162" s="70"/>
      <c r="H162" s="117">
        <v>320</v>
      </c>
      <c r="I162" s="19">
        <v>303</v>
      </c>
      <c r="J162" s="16"/>
      <c r="K162" s="76">
        <v>375647.5</v>
      </c>
      <c r="L162" s="16"/>
      <c r="M162" s="107">
        <f t="shared" si="15"/>
        <v>375797.5</v>
      </c>
      <c r="N162" s="16"/>
      <c r="O162" s="118">
        <v>150</v>
      </c>
      <c r="P162" s="16"/>
      <c r="Q162" s="16"/>
      <c r="R162" s="16"/>
      <c r="S162" s="64">
        <f t="shared" si="16"/>
        <v>8</v>
      </c>
      <c r="T162" s="16"/>
      <c r="U162" s="57">
        <f t="shared" si="17"/>
        <v>97.65625</v>
      </c>
      <c r="V162" s="58"/>
      <c r="Y162" s="109"/>
      <c r="Z162" s="109"/>
    </row>
    <row r="163" spans="1:26" x14ac:dyDescent="0.2">
      <c r="A163" s="145"/>
      <c r="B163" s="146"/>
      <c r="C163" s="146"/>
      <c r="D163" s="146"/>
      <c r="E163" s="116"/>
      <c r="F163" s="70"/>
      <c r="G163" s="70"/>
      <c r="H163" s="117">
        <v>335</v>
      </c>
      <c r="I163" s="19">
        <v>304</v>
      </c>
      <c r="J163" s="16"/>
      <c r="K163" s="76">
        <v>377845.1</v>
      </c>
      <c r="L163" s="16"/>
      <c r="M163" s="107">
        <f t="shared" si="15"/>
        <v>377975.1</v>
      </c>
      <c r="N163" s="16"/>
      <c r="O163" s="118">
        <v>130</v>
      </c>
      <c r="P163" s="16"/>
      <c r="Q163" s="16"/>
      <c r="R163" s="16"/>
      <c r="S163" s="64">
        <f t="shared" si="16"/>
        <v>8</v>
      </c>
      <c r="T163" s="16"/>
      <c r="U163" s="57">
        <f t="shared" si="17"/>
        <v>80.845771144278601</v>
      </c>
      <c r="V163" s="58"/>
      <c r="Y163" s="109"/>
      <c r="Z163" s="109"/>
    </row>
    <row r="164" spans="1:26" x14ac:dyDescent="0.2">
      <c r="A164" s="145"/>
      <c r="B164" s="146"/>
      <c r="C164" s="146"/>
      <c r="D164" s="146"/>
      <c r="E164" s="116"/>
      <c r="F164" s="70"/>
      <c r="G164" s="70"/>
      <c r="H164" s="117">
        <v>302</v>
      </c>
      <c r="I164" s="19">
        <v>305</v>
      </c>
      <c r="J164" s="16"/>
      <c r="K164" s="76">
        <v>594605.7999999997</v>
      </c>
      <c r="L164" s="16"/>
      <c r="M164" s="107">
        <f t="shared" si="15"/>
        <v>594725.7999999997</v>
      </c>
      <c r="N164" s="16"/>
      <c r="O164" s="118">
        <v>120</v>
      </c>
      <c r="P164" s="16"/>
      <c r="Q164" s="16"/>
      <c r="R164" s="16"/>
      <c r="S164" s="64">
        <f t="shared" si="16"/>
        <v>8</v>
      </c>
      <c r="T164" s="16"/>
      <c r="U164" s="57">
        <f t="shared" si="17"/>
        <v>82.78145695364239</v>
      </c>
      <c r="V164" s="58"/>
      <c r="Y164" s="109"/>
      <c r="Z164" s="109"/>
    </row>
    <row r="165" spans="1:26" x14ac:dyDescent="0.2">
      <c r="A165" s="115"/>
      <c r="B165" s="12"/>
      <c r="C165" s="12"/>
      <c r="D165" s="12"/>
      <c r="E165" s="116"/>
      <c r="F165" s="12"/>
      <c r="G165" s="12"/>
      <c r="H165" s="117">
        <v>302</v>
      </c>
      <c r="I165" s="19">
        <v>306</v>
      </c>
      <c r="J165" s="16"/>
      <c r="K165" s="76">
        <v>570661.7999999997</v>
      </c>
      <c r="L165" s="16"/>
      <c r="M165" s="107">
        <f t="shared" si="15"/>
        <v>570774.7999999997</v>
      </c>
      <c r="N165" s="16"/>
      <c r="O165" s="118">
        <v>113</v>
      </c>
      <c r="P165" s="16"/>
      <c r="Q165" s="16"/>
      <c r="R165" s="16"/>
      <c r="S165" s="64">
        <f t="shared" si="16"/>
        <v>8</v>
      </c>
      <c r="T165" s="16"/>
      <c r="U165" s="57">
        <f t="shared" si="17"/>
        <v>77.952538631346584</v>
      </c>
      <c r="V165" s="58"/>
      <c r="Y165" s="109"/>
      <c r="Z165" s="109"/>
    </row>
    <row r="166" spans="1:26" x14ac:dyDescent="0.2">
      <c r="A166" s="115"/>
      <c r="B166" s="12"/>
      <c r="C166" s="12"/>
      <c r="D166" s="12"/>
      <c r="E166" s="116"/>
      <c r="F166" s="12"/>
      <c r="G166" s="12"/>
      <c r="H166" s="117">
        <v>304</v>
      </c>
      <c r="I166" s="19">
        <v>307</v>
      </c>
      <c r="J166" s="16"/>
      <c r="K166" s="76">
        <v>618382.29999999946</v>
      </c>
      <c r="L166" s="16"/>
      <c r="M166" s="107">
        <f t="shared" si="15"/>
        <v>618510.29999999946</v>
      </c>
      <c r="N166" s="16"/>
      <c r="O166" s="118">
        <v>128</v>
      </c>
      <c r="P166" s="16"/>
      <c r="Q166" s="16"/>
      <c r="R166" s="16"/>
      <c r="S166" s="64">
        <f t="shared" si="16"/>
        <v>8</v>
      </c>
      <c r="T166" s="16"/>
      <c r="U166" s="57">
        <f t="shared" si="17"/>
        <v>87.719298245614041</v>
      </c>
      <c r="V166" s="58"/>
      <c r="Y166" s="109"/>
      <c r="Z166" s="109"/>
    </row>
    <row r="167" spans="1:26" x14ac:dyDescent="0.2">
      <c r="A167" s="115"/>
      <c r="B167" s="12"/>
      <c r="C167" s="12"/>
      <c r="D167" s="12"/>
      <c r="E167" s="116"/>
      <c r="F167" s="12"/>
      <c r="G167" s="12"/>
      <c r="H167" s="117">
        <v>285</v>
      </c>
      <c r="I167" s="19">
        <v>308</v>
      </c>
      <c r="J167" s="16"/>
      <c r="K167" s="76">
        <v>585161.89999999909</v>
      </c>
      <c r="L167" s="16"/>
      <c r="M167" s="107">
        <f t="shared" si="15"/>
        <v>585269.89999999909</v>
      </c>
      <c r="N167" s="16"/>
      <c r="O167" s="118">
        <v>108</v>
      </c>
      <c r="P167" s="16"/>
      <c r="Q167" s="16"/>
      <c r="R167" s="16"/>
      <c r="S167" s="64">
        <f t="shared" si="16"/>
        <v>8</v>
      </c>
      <c r="T167" s="16"/>
      <c r="U167" s="57">
        <f t="shared" si="17"/>
        <v>78.94736842105263</v>
      </c>
      <c r="V167" s="58"/>
      <c r="Y167" s="109"/>
      <c r="Z167" s="109"/>
    </row>
    <row r="168" spans="1:26" x14ac:dyDescent="0.2">
      <c r="A168" s="115"/>
      <c r="B168" s="12"/>
      <c r="C168" s="12"/>
      <c r="D168" s="12"/>
      <c r="E168" s="116"/>
      <c r="F168" s="12"/>
      <c r="G168" s="12"/>
      <c r="H168" s="117">
        <v>300</v>
      </c>
      <c r="I168" s="19">
        <v>309</v>
      </c>
      <c r="J168" s="16"/>
      <c r="K168" s="76">
        <v>581648.5</v>
      </c>
      <c r="L168" s="16"/>
      <c r="M168" s="107">
        <f t="shared" si="15"/>
        <v>581759.5</v>
      </c>
      <c r="N168" s="16"/>
      <c r="O168" s="118">
        <v>111</v>
      </c>
      <c r="P168" s="16"/>
      <c r="Q168" s="16"/>
      <c r="R168" s="16"/>
      <c r="S168" s="64">
        <f t="shared" si="16"/>
        <v>8</v>
      </c>
      <c r="T168" s="16"/>
      <c r="U168" s="57">
        <f t="shared" si="17"/>
        <v>77.083333333333329</v>
      </c>
      <c r="V168" s="58"/>
      <c r="Y168" s="109"/>
      <c r="Z168" s="109"/>
    </row>
    <row r="169" spans="1:26" x14ac:dyDescent="0.2">
      <c r="A169" s="115"/>
      <c r="B169" s="12"/>
      <c r="C169" s="12"/>
      <c r="D169" s="12"/>
      <c r="E169" s="116"/>
      <c r="F169" s="12"/>
      <c r="G169" s="12"/>
      <c r="H169" s="117">
        <v>308</v>
      </c>
      <c r="I169" s="19">
        <v>310</v>
      </c>
      <c r="J169" s="16"/>
      <c r="K169" s="76">
        <v>553548.99999999977</v>
      </c>
      <c r="L169" s="16"/>
      <c r="M169" s="107">
        <f t="shared" si="15"/>
        <v>553577.99999999977</v>
      </c>
      <c r="N169" s="16"/>
      <c r="O169" s="118">
        <v>29</v>
      </c>
      <c r="P169" s="16"/>
      <c r="Q169" s="16"/>
      <c r="R169" s="16"/>
      <c r="S169" s="64">
        <v>2</v>
      </c>
      <c r="T169" s="16"/>
      <c r="U169" s="57">
        <f t="shared" si="17"/>
        <v>78.463203463203456</v>
      </c>
      <c r="V169" s="58"/>
      <c r="Y169" s="109"/>
      <c r="Z169" s="109"/>
    </row>
    <row r="170" spans="1:26" x14ac:dyDescent="0.2">
      <c r="A170" s="115"/>
      <c r="B170" s="12"/>
      <c r="C170" s="12"/>
      <c r="D170" s="12"/>
      <c r="E170" s="116"/>
      <c r="F170" s="12"/>
      <c r="G170" s="12"/>
      <c r="H170" s="117">
        <v>330</v>
      </c>
      <c r="I170" s="19">
        <v>311</v>
      </c>
      <c r="J170" s="16"/>
      <c r="K170" s="76">
        <v>613204.60000000009</v>
      </c>
      <c r="L170" s="16"/>
      <c r="M170" s="107">
        <f t="shared" si="15"/>
        <v>613327.60000000009</v>
      </c>
      <c r="N170" s="16"/>
      <c r="O170" s="118">
        <v>123</v>
      </c>
      <c r="P170" s="16"/>
      <c r="Q170" s="16"/>
      <c r="R170" s="16"/>
      <c r="S170" s="64">
        <f>+S157</f>
        <v>8</v>
      </c>
      <c r="T170" s="16"/>
      <c r="U170" s="57">
        <f t="shared" si="17"/>
        <v>77.651515151515156</v>
      </c>
      <c r="V170" s="58"/>
      <c r="Y170" s="109"/>
      <c r="Z170" s="109"/>
    </row>
    <row r="171" spans="1:26" x14ac:dyDescent="0.2">
      <c r="A171" s="115"/>
      <c r="B171" s="12"/>
      <c r="C171" s="12"/>
      <c r="D171" s="12"/>
      <c r="E171" s="116"/>
      <c r="F171" s="12"/>
      <c r="G171" s="12"/>
      <c r="H171" s="117">
        <v>254</v>
      </c>
      <c r="I171" s="19">
        <v>312</v>
      </c>
      <c r="J171" s="16"/>
      <c r="K171" s="76">
        <v>545185.69999999949</v>
      </c>
      <c r="L171" s="16"/>
      <c r="M171" s="107">
        <f t="shared" si="15"/>
        <v>545306.69999999949</v>
      </c>
      <c r="N171" s="16"/>
      <c r="O171" s="118">
        <v>121</v>
      </c>
      <c r="P171" s="16"/>
      <c r="Q171" s="16"/>
      <c r="R171" s="16"/>
      <c r="S171" s="64">
        <f t="shared" si="16"/>
        <v>8</v>
      </c>
      <c r="T171" s="16"/>
      <c r="U171" s="57">
        <f t="shared" si="17"/>
        <v>99.245406824146983</v>
      </c>
      <c r="V171" s="58"/>
      <c r="Y171" s="109"/>
      <c r="Z171" s="109"/>
    </row>
    <row r="172" spans="1:26" x14ac:dyDescent="0.2">
      <c r="A172" s="115"/>
      <c r="B172" s="12"/>
      <c r="C172" s="12"/>
      <c r="D172" s="12"/>
      <c r="E172" s="116"/>
      <c r="F172" s="12"/>
      <c r="G172" s="12"/>
      <c r="H172" s="117">
        <v>266</v>
      </c>
      <c r="I172" s="19">
        <v>313</v>
      </c>
      <c r="J172" s="16"/>
      <c r="K172" s="76">
        <v>602232.09999999974</v>
      </c>
      <c r="L172" s="16"/>
      <c r="M172" s="107">
        <f t="shared" si="15"/>
        <v>602340.09999999974</v>
      </c>
      <c r="N172" s="16"/>
      <c r="O172" s="118">
        <v>108</v>
      </c>
      <c r="P172" s="16"/>
      <c r="Q172" s="16"/>
      <c r="R172" s="16"/>
      <c r="S172" s="64">
        <f t="shared" si="16"/>
        <v>8</v>
      </c>
      <c r="T172" s="16"/>
      <c r="U172" s="57">
        <f t="shared" si="17"/>
        <v>84.58646616541354</v>
      </c>
      <c r="V172" s="58"/>
      <c r="Y172" s="110"/>
      <c r="Z172" s="110"/>
    </row>
    <row r="173" spans="1:26" x14ac:dyDescent="0.2">
      <c r="A173" s="115"/>
      <c r="B173" s="12"/>
      <c r="C173" s="12"/>
      <c r="D173" s="12"/>
      <c r="E173" s="116"/>
      <c r="F173" s="12"/>
      <c r="G173" s="12"/>
      <c r="H173" s="117">
        <v>330</v>
      </c>
      <c r="I173" s="19">
        <v>314</v>
      </c>
      <c r="J173" s="16"/>
      <c r="K173" s="76">
        <v>570183.49999999977</v>
      </c>
      <c r="L173" s="16"/>
      <c r="M173" s="107">
        <f t="shared" si="15"/>
        <v>570233.49999999977</v>
      </c>
      <c r="N173" s="16"/>
      <c r="O173" s="118">
        <v>50</v>
      </c>
      <c r="P173" s="16"/>
      <c r="Q173" s="16"/>
      <c r="R173" s="16"/>
      <c r="S173" s="64">
        <v>3</v>
      </c>
      <c r="T173" s="16"/>
      <c r="U173" s="57">
        <f t="shared" si="17"/>
        <v>84.175084175084166</v>
      </c>
      <c r="V173" s="58"/>
      <c r="Y173" s="109"/>
      <c r="Z173" s="109"/>
    </row>
    <row r="174" spans="1:26" x14ac:dyDescent="0.2">
      <c r="A174" s="115"/>
      <c r="B174" s="12"/>
      <c r="C174" s="12"/>
      <c r="D174" s="12"/>
      <c r="E174" s="116"/>
      <c r="F174" s="12"/>
      <c r="G174" s="12"/>
      <c r="H174" s="117">
        <v>320</v>
      </c>
      <c r="I174" s="19">
        <v>315</v>
      </c>
      <c r="J174" s="16"/>
      <c r="K174" s="76">
        <v>548099.29999999935</v>
      </c>
      <c r="L174" s="16"/>
      <c r="M174" s="107">
        <f t="shared" si="15"/>
        <v>548219.29999999935</v>
      </c>
      <c r="N174" s="16"/>
      <c r="O174" s="118">
        <v>120</v>
      </c>
      <c r="P174" s="16"/>
      <c r="Q174" s="16"/>
      <c r="R174" s="16"/>
      <c r="S174" s="64">
        <f>+S157</f>
        <v>8</v>
      </c>
      <c r="T174" s="16"/>
      <c r="U174" s="57">
        <f t="shared" si="17"/>
        <v>78.125</v>
      </c>
      <c r="V174" s="58"/>
      <c r="Y174" s="110"/>
      <c r="Z174" s="110"/>
    </row>
    <row r="175" spans="1:26" x14ac:dyDescent="0.2">
      <c r="A175" s="115"/>
      <c r="B175" s="12"/>
      <c r="C175" s="12"/>
      <c r="D175" s="12"/>
      <c r="E175" s="116"/>
      <c r="F175" s="12"/>
      <c r="G175" s="12"/>
      <c r="H175" s="117">
        <v>300</v>
      </c>
      <c r="I175" s="19">
        <v>316</v>
      </c>
      <c r="J175" s="16"/>
      <c r="K175" s="76">
        <v>570745.19999999949</v>
      </c>
      <c r="L175" s="16"/>
      <c r="M175" s="107">
        <f t="shared" si="15"/>
        <v>570861.19999999949</v>
      </c>
      <c r="N175" s="16"/>
      <c r="O175" s="118">
        <v>116</v>
      </c>
      <c r="P175" s="16"/>
      <c r="Q175" s="16"/>
      <c r="R175" s="16"/>
      <c r="S175" s="64">
        <f t="shared" si="16"/>
        <v>8</v>
      </c>
      <c r="T175" s="16"/>
      <c r="U175" s="57">
        <f t="shared" si="17"/>
        <v>80.555555555555557</v>
      </c>
      <c r="V175" s="58"/>
      <c r="Y175" s="110"/>
      <c r="Z175" s="110"/>
    </row>
    <row r="176" spans="1:26" x14ac:dyDescent="0.2">
      <c r="A176" s="115"/>
      <c r="B176" s="12"/>
      <c r="C176" s="12"/>
      <c r="D176" s="12"/>
      <c r="E176" s="116"/>
      <c r="F176" s="12"/>
      <c r="G176" s="12"/>
      <c r="H176" s="117">
        <v>305</v>
      </c>
      <c r="I176" s="19">
        <v>317</v>
      </c>
      <c r="J176" s="16"/>
      <c r="K176" s="76">
        <v>349024.5</v>
      </c>
      <c r="L176" s="16"/>
      <c r="M176" s="107">
        <f t="shared" si="15"/>
        <v>349138.5</v>
      </c>
      <c r="N176" s="16"/>
      <c r="O176" s="118">
        <v>114</v>
      </c>
      <c r="P176" s="16"/>
      <c r="Q176" s="16"/>
      <c r="R176" s="16"/>
      <c r="S176" s="64">
        <f t="shared" si="16"/>
        <v>8</v>
      </c>
      <c r="T176" s="16"/>
      <c r="U176" s="57">
        <f t="shared" si="17"/>
        <v>77.868852459016395</v>
      </c>
      <c r="V176" s="58"/>
      <c r="Y176" s="110"/>
      <c r="Z176" s="110"/>
    </row>
    <row r="177" spans="1:26" x14ac:dyDescent="0.2">
      <c r="A177" s="115"/>
      <c r="B177" s="12"/>
      <c r="C177" s="12"/>
      <c r="D177" s="12"/>
      <c r="E177" s="116"/>
      <c r="F177" s="12"/>
      <c r="G177" s="12"/>
      <c r="H177" s="117">
        <v>320</v>
      </c>
      <c r="I177" s="19">
        <v>318</v>
      </c>
      <c r="J177" s="16"/>
      <c r="K177" s="76">
        <v>368032.60000000003</v>
      </c>
      <c r="L177" s="16"/>
      <c r="M177" s="107">
        <f t="shared" si="15"/>
        <v>368104.60000000003</v>
      </c>
      <c r="N177" s="16"/>
      <c r="O177" s="118">
        <v>72</v>
      </c>
      <c r="P177" s="16"/>
      <c r="Q177" s="16"/>
      <c r="R177" s="16"/>
      <c r="S177" s="64">
        <v>4</v>
      </c>
      <c r="T177" s="16"/>
      <c r="U177" s="57">
        <f t="shared" si="17"/>
        <v>93.75</v>
      </c>
      <c r="V177" s="58"/>
      <c r="Y177" s="110"/>
      <c r="Z177" s="110"/>
    </row>
    <row r="178" spans="1:26" x14ac:dyDescent="0.2">
      <c r="A178" s="115"/>
      <c r="B178" s="12"/>
      <c r="C178" s="12"/>
      <c r="D178" s="12"/>
      <c r="E178" s="116"/>
      <c r="F178" s="12"/>
      <c r="G178" s="12"/>
      <c r="H178" s="117">
        <v>381</v>
      </c>
      <c r="I178" s="19">
        <v>319</v>
      </c>
      <c r="J178" s="16"/>
      <c r="K178" s="76">
        <v>377707</v>
      </c>
      <c r="L178" s="16"/>
      <c r="M178" s="107">
        <f t="shared" si="15"/>
        <v>377854</v>
      </c>
      <c r="N178" s="16"/>
      <c r="O178" s="118">
        <v>147</v>
      </c>
      <c r="P178" s="16"/>
      <c r="Q178" s="16"/>
      <c r="R178" s="16"/>
      <c r="S178" s="64">
        <f>+S157</f>
        <v>8</v>
      </c>
      <c r="T178" s="16"/>
      <c r="U178" s="57">
        <f t="shared" si="17"/>
        <v>80.380577427821521</v>
      </c>
      <c r="V178" s="58"/>
      <c r="Y178" s="110"/>
      <c r="Z178" s="110"/>
    </row>
    <row r="179" spans="1:26" x14ac:dyDescent="0.2">
      <c r="A179" s="115"/>
      <c r="B179" s="12"/>
      <c r="C179" s="12"/>
      <c r="D179" s="12"/>
      <c r="E179" s="116"/>
      <c r="F179" s="12"/>
      <c r="G179" s="12"/>
      <c r="H179" s="117">
        <v>340</v>
      </c>
      <c r="I179" s="19">
        <v>320</v>
      </c>
      <c r="J179" s="16"/>
      <c r="K179" s="76">
        <v>360385</v>
      </c>
      <c r="L179" s="16"/>
      <c r="M179" s="107">
        <f t="shared" si="15"/>
        <v>360498</v>
      </c>
      <c r="N179" s="16"/>
      <c r="O179" s="118">
        <v>113</v>
      </c>
      <c r="P179" s="16"/>
      <c r="Q179" s="16"/>
      <c r="R179" s="16"/>
      <c r="S179" s="64">
        <f t="shared" si="16"/>
        <v>8</v>
      </c>
      <c r="T179" s="16"/>
      <c r="U179" s="57">
        <f t="shared" si="17"/>
        <v>69.240196078431367</v>
      </c>
      <c r="V179" s="58"/>
      <c r="Y179" s="109"/>
      <c r="Z179" s="109"/>
    </row>
    <row r="180" spans="1:26" ht="13.5" thickBot="1" x14ac:dyDescent="0.25">
      <c r="S180" s="7"/>
      <c r="T180" s="16"/>
      <c r="U180" s="7"/>
      <c r="V180" s="58"/>
      <c r="Y180" s="110"/>
      <c r="Z180" s="110"/>
    </row>
    <row r="181" spans="1:26" ht="13.5" thickBot="1" x14ac:dyDescent="0.25">
      <c r="A181" s="8"/>
      <c r="H181" s="8"/>
      <c r="I181" s="151"/>
      <c r="J181" s="151"/>
      <c r="S181" s="58"/>
      <c r="T181" s="16"/>
      <c r="U181" s="15">
        <f>AVERAGE(U158:U179)</f>
        <v>82.503388783065944</v>
      </c>
      <c r="V181" s="58"/>
      <c r="Y181" s="109"/>
      <c r="Z181" s="109"/>
    </row>
    <row r="182" spans="1:26" x14ac:dyDescent="0.2">
      <c r="A182" s="8"/>
      <c r="H182" s="8"/>
      <c r="I182" s="100"/>
      <c r="J182" s="100"/>
      <c r="S182" s="30"/>
      <c r="T182" s="30"/>
      <c r="U182" s="30"/>
      <c r="V182" s="30"/>
      <c r="Y182" s="110"/>
      <c r="Z182" s="110"/>
    </row>
    <row r="183" spans="1:26" ht="13.5" thickBot="1" x14ac:dyDescent="0.25">
      <c r="A183" s="8"/>
      <c r="B183" s="104"/>
      <c r="C183" s="104"/>
      <c r="D183" s="104"/>
      <c r="E183" s="104"/>
      <c r="F183" s="104"/>
      <c r="G183" s="89" t="s">
        <v>45</v>
      </c>
      <c r="H183" s="89" t="s">
        <v>46</v>
      </c>
      <c r="I183" s="104"/>
      <c r="J183" s="100"/>
      <c r="S183" s="30"/>
      <c r="T183" s="30"/>
      <c r="U183" s="30"/>
      <c r="V183" s="30"/>
      <c r="Y183" s="109"/>
      <c r="Z183" s="109"/>
    </row>
    <row r="184" spans="1:26" ht="13.5" thickBot="1" x14ac:dyDescent="0.25">
      <c r="A184" s="84" t="s">
        <v>47</v>
      </c>
      <c r="B184" s="23" t="s">
        <v>29</v>
      </c>
      <c r="C184" s="24"/>
      <c r="D184" s="24"/>
      <c r="E184" s="24"/>
      <c r="F184" s="24"/>
      <c r="G184" s="90">
        <f>$G$31</f>
        <v>20</v>
      </c>
      <c r="H184" s="91">
        <f>$H$31</f>
        <v>29</v>
      </c>
      <c r="K184" s="108"/>
      <c r="M184" s="108"/>
      <c r="O184" s="108"/>
      <c r="Q184" s="77"/>
      <c r="R184" s="13"/>
      <c r="V184" s="14"/>
      <c r="Y184" s="110"/>
      <c r="Z184" s="110"/>
    </row>
    <row r="185" spans="1:26" ht="13.5" thickBot="1" x14ac:dyDescent="0.25">
      <c r="A185" s="84" t="s">
        <v>48</v>
      </c>
      <c r="B185" s="21" t="s">
        <v>16</v>
      </c>
      <c r="C185" s="22"/>
      <c r="D185" s="22"/>
      <c r="E185" s="92"/>
      <c r="F185" s="92"/>
      <c r="G185" s="93">
        <f>$G$32</f>
        <v>60</v>
      </c>
      <c r="H185" s="94">
        <f>$H$32</f>
        <v>75</v>
      </c>
      <c r="I185" s="69"/>
      <c r="J185" s="69"/>
      <c r="K185" s="111"/>
      <c r="M185" s="111"/>
      <c r="O185" s="111"/>
      <c r="Q185" s="77"/>
      <c r="R185" s="13"/>
      <c r="S185" s="13" t="s">
        <v>17</v>
      </c>
      <c r="U185" s="62"/>
      <c r="V185" s="103"/>
      <c r="Y185" s="109"/>
      <c r="Z185" s="109"/>
    </row>
    <row r="186" spans="1:26" x14ac:dyDescent="0.2">
      <c r="E186" s="69"/>
      <c r="F186" s="69"/>
      <c r="G186" s="69"/>
      <c r="H186" s="13"/>
      <c r="K186" s="13"/>
      <c r="M186"/>
      <c r="O186"/>
      <c r="Q186"/>
      <c r="R186" s="13"/>
      <c r="V186" s="63"/>
      <c r="Y186" s="110"/>
      <c r="Z186" s="110"/>
    </row>
    <row r="187" spans="1:26" x14ac:dyDescent="0.2">
      <c r="A187" s="84"/>
      <c r="B187" s="89"/>
      <c r="C187" s="89"/>
      <c r="D187" s="89"/>
      <c r="K187" s="67" t="s">
        <v>38</v>
      </c>
      <c r="L187" s="33"/>
      <c r="M187" s="67" t="s">
        <v>38</v>
      </c>
      <c r="N187" s="8"/>
      <c r="O187" s="152" t="s">
        <v>36</v>
      </c>
      <c r="P187" s="8"/>
      <c r="S187" s="112" t="s">
        <v>37</v>
      </c>
      <c r="U187" s="152" t="s">
        <v>41</v>
      </c>
      <c r="Y187" s="109"/>
      <c r="Z187" s="109"/>
    </row>
    <row r="188" spans="1:26" ht="13.5" thickBot="1" x14ac:dyDescent="0.25">
      <c r="A188" s="113" t="s">
        <v>15</v>
      </c>
      <c r="B188" s="114" t="s">
        <v>18</v>
      </c>
      <c r="C188" s="114" t="s">
        <v>19</v>
      </c>
      <c r="D188" s="114" t="s">
        <v>20</v>
      </c>
      <c r="E188" s="113" t="s">
        <v>10</v>
      </c>
      <c r="F188" s="9"/>
      <c r="G188" s="9"/>
      <c r="H188" s="66" t="s">
        <v>24</v>
      </c>
      <c r="I188" s="66" t="s">
        <v>25</v>
      </c>
      <c r="K188" s="68" t="s">
        <v>39</v>
      </c>
      <c r="L188" s="32"/>
      <c r="M188" s="68" t="s">
        <v>40</v>
      </c>
      <c r="O188" s="153"/>
      <c r="R188" s="58"/>
      <c r="S188" s="140"/>
      <c r="T188" s="58"/>
      <c r="U188" s="153"/>
      <c r="V188" s="58"/>
      <c r="Y188" s="110"/>
      <c r="Z188" s="110"/>
    </row>
    <row r="189" spans="1:26" ht="13.5" thickTop="1" x14ac:dyDescent="0.2">
      <c r="A189" s="115"/>
      <c r="B189" s="11"/>
      <c r="C189" s="20"/>
      <c r="D189" s="20"/>
      <c r="E189" s="116"/>
      <c r="F189" s="20"/>
      <c r="G189" s="20"/>
      <c r="H189" s="117"/>
      <c r="I189" s="20">
        <v>401</v>
      </c>
      <c r="J189" s="16"/>
      <c r="K189" s="76"/>
      <c r="L189" s="16"/>
      <c r="M189" s="107"/>
      <c r="N189" s="16"/>
      <c r="O189" s="118"/>
      <c r="P189" s="16"/>
      <c r="Q189"/>
      <c r="S189" s="95"/>
      <c r="T189" s="58"/>
      <c r="U189" s="57"/>
      <c r="V189" s="58"/>
      <c r="Y189" s="109"/>
      <c r="Z189" s="109"/>
    </row>
    <row r="190" spans="1:26" x14ac:dyDescent="0.2">
      <c r="A190" s="115"/>
      <c r="B190" s="119"/>
      <c r="C190" s="11"/>
      <c r="D190" s="11"/>
      <c r="E190" s="116"/>
      <c r="F190" s="11"/>
      <c r="G190" s="11"/>
      <c r="H190" s="117"/>
      <c r="I190" s="20">
        <v>402</v>
      </c>
      <c r="J190" s="16"/>
      <c r="K190" s="76"/>
      <c r="L190" s="16"/>
      <c r="M190" s="107"/>
      <c r="N190" s="16"/>
      <c r="O190" s="118"/>
      <c r="P190" s="16"/>
      <c r="Q190"/>
      <c r="S190" s="95"/>
      <c r="T190" s="58"/>
      <c r="U190" s="57"/>
      <c r="V190" s="58"/>
      <c r="Y190" s="110"/>
      <c r="Z190" s="110"/>
    </row>
    <row r="191" spans="1:26" ht="13.5" thickBot="1" x14ac:dyDescent="0.25">
      <c r="S191" s="32"/>
      <c r="T191" s="32"/>
      <c r="U191" s="32"/>
      <c r="V191" s="32"/>
      <c r="Y191" s="109"/>
      <c r="Z191" s="109"/>
    </row>
    <row r="192" spans="1:26" ht="13.5" thickBot="1" x14ac:dyDescent="0.25">
      <c r="S192" s="58"/>
      <c r="T192" s="58"/>
      <c r="U192" s="15"/>
      <c r="V192" s="58"/>
      <c r="Y192" s="110"/>
      <c r="Z192" s="110"/>
    </row>
    <row r="193" spans="1:26" x14ac:dyDescent="0.2">
      <c r="Y193" s="109"/>
      <c r="Z193" s="109"/>
    </row>
    <row r="194" spans="1:26" x14ac:dyDescent="0.2">
      <c r="Y194" s="109"/>
      <c r="Z194" s="109"/>
    </row>
    <row r="196" spans="1:26" ht="15.75" x14ac:dyDescent="0.2">
      <c r="A196" s="181" t="s">
        <v>0</v>
      </c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  <c r="X196" s="181"/>
      <c r="Y196" s="181"/>
      <c r="Z196" s="181"/>
    </row>
    <row r="197" spans="1:26" x14ac:dyDescent="0.2">
      <c r="A197" s="8" t="s">
        <v>2</v>
      </c>
      <c r="B197" s="8" t="s">
        <v>13</v>
      </c>
      <c r="C197" s="8"/>
      <c r="D197" s="8"/>
      <c r="E197" s="8"/>
      <c r="F197" s="8"/>
      <c r="G197" s="197" t="s">
        <v>64</v>
      </c>
      <c r="H197" s="197"/>
      <c r="I197" s="197"/>
      <c r="J197" s="8"/>
      <c r="K197" s="49" t="s">
        <v>14</v>
      </c>
      <c r="L197" s="8"/>
      <c r="M197" s="49"/>
      <c r="N197" s="197" t="s">
        <v>65</v>
      </c>
      <c r="O197" s="197"/>
      <c r="P197" s="197"/>
      <c r="Q197" s="197"/>
      <c r="R197" s="8" t="s">
        <v>26</v>
      </c>
      <c r="S197" s="198" t="s">
        <v>66</v>
      </c>
      <c r="T197" s="197"/>
      <c r="U197" s="197"/>
      <c r="W197" s="8" t="s">
        <v>12</v>
      </c>
      <c r="X197" s="8"/>
      <c r="Y197" s="199">
        <v>46114</v>
      </c>
      <c r="Z197" s="199"/>
    </row>
    <row r="198" spans="1:26" ht="13.5" thickBot="1" x14ac:dyDescent="0.25">
      <c r="B198" s="123"/>
      <c r="C198" s="123"/>
      <c r="D198" s="123"/>
      <c r="E198" s="123"/>
      <c r="F198" s="123"/>
      <c r="G198" s="123"/>
      <c r="H198" s="123"/>
      <c r="I198" s="123"/>
      <c r="J198" s="123"/>
      <c r="K198" s="124"/>
      <c r="L198" s="123"/>
      <c r="M198" s="124"/>
      <c r="N198" s="123"/>
      <c r="O198" s="124"/>
      <c r="P198" s="123"/>
      <c r="Q198" s="124"/>
      <c r="R198" s="123"/>
      <c r="S198" s="123"/>
      <c r="T198" s="123"/>
      <c r="U198" s="123"/>
      <c r="V198" s="123"/>
      <c r="W198" s="123"/>
    </row>
    <row r="199" spans="1:26" ht="17.25" customHeight="1" thickBot="1" x14ac:dyDescent="0.25">
      <c r="A199" s="171" t="s">
        <v>44</v>
      </c>
      <c r="B199" s="172"/>
      <c r="C199" s="172"/>
      <c r="D199" s="172"/>
      <c r="E199" s="172"/>
      <c r="F199" s="172"/>
      <c r="G199" s="172"/>
      <c r="H199" s="172"/>
      <c r="I199" s="172"/>
      <c r="J199" s="172"/>
      <c r="K199" s="172"/>
      <c r="L199" s="172"/>
      <c r="M199" s="172"/>
      <c r="N199" s="172"/>
      <c r="O199" s="172"/>
      <c r="P199" s="172"/>
      <c r="Q199" s="172"/>
      <c r="R199" s="172"/>
      <c r="S199" s="172"/>
      <c r="T199" s="172"/>
      <c r="U199" s="172"/>
      <c r="V199" s="172"/>
      <c r="W199" s="172"/>
      <c r="X199" s="172"/>
      <c r="Y199" s="172"/>
      <c r="Z199" s="173"/>
    </row>
    <row r="200" spans="1:26" ht="13.5" thickTop="1" x14ac:dyDescent="0.2">
      <c r="A200" s="182"/>
      <c r="B200" s="183"/>
      <c r="C200" s="183"/>
      <c r="D200" s="183"/>
      <c r="E200" s="183"/>
      <c r="F200" s="183"/>
      <c r="G200" s="183"/>
      <c r="H200" s="183"/>
      <c r="I200" s="183"/>
      <c r="J200" s="183"/>
      <c r="K200" s="183"/>
      <c r="L200" s="183"/>
      <c r="M200" s="183"/>
      <c r="N200" s="183"/>
      <c r="O200" s="183"/>
      <c r="P200" s="183"/>
      <c r="Q200" s="183"/>
      <c r="R200" s="183"/>
      <c r="S200" s="183"/>
      <c r="T200" s="183"/>
      <c r="U200" s="183"/>
      <c r="V200" s="183"/>
      <c r="W200" s="183"/>
      <c r="X200" s="183"/>
      <c r="Y200" s="183"/>
      <c r="Z200" s="184"/>
    </row>
    <row r="201" spans="1:26" x14ac:dyDescent="0.2">
      <c r="A201" s="185"/>
      <c r="B201" s="186"/>
      <c r="C201" s="186"/>
      <c r="D201" s="186"/>
      <c r="E201" s="186"/>
      <c r="F201" s="186"/>
      <c r="G201" s="186"/>
      <c r="H201" s="186"/>
      <c r="I201" s="186"/>
      <c r="J201" s="186"/>
      <c r="K201" s="186"/>
      <c r="L201" s="186"/>
      <c r="M201" s="186"/>
      <c r="N201" s="186"/>
      <c r="O201" s="186"/>
      <c r="P201" s="186"/>
      <c r="Q201" s="186"/>
      <c r="R201" s="186"/>
      <c r="S201" s="186"/>
      <c r="T201" s="186"/>
      <c r="U201" s="186"/>
      <c r="V201" s="186"/>
      <c r="W201" s="186"/>
      <c r="X201" s="186"/>
      <c r="Y201" s="186"/>
      <c r="Z201" s="187"/>
    </row>
    <row r="202" spans="1:26" ht="13.5" thickBot="1" x14ac:dyDescent="0.25">
      <c r="A202" s="188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90"/>
    </row>
    <row r="203" spans="1:26" x14ac:dyDescent="0.2">
      <c r="A203" s="126" t="s">
        <v>4</v>
      </c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27"/>
      <c r="Z203" s="127"/>
    </row>
    <row r="204" spans="1:26" ht="13.5" thickBot="1" x14ac:dyDescent="0.25">
      <c r="A204" s="128"/>
      <c r="B204" s="129"/>
      <c r="C204" s="129"/>
      <c r="D204" s="129"/>
      <c r="E204" s="129"/>
      <c r="F204" s="129"/>
      <c r="G204" s="129"/>
      <c r="H204" s="129"/>
      <c r="I204" s="129"/>
      <c r="J204" s="129"/>
      <c r="K204" s="130"/>
      <c r="L204" s="129"/>
      <c r="M204" s="130"/>
      <c r="N204" s="129"/>
      <c r="O204" s="130"/>
      <c r="P204" s="129"/>
      <c r="Q204" s="130"/>
      <c r="R204" s="129"/>
      <c r="S204" s="129"/>
      <c r="T204" s="129"/>
      <c r="U204" s="129"/>
      <c r="V204" s="129"/>
      <c r="W204" s="129"/>
      <c r="X204" s="129"/>
    </row>
    <row r="205" spans="1:26" x14ac:dyDescent="0.2">
      <c r="A205" s="131" t="s">
        <v>9</v>
      </c>
      <c r="B205" s="191" t="s">
        <v>67</v>
      </c>
      <c r="C205" s="191"/>
      <c r="D205" s="191"/>
      <c r="E205" s="191"/>
      <c r="F205" s="191"/>
      <c r="G205" s="191"/>
      <c r="H205" s="191"/>
      <c r="I205" s="191"/>
      <c r="J205" s="191"/>
      <c r="K205" s="191"/>
      <c r="L205" s="191"/>
      <c r="M205" s="191"/>
      <c r="N205" s="191"/>
      <c r="O205" s="191"/>
      <c r="P205" s="191"/>
      <c r="Q205" s="191"/>
      <c r="R205" s="191"/>
      <c r="S205" s="191"/>
      <c r="T205" s="191"/>
      <c r="U205" s="191"/>
      <c r="V205" s="191"/>
      <c r="W205" s="192"/>
    </row>
    <row r="206" spans="1:26" x14ac:dyDescent="0.2">
      <c r="A206" s="132"/>
      <c r="B206" s="193"/>
      <c r="C206" s="193"/>
      <c r="D206" s="193"/>
      <c r="E206" s="193"/>
      <c r="F206" s="193"/>
      <c r="G206" s="193"/>
      <c r="H206" s="193"/>
      <c r="I206" s="193"/>
      <c r="J206" s="193"/>
      <c r="K206" s="193"/>
      <c r="L206" s="193"/>
      <c r="M206" s="193"/>
      <c r="N206" s="193"/>
      <c r="O206" s="193"/>
      <c r="P206" s="193"/>
      <c r="Q206" s="193"/>
      <c r="R206" s="193"/>
      <c r="S206" s="193"/>
      <c r="T206" s="193"/>
      <c r="U206" s="193"/>
      <c r="V206" s="193"/>
      <c r="W206" s="194"/>
    </row>
    <row r="207" spans="1:26" ht="13.5" thickBot="1" x14ac:dyDescent="0.25">
      <c r="A207" s="133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195"/>
      <c r="Q207" s="195"/>
      <c r="R207" s="195"/>
      <c r="S207" s="195"/>
      <c r="T207" s="195"/>
      <c r="U207" s="195"/>
      <c r="V207" s="195"/>
      <c r="W207" s="196"/>
    </row>
    <row r="208" spans="1:26" ht="13.5" thickBot="1" x14ac:dyDescent="0.25">
      <c r="A208" s="134"/>
      <c r="B208" s="104"/>
      <c r="C208" s="104"/>
      <c r="D208" s="104"/>
      <c r="E208" s="104"/>
      <c r="F208" s="104"/>
      <c r="G208" s="89" t="s">
        <v>45</v>
      </c>
      <c r="H208" s="89" t="s">
        <v>46</v>
      </c>
      <c r="I208" s="104"/>
      <c r="J208" s="104"/>
      <c r="K208" s="71"/>
      <c r="L208" s="104"/>
      <c r="M208" s="135"/>
      <c r="N208" s="104"/>
      <c r="O208" s="135"/>
      <c r="P208" s="104"/>
      <c r="Q208" s="71"/>
      <c r="R208" s="104"/>
      <c r="S208" s="104"/>
      <c r="T208" s="104"/>
      <c r="U208" s="104"/>
      <c r="V208" s="105"/>
      <c r="W208" s="104"/>
    </row>
    <row r="209" spans="1:26" ht="13.5" thickBot="1" x14ac:dyDescent="0.25">
      <c r="A209" s="84" t="s">
        <v>21</v>
      </c>
      <c r="B209" s="23" t="s">
        <v>29</v>
      </c>
      <c r="C209" s="24"/>
      <c r="D209" s="24"/>
      <c r="E209" s="24"/>
      <c r="F209" s="24"/>
      <c r="G209" s="90">
        <f>$G$31</f>
        <v>20</v>
      </c>
      <c r="H209" s="91">
        <f>$H$31</f>
        <v>29</v>
      </c>
      <c r="K209" s="136"/>
      <c r="M209" s="136"/>
      <c r="O209" s="136"/>
      <c r="Q209" s="77" t="e">
        <f>AVERAGE(K209,M209,O209)</f>
        <v>#DIV/0!</v>
      </c>
      <c r="R209" s="13"/>
      <c r="V209" s="14">
        <f>AVERAGE(S214:S219)</f>
        <v>8</v>
      </c>
    </row>
    <row r="210" spans="1:26" ht="13.5" thickBot="1" x14ac:dyDescent="0.25">
      <c r="A210" s="84" t="s">
        <v>22</v>
      </c>
      <c r="B210" s="21" t="s">
        <v>16</v>
      </c>
      <c r="C210" s="22"/>
      <c r="D210" s="22"/>
      <c r="E210" s="92"/>
      <c r="F210" s="92"/>
      <c r="G210" s="93">
        <f>$G$32</f>
        <v>60</v>
      </c>
      <c r="H210" s="94">
        <f>$H$32</f>
        <v>75</v>
      </c>
      <c r="I210" s="69"/>
      <c r="J210" s="69"/>
      <c r="K210" s="137"/>
      <c r="M210" s="137"/>
      <c r="O210" s="137"/>
      <c r="Q210" s="77" t="e">
        <f>AVERAGE(K210,M210,O210)</f>
        <v>#DIV/0!</v>
      </c>
      <c r="R210" s="13"/>
      <c r="S210" s="13" t="s">
        <v>17</v>
      </c>
      <c r="U210" s="62"/>
      <c r="V210" s="103">
        <f>COUNT(S214:S219)</f>
        <v>5</v>
      </c>
      <c r="Y210" s="138"/>
      <c r="Z210" s="138"/>
    </row>
    <row r="211" spans="1:26" x14ac:dyDescent="0.2">
      <c r="A211" s="84"/>
      <c r="E211" s="69"/>
      <c r="F211" s="69"/>
      <c r="G211" s="69"/>
      <c r="H211" s="69"/>
      <c r="I211" s="69"/>
      <c r="J211" s="69"/>
      <c r="K211" s="13"/>
      <c r="M211"/>
      <c r="O211" s="24"/>
      <c r="Q211"/>
      <c r="R211" s="13"/>
      <c r="V211" s="63"/>
      <c r="Y211" s="138"/>
      <c r="Z211" s="138"/>
    </row>
    <row r="212" spans="1:26" x14ac:dyDescent="0.2">
      <c r="A212" s="84"/>
      <c r="B212" s="89"/>
      <c r="C212" s="89"/>
      <c r="D212" s="89"/>
      <c r="K212" s="67" t="s">
        <v>38</v>
      </c>
      <c r="L212" s="33"/>
      <c r="M212" s="67" t="s">
        <v>38</v>
      </c>
      <c r="N212" s="8"/>
      <c r="O212" s="152" t="s">
        <v>36</v>
      </c>
      <c r="P212" s="8"/>
      <c r="S212" s="112" t="s">
        <v>37</v>
      </c>
      <c r="U212" s="152" t="s">
        <v>41</v>
      </c>
      <c r="W212" s="152" t="s">
        <v>43</v>
      </c>
      <c r="Y212" s="139"/>
      <c r="Z212" s="139"/>
    </row>
    <row r="213" spans="1:26" ht="13.5" thickBot="1" x14ac:dyDescent="0.25">
      <c r="A213" s="113" t="s">
        <v>15</v>
      </c>
      <c r="B213" s="114" t="s">
        <v>18</v>
      </c>
      <c r="C213" s="114" t="s">
        <v>19</v>
      </c>
      <c r="D213" s="114" t="s">
        <v>20</v>
      </c>
      <c r="E213" s="113" t="s">
        <v>10</v>
      </c>
      <c r="F213" s="10"/>
      <c r="G213" s="10"/>
      <c r="H213" s="66" t="s">
        <v>24</v>
      </c>
      <c r="I213" s="66" t="s">
        <v>25</v>
      </c>
      <c r="K213" s="68" t="s">
        <v>39</v>
      </c>
      <c r="L213" s="32"/>
      <c r="M213" s="68" t="s">
        <v>40</v>
      </c>
      <c r="O213" s="153"/>
      <c r="S213" s="140">
        <v>8</v>
      </c>
      <c r="U213" s="153"/>
      <c r="W213" s="153"/>
      <c r="Y213" s="89"/>
      <c r="Z213" s="89"/>
    </row>
    <row r="214" spans="1:26" ht="13.5" thickTop="1" x14ac:dyDescent="0.2">
      <c r="A214" s="115"/>
      <c r="B214" s="12"/>
      <c r="C214" s="12"/>
      <c r="D214" s="12"/>
      <c r="E214" s="116"/>
      <c r="F214" s="12"/>
      <c r="G214" s="12"/>
      <c r="H214" s="117">
        <v>280</v>
      </c>
      <c r="I214" s="19">
        <v>207</v>
      </c>
      <c r="J214" s="16"/>
      <c r="K214" s="76">
        <v>491634.6</v>
      </c>
      <c r="L214" s="16"/>
      <c r="M214" s="107">
        <f>K214+O214</f>
        <v>491732.6</v>
      </c>
      <c r="N214" s="16"/>
      <c r="O214" s="118">
        <v>98</v>
      </c>
      <c r="P214" s="16"/>
      <c r="R214" s="16"/>
      <c r="S214" s="95">
        <f t="shared" ref="S214:S218" si="18">+S213</f>
        <v>8</v>
      </c>
      <c r="T214" s="16"/>
      <c r="U214" s="57">
        <f t="shared" ref="U214:U218" si="19">O214/(H214*60*S214)*100000</f>
        <v>72.916666666666671</v>
      </c>
      <c r="V214" s="16"/>
      <c r="W214" s="141"/>
      <c r="Y214" s="109"/>
      <c r="Z214" s="109"/>
    </row>
    <row r="215" spans="1:26" x14ac:dyDescent="0.2">
      <c r="A215" s="115"/>
      <c r="B215" s="12"/>
      <c r="C215" s="12"/>
      <c r="D215" s="12"/>
      <c r="E215" s="116"/>
      <c r="F215" s="12"/>
      <c r="G215" s="12"/>
      <c r="H215" s="117">
        <v>300</v>
      </c>
      <c r="I215" s="19">
        <v>208</v>
      </c>
      <c r="J215" s="16"/>
      <c r="K215" s="76">
        <v>550294</v>
      </c>
      <c r="L215" s="16"/>
      <c r="M215" s="107">
        <f t="shared" ref="M215:M218" si="20">K215+O215</f>
        <v>550403</v>
      </c>
      <c r="N215" s="16"/>
      <c r="O215" s="118">
        <v>109</v>
      </c>
      <c r="P215" s="16"/>
      <c r="R215" s="16"/>
      <c r="S215" s="95">
        <f t="shared" si="18"/>
        <v>8</v>
      </c>
      <c r="T215" s="16"/>
      <c r="U215" s="57">
        <f t="shared" si="19"/>
        <v>75.694444444444443</v>
      </c>
      <c r="V215" s="16"/>
      <c r="W215" s="141"/>
      <c r="Y215" s="109"/>
      <c r="Z215" s="109"/>
    </row>
    <row r="216" spans="1:26" x14ac:dyDescent="0.2">
      <c r="A216" s="115"/>
      <c r="B216" s="12"/>
      <c r="C216" s="12"/>
      <c r="D216" s="12"/>
      <c r="E216" s="116"/>
      <c r="F216" s="12"/>
      <c r="G216" s="12"/>
      <c r="H216" s="117">
        <v>300</v>
      </c>
      <c r="I216" s="19">
        <v>209</v>
      </c>
      <c r="J216" s="16"/>
      <c r="K216" s="76">
        <v>531614</v>
      </c>
      <c r="L216" s="16"/>
      <c r="M216" s="107">
        <f t="shared" si="20"/>
        <v>531718</v>
      </c>
      <c r="N216" s="16"/>
      <c r="O216" s="118">
        <v>104</v>
      </c>
      <c r="P216" s="16"/>
      <c r="R216" s="16"/>
      <c r="S216" s="95">
        <f t="shared" si="18"/>
        <v>8</v>
      </c>
      <c r="T216" s="16"/>
      <c r="U216" s="57">
        <f t="shared" si="19"/>
        <v>72.222222222222214</v>
      </c>
      <c r="V216" s="16"/>
      <c r="W216" s="141"/>
      <c r="Y216" s="110"/>
      <c r="Z216" s="110"/>
    </row>
    <row r="217" spans="1:26" x14ac:dyDescent="0.2">
      <c r="A217" s="115"/>
      <c r="B217" s="12"/>
      <c r="C217" s="12"/>
      <c r="D217" s="12"/>
      <c r="E217" s="116"/>
      <c r="F217" s="12"/>
      <c r="G217" s="12"/>
      <c r="H217" s="117">
        <v>290</v>
      </c>
      <c r="I217" s="19">
        <v>210</v>
      </c>
      <c r="J217" s="16"/>
      <c r="K217" s="76">
        <v>607803</v>
      </c>
      <c r="L217" s="16"/>
      <c r="M217" s="107">
        <f t="shared" si="20"/>
        <v>607913</v>
      </c>
      <c r="N217" s="16"/>
      <c r="O217" s="118">
        <v>110</v>
      </c>
      <c r="P217" s="16"/>
      <c r="R217" s="16"/>
      <c r="S217" s="95">
        <f t="shared" si="18"/>
        <v>8</v>
      </c>
      <c r="T217" s="16"/>
      <c r="U217" s="57">
        <f t="shared" si="19"/>
        <v>79.022988505747122</v>
      </c>
      <c r="V217" s="16"/>
      <c r="W217" s="141"/>
      <c r="Y217" s="109"/>
      <c r="Z217" s="109"/>
    </row>
    <row r="218" spans="1:26" x14ac:dyDescent="0.2">
      <c r="A218" s="115"/>
      <c r="B218" s="12"/>
      <c r="C218" s="12"/>
      <c r="D218" s="12"/>
      <c r="E218" s="116"/>
      <c r="F218" s="12"/>
      <c r="G218" s="12"/>
      <c r="H218" s="117">
        <v>290</v>
      </c>
      <c r="I218" s="19">
        <v>211</v>
      </c>
      <c r="J218" s="16"/>
      <c r="K218" s="76">
        <v>659350</v>
      </c>
      <c r="L218" s="16"/>
      <c r="M218" s="107">
        <f t="shared" si="20"/>
        <v>659482</v>
      </c>
      <c r="N218" s="16"/>
      <c r="O218" s="118">
        <v>132</v>
      </c>
      <c r="P218" s="16"/>
      <c r="R218" s="16"/>
      <c r="S218" s="95">
        <f t="shared" si="18"/>
        <v>8</v>
      </c>
      <c r="T218" s="16"/>
      <c r="U218" s="57">
        <f t="shared" si="19"/>
        <v>94.827586206896555</v>
      </c>
      <c r="V218" s="16"/>
      <c r="W218" s="141"/>
      <c r="Y218" s="110"/>
      <c r="Z218" s="110"/>
    </row>
    <row r="219" spans="1:26" hidden="1" x14ac:dyDescent="0.2">
      <c r="A219" s="115"/>
      <c r="B219" s="12"/>
      <c r="C219" s="12"/>
      <c r="D219" s="12"/>
      <c r="E219" s="116"/>
      <c r="F219" s="12"/>
      <c r="G219" s="12"/>
      <c r="H219" s="117"/>
      <c r="I219" s="19"/>
      <c r="J219" s="16"/>
      <c r="K219" s="76"/>
      <c r="L219" s="16"/>
      <c r="M219" s="107"/>
      <c r="N219" s="16"/>
      <c r="O219" s="118"/>
      <c r="P219" s="16"/>
      <c r="R219" s="16"/>
      <c r="S219" s="95"/>
      <c r="T219" s="16"/>
      <c r="U219" s="57"/>
      <c r="V219" s="16"/>
      <c r="W219" s="11"/>
      <c r="Y219" s="109"/>
      <c r="Z219" s="109"/>
    </row>
    <row r="220" spans="1:26" ht="13.5" thickBot="1" x14ac:dyDescent="0.25">
      <c r="K220" s="78"/>
      <c r="S220" s="32"/>
      <c r="T220" s="7"/>
      <c r="U220" s="7"/>
      <c r="V220" s="58"/>
      <c r="W220" s="58"/>
    </row>
    <row r="221" spans="1:26" ht="13.5" thickBot="1" x14ac:dyDescent="0.25">
      <c r="A221" s="8"/>
      <c r="H221" s="8"/>
      <c r="I221" s="151"/>
      <c r="J221" s="151"/>
      <c r="S221" s="32"/>
      <c r="T221" s="58"/>
      <c r="U221" s="15">
        <f>AVERAGE(U214:U219)</f>
        <v>78.936781609195407</v>
      </c>
      <c r="V221" s="58"/>
      <c r="W221" s="15" t="e">
        <f>AVERAGE(W214:W219)</f>
        <v>#DIV/0!</v>
      </c>
    </row>
    <row r="222" spans="1:26" x14ac:dyDescent="0.2">
      <c r="A222" s="8"/>
      <c r="H222"/>
      <c r="J222" s="100"/>
      <c r="S222" s="30"/>
      <c r="T222" s="30"/>
      <c r="U222" s="30"/>
      <c r="V222" s="30"/>
      <c r="Z222" s="142"/>
    </row>
    <row r="223" spans="1:26" ht="13.5" thickBot="1" x14ac:dyDescent="0.25">
      <c r="B223" s="104"/>
      <c r="C223" s="104"/>
      <c r="D223" s="104"/>
      <c r="E223" s="104"/>
      <c r="F223" s="104"/>
      <c r="G223" s="89" t="s">
        <v>45</v>
      </c>
      <c r="H223" s="89" t="s">
        <v>46</v>
      </c>
      <c r="I223" s="104"/>
      <c r="S223" s="30"/>
      <c r="T223" s="30"/>
      <c r="U223" s="30"/>
      <c r="V223" s="30"/>
      <c r="Y223" s="109"/>
      <c r="Z223" s="109"/>
    </row>
    <row r="224" spans="1:26" ht="13.5" thickBot="1" x14ac:dyDescent="0.25">
      <c r="A224" s="84" t="s">
        <v>21</v>
      </c>
      <c r="B224" s="23" t="s">
        <v>29</v>
      </c>
      <c r="C224" s="24"/>
      <c r="D224" s="24"/>
      <c r="E224" s="24"/>
      <c r="F224" s="24"/>
      <c r="G224" s="90">
        <f>$G$31</f>
        <v>20</v>
      </c>
      <c r="H224" s="91">
        <f>$H$31</f>
        <v>29</v>
      </c>
      <c r="K224" s="136"/>
      <c r="M224" s="136"/>
      <c r="O224" s="136"/>
      <c r="Q224" s="77" t="e">
        <f>AVERAGE(K224,M224,O224)</f>
        <v>#DIV/0!</v>
      </c>
      <c r="R224" s="13"/>
      <c r="S224" s="32"/>
      <c r="V224" s="14">
        <f>AVERAGE(S229:S237)</f>
        <v>7.7777777777777777</v>
      </c>
      <c r="Y224" s="109"/>
      <c r="Z224" s="109"/>
    </row>
    <row r="225" spans="1:26" ht="13.5" thickBot="1" x14ac:dyDescent="0.25">
      <c r="A225" s="84" t="s">
        <v>5</v>
      </c>
      <c r="B225" s="21" t="s">
        <v>16</v>
      </c>
      <c r="C225" s="22"/>
      <c r="D225" s="22"/>
      <c r="E225" s="92"/>
      <c r="F225" s="92"/>
      <c r="G225" s="93">
        <f>$G$32</f>
        <v>60</v>
      </c>
      <c r="H225" s="94">
        <f>$H$32</f>
        <v>75</v>
      </c>
      <c r="I225" s="69"/>
      <c r="J225" s="69"/>
      <c r="K225" s="137"/>
      <c r="M225" s="137"/>
      <c r="O225" s="137"/>
      <c r="Q225" s="77" t="e">
        <f>AVERAGE(K225,M225,O225)</f>
        <v>#DIV/0!</v>
      </c>
      <c r="R225" s="13"/>
      <c r="S225" s="96" t="s">
        <v>17</v>
      </c>
      <c r="U225" s="62"/>
      <c r="V225" s="103">
        <f>COUNT(S229:S237)</f>
        <v>9</v>
      </c>
      <c r="Y225" s="110"/>
      <c r="Z225" s="110"/>
    </row>
    <row r="226" spans="1:26" x14ac:dyDescent="0.2">
      <c r="A226" s="84"/>
      <c r="E226" s="69"/>
      <c r="F226" s="69"/>
      <c r="G226" s="69"/>
      <c r="H226" s="69"/>
      <c r="I226" s="69"/>
      <c r="K226" s="13"/>
      <c r="M226"/>
      <c r="O226"/>
      <c r="Q226"/>
      <c r="R226" s="13"/>
      <c r="S226" s="32"/>
      <c r="V226" s="63"/>
      <c r="Y226" s="109"/>
      <c r="Z226" s="109"/>
    </row>
    <row r="227" spans="1:26" x14ac:dyDescent="0.2">
      <c r="A227" s="84"/>
      <c r="B227" s="89"/>
      <c r="C227" s="89"/>
      <c r="D227" s="89"/>
      <c r="K227" s="67" t="s">
        <v>38</v>
      </c>
      <c r="L227" s="33"/>
      <c r="M227" s="67" t="s">
        <v>38</v>
      </c>
      <c r="N227" s="8"/>
      <c r="O227" s="152" t="s">
        <v>36</v>
      </c>
      <c r="P227" s="8"/>
      <c r="S227" s="143" t="s">
        <v>37</v>
      </c>
      <c r="U227" s="152" t="s">
        <v>41</v>
      </c>
      <c r="W227" s="152" t="s">
        <v>43</v>
      </c>
      <c r="Y227" s="110"/>
      <c r="Z227" s="110"/>
    </row>
    <row r="228" spans="1:26" ht="13.5" thickBot="1" x14ac:dyDescent="0.25">
      <c r="A228" s="113" t="s">
        <v>15</v>
      </c>
      <c r="B228" s="114" t="s">
        <v>18</v>
      </c>
      <c r="C228" s="114" t="s">
        <v>19</v>
      </c>
      <c r="D228" s="114" t="s">
        <v>20</v>
      </c>
      <c r="E228" s="113" t="s">
        <v>10</v>
      </c>
      <c r="F228" s="10"/>
      <c r="G228" s="10"/>
      <c r="H228" s="66" t="s">
        <v>24</v>
      </c>
      <c r="I228" s="66" t="s">
        <v>25</v>
      </c>
      <c r="K228" s="68" t="s">
        <v>40</v>
      </c>
      <c r="L228" s="32"/>
      <c r="M228" s="68" t="s">
        <v>40</v>
      </c>
      <c r="O228" s="153"/>
      <c r="R228" s="58"/>
      <c r="S228" s="144">
        <v>8</v>
      </c>
      <c r="T228" s="58"/>
      <c r="U228" s="153"/>
      <c r="V228" s="58"/>
      <c r="W228" s="153"/>
      <c r="Y228" s="109"/>
      <c r="Z228" s="109"/>
    </row>
    <row r="229" spans="1:26" ht="13.5" thickTop="1" x14ac:dyDescent="0.2">
      <c r="A229" s="145"/>
      <c r="B229" s="146"/>
      <c r="C229" s="146"/>
      <c r="D229" s="146"/>
      <c r="E229" s="116"/>
      <c r="F229" s="70"/>
      <c r="G229" s="70"/>
      <c r="H229" s="147">
        <v>286</v>
      </c>
      <c r="I229" s="19">
        <v>201</v>
      </c>
      <c r="J229" s="16"/>
      <c r="K229" s="76">
        <v>564733.19999999995</v>
      </c>
      <c r="L229" s="16"/>
      <c r="M229" s="107">
        <f>K229+O229</f>
        <v>564865.19999999995</v>
      </c>
      <c r="N229" s="16"/>
      <c r="O229" s="118">
        <v>132</v>
      </c>
      <c r="P229" s="16"/>
      <c r="R229" s="58"/>
      <c r="S229" s="95">
        <f>+S228</f>
        <v>8</v>
      </c>
      <c r="T229" s="58"/>
      <c r="U229" s="57">
        <f t="shared" ref="U229:U237" si="21">O229/(H229*60*S229)*100000</f>
        <v>96.15384615384616</v>
      </c>
      <c r="V229" s="58"/>
      <c r="W229" s="141"/>
      <c r="Y229" s="109"/>
      <c r="Z229" s="109"/>
    </row>
    <row r="230" spans="1:26" x14ac:dyDescent="0.2">
      <c r="A230" s="115"/>
      <c r="B230" s="12"/>
      <c r="C230" s="12"/>
      <c r="D230" s="12"/>
      <c r="E230" s="116"/>
      <c r="F230" s="12"/>
      <c r="G230" s="12"/>
      <c r="H230" s="147">
        <v>271</v>
      </c>
      <c r="I230" s="19">
        <v>202</v>
      </c>
      <c r="J230" s="16"/>
      <c r="K230" s="76">
        <v>655410.69999999995</v>
      </c>
      <c r="L230" s="16"/>
      <c r="M230" s="107">
        <f t="shared" ref="M230:M237" si="22">K230+O230</f>
        <v>655526.69999999995</v>
      </c>
      <c r="N230" s="16"/>
      <c r="O230" s="118">
        <v>116</v>
      </c>
      <c r="P230" s="16"/>
      <c r="R230" s="58"/>
      <c r="S230" s="95">
        <f t="shared" ref="S230:S235" si="23">+S229</f>
        <v>8</v>
      </c>
      <c r="T230" s="58"/>
      <c r="U230" s="57">
        <f t="shared" si="21"/>
        <v>89.175891758917587</v>
      </c>
      <c r="V230" s="58"/>
      <c r="W230" s="141"/>
      <c r="Y230" s="109"/>
      <c r="Z230" s="109"/>
    </row>
    <row r="231" spans="1:26" x14ac:dyDescent="0.2">
      <c r="A231" s="115"/>
      <c r="B231" s="12"/>
      <c r="C231" s="12"/>
      <c r="D231" s="12"/>
      <c r="E231" s="116"/>
      <c r="F231" s="12"/>
      <c r="G231" s="12"/>
      <c r="H231" s="147">
        <v>287</v>
      </c>
      <c r="I231" s="19">
        <v>203</v>
      </c>
      <c r="J231" s="16"/>
      <c r="K231" s="76">
        <v>569501.89999999991</v>
      </c>
      <c r="L231" s="16"/>
      <c r="M231" s="107">
        <f t="shared" si="22"/>
        <v>569635.89999999991</v>
      </c>
      <c r="N231" s="16"/>
      <c r="O231" s="118">
        <v>134</v>
      </c>
      <c r="P231" s="16"/>
      <c r="R231" s="58"/>
      <c r="S231" s="95">
        <f t="shared" si="23"/>
        <v>8</v>
      </c>
      <c r="T231" s="58"/>
      <c r="U231" s="57">
        <f t="shared" si="21"/>
        <v>97.270615563298492</v>
      </c>
      <c r="V231" s="58"/>
      <c r="W231" s="141"/>
      <c r="Y231" s="110"/>
      <c r="Z231" s="110"/>
    </row>
    <row r="232" spans="1:26" x14ac:dyDescent="0.2">
      <c r="A232" s="115"/>
      <c r="B232" s="12"/>
      <c r="C232" s="12"/>
      <c r="D232" s="12"/>
      <c r="E232" s="116"/>
      <c r="F232" s="12"/>
      <c r="G232" s="12"/>
      <c r="H232" s="147">
        <v>302</v>
      </c>
      <c r="I232" s="19">
        <v>204</v>
      </c>
      <c r="J232" s="16"/>
      <c r="K232" s="76">
        <v>575664.70000000007</v>
      </c>
      <c r="L232" s="16"/>
      <c r="M232" s="107">
        <f t="shared" si="22"/>
        <v>575765.70000000007</v>
      </c>
      <c r="N232" s="16"/>
      <c r="O232" s="118">
        <v>101</v>
      </c>
      <c r="P232" s="16"/>
      <c r="R232" s="58"/>
      <c r="S232" s="95">
        <f t="shared" si="23"/>
        <v>8</v>
      </c>
      <c r="T232" s="58"/>
      <c r="U232" s="57">
        <f t="shared" si="21"/>
        <v>69.67439293598234</v>
      </c>
      <c r="V232" s="58"/>
      <c r="W232" s="141"/>
      <c r="Y232" s="109"/>
      <c r="Z232" s="109"/>
    </row>
    <row r="233" spans="1:26" x14ac:dyDescent="0.2">
      <c r="A233" s="115"/>
      <c r="B233" s="12"/>
      <c r="C233" s="12"/>
      <c r="D233" s="12"/>
      <c r="E233" s="116"/>
      <c r="F233" s="12"/>
      <c r="G233" s="12"/>
      <c r="H233" s="147">
        <v>294</v>
      </c>
      <c r="I233" s="19">
        <v>205</v>
      </c>
      <c r="J233" s="16"/>
      <c r="K233" s="76">
        <v>568989.5</v>
      </c>
      <c r="L233" s="16"/>
      <c r="M233" s="107">
        <f t="shared" si="22"/>
        <v>569105.5</v>
      </c>
      <c r="N233" s="16"/>
      <c r="O233" s="118">
        <v>116</v>
      </c>
      <c r="P233" s="16"/>
      <c r="R233" s="58"/>
      <c r="S233" s="95">
        <f t="shared" si="23"/>
        <v>8</v>
      </c>
      <c r="T233" s="58"/>
      <c r="U233" s="57">
        <f t="shared" si="21"/>
        <v>82.199546485260768</v>
      </c>
      <c r="V233" s="58"/>
      <c r="W233" s="141"/>
      <c r="Y233" s="110"/>
      <c r="Z233" s="110"/>
    </row>
    <row r="234" spans="1:26" x14ac:dyDescent="0.2">
      <c r="A234" s="115"/>
      <c r="B234" s="12"/>
      <c r="C234" s="12"/>
      <c r="D234" s="12"/>
      <c r="E234" s="116"/>
      <c r="F234" s="12"/>
      <c r="G234" s="12"/>
      <c r="H234" s="147">
        <v>303</v>
      </c>
      <c r="I234" s="19">
        <v>206</v>
      </c>
      <c r="J234" s="16"/>
      <c r="K234" s="76">
        <v>596008.6</v>
      </c>
      <c r="L234" s="16"/>
      <c r="M234" s="107">
        <f t="shared" si="22"/>
        <v>596105.6</v>
      </c>
      <c r="N234" s="16"/>
      <c r="O234" s="118">
        <v>97</v>
      </c>
      <c r="P234" s="16"/>
      <c r="R234" s="58"/>
      <c r="S234" s="95">
        <f t="shared" si="23"/>
        <v>8</v>
      </c>
      <c r="T234" s="58"/>
      <c r="U234" s="57">
        <f t="shared" si="21"/>
        <v>66.694169416941691</v>
      </c>
      <c r="V234" s="58"/>
      <c r="W234" s="141"/>
      <c r="Y234" s="109"/>
      <c r="Z234" s="109"/>
    </row>
    <row r="235" spans="1:26" x14ac:dyDescent="0.2">
      <c r="A235" s="115"/>
      <c r="B235" s="12"/>
      <c r="C235" s="12"/>
      <c r="D235" s="12"/>
      <c r="E235" s="116"/>
      <c r="F235" s="12"/>
      <c r="G235" s="12"/>
      <c r="H235" s="147">
        <v>300</v>
      </c>
      <c r="I235" s="19">
        <v>213</v>
      </c>
      <c r="J235" s="16"/>
      <c r="K235" s="76">
        <v>553742.5</v>
      </c>
      <c r="L235" s="16"/>
      <c r="M235" s="107">
        <f t="shared" si="22"/>
        <v>553868.5</v>
      </c>
      <c r="N235" s="16"/>
      <c r="O235" s="118">
        <v>126</v>
      </c>
      <c r="P235" s="16"/>
      <c r="R235" s="58"/>
      <c r="S235" s="95">
        <f t="shared" si="23"/>
        <v>8</v>
      </c>
      <c r="T235" s="58"/>
      <c r="U235" s="57">
        <f t="shared" si="21"/>
        <v>87.5</v>
      </c>
      <c r="V235" s="58"/>
      <c r="W235" s="141"/>
      <c r="Y235" s="109"/>
      <c r="Z235" s="109"/>
    </row>
    <row r="236" spans="1:26" x14ac:dyDescent="0.2">
      <c r="A236" s="115"/>
      <c r="B236" s="12"/>
      <c r="C236" s="12"/>
      <c r="D236" s="12"/>
      <c r="E236" s="116"/>
      <c r="F236" s="12"/>
      <c r="G236" s="12"/>
      <c r="H236" s="147">
        <v>305</v>
      </c>
      <c r="I236" s="19">
        <v>214</v>
      </c>
      <c r="J236" s="16"/>
      <c r="K236" s="76">
        <v>571626</v>
      </c>
      <c r="L236" s="16"/>
      <c r="M236" s="107">
        <f t="shared" si="22"/>
        <v>571721</v>
      </c>
      <c r="N236" s="16"/>
      <c r="O236" s="118">
        <v>95</v>
      </c>
      <c r="P236" s="16"/>
      <c r="R236" s="58"/>
      <c r="S236" s="95">
        <v>6</v>
      </c>
      <c r="T236" s="58"/>
      <c r="U236" s="57">
        <f t="shared" si="21"/>
        <v>86.520947176684885</v>
      </c>
      <c r="V236" s="58"/>
      <c r="W236" s="11"/>
      <c r="Y236" s="110"/>
      <c r="Z236" s="110"/>
    </row>
    <row r="237" spans="1:26" x14ac:dyDescent="0.2">
      <c r="A237" s="115"/>
      <c r="B237" s="12"/>
      <c r="C237" s="12"/>
      <c r="D237" s="12"/>
      <c r="E237" s="116"/>
      <c r="F237" s="12"/>
      <c r="G237" s="12"/>
      <c r="H237" s="117">
        <v>310</v>
      </c>
      <c r="I237" s="19">
        <v>215</v>
      </c>
      <c r="J237" s="16"/>
      <c r="K237" s="76">
        <v>607412</v>
      </c>
      <c r="L237" s="16"/>
      <c r="M237" s="107">
        <f t="shared" si="22"/>
        <v>607545</v>
      </c>
      <c r="N237" s="16"/>
      <c r="O237" s="118">
        <v>133</v>
      </c>
      <c r="P237" s="16"/>
      <c r="R237" s="58"/>
      <c r="S237" s="95">
        <f>+S228</f>
        <v>8</v>
      </c>
      <c r="T237" s="58"/>
      <c r="U237" s="57">
        <f t="shared" si="21"/>
        <v>89.381720430107535</v>
      </c>
      <c r="V237" s="58"/>
      <c r="Y237" s="109"/>
      <c r="Z237" s="109"/>
    </row>
    <row r="238" spans="1:26" ht="13.5" thickBot="1" x14ac:dyDescent="0.25">
      <c r="R238" s="58"/>
      <c r="S238" s="7"/>
      <c r="T238" s="7"/>
      <c r="U238" s="7"/>
      <c r="V238" s="58"/>
      <c r="W238" s="58"/>
      <c r="Y238" s="110"/>
      <c r="Z238" s="110"/>
    </row>
    <row r="239" spans="1:26" ht="13.5" thickBot="1" x14ac:dyDescent="0.25">
      <c r="A239" s="8"/>
      <c r="H239" s="8"/>
      <c r="I239" s="151"/>
      <c r="J239" s="151"/>
      <c r="R239" s="58"/>
      <c r="S239" s="58"/>
      <c r="T239" s="58"/>
      <c r="U239" s="15">
        <f>AVERAGE(U229:U237)</f>
        <v>84.952347769004376</v>
      </c>
      <c r="V239" s="58"/>
      <c r="W239" s="15" t="e">
        <f>AVERAGE(W229:W236)</f>
        <v>#DIV/0!</v>
      </c>
      <c r="Y239" s="109"/>
      <c r="Z239" s="109"/>
    </row>
    <row r="240" spans="1:26" x14ac:dyDescent="0.2">
      <c r="A240" s="8"/>
      <c r="H240" s="8"/>
      <c r="I240" s="100"/>
      <c r="J240" s="100"/>
      <c r="S240" s="30"/>
      <c r="T240" s="30"/>
      <c r="U240" s="30"/>
      <c r="V240" s="30"/>
    </row>
    <row r="241" spans="1:26" ht="13.5" thickBot="1" x14ac:dyDescent="0.25">
      <c r="A241" s="8"/>
      <c r="B241" s="104"/>
      <c r="C241" s="104"/>
      <c r="D241" s="104"/>
      <c r="E241" s="104"/>
      <c r="F241" s="104"/>
      <c r="G241" s="89" t="s">
        <v>45</v>
      </c>
      <c r="H241" s="89" t="s">
        <v>46</v>
      </c>
      <c r="I241" s="104"/>
      <c r="J241" s="100"/>
      <c r="S241" s="30"/>
      <c r="T241" s="30"/>
      <c r="U241" s="30"/>
      <c r="V241" s="30"/>
      <c r="Y241" s="109"/>
      <c r="Z241" s="109"/>
    </row>
    <row r="242" spans="1:26" ht="13.5" thickBot="1" x14ac:dyDescent="0.25">
      <c r="A242" s="148" t="s">
        <v>42</v>
      </c>
      <c r="B242" s="23" t="s">
        <v>29</v>
      </c>
      <c r="C242" s="24"/>
      <c r="D242" s="24"/>
      <c r="E242" s="24"/>
      <c r="F242" s="24"/>
      <c r="G242" s="90">
        <f>$G$31</f>
        <v>20</v>
      </c>
      <c r="H242" s="91">
        <f>$H$31</f>
        <v>29</v>
      </c>
      <c r="K242" s="136"/>
      <c r="M242" s="136"/>
      <c r="O242" s="136"/>
      <c r="Q242" s="77" t="e">
        <f>AVERAGE(K242,M242,O242)</f>
        <v>#DIV/0!</v>
      </c>
      <c r="R242" s="13"/>
      <c r="V242" s="14">
        <f>AVERAGE(S247:S268)</f>
        <v>8</v>
      </c>
      <c r="Y242" s="109"/>
      <c r="Z242" s="109"/>
    </row>
    <row r="243" spans="1:26" ht="13.5" thickBot="1" x14ac:dyDescent="0.25">
      <c r="A243" s="148">
        <v>300</v>
      </c>
      <c r="B243" s="21" t="s">
        <v>16</v>
      </c>
      <c r="C243" s="22"/>
      <c r="D243" s="22"/>
      <c r="E243" s="92"/>
      <c r="F243" s="92"/>
      <c r="G243" s="93">
        <f>$G$32</f>
        <v>60</v>
      </c>
      <c r="H243" s="94">
        <f>$H$32</f>
        <v>75</v>
      </c>
      <c r="I243" s="69"/>
      <c r="J243" s="69"/>
      <c r="K243" s="137"/>
      <c r="M243" s="137"/>
      <c r="O243" s="137"/>
      <c r="Q243" s="77" t="e">
        <f>AVERAGE(K243,M243,O243)</f>
        <v>#DIV/0!</v>
      </c>
      <c r="R243" s="13"/>
      <c r="S243" s="13" t="s">
        <v>17</v>
      </c>
      <c r="U243" s="62"/>
      <c r="V243" s="103">
        <f>COUNT(S247:S268)</f>
        <v>22</v>
      </c>
      <c r="Y243" s="110"/>
      <c r="Z243" s="110"/>
    </row>
    <row r="244" spans="1:26" x14ac:dyDescent="0.2">
      <c r="E244" s="69"/>
      <c r="F244" s="69"/>
      <c r="G244" s="69"/>
      <c r="H244" s="13"/>
      <c r="K244" s="13"/>
      <c r="M244"/>
      <c r="O244"/>
      <c r="Q244"/>
      <c r="R244" s="13"/>
      <c r="V244" s="63"/>
      <c r="Y244" s="109"/>
      <c r="Z244" s="109"/>
    </row>
    <row r="245" spans="1:26" x14ac:dyDescent="0.2">
      <c r="A245" s="148"/>
      <c r="B245" s="89"/>
      <c r="C245" s="89"/>
      <c r="D245" s="89"/>
      <c r="K245" s="67" t="s">
        <v>38</v>
      </c>
      <c r="L245" s="33"/>
      <c r="M245" s="67" t="s">
        <v>38</v>
      </c>
      <c r="N245" s="8"/>
      <c r="O245" s="152" t="s">
        <v>36</v>
      </c>
      <c r="P245" s="8"/>
      <c r="S245" s="112" t="s">
        <v>37</v>
      </c>
      <c r="U245" s="152" t="s">
        <v>41</v>
      </c>
      <c r="Y245" s="109"/>
      <c r="Z245" s="109"/>
    </row>
    <row r="246" spans="1:26" ht="13.5" thickBot="1" x14ac:dyDescent="0.25">
      <c r="A246" s="113" t="s">
        <v>15</v>
      </c>
      <c r="B246" s="114" t="s">
        <v>18</v>
      </c>
      <c r="C246" s="114" t="s">
        <v>19</v>
      </c>
      <c r="D246" s="114" t="s">
        <v>20</v>
      </c>
      <c r="E246" s="113" t="s">
        <v>10</v>
      </c>
      <c r="F246" s="10"/>
      <c r="G246" s="10"/>
      <c r="H246" s="66" t="s">
        <v>24</v>
      </c>
      <c r="I246" s="66" t="s">
        <v>25</v>
      </c>
      <c r="K246" s="68" t="s">
        <v>40</v>
      </c>
      <c r="L246" s="32"/>
      <c r="M246" s="68" t="s">
        <v>40</v>
      </c>
      <c r="O246" s="153"/>
      <c r="R246" s="58"/>
      <c r="S246" s="144">
        <v>8</v>
      </c>
      <c r="T246" s="58"/>
      <c r="U246" s="153"/>
      <c r="V246" s="58"/>
      <c r="Y246" s="109"/>
      <c r="Z246" s="109"/>
    </row>
    <row r="247" spans="1:26" ht="13.5" thickTop="1" x14ac:dyDescent="0.2">
      <c r="A247" s="145"/>
      <c r="B247" s="146"/>
      <c r="C247" s="146"/>
      <c r="D247" s="146"/>
      <c r="E247" s="116"/>
      <c r="F247" s="70"/>
      <c r="G247" s="70"/>
      <c r="H247" s="117">
        <v>400</v>
      </c>
      <c r="I247" s="19">
        <v>299</v>
      </c>
      <c r="J247" s="16"/>
      <c r="K247" s="76">
        <v>362783</v>
      </c>
      <c r="L247" s="16"/>
      <c r="M247" s="107">
        <f t="shared" ref="M247:M268" si="24">K247+O247</f>
        <v>362876</v>
      </c>
      <c r="N247" s="16"/>
      <c r="O247" s="118">
        <v>93</v>
      </c>
      <c r="P247" s="16"/>
      <c r="Q247" s="16"/>
      <c r="R247" s="16"/>
      <c r="S247" s="95">
        <f t="shared" ref="S247:S268" si="25">+S246</f>
        <v>8</v>
      </c>
      <c r="T247" s="16"/>
      <c r="U247" s="57">
        <f t="shared" ref="U247:U268" si="26">O247/(H247*60*S247)*100000</f>
        <v>48.4375</v>
      </c>
      <c r="V247" s="58"/>
      <c r="Y247" s="109"/>
      <c r="Z247" s="109"/>
    </row>
    <row r="248" spans="1:26" x14ac:dyDescent="0.2">
      <c r="A248" s="145"/>
      <c r="B248" s="146"/>
      <c r="C248" s="146"/>
      <c r="D248" s="146"/>
      <c r="E248" s="116"/>
      <c r="F248" s="70"/>
      <c r="G248" s="70"/>
      <c r="H248" s="117">
        <v>280</v>
      </c>
      <c r="I248" s="19">
        <v>300</v>
      </c>
      <c r="J248" s="16"/>
      <c r="K248" s="76">
        <v>342364</v>
      </c>
      <c r="L248" s="16"/>
      <c r="M248" s="107">
        <f t="shared" si="24"/>
        <v>342494</v>
      </c>
      <c r="N248" s="16"/>
      <c r="O248" s="118">
        <v>130</v>
      </c>
      <c r="P248" s="16"/>
      <c r="Q248" s="16"/>
      <c r="R248" s="16"/>
      <c r="S248" s="95">
        <f t="shared" si="25"/>
        <v>8</v>
      </c>
      <c r="T248" s="16"/>
      <c r="U248" s="57">
        <f t="shared" si="26"/>
        <v>96.726190476190482</v>
      </c>
      <c r="V248" s="58"/>
      <c r="Y248" s="109"/>
      <c r="Z248" s="109"/>
    </row>
    <row r="249" spans="1:26" x14ac:dyDescent="0.2">
      <c r="A249" s="145"/>
      <c r="B249" s="146"/>
      <c r="C249" s="146"/>
      <c r="D249" s="146"/>
      <c r="E249" s="116"/>
      <c r="F249" s="70"/>
      <c r="G249" s="70"/>
      <c r="H249" s="117">
        <v>380</v>
      </c>
      <c r="I249" s="19">
        <v>301</v>
      </c>
      <c r="J249" s="16"/>
      <c r="K249" s="76">
        <v>373178</v>
      </c>
      <c r="L249" s="16"/>
      <c r="M249" s="107">
        <f t="shared" si="24"/>
        <v>373319</v>
      </c>
      <c r="N249" s="16"/>
      <c r="O249" s="118">
        <v>141</v>
      </c>
      <c r="P249" s="16"/>
      <c r="Q249" s="16"/>
      <c r="R249" s="16"/>
      <c r="S249" s="95">
        <f t="shared" si="25"/>
        <v>8</v>
      </c>
      <c r="T249" s="16"/>
      <c r="U249" s="57">
        <f t="shared" si="26"/>
        <v>77.30263157894737</v>
      </c>
      <c r="V249" s="58"/>
      <c r="Y249" s="109"/>
      <c r="Z249" s="109"/>
    </row>
    <row r="250" spans="1:26" x14ac:dyDescent="0.2">
      <c r="A250" s="145"/>
      <c r="B250" s="146"/>
      <c r="C250" s="146"/>
      <c r="D250" s="146"/>
      <c r="E250" s="116"/>
      <c r="F250" s="70"/>
      <c r="G250" s="70"/>
      <c r="H250" s="117">
        <v>350</v>
      </c>
      <c r="I250" s="19">
        <v>302</v>
      </c>
      <c r="J250" s="16"/>
      <c r="K250" s="76">
        <v>379075</v>
      </c>
      <c r="L250" s="16"/>
      <c r="M250" s="107">
        <f t="shared" si="24"/>
        <v>379213</v>
      </c>
      <c r="N250" s="16"/>
      <c r="O250" s="118">
        <v>138</v>
      </c>
      <c r="P250" s="16"/>
      <c r="Q250" s="16"/>
      <c r="R250" s="16"/>
      <c r="S250" s="95">
        <f t="shared" si="25"/>
        <v>8</v>
      </c>
      <c r="T250" s="16"/>
      <c r="U250" s="57">
        <f t="shared" si="26"/>
        <v>82.142857142857153</v>
      </c>
      <c r="V250" s="58"/>
      <c r="Y250" s="109"/>
      <c r="Z250" s="109"/>
    </row>
    <row r="251" spans="1:26" x14ac:dyDescent="0.2">
      <c r="A251" s="145"/>
      <c r="B251" s="146"/>
      <c r="C251" s="146"/>
      <c r="D251" s="146"/>
      <c r="E251" s="116"/>
      <c r="F251" s="70"/>
      <c r="G251" s="70"/>
      <c r="H251" s="117">
        <v>320</v>
      </c>
      <c r="I251" s="19">
        <v>303</v>
      </c>
      <c r="J251" s="16"/>
      <c r="K251" s="76">
        <v>372663</v>
      </c>
      <c r="L251" s="16"/>
      <c r="M251" s="107">
        <f t="shared" si="24"/>
        <v>372814</v>
      </c>
      <c r="N251" s="16"/>
      <c r="O251" s="118">
        <v>151</v>
      </c>
      <c r="P251" s="16"/>
      <c r="Q251" s="16"/>
      <c r="R251" s="16"/>
      <c r="S251" s="95">
        <f t="shared" si="25"/>
        <v>8</v>
      </c>
      <c r="T251" s="16"/>
      <c r="U251" s="57">
        <f t="shared" si="26"/>
        <v>98.307291666666657</v>
      </c>
      <c r="V251" s="58"/>
      <c r="Y251" s="109"/>
      <c r="Z251" s="109"/>
    </row>
    <row r="252" spans="1:26" x14ac:dyDescent="0.2">
      <c r="A252" s="145"/>
      <c r="B252" s="146"/>
      <c r="C252" s="146"/>
      <c r="D252" s="146"/>
      <c r="E252" s="116"/>
      <c r="F252" s="70"/>
      <c r="G252" s="70"/>
      <c r="H252" s="117">
        <v>335</v>
      </c>
      <c r="I252" s="19">
        <v>304</v>
      </c>
      <c r="J252" s="16"/>
      <c r="K252" s="76">
        <v>378160</v>
      </c>
      <c r="L252" s="16"/>
      <c r="M252" s="107">
        <f t="shared" si="24"/>
        <v>378301</v>
      </c>
      <c r="N252" s="16"/>
      <c r="O252" s="118">
        <v>141</v>
      </c>
      <c r="P252" s="16"/>
      <c r="Q252" s="16"/>
      <c r="R252" s="16"/>
      <c r="S252" s="95">
        <f t="shared" si="25"/>
        <v>8</v>
      </c>
      <c r="T252" s="16"/>
      <c r="U252" s="57">
        <f t="shared" si="26"/>
        <v>87.686567164179095</v>
      </c>
      <c r="V252" s="58"/>
      <c r="Y252" s="109"/>
      <c r="Z252" s="109"/>
    </row>
    <row r="253" spans="1:26" x14ac:dyDescent="0.2">
      <c r="A253" s="145"/>
      <c r="B253" s="146"/>
      <c r="C253" s="146"/>
      <c r="D253" s="146"/>
      <c r="E253" s="116"/>
      <c r="F253" s="70"/>
      <c r="G253" s="70"/>
      <c r="H253" s="117">
        <v>302</v>
      </c>
      <c r="I253" s="19">
        <v>305</v>
      </c>
      <c r="J253" s="16"/>
      <c r="K253" s="76">
        <v>607015.49999999988</v>
      </c>
      <c r="L253" s="16"/>
      <c r="M253" s="107">
        <f t="shared" si="24"/>
        <v>607131.49999999988</v>
      </c>
      <c r="N253" s="16"/>
      <c r="O253" s="118">
        <v>116</v>
      </c>
      <c r="P253" s="16"/>
      <c r="Q253" s="16"/>
      <c r="R253" s="16"/>
      <c r="S253" s="95">
        <f t="shared" si="25"/>
        <v>8</v>
      </c>
      <c r="T253" s="16"/>
      <c r="U253" s="57">
        <f t="shared" si="26"/>
        <v>80.022075055187642</v>
      </c>
      <c r="V253" s="58"/>
      <c r="Y253" s="109"/>
      <c r="Z253" s="109"/>
    </row>
    <row r="254" spans="1:26" x14ac:dyDescent="0.2">
      <c r="A254" s="115"/>
      <c r="B254" s="12"/>
      <c r="C254" s="12"/>
      <c r="D254" s="12"/>
      <c r="E254" s="116"/>
      <c r="F254" s="12"/>
      <c r="G254" s="12"/>
      <c r="H254" s="117">
        <v>302</v>
      </c>
      <c r="I254" s="19">
        <v>306</v>
      </c>
      <c r="J254" s="16"/>
      <c r="K254" s="76">
        <v>578533.19999999995</v>
      </c>
      <c r="L254" s="16"/>
      <c r="M254" s="107">
        <f t="shared" si="24"/>
        <v>578657.19999999995</v>
      </c>
      <c r="N254" s="16"/>
      <c r="O254" s="118">
        <v>124</v>
      </c>
      <c r="P254" s="16"/>
      <c r="Q254" s="16"/>
      <c r="R254" s="16"/>
      <c r="S254" s="95">
        <f t="shared" si="25"/>
        <v>8</v>
      </c>
      <c r="T254" s="16"/>
      <c r="U254" s="57">
        <f t="shared" si="26"/>
        <v>85.540838852097139</v>
      </c>
      <c r="V254" s="58"/>
      <c r="Y254" s="109"/>
      <c r="Z254" s="109"/>
    </row>
    <row r="255" spans="1:26" x14ac:dyDescent="0.2">
      <c r="A255" s="115"/>
      <c r="B255" s="12"/>
      <c r="C255" s="12"/>
      <c r="D255" s="12"/>
      <c r="E255" s="116"/>
      <c r="F255" s="12"/>
      <c r="G255" s="12"/>
      <c r="H255" s="117">
        <v>304</v>
      </c>
      <c r="I255" s="19">
        <v>307</v>
      </c>
      <c r="J255" s="16"/>
      <c r="K255" s="76">
        <v>632089.19999999995</v>
      </c>
      <c r="L255" s="16"/>
      <c r="M255" s="107">
        <f t="shared" si="24"/>
        <v>632214.19999999995</v>
      </c>
      <c r="N255" s="16"/>
      <c r="O255" s="118">
        <v>125</v>
      </c>
      <c r="P255" s="16"/>
      <c r="Q255" s="16"/>
      <c r="R255" s="16"/>
      <c r="S255" s="95">
        <f t="shared" si="25"/>
        <v>8</v>
      </c>
      <c r="T255" s="16"/>
      <c r="U255" s="57">
        <f t="shared" si="26"/>
        <v>85.663377192982452</v>
      </c>
      <c r="V255" s="58"/>
      <c r="Y255" s="109"/>
      <c r="Z255" s="109"/>
    </row>
    <row r="256" spans="1:26" x14ac:dyDescent="0.2">
      <c r="A256" s="115"/>
      <c r="B256" s="12"/>
      <c r="C256" s="12"/>
      <c r="D256" s="12"/>
      <c r="E256" s="116"/>
      <c r="F256" s="12"/>
      <c r="G256" s="12"/>
      <c r="H256" s="117">
        <v>285</v>
      </c>
      <c r="I256" s="19">
        <v>308</v>
      </c>
      <c r="J256" s="16"/>
      <c r="K256" s="76">
        <v>596411</v>
      </c>
      <c r="L256" s="16"/>
      <c r="M256" s="107">
        <f t="shared" si="24"/>
        <v>596508</v>
      </c>
      <c r="N256" s="16"/>
      <c r="O256" s="118">
        <v>97</v>
      </c>
      <c r="P256" s="16"/>
      <c r="Q256" s="16"/>
      <c r="R256" s="16"/>
      <c r="S256" s="95">
        <f t="shared" si="25"/>
        <v>8</v>
      </c>
      <c r="T256" s="16"/>
      <c r="U256" s="57">
        <f t="shared" si="26"/>
        <v>70.906432748538009</v>
      </c>
      <c r="V256" s="58"/>
      <c r="Y256" s="109"/>
      <c r="Z256" s="109"/>
    </row>
    <row r="257" spans="1:26" x14ac:dyDescent="0.2">
      <c r="A257" s="115"/>
      <c r="B257" s="12"/>
      <c r="C257" s="12"/>
      <c r="D257" s="12"/>
      <c r="E257" s="116"/>
      <c r="F257" s="12"/>
      <c r="G257" s="12"/>
      <c r="H257" s="117">
        <v>300</v>
      </c>
      <c r="I257" s="19">
        <v>309</v>
      </c>
      <c r="J257" s="16"/>
      <c r="K257" s="76">
        <v>590563</v>
      </c>
      <c r="L257" s="16"/>
      <c r="M257" s="107">
        <f t="shared" si="24"/>
        <v>590647</v>
      </c>
      <c r="N257" s="16"/>
      <c r="O257" s="118">
        <v>84</v>
      </c>
      <c r="P257" s="16"/>
      <c r="Q257" s="16"/>
      <c r="R257" s="16"/>
      <c r="S257" s="95">
        <f t="shared" si="25"/>
        <v>8</v>
      </c>
      <c r="T257" s="16"/>
      <c r="U257" s="57">
        <f t="shared" si="26"/>
        <v>58.333333333333336</v>
      </c>
      <c r="V257" s="58"/>
      <c r="Y257" s="109"/>
      <c r="Z257" s="109"/>
    </row>
    <row r="258" spans="1:26" x14ac:dyDescent="0.2">
      <c r="A258" s="115"/>
      <c r="B258" s="12"/>
      <c r="C258" s="12"/>
      <c r="D258" s="12"/>
      <c r="E258" s="116"/>
      <c r="F258" s="12"/>
      <c r="G258" s="12"/>
      <c r="H258" s="117">
        <v>308</v>
      </c>
      <c r="I258" s="19">
        <v>310</v>
      </c>
      <c r="J258" s="16"/>
      <c r="K258" s="76">
        <v>563422.80000000005</v>
      </c>
      <c r="L258" s="16"/>
      <c r="M258" s="107">
        <f t="shared" si="24"/>
        <v>563531.80000000005</v>
      </c>
      <c r="N258" s="16"/>
      <c r="O258" s="118">
        <v>109</v>
      </c>
      <c r="P258" s="16"/>
      <c r="Q258" s="16"/>
      <c r="R258" s="16"/>
      <c r="S258" s="95">
        <f t="shared" si="25"/>
        <v>8</v>
      </c>
      <c r="T258" s="16"/>
      <c r="U258" s="57">
        <f t="shared" si="26"/>
        <v>73.728354978354972</v>
      </c>
      <c r="V258" s="58"/>
      <c r="Y258" s="109"/>
      <c r="Z258" s="109"/>
    </row>
    <row r="259" spans="1:26" x14ac:dyDescent="0.2">
      <c r="A259" s="115"/>
      <c r="B259" s="12"/>
      <c r="C259" s="12"/>
      <c r="D259" s="12"/>
      <c r="E259" s="116"/>
      <c r="F259" s="12"/>
      <c r="G259" s="12"/>
      <c r="H259" s="117">
        <v>330</v>
      </c>
      <c r="I259" s="19">
        <v>311</v>
      </c>
      <c r="J259" s="16"/>
      <c r="K259" s="76">
        <v>619029.19999999995</v>
      </c>
      <c r="L259" s="16"/>
      <c r="M259" s="107">
        <f t="shared" si="24"/>
        <v>619126.19999999995</v>
      </c>
      <c r="N259" s="16"/>
      <c r="O259" s="118">
        <v>97</v>
      </c>
      <c r="P259" s="16"/>
      <c r="Q259" s="16"/>
      <c r="R259" s="16"/>
      <c r="S259" s="95">
        <f t="shared" si="25"/>
        <v>8</v>
      </c>
      <c r="T259" s="16"/>
      <c r="U259" s="57">
        <f t="shared" si="26"/>
        <v>61.237373737373744</v>
      </c>
      <c r="V259" s="58"/>
      <c r="Y259" s="109"/>
      <c r="Z259" s="109"/>
    </row>
    <row r="260" spans="1:26" x14ac:dyDescent="0.2">
      <c r="A260" s="115"/>
      <c r="B260" s="12"/>
      <c r="C260" s="12"/>
      <c r="D260" s="12"/>
      <c r="E260" s="116"/>
      <c r="F260" s="12"/>
      <c r="G260" s="12"/>
      <c r="H260" s="117">
        <v>254</v>
      </c>
      <c r="I260" s="19">
        <v>312</v>
      </c>
      <c r="J260" s="16"/>
      <c r="K260" s="76">
        <v>547626.19999999995</v>
      </c>
      <c r="L260" s="16"/>
      <c r="M260" s="107">
        <f t="shared" si="24"/>
        <v>547738.19999999995</v>
      </c>
      <c r="N260" s="16"/>
      <c r="O260" s="118">
        <v>112</v>
      </c>
      <c r="P260" s="16"/>
      <c r="Q260" s="16"/>
      <c r="R260" s="16"/>
      <c r="S260" s="95">
        <f t="shared" si="25"/>
        <v>8</v>
      </c>
      <c r="T260" s="16"/>
      <c r="U260" s="57">
        <f t="shared" si="26"/>
        <v>91.863517060367457</v>
      </c>
      <c r="V260" s="58"/>
      <c r="Y260" s="109"/>
      <c r="Z260" s="109"/>
    </row>
    <row r="261" spans="1:26" x14ac:dyDescent="0.2">
      <c r="A261" s="115"/>
      <c r="B261" s="12"/>
      <c r="C261" s="12"/>
      <c r="D261" s="12"/>
      <c r="E261" s="116"/>
      <c r="F261" s="12"/>
      <c r="G261" s="12"/>
      <c r="H261" s="117">
        <v>266</v>
      </c>
      <c r="I261" s="19">
        <v>313</v>
      </c>
      <c r="J261" s="16"/>
      <c r="K261" s="76">
        <v>609970.80000000005</v>
      </c>
      <c r="L261" s="16"/>
      <c r="M261" s="107">
        <f t="shared" si="24"/>
        <v>610087.80000000005</v>
      </c>
      <c r="N261" s="16"/>
      <c r="O261" s="118">
        <v>117</v>
      </c>
      <c r="P261" s="16"/>
      <c r="Q261" s="16"/>
      <c r="R261" s="16"/>
      <c r="S261" s="95">
        <f t="shared" si="25"/>
        <v>8</v>
      </c>
      <c r="T261" s="16"/>
      <c r="U261" s="57">
        <f t="shared" si="26"/>
        <v>91.635338345864668</v>
      </c>
      <c r="V261" s="58"/>
      <c r="Y261" s="110"/>
      <c r="Z261" s="110"/>
    </row>
    <row r="262" spans="1:26" x14ac:dyDescent="0.2">
      <c r="A262" s="115"/>
      <c r="B262" s="12"/>
      <c r="C262" s="12"/>
      <c r="D262" s="12"/>
      <c r="E262" s="116"/>
      <c r="F262" s="12"/>
      <c r="G262" s="12"/>
      <c r="H262" s="117">
        <v>330</v>
      </c>
      <c r="I262" s="19">
        <v>314</v>
      </c>
      <c r="J262" s="16"/>
      <c r="K262" s="76">
        <v>575952.79999999993</v>
      </c>
      <c r="L262" s="16"/>
      <c r="M262" s="107">
        <f t="shared" si="24"/>
        <v>576042.79999999993</v>
      </c>
      <c r="N262" s="16"/>
      <c r="O262" s="118">
        <v>90</v>
      </c>
      <c r="P262" s="16"/>
      <c r="Q262" s="16"/>
      <c r="R262" s="16"/>
      <c r="S262" s="95">
        <f t="shared" si="25"/>
        <v>8</v>
      </c>
      <c r="T262" s="16"/>
      <c r="U262" s="57">
        <f t="shared" si="26"/>
        <v>56.818181818181813</v>
      </c>
      <c r="V262" s="58"/>
      <c r="Y262" s="109"/>
      <c r="Z262" s="109"/>
    </row>
    <row r="263" spans="1:26" x14ac:dyDescent="0.2">
      <c r="A263" s="115"/>
      <c r="B263" s="12"/>
      <c r="C263" s="12"/>
      <c r="D263" s="12"/>
      <c r="E263" s="116"/>
      <c r="F263" s="12"/>
      <c r="G263" s="12"/>
      <c r="H263" s="117">
        <v>320</v>
      </c>
      <c r="I263" s="19">
        <v>315</v>
      </c>
      <c r="J263" s="16"/>
      <c r="K263" s="76">
        <v>556354.1</v>
      </c>
      <c r="L263" s="16"/>
      <c r="M263" s="107">
        <f t="shared" si="24"/>
        <v>556450.1</v>
      </c>
      <c r="N263" s="16"/>
      <c r="O263" s="118">
        <v>96</v>
      </c>
      <c r="P263" s="16"/>
      <c r="Q263" s="16"/>
      <c r="R263" s="16"/>
      <c r="S263" s="95">
        <f t="shared" si="25"/>
        <v>8</v>
      </c>
      <c r="T263" s="16"/>
      <c r="U263" s="57">
        <f t="shared" si="26"/>
        <v>62.5</v>
      </c>
      <c r="V263" s="58"/>
      <c r="Y263" s="110"/>
      <c r="Z263" s="110"/>
    </row>
    <row r="264" spans="1:26" x14ac:dyDescent="0.2">
      <c r="A264" s="115"/>
      <c r="B264" s="12"/>
      <c r="C264" s="12"/>
      <c r="D264" s="12"/>
      <c r="E264" s="116"/>
      <c r="F264" s="12"/>
      <c r="G264" s="12"/>
      <c r="H264" s="117">
        <v>300</v>
      </c>
      <c r="I264" s="19">
        <v>316</v>
      </c>
      <c r="J264" s="16"/>
      <c r="K264" s="76">
        <v>577141.9</v>
      </c>
      <c r="L264" s="16"/>
      <c r="M264" s="107">
        <f t="shared" si="24"/>
        <v>577245.9</v>
      </c>
      <c r="N264" s="16"/>
      <c r="O264" s="118">
        <v>104</v>
      </c>
      <c r="P264" s="16"/>
      <c r="Q264" s="16"/>
      <c r="R264" s="16"/>
      <c r="S264" s="95">
        <f t="shared" si="25"/>
        <v>8</v>
      </c>
      <c r="T264" s="16"/>
      <c r="U264" s="57">
        <f t="shared" si="26"/>
        <v>72.222222222222214</v>
      </c>
      <c r="V264" s="58"/>
      <c r="Y264" s="110"/>
      <c r="Z264" s="110"/>
    </row>
    <row r="265" spans="1:26" x14ac:dyDescent="0.2">
      <c r="A265" s="115"/>
      <c r="B265" s="12"/>
      <c r="C265" s="12"/>
      <c r="D265" s="12"/>
      <c r="E265" s="116"/>
      <c r="F265" s="12"/>
      <c r="G265" s="12"/>
      <c r="H265" s="117">
        <v>305</v>
      </c>
      <c r="I265" s="19">
        <v>317</v>
      </c>
      <c r="J265" s="16"/>
      <c r="K265" s="76">
        <v>344822.4</v>
      </c>
      <c r="L265" s="16"/>
      <c r="M265" s="107">
        <f t="shared" si="24"/>
        <v>344936.4</v>
      </c>
      <c r="N265" s="16"/>
      <c r="O265" s="118">
        <v>114</v>
      </c>
      <c r="P265" s="16"/>
      <c r="Q265" s="16"/>
      <c r="R265" s="16"/>
      <c r="S265" s="95">
        <f t="shared" si="25"/>
        <v>8</v>
      </c>
      <c r="T265" s="16"/>
      <c r="U265" s="57">
        <f t="shared" si="26"/>
        <v>77.868852459016395</v>
      </c>
      <c r="V265" s="58"/>
      <c r="Y265" s="110"/>
      <c r="Z265" s="110"/>
    </row>
    <row r="266" spans="1:26" x14ac:dyDescent="0.2">
      <c r="A266" s="115"/>
      <c r="B266" s="12"/>
      <c r="C266" s="12"/>
      <c r="D266" s="12"/>
      <c r="E266" s="116"/>
      <c r="F266" s="12"/>
      <c r="G266" s="12"/>
      <c r="H266" s="117">
        <v>320</v>
      </c>
      <c r="I266" s="19">
        <v>318</v>
      </c>
      <c r="J266" s="16"/>
      <c r="K266" s="76">
        <v>367710</v>
      </c>
      <c r="L266" s="16"/>
      <c r="M266" s="107">
        <f t="shared" si="24"/>
        <v>367860</v>
      </c>
      <c r="N266" s="16"/>
      <c r="O266" s="118">
        <v>150</v>
      </c>
      <c r="P266" s="16"/>
      <c r="Q266" s="16"/>
      <c r="R266" s="16"/>
      <c r="S266" s="95">
        <f t="shared" si="25"/>
        <v>8</v>
      </c>
      <c r="T266" s="16"/>
      <c r="U266" s="57">
        <f t="shared" si="26"/>
        <v>97.65625</v>
      </c>
      <c r="V266" s="58"/>
      <c r="Y266" s="110"/>
      <c r="Z266" s="110"/>
    </row>
    <row r="267" spans="1:26" x14ac:dyDescent="0.2">
      <c r="A267" s="115"/>
      <c r="B267" s="12"/>
      <c r="C267" s="12"/>
      <c r="D267" s="12"/>
      <c r="E267" s="116"/>
      <c r="F267" s="12"/>
      <c r="G267" s="12"/>
      <c r="H267" s="117">
        <v>381</v>
      </c>
      <c r="I267" s="19">
        <v>319</v>
      </c>
      <c r="J267" s="16"/>
      <c r="K267" s="76">
        <v>375257</v>
      </c>
      <c r="L267" s="16"/>
      <c r="M267" s="107">
        <f t="shared" si="24"/>
        <v>375404</v>
      </c>
      <c r="N267" s="16"/>
      <c r="O267" s="118">
        <v>147</v>
      </c>
      <c r="P267" s="16"/>
      <c r="Q267" s="16"/>
      <c r="R267" s="16"/>
      <c r="S267" s="95">
        <f t="shared" si="25"/>
        <v>8</v>
      </c>
      <c r="T267" s="16"/>
      <c r="U267" s="57">
        <f t="shared" si="26"/>
        <v>80.380577427821521</v>
      </c>
      <c r="V267" s="58"/>
      <c r="Y267" s="110"/>
      <c r="Z267" s="110"/>
    </row>
    <row r="268" spans="1:26" x14ac:dyDescent="0.2">
      <c r="A268" s="115"/>
      <c r="B268" s="12"/>
      <c r="C268" s="12"/>
      <c r="D268" s="12"/>
      <c r="E268" s="116"/>
      <c r="F268" s="12"/>
      <c r="G268" s="12"/>
      <c r="H268" s="117">
        <v>340</v>
      </c>
      <c r="I268" s="19">
        <v>320</v>
      </c>
      <c r="J268" s="16"/>
      <c r="K268" s="76">
        <v>361099</v>
      </c>
      <c r="L268" s="16"/>
      <c r="M268" s="107">
        <f t="shared" si="24"/>
        <v>361212</v>
      </c>
      <c r="N268" s="16"/>
      <c r="O268" s="118">
        <v>113</v>
      </c>
      <c r="P268" s="16"/>
      <c r="Q268" s="16"/>
      <c r="R268" s="16"/>
      <c r="S268" s="95">
        <f t="shared" si="25"/>
        <v>8</v>
      </c>
      <c r="T268" s="16"/>
      <c r="U268" s="57">
        <f t="shared" si="26"/>
        <v>69.240196078431367</v>
      </c>
      <c r="V268" s="58"/>
      <c r="Y268" s="109"/>
      <c r="Z268" s="109"/>
    </row>
    <row r="269" spans="1:26" ht="13.5" thickBot="1" x14ac:dyDescent="0.25">
      <c r="S269" s="7"/>
      <c r="T269" s="16"/>
      <c r="U269" s="7"/>
      <c r="V269" s="58"/>
      <c r="Y269" s="110"/>
      <c r="Z269" s="110"/>
    </row>
    <row r="270" spans="1:26" ht="13.5" thickBot="1" x14ac:dyDescent="0.25">
      <c r="A270" s="8"/>
      <c r="H270" s="8"/>
      <c r="I270" s="151"/>
      <c r="J270" s="151"/>
      <c r="S270" s="58"/>
      <c r="T270" s="16"/>
      <c r="U270" s="15">
        <f>AVERAGE(U247:U268)</f>
        <v>77.555452697209702</v>
      </c>
      <c r="V270" s="58"/>
      <c r="Y270" s="109"/>
      <c r="Z270" s="109"/>
    </row>
    <row r="271" spans="1:26" x14ac:dyDescent="0.2">
      <c r="A271" s="8"/>
      <c r="H271" s="8"/>
      <c r="I271" s="100"/>
      <c r="J271" s="100"/>
      <c r="S271" s="30"/>
      <c r="T271" s="30"/>
      <c r="U271" s="30"/>
      <c r="V271" s="30"/>
      <c r="Y271" s="110"/>
      <c r="Z271" s="110"/>
    </row>
    <row r="272" spans="1:26" ht="13.5" thickBot="1" x14ac:dyDescent="0.25">
      <c r="A272" s="8"/>
      <c r="B272" s="104"/>
      <c r="C272" s="104"/>
      <c r="D272" s="104"/>
      <c r="E272" s="104"/>
      <c r="F272" s="104"/>
      <c r="G272" s="89" t="s">
        <v>45</v>
      </c>
      <c r="H272" s="89" t="s">
        <v>46</v>
      </c>
      <c r="I272" s="104"/>
      <c r="J272" s="100"/>
      <c r="S272" s="30"/>
      <c r="T272" s="30"/>
      <c r="U272" s="30"/>
      <c r="V272" s="30"/>
      <c r="Y272" s="109"/>
      <c r="Z272" s="109"/>
    </row>
    <row r="273" spans="1:26" ht="13.5" thickBot="1" x14ac:dyDescent="0.25">
      <c r="A273" s="84" t="s">
        <v>47</v>
      </c>
      <c r="B273" s="23" t="s">
        <v>29</v>
      </c>
      <c r="C273" s="24"/>
      <c r="D273" s="24"/>
      <c r="E273" s="24"/>
      <c r="F273" s="24"/>
      <c r="G273" s="90">
        <f>$G$31</f>
        <v>20</v>
      </c>
      <c r="H273" s="91">
        <f>$H$31</f>
        <v>29</v>
      </c>
      <c r="K273" s="108"/>
      <c r="M273" s="108"/>
      <c r="O273" s="108"/>
      <c r="Q273" s="77"/>
      <c r="R273" s="13"/>
      <c r="V273" s="14"/>
      <c r="Y273" s="110"/>
      <c r="Z273" s="110"/>
    </row>
    <row r="274" spans="1:26" ht="13.5" thickBot="1" x14ac:dyDescent="0.25">
      <c r="A274" s="84" t="s">
        <v>48</v>
      </c>
      <c r="B274" s="21" t="s">
        <v>16</v>
      </c>
      <c r="C274" s="22"/>
      <c r="D274" s="22"/>
      <c r="E274" s="92"/>
      <c r="F274" s="92"/>
      <c r="G274" s="93">
        <f>$G$32</f>
        <v>60</v>
      </c>
      <c r="H274" s="94">
        <f>$H$32</f>
        <v>75</v>
      </c>
      <c r="I274" s="69"/>
      <c r="J274" s="69"/>
      <c r="K274" s="111"/>
      <c r="M274" s="111"/>
      <c r="O274" s="111"/>
      <c r="Q274" s="77"/>
      <c r="R274" s="13"/>
      <c r="S274" s="13" t="s">
        <v>17</v>
      </c>
      <c r="U274" s="62"/>
      <c r="V274" s="103"/>
      <c r="Y274" s="109"/>
      <c r="Z274" s="109"/>
    </row>
    <row r="275" spans="1:26" x14ac:dyDescent="0.2">
      <c r="E275" s="69"/>
      <c r="F275" s="69"/>
      <c r="G275" s="69"/>
      <c r="H275" s="13"/>
      <c r="K275" s="13"/>
      <c r="M275"/>
      <c r="O275"/>
      <c r="Q275"/>
      <c r="R275" s="13"/>
      <c r="V275" s="63"/>
      <c r="Y275" s="110"/>
      <c r="Z275" s="110"/>
    </row>
    <row r="276" spans="1:26" x14ac:dyDescent="0.2">
      <c r="A276" s="84"/>
      <c r="B276" s="89"/>
      <c r="C276" s="89"/>
      <c r="D276" s="89"/>
      <c r="K276" s="67" t="s">
        <v>38</v>
      </c>
      <c r="L276" s="33"/>
      <c r="M276" s="67" t="s">
        <v>38</v>
      </c>
      <c r="N276" s="8"/>
      <c r="O276" s="152" t="s">
        <v>36</v>
      </c>
      <c r="P276" s="8"/>
      <c r="S276" s="112" t="s">
        <v>37</v>
      </c>
      <c r="U276" s="152" t="s">
        <v>41</v>
      </c>
      <c r="Y276" s="109"/>
      <c r="Z276" s="109"/>
    </row>
    <row r="277" spans="1:26" ht="13.5" thickBot="1" x14ac:dyDescent="0.25">
      <c r="A277" s="113" t="s">
        <v>15</v>
      </c>
      <c r="B277" s="114" t="s">
        <v>18</v>
      </c>
      <c r="C277" s="114" t="s">
        <v>19</v>
      </c>
      <c r="D277" s="114" t="s">
        <v>20</v>
      </c>
      <c r="E277" s="113" t="s">
        <v>10</v>
      </c>
      <c r="F277" s="9"/>
      <c r="G277" s="9"/>
      <c r="H277" s="66" t="s">
        <v>24</v>
      </c>
      <c r="I277" s="66" t="s">
        <v>25</v>
      </c>
      <c r="K277" s="68" t="s">
        <v>39</v>
      </c>
      <c r="L277" s="32"/>
      <c r="M277" s="68" t="s">
        <v>40</v>
      </c>
      <c r="O277" s="153"/>
      <c r="R277" s="58"/>
      <c r="S277" s="140"/>
      <c r="T277" s="58"/>
      <c r="U277" s="153"/>
      <c r="V277" s="58"/>
      <c r="Y277" s="110"/>
      <c r="Z277" s="110"/>
    </row>
    <row r="278" spans="1:26" ht="13.5" thickTop="1" x14ac:dyDescent="0.2">
      <c r="A278" s="115"/>
      <c r="B278" s="11"/>
      <c r="C278" s="20"/>
      <c r="D278" s="20"/>
      <c r="E278" s="116"/>
      <c r="F278" s="20"/>
      <c r="G278" s="20"/>
      <c r="H278" s="117"/>
      <c r="I278" s="20">
        <v>401</v>
      </c>
      <c r="J278" s="16"/>
      <c r="K278" s="76"/>
      <c r="L278" s="16"/>
      <c r="M278" s="107"/>
      <c r="N278" s="16"/>
      <c r="O278" s="118"/>
      <c r="P278" s="16"/>
      <c r="Q278"/>
      <c r="S278" s="95"/>
      <c r="T278" s="58"/>
      <c r="U278" s="57"/>
      <c r="V278" s="58"/>
      <c r="Y278" s="109"/>
      <c r="Z278" s="109"/>
    </row>
    <row r="279" spans="1:26" x14ac:dyDescent="0.2">
      <c r="A279" s="115"/>
      <c r="B279" s="119"/>
      <c r="C279" s="11"/>
      <c r="D279" s="11"/>
      <c r="E279" s="116"/>
      <c r="F279" s="11"/>
      <c r="G279" s="11"/>
      <c r="H279" s="117"/>
      <c r="I279" s="20">
        <v>402</v>
      </c>
      <c r="J279" s="16"/>
      <c r="K279" s="76"/>
      <c r="L279" s="16"/>
      <c r="M279" s="107"/>
      <c r="N279" s="16"/>
      <c r="O279" s="118"/>
      <c r="P279" s="16"/>
      <c r="Q279"/>
      <c r="S279" s="95"/>
      <c r="T279" s="58"/>
      <c r="U279" s="57"/>
      <c r="V279" s="58"/>
      <c r="Y279" s="110"/>
      <c r="Z279" s="110"/>
    </row>
    <row r="280" spans="1:26" ht="13.5" thickBot="1" x14ac:dyDescent="0.25">
      <c r="S280" s="32"/>
      <c r="T280" s="32"/>
      <c r="U280" s="32"/>
      <c r="V280" s="32"/>
      <c r="Y280" s="109"/>
      <c r="Z280" s="109"/>
    </row>
    <row r="281" spans="1:26" ht="13.5" thickBot="1" x14ac:dyDescent="0.25">
      <c r="S281" s="58"/>
      <c r="T281" s="58"/>
      <c r="U281" s="15"/>
      <c r="V281" s="58"/>
      <c r="Y281" s="110"/>
      <c r="Z281" s="110"/>
    </row>
    <row r="282" spans="1:26" x14ac:dyDescent="0.2">
      <c r="Y282" s="109"/>
      <c r="Z282" s="109"/>
    </row>
    <row r="283" spans="1:26" x14ac:dyDescent="0.2">
      <c r="Y283" s="109"/>
      <c r="Z283" s="109"/>
    </row>
    <row r="285" spans="1:26" ht="15.75" x14ac:dyDescent="0.2">
      <c r="A285" s="181" t="s">
        <v>30</v>
      </c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  <c r="X285" s="181"/>
      <c r="Y285" s="181"/>
      <c r="Z285" s="181"/>
    </row>
    <row r="286" spans="1:26" x14ac:dyDescent="0.2">
      <c r="A286" s="8" t="s">
        <v>3</v>
      </c>
      <c r="B286" s="8" t="s">
        <v>13</v>
      </c>
      <c r="C286" s="8"/>
      <c r="D286" s="8"/>
      <c r="E286" s="8"/>
      <c r="F286" s="8"/>
      <c r="G286" s="197"/>
      <c r="H286" s="197"/>
      <c r="I286" s="197"/>
      <c r="J286" s="8"/>
      <c r="K286" s="49" t="s">
        <v>14</v>
      </c>
      <c r="L286" s="8"/>
      <c r="M286" s="49"/>
      <c r="N286" s="197"/>
      <c r="O286" s="197"/>
      <c r="P286" s="197"/>
      <c r="Q286" s="197"/>
      <c r="R286" s="8" t="s">
        <v>26</v>
      </c>
      <c r="S286" s="198"/>
      <c r="T286" s="197"/>
      <c r="U286" s="197"/>
      <c r="W286" s="8" t="s">
        <v>12</v>
      </c>
      <c r="X286" s="8"/>
      <c r="Y286" s="199"/>
      <c r="Z286" s="199"/>
    </row>
    <row r="287" spans="1:26" ht="13.5" thickBot="1" x14ac:dyDescent="0.25">
      <c r="B287" s="123"/>
      <c r="C287" s="123"/>
      <c r="D287" s="123"/>
      <c r="E287" s="123"/>
      <c r="F287" s="123"/>
      <c r="G287" s="123"/>
      <c r="H287" s="123"/>
      <c r="I287" s="123"/>
      <c r="J287" s="123"/>
      <c r="K287" s="124"/>
      <c r="L287" s="123"/>
      <c r="M287" s="124"/>
      <c r="N287" s="123"/>
      <c r="O287" s="124"/>
      <c r="P287" s="123"/>
      <c r="Q287" s="124"/>
      <c r="R287" s="123"/>
      <c r="S287" s="123"/>
      <c r="T287" s="123"/>
      <c r="U287" s="123"/>
      <c r="V287" s="123"/>
      <c r="W287" s="123"/>
    </row>
    <row r="288" spans="1:26" ht="17.25" customHeight="1" thickBot="1" x14ac:dyDescent="0.25">
      <c r="A288" s="171" t="s">
        <v>44</v>
      </c>
      <c r="B288" s="172"/>
      <c r="C288" s="172"/>
      <c r="D288" s="172"/>
      <c r="E288" s="172"/>
      <c r="F288" s="172"/>
      <c r="G288" s="172"/>
      <c r="H288" s="172"/>
      <c r="I288" s="172"/>
      <c r="J288" s="172"/>
      <c r="K288" s="172"/>
      <c r="L288" s="172"/>
      <c r="M288" s="172"/>
      <c r="N288" s="172"/>
      <c r="O288" s="172"/>
      <c r="P288" s="172"/>
      <c r="Q288" s="172"/>
      <c r="R288" s="172"/>
      <c r="S288" s="172"/>
      <c r="T288" s="172"/>
      <c r="U288" s="172"/>
      <c r="V288" s="172"/>
      <c r="W288" s="172"/>
      <c r="X288" s="172"/>
      <c r="Y288" s="172"/>
      <c r="Z288" s="173"/>
    </row>
    <row r="289" spans="1:26" ht="13.5" thickTop="1" x14ac:dyDescent="0.2">
      <c r="A289" s="182"/>
      <c r="B289" s="183"/>
      <c r="C289" s="183"/>
      <c r="D289" s="183"/>
      <c r="E289" s="183"/>
      <c r="F289" s="183"/>
      <c r="G289" s="183"/>
      <c r="H289" s="183"/>
      <c r="I289" s="183"/>
      <c r="J289" s="183"/>
      <c r="K289" s="183"/>
      <c r="L289" s="183"/>
      <c r="M289" s="183"/>
      <c r="N289" s="183"/>
      <c r="O289" s="183"/>
      <c r="P289" s="183"/>
      <c r="Q289" s="183"/>
      <c r="R289" s="183"/>
      <c r="S289" s="183"/>
      <c r="T289" s="183"/>
      <c r="U289" s="183"/>
      <c r="V289" s="183"/>
      <c r="W289" s="183"/>
      <c r="X289" s="183"/>
      <c r="Y289" s="183"/>
      <c r="Z289" s="184"/>
    </row>
    <row r="290" spans="1:26" x14ac:dyDescent="0.2">
      <c r="A290" s="185"/>
      <c r="B290" s="186"/>
      <c r="C290" s="186"/>
      <c r="D290" s="186"/>
      <c r="E290" s="186"/>
      <c r="F290" s="186"/>
      <c r="G290" s="186"/>
      <c r="H290" s="186"/>
      <c r="I290" s="186"/>
      <c r="J290" s="186"/>
      <c r="K290" s="186"/>
      <c r="L290" s="186"/>
      <c r="M290" s="186"/>
      <c r="N290" s="186"/>
      <c r="O290" s="186"/>
      <c r="P290" s="186"/>
      <c r="Q290" s="186"/>
      <c r="R290" s="186"/>
      <c r="S290" s="186"/>
      <c r="T290" s="186"/>
      <c r="U290" s="186"/>
      <c r="V290" s="186"/>
      <c r="W290" s="186"/>
      <c r="X290" s="186"/>
      <c r="Y290" s="186"/>
      <c r="Z290" s="187"/>
    </row>
    <row r="291" spans="1:26" ht="13.5" thickBot="1" x14ac:dyDescent="0.25">
      <c r="A291" s="188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90"/>
    </row>
    <row r="292" spans="1:26" x14ac:dyDescent="0.2">
      <c r="A292" s="126" t="s">
        <v>4</v>
      </c>
      <c r="B292" s="127"/>
      <c r="C292" s="127"/>
      <c r="D292" s="127"/>
      <c r="E292" s="127"/>
      <c r="F292" s="127"/>
      <c r="G292" s="127"/>
      <c r="H292" s="127"/>
      <c r="I292" s="127"/>
      <c r="J292" s="127"/>
      <c r="K292" s="127"/>
      <c r="L292" s="127"/>
      <c r="M292" s="127"/>
      <c r="N292" s="127"/>
      <c r="O292" s="127"/>
      <c r="P292" s="127"/>
      <c r="Q292" s="127"/>
      <c r="R292" s="127"/>
      <c r="S292" s="127"/>
      <c r="T292" s="127"/>
      <c r="U292" s="127"/>
      <c r="V292" s="127"/>
      <c r="W292" s="127"/>
      <c r="X292" s="127"/>
      <c r="Y292" s="127"/>
      <c r="Z292" s="127"/>
    </row>
    <row r="293" spans="1:26" ht="13.5" thickBot="1" x14ac:dyDescent="0.25">
      <c r="A293" s="128"/>
      <c r="B293" s="129"/>
      <c r="C293" s="129"/>
      <c r="D293" s="129"/>
      <c r="E293" s="129"/>
      <c r="F293" s="129"/>
      <c r="G293" s="129"/>
      <c r="H293" s="129"/>
      <c r="I293" s="129"/>
      <c r="J293" s="129"/>
      <c r="K293" s="130"/>
      <c r="L293" s="129"/>
      <c r="M293" s="130"/>
      <c r="N293" s="129"/>
      <c r="O293" s="130"/>
      <c r="P293" s="129"/>
      <c r="Q293" s="130"/>
      <c r="R293" s="129"/>
      <c r="S293" s="129"/>
      <c r="T293" s="129"/>
      <c r="U293" s="129"/>
      <c r="V293" s="129"/>
      <c r="W293" s="129"/>
    </row>
    <row r="294" spans="1:26" x14ac:dyDescent="0.2">
      <c r="A294" s="131" t="s">
        <v>9</v>
      </c>
      <c r="B294" s="191"/>
      <c r="C294" s="191"/>
      <c r="D294" s="191"/>
      <c r="E294" s="191"/>
      <c r="F294" s="191"/>
      <c r="G294" s="191"/>
      <c r="H294" s="191"/>
      <c r="I294" s="191"/>
      <c r="J294" s="191"/>
      <c r="K294" s="191"/>
      <c r="L294" s="191"/>
      <c r="M294" s="191"/>
      <c r="N294" s="191"/>
      <c r="O294" s="191"/>
      <c r="P294" s="191"/>
      <c r="Q294" s="191"/>
      <c r="R294" s="191"/>
      <c r="S294" s="191"/>
      <c r="T294" s="191"/>
      <c r="U294" s="191"/>
      <c r="V294" s="191"/>
      <c r="W294" s="192"/>
    </row>
    <row r="295" spans="1:26" x14ac:dyDescent="0.2">
      <c r="A295" s="132"/>
      <c r="B295" s="193"/>
      <c r="C295" s="193"/>
      <c r="D295" s="193"/>
      <c r="E295" s="193"/>
      <c r="F295" s="193"/>
      <c r="G295" s="193"/>
      <c r="H295" s="193"/>
      <c r="I295" s="193"/>
      <c r="J295" s="193"/>
      <c r="K295" s="193"/>
      <c r="L295" s="193"/>
      <c r="M295" s="193"/>
      <c r="N295" s="193"/>
      <c r="O295" s="193"/>
      <c r="P295" s="193"/>
      <c r="Q295" s="193"/>
      <c r="R295" s="193"/>
      <c r="S295" s="193"/>
      <c r="T295" s="193"/>
      <c r="U295" s="193"/>
      <c r="V295" s="193"/>
      <c r="W295" s="194"/>
    </row>
    <row r="296" spans="1:26" ht="13.5" thickBot="1" x14ac:dyDescent="0.25">
      <c r="A296" s="133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195"/>
      <c r="Q296" s="195"/>
      <c r="R296" s="195"/>
      <c r="S296" s="195"/>
      <c r="T296" s="195"/>
      <c r="U296" s="195"/>
      <c r="V296" s="195"/>
      <c r="W296" s="196"/>
    </row>
    <row r="297" spans="1:26" ht="13.5" thickBot="1" x14ac:dyDescent="0.25">
      <c r="A297" s="134"/>
      <c r="B297" s="104"/>
      <c r="C297" s="104"/>
      <c r="D297" s="104"/>
      <c r="E297" s="104"/>
      <c r="F297" s="104"/>
      <c r="G297" s="89" t="s">
        <v>45</v>
      </c>
      <c r="H297" s="89" t="s">
        <v>46</v>
      </c>
      <c r="I297" s="104"/>
      <c r="J297" s="104"/>
      <c r="K297" s="71"/>
      <c r="L297" s="104"/>
      <c r="M297" s="135"/>
      <c r="N297" s="104"/>
      <c r="O297" s="135"/>
      <c r="P297" s="104"/>
      <c r="Q297" s="71"/>
      <c r="R297" s="104"/>
      <c r="S297" s="104"/>
      <c r="T297" s="104"/>
      <c r="U297" s="104"/>
      <c r="V297" s="105"/>
      <c r="W297" s="104"/>
    </row>
    <row r="298" spans="1:26" ht="13.5" thickBot="1" x14ac:dyDescent="0.25">
      <c r="A298" s="84" t="s">
        <v>21</v>
      </c>
      <c r="B298" s="23" t="s">
        <v>29</v>
      </c>
      <c r="C298" s="24"/>
      <c r="D298" s="24"/>
      <c r="E298" s="24"/>
      <c r="F298" s="24"/>
      <c r="G298" s="90">
        <f>$G$31</f>
        <v>20</v>
      </c>
      <c r="H298" s="91">
        <f>$H$31</f>
        <v>29</v>
      </c>
      <c r="K298" s="136"/>
      <c r="M298" s="136"/>
      <c r="O298" s="136"/>
      <c r="Q298" s="77"/>
      <c r="R298" s="13"/>
      <c r="V298" s="14"/>
    </row>
    <row r="299" spans="1:26" ht="13.5" thickBot="1" x14ac:dyDescent="0.25">
      <c r="A299" s="84" t="s">
        <v>22</v>
      </c>
      <c r="B299" s="21" t="s">
        <v>16</v>
      </c>
      <c r="C299" s="22"/>
      <c r="D299" s="22"/>
      <c r="E299" s="92"/>
      <c r="F299" s="92"/>
      <c r="G299" s="93">
        <f>$G$32</f>
        <v>60</v>
      </c>
      <c r="H299" s="94">
        <f>$H$32</f>
        <v>75</v>
      </c>
      <c r="I299" s="69"/>
      <c r="J299" s="69"/>
      <c r="K299" s="137"/>
      <c r="M299" s="137"/>
      <c r="O299" s="137"/>
      <c r="Q299" s="77"/>
      <c r="R299" s="13"/>
      <c r="S299" s="13" t="s">
        <v>17</v>
      </c>
      <c r="U299" s="62"/>
      <c r="V299" s="103"/>
      <c r="Y299" s="138"/>
      <c r="Z299" s="138"/>
    </row>
    <row r="300" spans="1:26" x14ac:dyDescent="0.2">
      <c r="A300" s="84"/>
      <c r="E300" s="69"/>
      <c r="F300" s="69"/>
      <c r="G300" s="69"/>
      <c r="H300" s="69"/>
      <c r="I300" s="69"/>
      <c r="J300" s="69"/>
      <c r="K300" s="13"/>
      <c r="M300"/>
      <c r="O300" s="24"/>
      <c r="Q300"/>
      <c r="R300" s="13"/>
      <c r="V300" s="63"/>
      <c r="Y300" s="138"/>
      <c r="Z300" s="138"/>
    </row>
    <row r="301" spans="1:26" x14ac:dyDescent="0.2">
      <c r="A301" s="84"/>
      <c r="B301" s="89"/>
      <c r="C301" s="89"/>
      <c r="D301" s="89"/>
      <c r="K301" s="67" t="s">
        <v>38</v>
      </c>
      <c r="L301" s="33"/>
      <c r="M301" s="67" t="s">
        <v>38</v>
      </c>
      <c r="N301" s="8"/>
      <c r="O301" s="152" t="s">
        <v>36</v>
      </c>
      <c r="P301" s="8"/>
      <c r="S301" s="112" t="s">
        <v>37</v>
      </c>
      <c r="U301" s="152" t="s">
        <v>41</v>
      </c>
      <c r="W301" s="152" t="s">
        <v>43</v>
      </c>
      <c r="Y301" s="139"/>
      <c r="Z301" s="139"/>
    </row>
    <row r="302" spans="1:26" ht="13.5" thickBot="1" x14ac:dyDescent="0.25">
      <c r="A302" s="113" t="s">
        <v>15</v>
      </c>
      <c r="B302" s="114" t="s">
        <v>18</v>
      </c>
      <c r="C302" s="114" t="s">
        <v>19</v>
      </c>
      <c r="D302" s="114" t="s">
        <v>20</v>
      </c>
      <c r="E302" s="113" t="s">
        <v>10</v>
      </c>
      <c r="F302" s="10"/>
      <c r="G302" s="10"/>
      <c r="H302" s="66" t="s">
        <v>24</v>
      </c>
      <c r="I302" s="66" t="s">
        <v>25</v>
      </c>
      <c r="K302" s="68" t="s">
        <v>39</v>
      </c>
      <c r="L302" s="32"/>
      <c r="M302" s="68" t="s">
        <v>40</v>
      </c>
      <c r="O302" s="153"/>
      <c r="S302" s="140"/>
      <c r="U302" s="153"/>
      <c r="W302" s="153"/>
      <c r="Y302" s="89"/>
      <c r="Z302" s="89"/>
    </row>
    <row r="303" spans="1:26" ht="13.5" thickTop="1" x14ac:dyDescent="0.2">
      <c r="A303" s="115"/>
      <c r="B303" s="12"/>
      <c r="C303" s="12"/>
      <c r="D303" s="12"/>
      <c r="E303" s="116"/>
      <c r="F303" s="12"/>
      <c r="G303" s="12"/>
      <c r="H303" s="117"/>
      <c r="I303" s="19">
        <v>207</v>
      </c>
      <c r="J303" s="16"/>
      <c r="K303" s="76"/>
      <c r="L303" s="16"/>
      <c r="M303" s="107"/>
      <c r="N303" s="16"/>
      <c r="O303" s="118"/>
      <c r="P303" s="16"/>
      <c r="R303" s="16"/>
      <c r="S303" s="95"/>
      <c r="T303" s="16"/>
      <c r="U303" s="57"/>
      <c r="V303" s="16"/>
      <c r="W303" s="141"/>
      <c r="Y303" s="109"/>
      <c r="Z303" s="109"/>
    </row>
    <row r="304" spans="1:26" x14ac:dyDescent="0.2">
      <c r="A304" s="115"/>
      <c r="B304" s="12"/>
      <c r="C304" s="12"/>
      <c r="D304" s="12"/>
      <c r="E304" s="116"/>
      <c r="F304" s="12"/>
      <c r="G304" s="12"/>
      <c r="H304" s="117"/>
      <c r="I304" s="19">
        <v>208</v>
      </c>
      <c r="J304" s="16"/>
      <c r="K304" s="76"/>
      <c r="L304" s="16"/>
      <c r="M304" s="107"/>
      <c r="N304" s="16"/>
      <c r="O304" s="118"/>
      <c r="P304" s="16"/>
      <c r="R304" s="16"/>
      <c r="S304" s="95"/>
      <c r="T304" s="16"/>
      <c r="U304" s="57"/>
      <c r="V304" s="16"/>
      <c r="W304" s="141"/>
      <c r="Y304" s="109"/>
      <c r="Z304" s="109"/>
    </row>
    <row r="305" spans="1:26" x14ac:dyDescent="0.2">
      <c r="A305" s="115"/>
      <c r="B305" s="12"/>
      <c r="C305" s="12"/>
      <c r="D305" s="12"/>
      <c r="E305" s="116"/>
      <c r="F305" s="12"/>
      <c r="G305" s="12"/>
      <c r="H305" s="117"/>
      <c r="I305" s="19">
        <v>209</v>
      </c>
      <c r="J305" s="16"/>
      <c r="K305" s="76"/>
      <c r="L305" s="16"/>
      <c r="M305" s="107"/>
      <c r="N305" s="16"/>
      <c r="O305" s="118"/>
      <c r="P305" s="16"/>
      <c r="R305" s="16"/>
      <c r="S305" s="95"/>
      <c r="T305" s="16"/>
      <c r="U305" s="57"/>
      <c r="V305" s="16"/>
      <c r="W305" s="141"/>
      <c r="Y305" s="110"/>
      <c r="Z305" s="110"/>
    </row>
    <row r="306" spans="1:26" x14ac:dyDescent="0.2">
      <c r="A306" s="115"/>
      <c r="B306" s="12"/>
      <c r="C306" s="12"/>
      <c r="D306" s="12"/>
      <c r="E306" s="116"/>
      <c r="F306" s="12"/>
      <c r="G306" s="12"/>
      <c r="H306" s="117"/>
      <c r="I306" s="19">
        <v>210</v>
      </c>
      <c r="J306" s="16"/>
      <c r="K306" s="76"/>
      <c r="L306" s="16"/>
      <c r="M306" s="107"/>
      <c r="N306" s="16"/>
      <c r="O306" s="118"/>
      <c r="P306" s="16"/>
      <c r="R306" s="16"/>
      <c r="S306" s="95"/>
      <c r="T306" s="16"/>
      <c r="U306" s="57"/>
      <c r="V306" s="16"/>
      <c r="W306" s="141"/>
      <c r="Y306" s="109"/>
      <c r="Z306" s="109"/>
    </row>
    <row r="307" spans="1:26" x14ac:dyDescent="0.2">
      <c r="A307" s="115"/>
      <c r="B307" s="12"/>
      <c r="C307" s="12"/>
      <c r="D307" s="12"/>
      <c r="E307" s="116"/>
      <c r="F307" s="12"/>
      <c r="G307" s="12"/>
      <c r="H307" s="117"/>
      <c r="I307" s="19">
        <v>211</v>
      </c>
      <c r="J307" s="16"/>
      <c r="K307" s="76"/>
      <c r="L307" s="16"/>
      <c r="M307" s="107"/>
      <c r="N307" s="16"/>
      <c r="O307" s="118"/>
      <c r="P307" s="16"/>
      <c r="R307" s="16"/>
      <c r="S307" s="95"/>
      <c r="T307" s="16"/>
      <c r="U307" s="57"/>
      <c r="V307" s="16"/>
      <c r="W307" s="141"/>
      <c r="Y307" s="110"/>
      <c r="Z307" s="110"/>
    </row>
    <row r="308" spans="1:26" x14ac:dyDescent="0.2">
      <c r="A308" s="115"/>
      <c r="B308" s="12"/>
      <c r="C308" s="12"/>
      <c r="D308" s="12"/>
      <c r="E308" s="116"/>
      <c r="F308" s="12"/>
      <c r="G308" s="12"/>
      <c r="H308" s="117"/>
      <c r="I308" s="19">
        <v>212</v>
      </c>
      <c r="J308" s="16"/>
      <c r="K308" s="76"/>
      <c r="L308" s="16"/>
      <c r="M308" s="107"/>
      <c r="N308" s="16"/>
      <c r="O308" s="118"/>
      <c r="P308" s="16"/>
      <c r="R308" s="16"/>
      <c r="S308" s="95"/>
      <c r="T308" s="16"/>
      <c r="U308" s="57"/>
      <c r="V308" s="16"/>
      <c r="W308" s="11"/>
      <c r="Y308" s="109"/>
      <c r="Z308" s="109"/>
    </row>
    <row r="309" spans="1:26" ht="13.5" thickBot="1" x14ac:dyDescent="0.25">
      <c r="K309" s="78"/>
      <c r="S309" s="32"/>
      <c r="T309" s="7"/>
      <c r="U309" s="7"/>
      <c r="V309" s="58"/>
      <c r="W309" s="58"/>
    </row>
    <row r="310" spans="1:26" ht="13.5" thickBot="1" x14ac:dyDescent="0.25">
      <c r="A310" s="8"/>
      <c r="H310" s="8"/>
      <c r="I310" s="151"/>
      <c r="J310" s="151"/>
      <c r="S310" s="32"/>
      <c r="T310" s="58"/>
      <c r="U310" s="15"/>
      <c r="V310" s="58"/>
      <c r="W310" s="15"/>
    </row>
    <row r="311" spans="1:26" x14ac:dyDescent="0.2">
      <c r="A311" s="8"/>
      <c r="H311"/>
      <c r="J311" s="100"/>
      <c r="S311" s="30"/>
      <c r="T311" s="30"/>
      <c r="U311" s="30"/>
      <c r="V311" s="30"/>
      <c r="Z311" s="142"/>
    </row>
    <row r="312" spans="1:26" ht="13.5" thickBot="1" x14ac:dyDescent="0.25">
      <c r="B312" s="104"/>
      <c r="C312" s="104"/>
      <c r="D312" s="104"/>
      <c r="E312" s="104"/>
      <c r="F312" s="104"/>
      <c r="G312" s="89" t="s">
        <v>45</v>
      </c>
      <c r="H312" s="89" t="s">
        <v>46</v>
      </c>
      <c r="I312" s="104"/>
      <c r="S312" s="30"/>
      <c r="T312" s="30"/>
      <c r="U312" s="30"/>
      <c r="V312" s="30"/>
      <c r="Y312" s="109"/>
      <c r="Z312" s="109"/>
    </row>
    <row r="313" spans="1:26" ht="13.5" thickBot="1" x14ac:dyDescent="0.25">
      <c r="A313" s="84" t="s">
        <v>21</v>
      </c>
      <c r="B313" s="23" t="s">
        <v>29</v>
      </c>
      <c r="C313" s="24"/>
      <c r="D313" s="24"/>
      <c r="E313" s="24"/>
      <c r="F313" s="24"/>
      <c r="G313" s="90">
        <f>$G$31</f>
        <v>20</v>
      </c>
      <c r="H313" s="91">
        <f>$H$31</f>
        <v>29</v>
      </c>
      <c r="K313" s="136"/>
      <c r="M313" s="136"/>
      <c r="O313" s="136"/>
      <c r="Q313" s="77"/>
      <c r="R313" s="13"/>
      <c r="S313" s="32"/>
      <c r="V313" s="14"/>
      <c r="Y313" s="109"/>
      <c r="Z313" s="109"/>
    </row>
    <row r="314" spans="1:26" ht="13.5" thickBot="1" x14ac:dyDescent="0.25">
      <c r="A314" s="84" t="s">
        <v>5</v>
      </c>
      <c r="B314" s="21" t="s">
        <v>16</v>
      </c>
      <c r="C314" s="22"/>
      <c r="D314" s="22"/>
      <c r="E314" s="92"/>
      <c r="F314" s="92"/>
      <c r="G314" s="93">
        <f>$G$32</f>
        <v>60</v>
      </c>
      <c r="H314" s="94">
        <f>$H$32</f>
        <v>75</v>
      </c>
      <c r="I314" s="69"/>
      <c r="J314" s="69"/>
      <c r="K314" s="137"/>
      <c r="M314" s="137"/>
      <c r="O314" s="137"/>
      <c r="Q314" s="77"/>
      <c r="R314" s="13"/>
      <c r="S314" s="96" t="s">
        <v>17</v>
      </c>
      <c r="U314" s="62"/>
      <c r="V314" s="103"/>
      <c r="Y314" s="110"/>
      <c r="Z314" s="110"/>
    </row>
    <row r="315" spans="1:26" x14ac:dyDescent="0.2">
      <c r="A315" s="84"/>
      <c r="E315" s="69"/>
      <c r="F315" s="69"/>
      <c r="G315" s="69"/>
      <c r="H315" s="69"/>
      <c r="I315" s="69"/>
      <c r="K315" s="13"/>
      <c r="M315"/>
      <c r="O315"/>
      <c r="Q315"/>
      <c r="R315" s="13"/>
      <c r="S315" s="32"/>
      <c r="V315" s="63"/>
      <c r="Y315" s="109"/>
      <c r="Z315" s="109"/>
    </row>
    <row r="316" spans="1:26" x14ac:dyDescent="0.2">
      <c r="A316" s="84"/>
      <c r="B316" s="89"/>
      <c r="C316" s="89"/>
      <c r="D316" s="89"/>
      <c r="K316" s="67" t="s">
        <v>38</v>
      </c>
      <c r="L316" s="33"/>
      <c r="M316" s="67" t="s">
        <v>38</v>
      </c>
      <c r="N316" s="8"/>
      <c r="O316" s="152" t="s">
        <v>36</v>
      </c>
      <c r="P316" s="8"/>
      <c r="S316" s="143" t="s">
        <v>37</v>
      </c>
      <c r="U316" s="152" t="s">
        <v>41</v>
      </c>
      <c r="W316" s="152" t="s">
        <v>43</v>
      </c>
      <c r="Y316" s="110"/>
      <c r="Z316" s="110"/>
    </row>
    <row r="317" spans="1:26" ht="13.5" thickBot="1" x14ac:dyDescent="0.25">
      <c r="A317" s="113" t="s">
        <v>15</v>
      </c>
      <c r="B317" s="114" t="s">
        <v>18</v>
      </c>
      <c r="C317" s="114" t="s">
        <v>19</v>
      </c>
      <c r="D317" s="114" t="s">
        <v>20</v>
      </c>
      <c r="E317" s="113" t="s">
        <v>10</v>
      </c>
      <c r="F317" s="10"/>
      <c r="G317" s="10"/>
      <c r="H317" s="66" t="s">
        <v>24</v>
      </c>
      <c r="I317" s="66" t="s">
        <v>25</v>
      </c>
      <c r="K317" s="68" t="s">
        <v>39</v>
      </c>
      <c r="L317" s="32"/>
      <c r="M317" s="68" t="s">
        <v>40</v>
      </c>
      <c r="O317" s="153"/>
      <c r="R317" s="58"/>
      <c r="S317" s="144"/>
      <c r="T317" s="58"/>
      <c r="U317" s="153"/>
      <c r="V317" s="58"/>
      <c r="W317" s="153"/>
      <c r="Y317" s="109"/>
      <c r="Z317" s="109"/>
    </row>
    <row r="318" spans="1:26" ht="13.5" thickTop="1" x14ac:dyDescent="0.2">
      <c r="A318" s="145"/>
      <c r="B318" s="146"/>
      <c r="C318" s="146"/>
      <c r="D318" s="146"/>
      <c r="E318" s="116"/>
      <c r="F318" s="70"/>
      <c r="G318" s="70"/>
      <c r="H318" s="117"/>
      <c r="I318" s="19">
        <v>201</v>
      </c>
      <c r="J318" s="16"/>
      <c r="K318" s="76"/>
      <c r="L318" s="16"/>
      <c r="M318" s="107"/>
      <c r="N318" s="16"/>
      <c r="O318" s="118"/>
      <c r="P318" s="16"/>
      <c r="R318" s="58"/>
      <c r="S318" s="95"/>
      <c r="T318" s="58"/>
      <c r="U318" s="57"/>
      <c r="V318" s="58"/>
      <c r="W318" s="141"/>
      <c r="Y318" s="109"/>
      <c r="Z318" s="109"/>
    </row>
    <row r="319" spans="1:26" x14ac:dyDescent="0.2">
      <c r="A319" s="115"/>
      <c r="B319" s="12"/>
      <c r="C319" s="12"/>
      <c r="D319" s="12"/>
      <c r="E319" s="116"/>
      <c r="F319" s="12"/>
      <c r="G319" s="12"/>
      <c r="H319" s="117"/>
      <c r="I319" s="19">
        <v>202</v>
      </c>
      <c r="J319" s="16"/>
      <c r="K319" s="76"/>
      <c r="L319" s="16"/>
      <c r="M319" s="107"/>
      <c r="N319" s="16"/>
      <c r="O319" s="118"/>
      <c r="P319" s="16"/>
      <c r="R319" s="58"/>
      <c r="S319" s="95"/>
      <c r="T319" s="58"/>
      <c r="U319" s="57"/>
      <c r="V319" s="58"/>
      <c r="W319" s="141"/>
      <c r="Y319" s="109"/>
      <c r="Z319" s="109"/>
    </row>
    <row r="320" spans="1:26" x14ac:dyDescent="0.2">
      <c r="A320" s="115"/>
      <c r="B320" s="12"/>
      <c r="C320" s="12"/>
      <c r="D320" s="12"/>
      <c r="E320" s="116"/>
      <c r="F320" s="12"/>
      <c r="G320" s="12"/>
      <c r="H320" s="117"/>
      <c r="I320" s="19">
        <v>203</v>
      </c>
      <c r="J320" s="16"/>
      <c r="K320" s="76"/>
      <c r="L320" s="16"/>
      <c r="M320" s="107"/>
      <c r="N320" s="16"/>
      <c r="O320" s="118"/>
      <c r="P320" s="16"/>
      <c r="R320" s="58"/>
      <c r="S320" s="95"/>
      <c r="T320" s="58"/>
      <c r="U320" s="57"/>
      <c r="V320" s="58"/>
      <c r="W320" s="141"/>
      <c r="Y320" s="110"/>
      <c r="Z320" s="110"/>
    </row>
    <row r="321" spans="1:26" x14ac:dyDescent="0.2">
      <c r="A321" s="115"/>
      <c r="B321" s="12"/>
      <c r="C321" s="12"/>
      <c r="D321" s="12"/>
      <c r="E321" s="116"/>
      <c r="F321" s="12"/>
      <c r="G321" s="12"/>
      <c r="H321" s="117"/>
      <c r="I321" s="19">
        <v>204</v>
      </c>
      <c r="J321" s="16"/>
      <c r="K321" s="76"/>
      <c r="L321" s="16"/>
      <c r="M321" s="107"/>
      <c r="N321" s="16"/>
      <c r="O321" s="118"/>
      <c r="P321" s="16"/>
      <c r="R321" s="58"/>
      <c r="S321" s="95"/>
      <c r="T321" s="58"/>
      <c r="U321" s="57"/>
      <c r="V321" s="58"/>
      <c r="W321" s="141"/>
      <c r="Y321" s="109"/>
      <c r="Z321" s="109"/>
    </row>
    <row r="322" spans="1:26" x14ac:dyDescent="0.2">
      <c r="A322" s="115"/>
      <c r="B322" s="12"/>
      <c r="C322" s="12"/>
      <c r="D322" s="12"/>
      <c r="E322" s="116"/>
      <c r="F322" s="12"/>
      <c r="G322" s="12"/>
      <c r="H322" s="117"/>
      <c r="I322" s="19">
        <v>205</v>
      </c>
      <c r="J322" s="16"/>
      <c r="K322" s="76"/>
      <c r="L322" s="16"/>
      <c r="M322" s="107"/>
      <c r="N322" s="16"/>
      <c r="O322" s="118"/>
      <c r="P322" s="16"/>
      <c r="R322" s="58"/>
      <c r="S322" s="95"/>
      <c r="T322" s="58"/>
      <c r="U322" s="57"/>
      <c r="V322" s="58"/>
      <c r="W322" s="141"/>
      <c r="Y322" s="110"/>
      <c r="Z322" s="110"/>
    </row>
    <row r="323" spans="1:26" x14ac:dyDescent="0.2">
      <c r="A323" s="115"/>
      <c r="B323" s="12"/>
      <c r="C323" s="12"/>
      <c r="D323" s="12"/>
      <c r="E323" s="116"/>
      <c r="F323" s="12"/>
      <c r="G323" s="12"/>
      <c r="H323" s="117"/>
      <c r="I323" s="19">
        <v>206</v>
      </c>
      <c r="J323" s="16"/>
      <c r="K323" s="76"/>
      <c r="L323" s="16"/>
      <c r="M323" s="107"/>
      <c r="N323" s="16"/>
      <c r="O323" s="118"/>
      <c r="P323" s="16"/>
      <c r="R323" s="58"/>
      <c r="S323" s="95"/>
      <c r="T323" s="58"/>
      <c r="U323" s="57"/>
      <c r="V323" s="58"/>
      <c r="W323" s="141"/>
      <c r="Y323" s="109"/>
      <c r="Z323" s="109"/>
    </row>
    <row r="324" spans="1:26" x14ac:dyDescent="0.2">
      <c r="A324" s="115"/>
      <c r="B324" s="12"/>
      <c r="C324" s="12"/>
      <c r="D324" s="12"/>
      <c r="E324" s="116"/>
      <c r="F324" s="12"/>
      <c r="G324" s="12"/>
      <c r="H324" s="117"/>
      <c r="I324" s="19">
        <v>213</v>
      </c>
      <c r="J324" s="16"/>
      <c r="K324" s="76"/>
      <c r="L324" s="16"/>
      <c r="M324" s="107"/>
      <c r="N324" s="16"/>
      <c r="O324" s="118"/>
      <c r="P324" s="16"/>
      <c r="R324" s="58"/>
      <c r="S324" s="95"/>
      <c r="T324" s="58"/>
      <c r="U324" s="57"/>
      <c r="V324" s="58"/>
      <c r="W324" s="141"/>
      <c r="Y324" s="109"/>
      <c r="Z324" s="109"/>
    </row>
    <row r="325" spans="1:26" x14ac:dyDescent="0.2">
      <c r="A325" s="115"/>
      <c r="B325" s="12"/>
      <c r="C325" s="12"/>
      <c r="D325" s="12"/>
      <c r="E325" s="116"/>
      <c r="F325" s="12"/>
      <c r="G325" s="12"/>
      <c r="H325" s="117"/>
      <c r="I325" s="19">
        <v>214</v>
      </c>
      <c r="J325" s="16"/>
      <c r="K325" s="76"/>
      <c r="L325" s="16"/>
      <c r="M325" s="107"/>
      <c r="N325" s="16"/>
      <c r="O325" s="118"/>
      <c r="P325" s="16"/>
      <c r="R325" s="58"/>
      <c r="S325" s="95"/>
      <c r="T325" s="58"/>
      <c r="U325" s="57"/>
      <c r="V325" s="58"/>
      <c r="W325" s="11"/>
      <c r="Y325" s="110"/>
      <c r="Z325" s="110"/>
    </row>
    <row r="326" spans="1:26" x14ac:dyDescent="0.2">
      <c r="A326" s="115"/>
      <c r="B326" s="12"/>
      <c r="C326" s="12"/>
      <c r="D326" s="12"/>
      <c r="E326" s="116"/>
      <c r="F326" s="12"/>
      <c r="G326" s="12"/>
      <c r="H326" s="117"/>
      <c r="I326" s="19">
        <v>215</v>
      </c>
      <c r="J326" s="16"/>
      <c r="K326" s="76"/>
      <c r="L326" s="16"/>
      <c r="M326" s="107"/>
      <c r="N326" s="16"/>
      <c r="O326" s="118"/>
      <c r="P326" s="16"/>
      <c r="R326" s="58"/>
      <c r="S326" s="95"/>
      <c r="T326" s="58"/>
      <c r="U326" s="57"/>
      <c r="V326" s="58"/>
      <c r="Y326" s="109"/>
      <c r="Z326" s="109"/>
    </row>
    <row r="327" spans="1:26" ht="13.5" thickBot="1" x14ac:dyDescent="0.25">
      <c r="R327" s="58"/>
      <c r="S327" s="7"/>
      <c r="T327" s="7"/>
      <c r="U327" s="7"/>
      <c r="V327" s="58"/>
      <c r="W327" s="58"/>
      <c r="Y327" s="110"/>
      <c r="Z327" s="110"/>
    </row>
    <row r="328" spans="1:26" ht="13.5" thickBot="1" x14ac:dyDescent="0.25">
      <c r="A328" s="8"/>
      <c r="H328" s="8"/>
      <c r="I328" s="151"/>
      <c r="J328" s="151"/>
      <c r="R328" s="58"/>
      <c r="S328" s="58"/>
      <c r="T328" s="58"/>
      <c r="U328" s="15"/>
      <c r="V328" s="58"/>
      <c r="W328" s="15"/>
      <c r="Y328" s="109"/>
      <c r="Z328" s="109"/>
    </row>
    <row r="329" spans="1:26" x14ac:dyDescent="0.2">
      <c r="A329" s="8"/>
      <c r="H329" s="8"/>
      <c r="I329" s="100"/>
      <c r="J329" s="100"/>
      <c r="S329" s="30"/>
      <c r="T329" s="30"/>
      <c r="U329" s="30"/>
      <c r="V329" s="30"/>
    </row>
    <row r="330" spans="1:26" ht="13.5" thickBot="1" x14ac:dyDescent="0.25">
      <c r="A330" s="8"/>
      <c r="B330" s="104"/>
      <c r="C330" s="104"/>
      <c r="D330" s="104"/>
      <c r="E330" s="104"/>
      <c r="F330" s="104"/>
      <c r="G330" s="89" t="s">
        <v>45</v>
      </c>
      <c r="H330" s="89" t="s">
        <v>46</v>
      </c>
      <c r="I330" s="104"/>
      <c r="J330" s="100"/>
      <c r="S330" s="30"/>
      <c r="T330" s="30"/>
      <c r="U330" s="30"/>
      <c r="V330" s="30"/>
      <c r="Y330" s="109"/>
      <c r="Z330" s="109"/>
    </row>
    <row r="331" spans="1:26" ht="13.5" thickBot="1" x14ac:dyDescent="0.25">
      <c r="A331" s="148" t="s">
        <v>42</v>
      </c>
      <c r="B331" s="23" t="s">
        <v>29</v>
      </c>
      <c r="C331" s="24"/>
      <c r="D331" s="24"/>
      <c r="E331" s="24"/>
      <c r="F331" s="24"/>
      <c r="G331" s="90">
        <f>$G$31</f>
        <v>20</v>
      </c>
      <c r="H331" s="91">
        <f>$H$31</f>
        <v>29</v>
      </c>
      <c r="K331" s="136"/>
      <c r="M331" s="136"/>
      <c r="O331" s="136"/>
      <c r="Q331" s="77"/>
      <c r="R331" s="13"/>
      <c r="V331" s="14"/>
      <c r="Y331" s="109"/>
      <c r="Z331" s="109"/>
    </row>
    <row r="332" spans="1:26" ht="13.5" thickBot="1" x14ac:dyDescent="0.25">
      <c r="A332" s="148">
        <v>300</v>
      </c>
      <c r="B332" s="21" t="s">
        <v>16</v>
      </c>
      <c r="C332" s="22"/>
      <c r="D332" s="22"/>
      <c r="E332" s="92"/>
      <c r="F332" s="92"/>
      <c r="G332" s="93">
        <f>$G$32</f>
        <v>60</v>
      </c>
      <c r="H332" s="94">
        <f>$H$32</f>
        <v>75</v>
      </c>
      <c r="I332" s="69"/>
      <c r="J332" s="69"/>
      <c r="K332" s="137"/>
      <c r="M332" s="137"/>
      <c r="O332" s="137"/>
      <c r="Q332" s="77"/>
      <c r="R332" s="13"/>
      <c r="S332" s="13" t="s">
        <v>17</v>
      </c>
      <c r="U332" s="62"/>
      <c r="V332" s="103"/>
      <c r="Y332" s="110"/>
      <c r="Z332" s="110"/>
    </row>
    <row r="333" spans="1:26" x14ac:dyDescent="0.2">
      <c r="E333" s="69"/>
      <c r="F333" s="69"/>
      <c r="G333" s="69"/>
      <c r="H333" s="13"/>
      <c r="K333" s="13"/>
      <c r="M333"/>
      <c r="O333"/>
      <c r="Q333"/>
      <c r="R333" s="13"/>
      <c r="V333" s="63"/>
      <c r="Y333" s="109"/>
      <c r="Z333" s="109"/>
    </row>
    <row r="334" spans="1:26" x14ac:dyDescent="0.2">
      <c r="A334" s="148"/>
      <c r="B334" s="89"/>
      <c r="C334" s="89"/>
      <c r="D334" s="89"/>
      <c r="K334" s="67" t="s">
        <v>38</v>
      </c>
      <c r="L334" s="33"/>
      <c r="M334" s="67" t="s">
        <v>38</v>
      </c>
      <c r="N334" s="8"/>
      <c r="O334" s="152" t="s">
        <v>36</v>
      </c>
      <c r="P334" s="8"/>
      <c r="S334" s="112" t="s">
        <v>37</v>
      </c>
      <c r="U334" s="152" t="s">
        <v>41</v>
      </c>
      <c r="Y334" s="109"/>
      <c r="Z334" s="109"/>
    </row>
    <row r="335" spans="1:26" ht="13.5" thickBot="1" x14ac:dyDescent="0.25">
      <c r="A335" s="113" t="s">
        <v>15</v>
      </c>
      <c r="B335" s="114" t="s">
        <v>18</v>
      </c>
      <c r="C335" s="114" t="s">
        <v>19</v>
      </c>
      <c r="D335" s="114" t="s">
        <v>20</v>
      </c>
      <c r="E335" s="113" t="s">
        <v>10</v>
      </c>
      <c r="F335" s="10"/>
      <c r="G335" s="10"/>
      <c r="H335" s="66" t="s">
        <v>24</v>
      </c>
      <c r="I335" s="66" t="s">
        <v>25</v>
      </c>
      <c r="K335" s="68" t="s">
        <v>39</v>
      </c>
      <c r="L335" s="32"/>
      <c r="M335" s="68" t="s">
        <v>40</v>
      </c>
      <c r="O335" s="153"/>
      <c r="R335" s="58"/>
      <c r="S335" s="144"/>
      <c r="T335" s="58"/>
      <c r="U335" s="153"/>
      <c r="V335" s="58"/>
      <c r="Y335" s="109"/>
      <c r="Z335" s="109"/>
    </row>
    <row r="336" spans="1:26" ht="13.5" thickTop="1" x14ac:dyDescent="0.2">
      <c r="A336" s="145"/>
      <c r="B336" s="146"/>
      <c r="C336" s="146"/>
      <c r="D336" s="146"/>
      <c r="E336" s="116"/>
      <c r="F336" s="70"/>
      <c r="G336" s="70"/>
      <c r="H336" s="117"/>
      <c r="I336" s="19">
        <v>299</v>
      </c>
      <c r="J336" s="16"/>
      <c r="K336" s="76"/>
      <c r="L336" s="16"/>
      <c r="M336" s="107"/>
      <c r="N336" s="16"/>
      <c r="O336" s="118"/>
      <c r="P336" s="16"/>
      <c r="Q336" s="16"/>
      <c r="R336" s="16"/>
      <c r="S336" s="95"/>
      <c r="T336" s="16"/>
      <c r="U336" s="57"/>
      <c r="V336" s="58"/>
      <c r="Y336" s="109"/>
      <c r="Z336" s="109"/>
    </row>
    <row r="337" spans="1:26" x14ac:dyDescent="0.2">
      <c r="A337" s="145"/>
      <c r="B337" s="146"/>
      <c r="C337" s="146"/>
      <c r="D337" s="146"/>
      <c r="E337" s="116"/>
      <c r="F337" s="70"/>
      <c r="G337" s="70"/>
      <c r="H337" s="117"/>
      <c r="I337" s="19">
        <v>300</v>
      </c>
      <c r="J337" s="16"/>
      <c r="K337" s="76"/>
      <c r="L337" s="16"/>
      <c r="M337" s="107"/>
      <c r="N337" s="16"/>
      <c r="O337" s="118"/>
      <c r="P337" s="16"/>
      <c r="Q337" s="16"/>
      <c r="R337" s="16"/>
      <c r="S337" s="95"/>
      <c r="T337" s="16"/>
      <c r="U337" s="57"/>
      <c r="V337" s="58"/>
      <c r="Y337" s="109"/>
      <c r="Z337" s="109"/>
    </row>
    <row r="338" spans="1:26" x14ac:dyDescent="0.2">
      <c r="A338" s="145"/>
      <c r="B338" s="146"/>
      <c r="C338" s="146"/>
      <c r="D338" s="146"/>
      <c r="E338" s="116"/>
      <c r="F338" s="70"/>
      <c r="G338" s="70"/>
      <c r="H338" s="117"/>
      <c r="I338" s="19">
        <v>301</v>
      </c>
      <c r="J338" s="16"/>
      <c r="K338" s="76"/>
      <c r="L338" s="16"/>
      <c r="M338" s="107"/>
      <c r="N338" s="16"/>
      <c r="O338" s="118"/>
      <c r="P338" s="16"/>
      <c r="Q338" s="16"/>
      <c r="R338" s="16"/>
      <c r="S338" s="95"/>
      <c r="T338" s="16"/>
      <c r="U338" s="57"/>
      <c r="V338" s="58"/>
      <c r="Y338" s="109"/>
      <c r="Z338" s="109"/>
    </row>
    <row r="339" spans="1:26" x14ac:dyDescent="0.2">
      <c r="A339" s="145"/>
      <c r="B339" s="146"/>
      <c r="C339" s="146"/>
      <c r="D339" s="146"/>
      <c r="E339" s="116"/>
      <c r="F339" s="70"/>
      <c r="G339" s="70"/>
      <c r="H339" s="117"/>
      <c r="I339" s="19">
        <v>302</v>
      </c>
      <c r="J339" s="16"/>
      <c r="K339" s="76"/>
      <c r="L339" s="16"/>
      <c r="M339" s="107"/>
      <c r="N339" s="16"/>
      <c r="O339" s="118"/>
      <c r="P339" s="16"/>
      <c r="Q339" s="16"/>
      <c r="R339" s="16"/>
      <c r="S339" s="95"/>
      <c r="T339" s="16"/>
      <c r="U339" s="57"/>
      <c r="V339" s="58"/>
      <c r="Y339" s="109"/>
      <c r="Z339" s="109"/>
    </row>
    <row r="340" spans="1:26" x14ac:dyDescent="0.2">
      <c r="A340" s="145"/>
      <c r="B340" s="146"/>
      <c r="C340" s="146"/>
      <c r="D340" s="146"/>
      <c r="E340" s="116"/>
      <c r="F340" s="70"/>
      <c r="G340" s="70"/>
      <c r="H340" s="117"/>
      <c r="I340" s="19">
        <v>303</v>
      </c>
      <c r="J340" s="16"/>
      <c r="K340" s="76"/>
      <c r="L340" s="16"/>
      <c r="M340" s="107"/>
      <c r="N340" s="16"/>
      <c r="O340" s="118"/>
      <c r="P340" s="16"/>
      <c r="Q340" s="16"/>
      <c r="R340" s="16"/>
      <c r="S340" s="95"/>
      <c r="T340" s="16"/>
      <c r="U340" s="57"/>
      <c r="V340" s="58"/>
      <c r="Y340" s="109"/>
      <c r="Z340" s="109"/>
    </row>
    <row r="341" spans="1:26" x14ac:dyDescent="0.2">
      <c r="A341" s="145"/>
      <c r="B341" s="146"/>
      <c r="C341" s="146"/>
      <c r="D341" s="146"/>
      <c r="E341" s="116"/>
      <c r="F341" s="70"/>
      <c r="G341" s="70"/>
      <c r="H341" s="117"/>
      <c r="I341" s="19">
        <v>304</v>
      </c>
      <c r="J341" s="16"/>
      <c r="K341" s="76"/>
      <c r="L341" s="16"/>
      <c r="M341" s="107"/>
      <c r="N341" s="16"/>
      <c r="O341" s="118"/>
      <c r="P341" s="16"/>
      <c r="Q341" s="16"/>
      <c r="R341" s="16"/>
      <c r="S341" s="95"/>
      <c r="T341" s="16"/>
      <c r="U341" s="57"/>
      <c r="V341" s="58"/>
      <c r="Y341" s="109"/>
      <c r="Z341" s="109"/>
    </row>
    <row r="342" spans="1:26" x14ac:dyDescent="0.2">
      <c r="A342" s="145"/>
      <c r="B342" s="146"/>
      <c r="C342" s="146"/>
      <c r="D342" s="146"/>
      <c r="E342" s="116"/>
      <c r="F342" s="70"/>
      <c r="G342" s="70"/>
      <c r="H342" s="117"/>
      <c r="I342" s="19">
        <v>305</v>
      </c>
      <c r="J342" s="16"/>
      <c r="K342" s="76"/>
      <c r="L342" s="16"/>
      <c r="M342" s="107"/>
      <c r="N342" s="16"/>
      <c r="O342" s="118"/>
      <c r="P342" s="16"/>
      <c r="Q342" s="16"/>
      <c r="R342" s="16"/>
      <c r="S342" s="95"/>
      <c r="T342" s="16"/>
      <c r="U342" s="57"/>
      <c r="V342" s="58"/>
      <c r="Y342" s="109"/>
      <c r="Z342" s="109"/>
    </row>
    <row r="343" spans="1:26" x14ac:dyDescent="0.2">
      <c r="A343" s="115"/>
      <c r="B343" s="12"/>
      <c r="C343" s="12"/>
      <c r="D343" s="12"/>
      <c r="E343" s="116"/>
      <c r="F343" s="12"/>
      <c r="G343" s="12"/>
      <c r="H343" s="117"/>
      <c r="I343" s="19">
        <v>306</v>
      </c>
      <c r="J343" s="16"/>
      <c r="K343" s="76"/>
      <c r="L343" s="16"/>
      <c r="M343" s="107"/>
      <c r="N343" s="16"/>
      <c r="O343" s="118"/>
      <c r="P343" s="16"/>
      <c r="Q343" s="16"/>
      <c r="R343" s="16"/>
      <c r="S343" s="95"/>
      <c r="T343" s="16"/>
      <c r="U343" s="57"/>
      <c r="V343" s="58"/>
      <c r="Y343" s="109"/>
      <c r="Z343" s="109"/>
    </row>
    <row r="344" spans="1:26" x14ac:dyDescent="0.2">
      <c r="A344" s="115"/>
      <c r="B344" s="12"/>
      <c r="C344" s="12"/>
      <c r="D344" s="12"/>
      <c r="E344" s="116"/>
      <c r="F344" s="12"/>
      <c r="G344" s="12"/>
      <c r="H344" s="117"/>
      <c r="I344" s="19">
        <v>307</v>
      </c>
      <c r="J344" s="16"/>
      <c r="K344" s="76"/>
      <c r="L344" s="16"/>
      <c r="M344" s="107"/>
      <c r="N344" s="16"/>
      <c r="O344" s="118"/>
      <c r="P344" s="16"/>
      <c r="Q344" s="16"/>
      <c r="R344" s="16"/>
      <c r="S344" s="95"/>
      <c r="T344" s="16"/>
      <c r="U344" s="57"/>
      <c r="V344" s="58"/>
      <c r="Y344" s="109"/>
      <c r="Z344" s="109"/>
    </row>
    <row r="345" spans="1:26" x14ac:dyDescent="0.2">
      <c r="A345" s="115"/>
      <c r="B345" s="12"/>
      <c r="C345" s="12"/>
      <c r="D345" s="12"/>
      <c r="E345" s="116"/>
      <c r="F345" s="12"/>
      <c r="G345" s="12"/>
      <c r="H345" s="117"/>
      <c r="I345" s="19">
        <v>308</v>
      </c>
      <c r="J345" s="16"/>
      <c r="K345" s="76"/>
      <c r="L345" s="16"/>
      <c r="M345" s="107"/>
      <c r="N345" s="16"/>
      <c r="O345" s="118"/>
      <c r="P345" s="16"/>
      <c r="Q345" s="16"/>
      <c r="R345" s="16"/>
      <c r="S345" s="95"/>
      <c r="T345" s="16"/>
      <c r="U345" s="57"/>
      <c r="V345" s="58"/>
      <c r="Y345" s="109"/>
      <c r="Z345" s="109"/>
    </row>
    <row r="346" spans="1:26" x14ac:dyDescent="0.2">
      <c r="A346" s="115"/>
      <c r="B346" s="12"/>
      <c r="C346" s="12"/>
      <c r="D346" s="12"/>
      <c r="E346" s="116"/>
      <c r="F346" s="12"/>
      <c r="G346" s="12"/>
      <c r="H346" s="117"/>
      <c r="I346" s="19">
        <v>309</v>
      </c>
      <c r="J346" s="16"/>
      <c r="K346" s="76"/>
      <c r="L346" s="16"/>
      <c r="M346" s="107"/>
      <c r="N346" s="16"/>
      <c r="O346" s="118"/>
      <c r="P346" s="16"/>
      <c r="Q346" s="16"/>
      <c r="R346" s="16"/>
      <c r="S346" s="95"/>
      <c r="T346" s="16"/>
      <c r="U346" s="57"/>
      <c r="V346" s="58"/>
      <c r="Y346" s="109"/>
      <c r="Z346" s="109"/>
    </row>
    <row r="347" spans="1:26" x14ac:dyDescent="0.2">
      <c r="A347" s="115"/>
      <c r="B347" s="12"/>
      <c r="C347" s="12"/>
      <c r="D347" s="12"/>
      <c r="E347" s="116"/>
      <c r="F347" s="12"/>
      <c r="G347" s="12"/>
      <c r="H347" s="117"/>
      <c r="I347" s="19">
        <v>310</v>
      </c>
      <c r="J347" s="16"/>
      <c r="K347" s="76"/>
      <c r="L347" s="16"/>
      <c r="M347" s="107"/>
      <c r="N347" s="16"/>
      <c r="O347" s="118"/>
      <c r="P347" s="16"/>
      <c r="Q347" s="16"/>
      <c r="R347" s="16"/>
      <c r="S347" s="95"/>
      <c r="T347" s="16"/>
      <c r="U347" s="57"/>
      <c r="V347" s="58"/>
      <c r="Y347" s="109"/>
      <c r="Z347" s="109"/>
    </row>
    <row r="348" spans="1:26" x14ac:dyDescent="0.2">
      <c r="A348" s="115"/>
      <c r="B348" s="12"/>
      <c r="C348" s="12"/>
      <c r="D348" s="12"/>
      <c r="E348" s="116"/>
      <c r="F348" s="12"/>
      <c r="G348" s="12"/>
      <c r="H348" s="117"/>
      <c r="I348" s="19">
        <v>311</v>
      </c>
      <c r="J348" s="16"/>
      <c r="K348" s="76"/>
      <c r="L348" s="16"/>
      <c r="M348" s="107"/>
      <c r="N348" s="16"/>
      <c r="O348" s="118"/>
      <c r="P348" s="16"/>
      <c r="Q348" s="16"/>
      <c r="R348" s="16"/>
      <c r="S348" s="95"/>
      <c r="T348" s="16"/>
      <c r="U348" s="57"/>
      <c r="V348" s="58"/>
      <c r="Y348" s="109"/>
      <c r="Z348" s="109"/>
    </row>
    <row r="349" spans="1:26" x14ac:dyDescent="0.2">
      <c r="A349" s="115"/>
      <c r="B349" s="12"/>
      <c r="C349" s="12"/>
      <c r="D349" s="12"/>
      <c r="E349" s="116"/>
      <c r="F349" s="12"/>
      <c r="G349" s="12"/>
      <c r="H349" s="117"/>
      <c r="I349" s="19">
        <v>312</v>
      </c>
      <c r="J349" s="16"/>
      <c r="K349" s="76"/>
      <c r="L349" s="16"/>
      <c r="M349" s="107"/>
      <c r="N349" s="16"/>
      <c r="O349" s="118"/>
      <c r="P349" s="16"/>
      <c r="Q349" s="16"/>
      <c r="R349" s="16"/>
      <c r="S349" s="95"/>
      <c r="T349" s="16"/>
      <c r="U349" s="57"/>
      <c r="V349" s="58"/>
      <c r="Y349" s="109"/>
      <c r="Z349" s="109"/>
    </row>
    <row r="350" spans="1:26" x14ac:dyDescent="0.2">
      <c r="A350" s="115"/>
      <c r="B350" s="12"/>
      <c r="C350" s="12"/>
      <c r="D350" s="12"/>
      <c r="E350" s="116"/>
      <c r="F350" s="12"/>
      <c r="G350" s="12"/>
      <c r="H350" s="117"/>
      <c r="I350" s="19">
        <v>313</v>
      </c>
      <c r="J350" s="16"/>
      <c r="K350" s="76"/>
      <c r="L350" s="16"/>
      <c r="M350" s="107"/>
      <c r="N350" s="16"/>
      <c r="O350" s="118"/>
      <c r="P350" s="16"/>
      <c r="Q350" s="16"/>
      <c r="R350" s="16"/>
      <c r="S350" s="95"/>
      <c r="T350" s="16"/>
      <c r="U350" s="57"/>
      <c r="V350" s="58"/>
      <c r="Y350" s="110"/>
      <c r="Z350" s="110"/>
    </row>
    <row r="351" spans="1:26" x14ac:dyDescent="0.2">
      <c r="A351" s="115"/>
      <c r="B351" s="12"/>
      <c r="C351" s="12"/>
      <c r="D351" s="12"/>
      <c r="E351" s="116"/>
      <c r="F351" s="12"/>
      <c r="G351" s="12"/>
      <c r="H351" s="117"/>
      <c r="I351" s="19">
        <v>314</v>
      </c>
      <c r="J351" s="16"/>
      <c r="K351" s="76"/>
      <c r="L351" s="16"/>
      <c r="M351" s="107"/>
      <c r="N351" s="16"/>
      <c r="O351" s="118"/>
      <c r="P351" s="16"/>
      <c r="Q351" s="16"/>
      <c r="R351" s="16"/>
      <c r="S351" s="95"/>
      <c r="T351" s="16"/>
      <c r="U351" s="57"/>
      <c r="V351" s="58"/>
      <c r="Y351" s="109"/>
      <c r="Z351" s="109"/>
    </row>
    <row r="352" spans="1:26" x14ac:dyDescent="0.2">
      <c r="A352" s="115"/>
      <c r="B352" s="12"/>
      <c r="C352" s="12"/>
      <c r="D352" s="12"/>
      <c r="E352" s="116"/>
      <c r="F352" s="12"/>
      <c r="G352" s="12"/>
      <c r="H352" s="117"/>
      <c r="I352" s="19">
        <v>315</v>
      </c>
      <c r="J352" s="16"/>
      <c r="K352" s="76"/>
      <c r="L352" s="16"/>
      <c r="M352" s="107"/>
      <c r="N352" s="16"/>
      <c r="O352" s="118"/>
      <c r="P352" s="16"/>
      <c r="Q352" s="16"/>
      <c r="R352" s="16"/>
      <c r="S352" s="95"/>
      <c r="T352" s="16"/>
      <c r="U352" s="57"/>
      <c r="V352" s="58"/>
      <c r="Y352" s="110"/>
      <c r="Z352" s="110"/>
    </row>
    <row r="353" spans="1:26" x14ac:dyDescent="0.2">
      <c r="A353" s="115"/>
      <c r="B353" s="12"/>
      <c r="C353" s="12"/>
      <c r="D353" s="12"/>
      <c r="E353" s="116"/>
      <c r="F353" s="12"/>
      <c r="G353" s="12"/>
      <c r="H353" s="117"/>
      <c r="I353" s="19">
        <v>316</v>
      </c>
      <c r="J353" s="16"/>
      <c r="K353" s="76"/>
      <c r="L353" s="16"/>
      <c r="M353" s="107"/>
      <c r="N353" s="16"/>
      <c r="O353" s="118"/>
      <c r="P353" s="16"/>
      <c r="Q353" s="16"/>
      <c r="R353" s="16"/>
      <c r="S353" s="95"/>
      <c r="T353" s="16"/>
      <c r="U353" s="57"/>
      <c r="V353" s="58"/>
      <c r="Y353" s="110"/>
      <c r="Z353" s="110"/>
    </row>
    <row r="354" spans="1:26" x14ac:dyDescent="0.2">
      <c r="A354" s="115"/>
      <c r="B354" s="12"/>
      <c r="C354" s="12"/>
      <c r="D354" s="12"/>
      <c r="E354" s="116"/>
      <c r="F354" s="12"/>
      <c r="G354" s="12"/>
      <c r="H354" s="117"/>
      <c r="I354" s="19">
        <v>317</v>
      </c>
      <c r="J354" s="16"/>
      <c r="K354" s="76"/>
      <c r="L354" s="16"/>
      <c r="M354" s="107"/>
      <c r="N354" s="16"/>
      <c r="O354" s="118"/>
      <c r="P354" s="16"/>
      <c r="Q354" s="16"/>
      <c r="R354" s="16"/>
      <c r="S354" s="95"/>
      <c r="T354" s="16"/>
      <c r="U354" s="57"/>
      <c r="V354" s="58"/>
      <c r="Y354" s="110"/>
      <c r="Z354" s="110"/>
    </row>
    <row r="355" spans="1:26" x14ac:dyDescent="0.2">
      <c r="A355" s="115"/>
      <c r="B355" s="12"/>
      <c r="C355" s="12"/>
      <c r="D355" s="12"/>
      <c r="E355" s="116"/>
      <c r="F355" s="12"/>
      <c r="G355" s="12"/>
      <c r="H355" s="117"/>
      <c r="I355" s="19">
        <v>318</v>
      </c>
      <c r="J355" s="16"/>
      <c r="K355" s="76"/>
      <c r="L355" s="16"/>
      <c r="M355" s="107"/>
      <c r="N355" s="16"/>
      <c r="O355" s="118"/>
      <c r="P355" s="16"/>
      <c r="Q355" s="16"/>
      <c r="R355" s="16"/>
      <c r="S355" s="95"/>
      <c r="T355" s="16"/>
      <c r="U355" s="57"/>
      <c r="V355" s="58"/>
      <c r="Y355" s="110"/>
      <c r="Z355" s="110"/>
    </row>
    <row r="356" spans="1:26" x14ac:dyDescent="0.2">
      <c r="A356" s="115"/>
      <c r="B356" s="12"/>
      <c r="C356" s="12"/>
      <c r="D356" s="12"/>
      <c r="E356" s="116"/>
      <c r="F356" s="12"/>
      <c r="G356" s="12"/>
      <c r="H356" s="117"/>
      <c r="I356" s="19">
        <v>319</v>
      </c>
      <c r="J356" s="16"/>
      <c r="K356" s="76"/>
      <c r="L356" s="16"/>
      <c r="M356" s="107"/>
      <c r="N356" s="16"/>
      <c r="O356" s="118"/>
      <c r="P356" s="16"/>
      <c r="Q356" s="16"/>
      <c r="R356" s="16"/>
      <c r="S356" s="95"/>
      <c r="T356" s="16"/>
      <c r="U356" s="57"/>
      <c r="V356" s="58"/>
      <c r="Y356" s="110"/>
      <c r="Z356" s="110"/>
    </row>
    <row r="357" spans="1:26" x14ac:dyDescent="0.2">
      <c r="A357" s="115"/>
      <c r="B357" s="12"/>
      <c r="C357" s="12"/>
      <c r="D357" s="12"/>
      <c r="E357" s="116"/>
      <c r="F357" s="12"/>
      <c r="G357" s="12"/>
      <c r="H357" s="117"/>
      <c r="I357" s="19">
        <v>320</v>
      </c>
      <c r="J357" s="16"/>
      <c r="K357" s="76"/>
      <c r="L357" s="16"/>
      <c r="M357" s="107"/>
      <c r="N357" s="16"/>
      <c r="O357" s="118"/>
      <c r="P357" s="16"/>
      <c r="Q357" s="16"/>
      <c r="R357" s="16"/>
      <c r="S357" s="95"/>
      <c r="T357" s="16"/>
      <c r="U357" s="57"/>
      <c r="V357" s="58"/>
      <c r="Y357" s="109"/>
      <c r="Z357" s="109"/>
    </row>
    <row r="358" spans="1:26" ht="13.5" thickBot="1" x14ac:dyDescent="0.25">
      <c r="S358" s="7"/>
      <c r="T358" s="16"/>
      <c r="U358" s="7"/>
      <c r="V358" s="58"/>
      <c r="Y358" s="110"/>
      <c r="Z358" s="110"/>
    </row>
    <row r="359" spans="1:26" ht="13.5" thickBot="1" x14ac:dyDescent="0.25">
      <c r="A359" s="8"/>
      <c r="H359" s="8"/>
      <c r="I359" s="151"/>
      <c r="J359" s="151"/>
      <c r="S359" s="58"/>
      <c r="T359" s="16"/>
      <c r="U359" s="15"/>
      <c r="V359" s="58"/>
      <c r="Y359" s="109"/>
      <c r="Z359" s="109"/>
    </row>
    <row r="360" spans="1:26" x14ac:dyDescent="0.2">
      <c r="A360" s="8"/>
      <c r="H360" s="8"/>
      <c r="I360" s="100"/>
      <c r="J360" s="100"/>
      <c r="S360" s="30"/>
      <c r="T360" s="30"/>
      <c r="U360" s="30"/>
      <c r="V360" s="30"/>
      <c r="Y360" s="110"/>
      <c r="Z360" s="110"/>
    </row>
    <row r="361" spans="1:26" ht="13.5" thickBot="1" x14ac:dyDescent="0.25">
      <c r="A361" s="8"/>
      <c r="B361" s="104"/>
      <c r="C361" s="104"/>
      <c r="D361" s="104"/>
      <c r="E361" s="104"/>
      <c r="F361" s="104"/>
      <c r="G361" s="89" t="s">
        <v>45</v>
      </c>
      <c r="H361" s="89" t="s">
        <v>46</v>
      </c>
      <c r="I361" s="104"/>
      <c r="J361" s="100"/>
      <c r="S361" s="30"/>
      <c r="T361" s="30"/>
      <c r="U361" s="30"/>
      <c r="V361" s="30"/>
      <c r="Y361" s="109"/>
      <c r="Z361" s="109"/>
    </row>
    <row r="362" spans="1:26" ht="13.5" thickBot="1" x14ac:dyDescent="0.25">
      <c r="A362" s="84" t="s">
        <v>47</v>
      </c>
      <c r="B362" s="23" t="s">
        <v>29</v>
      </c>
      <c r="C362" s="24"/>
      <c r="D362" s="24"/>
      <c r="E362" s="24"/>
      <c r="F362" s="24"/>
      <c r="G362" s="90">
        <f>$G$31</f>
        <v>20</v>
      </c>
      <c r="H362" s="91">
        <f>$H$31</f>
        <v>29</v>
      </c>
      <c r="K362" s="108"/>
      <c r="M362" s="108"/>
      <c r="O362" s="108"/>
      <c r="Q362" s="77"/>
      <c r="R362" s="13"/>
      <c r="V362" s="14"/>
      <c r="Y362" s="110"/>
      <c r="Z362" s="110"/>
    </row>
    <row r="363" spans="1:26" ht="13.5" thickBot="1" x14ac:dyDescent="0.25">
      <c r="A363" s="84" t="s">
        <v>48</v>
      </c>
      <c r="B363" s="21" t="s">
        <v>16</v>
      </c>
      <c r="C363" s="22"/>
      <c r="D363" s="22"/>
      <c r="E363" s="92"/>
      <c r="F363" s="92"/>
      <c r="G363" s="93">
        <f>$G$32</f>
        <v>60</v>
      </c>
      <c r="H363" s="94">
        <f>$H$32</f>
        <v>75</v>
      </c>
      <c r="I363" s="69"/>
      <c r="J363" s="69"/>
      <c r="K363" s="111"/>
      <c r="M363" s="111"/>
      <c r="O363" s="111"/>
      <c r="Q363" s="77"/>
      <c r="R363" s="13"/>
      <c r="S363" s="13" t="s">
        <v>17</v>
      </c>
      <c r="U363" s="62"/>
      <c r="V363" s="103"/>
      <c r="Y363" s="109"/>
      <c r="Z363" s="109"/>
    </row>
    <row r="364" spans="1:26" x14ac:dyDescent="0.2">
      <c r="E364" s="69"/>
      <c r="F364" s="69"/>
      <c r="G364" s="69"/>
      <c r="H364" s="13"/>
      <c r="K364" s="13"/>
      <c r="M364"/>
      <c r="O364"/>
      <c r="Q364"/>
      <c r="R364" s="13"/>
      <c r="V364" s="63"/>
      <c r="Y364" s="110"/>
      <c r="Z364" s="110"/>
    </row>
    <row r="365" spans="1:26" x14ac:dyDescent="0.2">
      <c r="A365" s="84"/>
      <c r="B365" s="89"/>
      <c r="C365" s="89"/>
      <c r="D365" s="89"/>
      <c r="K365" s="67" t="s">
        <v>38</v>
      </c>
      <c r="L365" s="33"/>
      <c r="M365" s="67" t="s">
        <v>38</v>
      </c>
      <c r="N365" s="8"/>
      <c r="O365" s="152" t="s">
        <v>36</v>
      </c>
      <c r="P365" s="8"/>
      <c r="S365" s="112" t="s">
        <v>37</v>
      </c>
      <c r="U365" s="152" t="s">
        <v>41</v>
      </c>
      <c r="Y365" s="109"/>
      <c r="Z365" s="109"/>
    </row>
    <row r="366" spans="1:26" ht="13.5" thickBot="1" x14ac:dyDescent="0.25">
      <c r="A366" s="113" t="s">
        <v>15</v>
      </c>
      <c r="B366" s="114" t="s">
        <v>18</v>
      </c>
      <c r="C366" s="114" t="s">
        <v>19</v>
      </c>
      <c r="D366" s="114" t="s">
        <v>20</v>
      </c>
      <c r="E366" s="113" t="s">
        <v>10</v>
      </c>
      <c r="F366" s="9"/>
      <c r="G366" s="9"/>
      <c r="H366" s="66" t="s">
        <v>24</v>
      </c>
      <c r="I366" s="66" t="s">
        <v>25</v>
      </c>
      <c r="K366" s="68" t="s">
        <v>39</v>
      </c>
      <c r="L366" s="32"/>
      <c r="M366" s="68" t="s">
        <v>40</v>
      </c>
      <c r="O366" s="153"/>
      <c r="R366" s="58"/>
      <c r="S366" s="140"/>
      <c r="T366" s="58"/>
      <c r="U366" s="153"/>
      <c r="V366" s="58"/>
      <c r="Y366" s="110"/>
      <c r="Z366" s="110"/>
    </row>
    <row r="367" spans="1:26" ht="13.5" thickTop="1" x14ac:dyDescent="0.2">
      <c r="A367" s="115"/>
      <c r="B367" s="11"/>
      <c r="C367" s="20"/>
      <c r="D367" s="20"/>
      <c r="E367" s="116"/>
      <c r="F367" s="20"/>
      <c r="G367" s="20"/>
      <c r="H367" s="117"/>
      <c r="I367" s="20">
        <v>401</v>
      </c>
      <c r="J367" s="16"/>
      <c r="K367" s="76"/>
      <c r="L367" s="16"/>
      <c r="M367" s="107"/>
      <c r="N367" s="16"/>
      <c r="O367" s="118"/>
      <c r="P367" s="16"/>
      <c r="Q367"/>
      <c r="S367" s="95"/>
      <c r="T367" s="58"/>
      <c r="U367" s="57"/>
      <c r="V367" s="58"/>
      <c r="Y367" s="109"/>
      <c r="Z367" s="109"/>
    </row>
    <row r="368" spans="1:26" x14ac:dyDescent="0.2">
      <c r="A368" s="115"/>
      <c r="B368" s="119"/>
      <c r="C368" s="11"/>
      <c r="D368" s="11"/>
      <c r="E368" s="116"/>
      <c r="F368" s="11"/>
      <c r="G368" s="11"/>
      <c r="H368" s="117"/>
      <c r="I368" s="20">
        <v>402</v>
      </c>
      <c r="J368" s="16"/>
      <c r="K368" s="76"/>
      <c r="L368" s="16"/>
      <c r="M368" s="107"/>
      <c r="N368" s="16"/>
      <c r="O368" s="118"/>
      <c r="P368" s="16"/>
      <c r="Q368"/>
      <c r="S368" s="95"/>
      <c r="T368" s="58"/>
      <c r="U368" s="57"/>
      <c r="V368" s="58"/>
      <c r="Y368" s="110"/>
      <c r="Z368" s="110"/>
    </row>
    <row r="369" spans="19:26" ht="13.5" thickBot="1" x14ac:dyDescent="0.25">
      <c r="S369" s="32"/>
      <c r="T369" s="32"/>
      <c r="U369" s="32"/>
      <c r="V369" s="32"/>
      <c r="Y369" s="109"/>
      <c r="Z369" s="109"/>
    </row>
    <row r="370" spans="19:26" ht="13.5" thickBot="1" x14ac:dyDescent="0.25">
      <c r="S370" s="58"/>
      <c r="T370" s="58"/>
      <c r="U370" s="15"/>
      <c r="V370" s="58"/>
      <c r="Y370" s="110"/>
      <c r="Z370" s="110"/>
    </row>
    <row r="371" spans="19:26" x14ac:dyDescent="0.2">
      <c r="Y371" s="109"/>
      <c r="Z371" s="109"/>
    </row>
    <row r="372" spans="19:26" x14ac:dyDescent="0.2">
      <c r="Y372" s="109"/>
      <c r="Z372" s="109"/>
    </row>
  </sheetData>
  <sheetProtection algorithmName="SHA-512" hashValue="88srN6fvEvUdK97G/ryLHlqdNsH2jpzhKH4uV3NgRHMnUjfxemwvlfCgcN0j1nC0ToKYtE8FP5o1+XGDiBesRQ==" saltValue="xSDoLV9tkJHip0QsKHEE6Q==" spinCount="100000" sheet="1" objects="1" scenarios="1"/>
  <protectedRanges>
    <protectedRange password="CD4A" sqref="G5 F4" name="Rango1"/>
    <protectedRange password="CD4A" sqref="F6:G17" name="Rango1_1_1_1_1_1_2_1_1_1_1_1_1_1_1_2"/>
    <protectedRange password="CD4A" sqref="R2:Z2" name="Rango1_1"/>
    <protectedRange password="CD4A" sqref="Y15:Z16" name="Rango1_3_1_2_1_1_1_1_1_1_1_2_1"/>
    <protectedRange password="CD4A" sqref="W3:W14 Y3:Z14" name="Rango1_3_4_1_1_1_2_1_1_1_1_1_1_1_2_1"/>
    <protectedRange password="CD4A" sqref="X3:X14" name="Rango1_2_1_2_1_1_2_1_1_1_1_1_1_1_2_1"/>
    <protectedRange password="CD4A" sqref="R3:S17 U3:U17 V9:V14" name="Rango1_3_1_1_1_2_1_1_1_1_1_1_1_1_2_1"/>
    <protectedRange password="CD4A" sqref="T3:T17 V3:V8 V15:V17" name="Rango1_1_1_1_1_1_2_1_1_1_1_1_1_1_1_2_1"/>
  </protectedRanges>
  <mergeCells count="87">
    <mergeCell ref="I328:J328"/>
    <mergeCell ref="I310:J310"/>
    <mergeCell ref="I359:J359"/>
    <mergeCell ref="O365:O366"/>
    <mergeCell ref="U365:U366"/>
    <mergeCell ref="O334:O335"/>
    <mergeCell ref="U334:U335"/>
    <mergeCell ref="I270:J270"/>
    <mergeCell ref="O276:O277"/>
    <mergeCell ref="U276:U277"/>
    <mergeCell ref="A285:Z285"/>
    <mergeCell ref="G286:I286"/>
    <mergeCell ref="N286:Q286"/>
    <mergeCell ref="S286:U286"/>
    <mergeCell ref="Y286:Z286"/>
    <mergeCell ref="A288:Z288"/>
    <mergeCell ref="O316:O317"/>
    <mergeCell ref="U316:U317"/>
    <mergeCell ref="W316:W317"/>
    <mergeCell ref="A289:Z291"/>
    <mergeCell ref="B294:W296"/>
    <mergeCell ref="O301:O302"/>
    <mergeCell ref="U301:U302"/>
    <mergeCell ref="W301:W302"/>
    <mergeCell ref="O245:O246"/>
    <mergeCell ref="U245:U246"/>
    <mergeCell ref="A200:Z202"/>
    <mergeCell ref="B205:W207"/>
    <mergeCell ref="O212:O213"/>
    <mergeCell ref="U212:U213"/>
    <mergeCell ref="W212:W213"/>
    <mergeCell ref="I221:J221"/>
    <mergeCell ref="A199:Z199"/>
    <mergeCell ref="O227:O228"/>
    <mergeCell ref="U227:U228"/>
    <mergeCell ref="W227:W228"/>
    <mergeCell ref="I239:J239"/>
    <mergeCell ref="I181:J181"/>
    <mergeCell ref="O187:O188"/>
    <mergeCell ref="U187:U188"/>
    <mergeCell ref="A196:Z196"/>
    <mergeCell ref="G197:I197"/>
    <mergeCell ref="N197:Q197"/>
    <mergeCell ref="S197:U197"/>
    <mergeCell ref="Y197:Z197"/>
    <mergeCell ref="O156:O157"/>
    <mergeCell ref="U156:U157"/>
    <mergeCell ref="A111:Z113"/>
    <mergeCell ref="B116:W118"/>
    <mergeCell ref="O123:O124"/>
    <mergeCell ref="U123:U124"/>
    <mergeCell ref="W123:W124"/>
    <mergeCell ref="I132:J132"/>
    <mergeCell ref="A110:Z110"/>
    <mergeCell ref="O138:O139"/>
    <mergeCell ref="U138:U139"/>
    <mergeCell ref="W138:W139"/>
    <mergeCell ref="I150:J150"/>
    <mergeCell ref="I92:J92"/>
    <mergeCell ref="O98:O99"/>
    <mergeCell ref="U98:U99"/>
    <mergeCell ref="A107:Z107"/>
    <mergeCell ref="G108:I108"/>
    <mergeCell ref="N108:Q108"/>
    <mergeCell ref="S108:U108"/>
    <mergeCell ref="Y108:Z108"/>
    <mergeCell ref="O67:O68"/>
    <mergeCell ref="U67:U68"/>
    <mergeCell ref="A21:Z21"/>
    <mergeCell ref="A22:Z24"/>
    <mergeCell ref="B27:W29"/>
    <mergeCell ref="O34:O35"/>
    <mergeCell ref="U34:U35"/>
    <mergeCell ref="W34:W35"/>
    <mergeCell ref="I43:J43"/>
    <mergeCell ref="O49:O50"/>
    <mergeCell ref="U49:U50"/>
    <mergeCell ref="W49:W50"/>
    <mergeCell ref="I61:J61"/>
    <mergeCell ref="A2:Q2"/>
    <mergeCell ref="R2:S2"/>
    <mergeCell ref="I4:J4"/>
    <mergeCell ref="A18:Z18"/>
    <mergeCell ref="G19:I19"/>
    <mergeCell ref="N19:Q19"/>
    <mergeCell ref="S19:U19"/>
    <mergeCell ref="Y19:Z19"/>
  </mergeCells>
  <conditionalFormatting sqref="B36:D41 B51:D59 B69:D90 B125:D130 B140:D148 B158:D179 B214:D219 B229:D237 B247:D268">
    <cfRule type="cellIs" dxfId="96" priority="317" stopIfTrue="1" operator="equal">
      <formula>1</formula>
    </cfRule>
  </conditionalFormatting>
  <conditionalFormatting sqref="B100:D101">
    <cfRule type="cellIs" dxfId="95" priority="265" stopIfTrue="1" operator="equal">
      <formula>1</formula>
    </cfRule>
  </conditionalFormatting>
  <conditionalFormatting sqref="B189:D190">
    <cfRule type="cellIs" dxfId="94" priority="93" stopIfTrue="1" operator="equal">
      <formula>1</formula>
    </cfRule>
  </conditionalFormatting>
  <conditionalFormatting sqref="B278:D279">
    <cfRule type="cellIs" dxfId="93" priority="62" stopIfTrue="1" operator="equal">
      <formula>1</formula>
    </cfRule>
  </conditionalFormatting>
  <conditionalFormatting sqref="B303:D308 B318:D326 B336:D357">
    <cfRule type="cellIs" dxfId="92" priority="296" stopIfTrue="1" operator="equal">
      <formula>1</formula>
    </cfRule>
  </conditionalFormatting>
  <conditionalFormatting sqref="B367:D368">
    <cfRule type="cellIs" dxfId="91" priority="31" stopIfTrue="1" operator="equal">
      <formula>1</formula>
    </cfRule>
  </conditionalFormatting>
  <conditionalFormatting sqref="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 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90" priority="316" stopIfTrue="1" operator="not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 G19:I19 N19:Q19 S19:U19 Y19:Z19 B27:W29 K31:K32 M31:M32 O31:O32 S35 A36:A41 K36:K41 M36:M41 K46:K47 M46:M47 O46:O47 S50 A51:A59 K51:K59 M51:M59 K64:K65 M64:M65 O64:O65 S68 A69:A90 K69:K90 M69:M90 G108:I108 N108:Q108 S108:U108 Y108:Z108 B116:W118 K120:K121 M120:M121 O120:O121 S124 A125:A130 K125:K130 M125:M130 K135:K136 M135:M136 O135:O136 S139 A140:A148 K140:K148 M140:M148 K153:K154 M153:M154 O153:O154 S157 A158:A179 K158:K179 M158:M179 G197:I197 N197:Q197 S197:U197 Y197:Z197 B205:W207 K209:K210 M209:M210 O209:O210 S213 A214:A219 K214:K219 M214:M219 K224:K225 M224:M225 O224:O225 S228 A229:A237 K229:K237 M229:M237 K242:K243 M242:M243 O242:O243 S246 A247:A268 K247:K268 M247:M268">
    <cfRule type="cellIs" dxfId="89" priority="315" stopIfTrue="1" operator="equal">
      <formula>0</formula>
    </cfRule>
  </conditionalFormatting>
  <conditionalFormatting sqref="G286:I286 N286:Q286 S286:U286 Y286:Z286 B294:W296 K298:K299 M298:M299 O298:O299 S302 A303:A308 K303:K308 M303:M308 K313:K314 M313:M314 O313:O314 S317 A318:A326 K318:K326 M318:M326 K331:K332 M331:M332 O331:O332 S335 A336:A357 K336:K357 M336:M357">
    <cfRule type="cellIs" dxfId="88" priority="295" stopIfTrue="1" operator="notEqual">
      <formula>0</formula>
    </cfRule>
    <cfRule type="cellIs" dxfId="87" priority="294" stopIfTrue="1" operator="equal">
      <formula>0</formula>
    </cfRule>
  </conditionalFormatting>
  <conditionalFormatting sqref="H36:H41">
    <cfRule type="cellIs" dxfId="86" priority="105" operator="lessThan">
      <formula>330</formula>
    </cfRule>
  </conditionalFormatting>
  <conditionalFormatting sqref="H51:H59">
    <cfRule type="cellIs" dxfId="85" priority="104" operator="lessThan">
      <formula>360</formula>
    </cfRule>
  </conditionalFormatting>
  <conditionalFormatting sqref="H69:H74 H87:H90">
    <cfRule type="cellIs" dxfId="84" priority="102" operator="lessThan">
      <formula>400</formula>
    </cfRule>
  </conditionalFormatting>
  <conditionalFormatting sqref="H75:H86">
    <cfRule type="cellIs" dxfId="83" priority="103" operator="lessThan">
      <formula>360</formula>
    </cfRule>
  </conditionalFormatting>
  <conditionalFormatting sqref="H125:H130">
    <cfRule type="cellIs" dxfId="82" priority="97" operator="lessThan">
      <formula>330</formula>
    </cfRule>
  </conditionalFormatting>
  <conditionalFormatting sqref="H140:H148">
    <cfRule type="cellIs" dxfId="81" priority="96" operator="lessThan">
      <formula>360</formula>
    </cfRule>
  </conditionalFormatting>
  <conditionalFormatting sqref="H158:H163 H176:H179">
    <cfRule type="cellIs" dxfId="80" priority="94" operator="lessThan">
      <formula>400</formula>
    </cfRule>
  </conditionalFormatting>
  <conditionalFormatting sqref="H164:H175">
    <cfRule type="cellIs" dxfId="79" priority="95" operator="lessThan">
      <formula>360</formula>
    </cfRule>
  </conditionalFormatting>
  <conditionalFormatting sqref="H214:H219">
    <cfRule type="cellIs" dxfId="78" priority="101" operator="lessThan">
      <formula>330</formula>
    </cfRule>
  </conditionalFormatting>
  <conditionalFormatting sqref="H228:H237">
    <cfRule type="cellIs" dxfId="77" priority="100" operator="lessThan">
      <formula>360</formula>
    </cfRule>
  </conditionalFormatting>
  <conditionalFormatting sqref="H247:H252 H265:H268">
    <cfRule type="cellIs" dxfId="76" priority="98" operator="lessThan">
      <formula>400</formula>
    </cfRule>
  </conditionalFormatting>
  <conditionalFormatting sqref="H253:H264">
    <cfRule type="cellIs" dxfId="75" priority="99" operator="lessThan">
      <formula>360</formula>
    </cfRule>
  </conditionalFormatting>
  <conditionalFormatting sqref="H303:H308">
    <cfRule type="cellIs" dxfId="74" priority="289" operator="lessThan">
      <formula>330</formula>
    </cfRule>
  </conditionalFormatting>
  <conditionalFormatting sqref="H318:H326 H342:H353">
    <cfRule type="cellIs" dxfId="73" priority="288" operator="lessThan">
      <formula>360</formula>
    </cfRule>
  </conditionalFormatting>
  <conditionalFormatting sqref="H336:H341 H354:H357">
    <cfRule type="cellIs" dxfId="72" priority="286" operator="lessThan">
      <formula>400</formula>
    </cfRule>
  </conditionalFormatting>
  <conditionalFormatting sqref="K95:K96 M95:M96 O95:O96 A100:A101">
    <cfRule type="cellIs" dxfId="71" priority="264" stopIfTrue="1" operator="notEqual">
      <formula>0</formula>
    </cfRule>
    <cfRule type="cellIs" dxfId="70" priority="263" stopIfTrue="1" operator="equal">
      <formula>0</formula>
    </cfRule>
  </conditionalFormatting>
  <conditionalFormatting sqref="K95:K96 M95:M96 O95:O96">
    <cfRule type="cellIs" dxfId="69" priority="261" stopIfTrue="1" operator="equal">
      <formula>0</formula>
    </cfRule>
    <cfRule type="cellIs" dxfId="68" priority="262" stopIfTrue="1" operator="notEqual">
      <formula>0</formula>
    </cfRule>
    <cfRule type="cellIs" dxfId="67" priority="260" stopIfTrue="1" operator="notEqual">
      <formula>0</formula>
    </cfRule>
    <cfRule type="cellIs" dxfId="66" priority="259" stopIfTrue="1" operator="equal">
      <formula>0</formula>
    </cfRule>
  </conditionalFormatting>
  <conditionalFormatting sqref="K100:K101 M100:M101">
    <cfRule type="cellIs" dxfId="65" priority="118" stopIfTrue="1" operator="equal">
      <formula>0</formula>
    </cfRule>
    <cfRule type="cellIs" dxfId="64" priority="119" stopIfTrue="1" operator="notEqual">
      <formula>0</formula>
    </cfRule>
  </conditionalFormatting>
  <conditionalFormatting sqref="K184:K185 M184:M185 O184:O185 A189:A190">
    <cfRule type="cellIs" dxfId="63" priority="91" stopIfTrue="1" operator="equal">
      <formula>0</formula>
    </cfRule>
    <cfRule type="cellIs" dxfId="62" priority="92" stopIfTrue="1" operator="notEqual">
      <formula>0</formula>
    </cfRule>
  </conditionalFormatting>
  <conditionalFormatting sqref="K184:K185 M184:M185 O184:O185">
    <cfRule type="cellIs" dxfId="61" priority="88" stopIfTrue="1" operator="notEqual">
      <formula>0</formula>
    </cfRule>
    <cfRule type="cellIs" dxfId="60" priority="89" stopIfTrue="1" operator="equal">
      <formula>0</formula>
    </cfRule>
    <cfRule type="cellIs" dxfId="59" priority="87" stopIfTrue="1" operator="equal">
      <formula>0</formula>
    </cfRule>
    <cfRule type="cellIs" dxfId="58" priority="90" stopIfTrue="1" operator="notEqual">
      <formula>0</formula>
    </cfRule>
  </conditionalFormatting>
  <conditionalFormatting sqref="K189:K190 M189:M190">
    <cfRule type="cellIs" dxfId="57" priority="64" stopIfTrue="1" operator="notEqual">
      <formula>0</formula>
    </cfRule>
    <cfRule type="cellIs" dxfId="56" priority="63" stopIfTrue="1" operator="equal">
      <formula>0</formula>
    </cfRule>
  </conditionalFormatting>
  <conditionalFormatting sqref="K273:K274 M273:M274 O273:O274 A278:A279">
    <cfRule type="cellIs" dxfId="55" priority="61" stopIfTrue="1" operator="notEqual">
      <formula>0</formula>
    </cfRule>
    <cfRule type="cellIs" dxfId="54" priority="60" stopIfTrue="1" operator="equal">
      <formula>0</formula>
    </cfRule>
  </conditionalFormatting>
  <conditionalFormatting sqref="K273:K274 M273:M274 O273:O274">
    <cfRule type="cellIs" dxfId="53" priority="57" stopIfTrue="1" operator="notEqual">
      <formula>0</formula>
    </cfRule>
    <cfRule type="cellIs" dxfId="52" priority="58" stopIfTrue="1" operator="equal">
      <formula>0</formula>
    </cfRule>
    <cfRule type="cellIs" dxfId="51" priority="59" stopIfTrue="1" operator="notEqual">
      <formula>0</formula>
    </cfRule>
    <cfRule type="cellIs" dxfId="50" priority="56" stopIfTrue="1" operator="equal">
      <formula>0</formula>
    </cfRule>
  </conditionalFormatting>
  <conditionalFormatting sqref="K278:K279 M278:M279">
    <cfRule type="cellIs" dxfId="49" priority="32" stopIfTrue="1" operator="equal">
      <formula>0</formula>
    </cfRule>
    <cfRule type="cellIs" dxfId="48" priority="33" stopIfTrue="1" operator="notEqual">
      <formula>0</formula>
    </cfRule>
  </conditionalFormatting>
  <conditionalFormatting sqref="K362:K363 M362:M363 O362:O363 A367:A368">
    <cfRule type="cellIs" dxfId="47" priority="29" stopIfTrue="1" operator="equal">
      <formula>0</formula>
    </cfRule>
    <cfRule type="cellIs" dxfId="46" priority="30" stopIfTrue="1" operator="notEqual">
      <formula>0</formula>
    </cfRule>
  </conditionalFormatting>
  <conditionalFormatting sqref="K362:K363 M362:M363 O362:O363">
    <cfRule type="cellIs" dxfId="45" priority="28" stopIfTrue="1" operator="notEqual">
      <formula>0</formula>
    </cfRule>
    <cfRule type="cellIs" dxfId="44" priority="26" stopIfTrue="1" operator="notEqual">
      <formula>0</formula>
    </cfRule>
    <cfRule type="cellIs" dxfId="43" priority="25" stopIfTrue="1" operator="equal">
      <formula>0</formula>
    </cfRule>
    <cfRule type="cellIs" dxfId="42" priority="27" stopIfTrue="1" operator="equal">
      <formula>0</formula>
    </cfRule>
  </conditionalFormatting>
  <conditionalFormatting sqref="K367:K368 M367:M368">
    <cfRule type="cellIs" dxfId="41" priority="2" stopIfTrue="1" operator="notEqual">
      <formula>0</formula>
    </cfRule>
    <cfRule type="cellIs" dxfId="40" priority="1" stopIfTrue="1" operator="equal">
      <formula>0</formula>
    </cfRule>
  </conditionalFormatting>
  <conditionalFormatting sqref="S36:S41 S51:S59 S69:S90 S125:S130 S140:S148 S158:S179 S214:S219 S229:S237 S247:S268">
    <cfRule type="cellIs" dxfId="39" priority="312" operator="lessThan">
      <formula>8</formula>
    </cfRule>
  </conditionalFormatting>
  <conditionalFormatting sqref="S99">
    <cfRule type="cellIs" dxfId="38" priority="253" stopIfTrue="1" operator="equal">
      <formula>0</formula>
    </cfRule>
    <cfRule type="cellIs" dxfId="37" priority="254" stopIfTrue="1" operator="notEqual">
      <formula>0</formula>
    </cfRule>
  </conditionalFormatting>
  <conditionalFormatting sqref="S188">
    <cfRule type="cellIs" dxfId="36" priority="85" stopIfTrue="1" operator="equal">
      <formula>0</formula>
    </cfRule>
    <cfRule type="cellIs" dxfId="35" priority="86" stopIfTrue="1" operator="notEqual">
      <formula>0</formula>
    </cfRule>
  </conditionalFormatting>
  <conditionalFormatting sqref="S277">
    <cfRule type="cellIs" dxfId="34" priority="55" stopIfTrue="1" operator="notEqual">
      <formula>0</formula>
    </cfRule>
    <cfRule type="cellIs" dxfId="33" priority="54" stopIfTrue="1" operator="equal">
      <formula>0</formula>
    </cfRule>
  </conditionalFormatting>
  <conditionalFormatting sqref="S303:S308 S318:S326 S336:S357">
    <cfRule type="cellIs" dxfId="32" priority="291" operator="lessThan">
      <formula>8</formula>
    </cfRule>
  </conditionalFormatting>
  <conditionalFormatting sqref="S366">
    <cfRule type="cellIs" dxfId="31" priority="24" stopIfTrue="1" operator="notEqual">
      <formula>0</formula>
    </cfRule>
    <cfRule type="cellIs" dxfId="30" priority="23" stopIfTrue="1" operator="equal">
      <formula>0</formula>
    </cfRule>
  </conditionalFormatting>
  <conditionalFormatting sqref="U36:U41 U51:U59 U125:U130 U140:U148 U214:U219 U229:U237">
    <cfRule type="cellIs" dxfId="29" priority="311" operator="lessThan">
      <formula>70</formula>
    </cfRule>
  </conditionalFormatting>
  <conditionalFormatting sqref="U69:U90 U158:U179 U247:U268 U336:U357">
    <cfRule type="cellIs" dxfId="28" priority="301" operator="lessThan">
      <formula>70</formula>
    </cfRule>
  </conditionalFormatting>
  <conditionalFormatting sqref="U69:U90 U158:U179 U247:U268">
    <cfRule type="cellIs" dxfId="27" priority="300" operator="lessThan">
      <formula>70</formula>
    </cfRule>
    <cfRule type="cellIs" dxfId="26" priority="304" operator="lessThan">
      <formula>70</formula>
    </cfRule>
  </conditionalFormatting>
  <conditionalFormatting sqref="U100:U101">
    <cfRule type="cellIs" dxfId="25" priority="235" operator="lessThan">
      <formula>70</formula>
    </cfRule>
    <cfRule type="cellIs" dxfId="24" priority="236" operator="lessThan">
      <formula>70</formula>
    </cfRule>
    <cfRule type="cellIs" dxfId="23" priority="239" operator="lessThan">
      <formula>70</formula>
    </cfRule>
    <cfRule type="cellIs" dxfId="22" priority="234" operator="lessThan">
      <formula>70</formula>
    </cfRule>
  </conditionalFormatting>
  <conditionalFormatting sqref="U189:U190">
    <cfRule type="cellIs" dxfId="21" priority="69" operator="lessThan">
      <formula>70</formula>
    </cfRule>
    <cfRule type="cellIs" dxfId="20" priority="68" operator="lessThan">
      <formula>70</formula>
    </cfRule>
    <cfRule type="cellIs" dxfId="19" priority="67" operator="lessThan">
      <formula>70</formula>
    </cfRule>
    <cfRule type="cellIs" dxfId="18" priority="72" operator="lessThan">
      <formula>70</formula>
    </cfRule>
  </conditionalFormatting>
  <conditionalFormatting sqref="U278:U279">
    <cfRule type="cellIs" dxfId="17" priority="41" operator="lessThan">
      <formula>70</formula>
    </cfRule>
    <cfRule type="cellIs" dxfId="16" priority="38" operator="lessThan">
      <formula>70</formula>
    </cfRule>
    <cfRule type="cellIs" dxfId="15" priority="36" operator="lessThan">
      <formula>70</formula>
    </cfRule>
    <cfRule type="cellIs" dxfId="14" priority="37" operator="lessThan">
      <formula>70</formula>
    </cfRule>
  </conditionalFormatting>
  <conditionalFormatting sqref="U303:U308 U318:U326">
    <cfRule type="cellIs" dxfId="13" priority="290" operator="lessThan">
      <formula>70</formula>
    </cfRule>
  </conditionalFormatting>
  <conditionalFormatting sqref="U336:U357 U69:U90 U158:U179 U247:U268">
    <cfRule type="cellIs" dxfId="12" priority="299" operator="lessThan">
      <formula>70</formula>
    </cfRule>
  </conditionalFormatting>
  <conditionalFormatting sqref="U336:U357">
    <cfRule type="cellIs" dxfId="11" priority="278" operator="lessThan">
      <formula>70</formula>
    </cfRule>
    <cfRule type="cellIs" dxfId="10" priority="283" operator="lessThan">
      <formula>70</formula>
    </cfRule>
    <cfRule type="cellIs" dxfId="9" priority="280" operator="lessThan">
      <formula>70</formula>
    </cfRule>
    <cfRule type="cellIs" dxfId="8" priority="279" operator="lessThan">
      <formula>70</formula>
    </cfRule>
  </conditionalFormatting>
  <conditionalFormatting sqref="U367:U368">
    <cfRule type="cellIs" dxfId="7" priority="5" operator="lessThan">
      <formula>70</formula>
    </cfRule>
    <cfRule type="cellIs" dxfId="6" priority="6" operator="lessThan">
      <formula>70</formula>
    </cfRule>
    <cfRule type="cellIs" dxfId="5" priority="7" operator="lessThan">
      <formula>70</formula>
    </cfRule>
    <cfRule type="cellIs" dxfId="4" priority="10" operator="lessThan">
      <formula>70</formula>
    </cfRule>
  </conditionalFormatting>
  <conditionalFormatting sqref="W36:W41 W51:W58 W125:W130 W140:W147 W214:W219 W229:W236 W303:W308 W318:W325">
    <cfRule type="cellIs" dxfId="3" priority="314" stopIfTrue="1" operator="greaterThan">
      <formula>64</formula>
    </cfRule>
  </conditionalFormatting>
  <conditionalFormatting sqref="W303:W308 W318:W325 W36:W41 W51:W58 W125:W130 W140:W147 W214:W219 W229:W236">
    <cfRule type="cellIs" dxfId="2" priority="313" stopIfTrue="1" operator="equal">
      <formula>0</formula>
    </cfRule>
  </conditionalFormatting>
  <conditionalFormatting sqref="W303:W308 W318:W325">
    <cfRule type="cellIs" dxfId="1" priority="292" stopIfTrue="1" operator="equal">
      <formula>0</formula>
    </cfRule>
    <cfRule type="cellIs" dxfId="0" priority="293" stopIfTrue="1" operator="greaterThan">
      <formula>64</formula>
    </cfRule>
  </conditionalFormatting>
  <pageMargins left="0.39370078740157483" right="0.39370078740157483" top="1.1811023622047245" bottom="0.39370078740157483" header="0" footer="0"/>
  <pageSetup paperSize="5" orientation="portrait" horizontalDpi="120" verticalDpi="72" r:id="rId1"/>
  <headerFooter alignWithMargins="0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30</vt:i4>
      </vt:variant>
      <vt:variant>
        <vt:lpstr>Rangos con nombre</vt:lpstr>
      </vt:variant>
      <vt:variant>
        <vt:i4>30</vt:i4>
      </vt:variant>
    </vt:vector>
  </HeadingPairs>
  <TitlesOfParts>
    <vt:vector size="60" baseType="lpstr">
      <vt:lpstr>30 ABRIL (JUEVES)</vt:lpstr>
      <vt:lpstr>29 ABRIL (MIERCOLES)</vt:lpstr>
      <vt:lpstr>28 ABRIL (MARTES)</vt:lpstr>
      <vt:lpstr>27 ABRIL (LUNES)</vt:lpstr>
      <vt:lpstr>26 ABRIL (DOMINGO)</vt:lpstr>
      <vt:lpstr>25 ABRIL (SABADO)</vt:lpstr>
      <vt:lpstr>24 ABRIL (VIERNES)</vt:lpstr>
      <vt:lpstr>23 ABRIL (JUEVES)</vt:lpstr>
      <vt:lpstr>22 ABRIL (MIERCOLES)</vt:lpstr>
      <vt:lpstr>21 ABRIL (MARTES)</vt:lpstr>
      <vt:lpstr>20 ABRIL (LUNES)</vt:lpstr>
      <vt:lpstr>19 ABRIL (DOMINGO)</vt:lpstr>
      <vt:lpstr>18 ABRIL (SABADO)</vt:lpstr>
      <vt:lpstr>17 ABRIL (VIERNES)</vt:lpstr>
      <vt:lpstr>16 ABRIL (JUEVES)</vt:lpstr>
      <vt:lpstr>15 ABRIL (MIERCOLES)</vt:lpstr>
      <vt:lpstr>14 ABRIL (MARTES)</vt:lpstr>
      <vt:lpstr>13 ABRIL (LUNES)</vt:lpstr>
      <vt:lpstr>12 ABRIL (DOMINGO)</vt:lpstr>
      <vt:lpstr>11 ABRIL (SABADO)</vt:lpstr>
      <vt:lpstr>10 ABRIL (VIERNES)</vt:lpstr>
      <vt:lpstr>09 ABRIL (JUEVES)</vt:lpstr>
      <vt:lpstr>08 ABRIL (MIERCOLES)</vt:lpstr>
      <vt:lpstr>07 ABRIL (MARTES)</vt:lpstr>
      <vt:lpstr>06 ABRIL (LUNES)</vt:lpstr>
      <vt:lpstr>05 ABRIL (DOMINGO)</vt:lpstr>
      <vt:lpstr>04 ABRIL (SABADO)</vt:lpstr>
      <vt:lpstr>03 ABRIL (VIERNES)</vt:lpstr>
      <vt:lpstr>02 ABRIL (JUEVES)</vt:lpstr>
      <vt:lpstr>01 ABRIL (MIERCOLES)</vt:lpstr>
      <vt:lpstr>'01 ABRIL (MIERCOLES)'!Área_de_impresión</vt:lpstr>
      <vt:lpstr>'02 ABRIL (JUEVES)'!Área_de_impresión</vt:lpstr>
      <vt:lpstr>'03 ABRIL (VIERNES)'!Área_de_impresión</vt:lpstr>
      <vt:lpstr>'04 ABRIL (SABADO)'!Área_de_impresión</vt:lpstr>
      <vt:lpstr>'05 ABRIL (DOMINGO)'!Área_de_impresión</vt:lpstr>
      <vt:lpstr>'06 ABRIL (LUNES)'!Área_de_impresión</vt:lpstr>
      <vt:lpstr>'07 ABRIL (MARTES)'!Área_de_impresión</vt:lpstr>
      <vt:lpstr>'08 ABRIL (MIERCOLES)'!Área_de_impresión</vt:lpstr>
      <vt:lpstr>'09 ABRIL (JUEVES)'!Área_de_impresión</vt:lpstr>
      <vt:lpstr>'10 ABRIL (VIERNES)'!Área_de_impresión</vt:lpstr>
      <vt:lpstr>'11 ABRIL (SABADO)'!Área_de_impresión</vt:lpstr>
      <vt:lpstr>'12 ABRIL (DOMINGO)'!Área_de_impresión</vt:lpstr>
      <vt:lpstr>'13 ABRIL (LUNES)'!Área_de_impresión</vt:lpstr>
      <vt:lpstr>'14 ABRIL (MARTES)'!Área_de_impresión</vt:lpstr>
      <vt:lpstr>'15 ABRIL (MIERCOLES)'!Área_de_impresión</vt:lpstr>
      <vt:lpstr>'16 ABRIL (JUEVES)'!Área_de_impresión</vt:lpstr>
      <vt:lpstr>'17 ABRIL (VIERNES)'!Área_de_impresión</vt:lpstr>
      <vt:lpstr>'18 ABRIL (SABADO)'!Área_de_impresión</vt:lpstr>
      <vt:lpstr>'19 ABRIL (DOMINGO)'!Área_de_impresión</vt:lpstr>
      <vt:lpstr>'20 ABRIL (LUNES)'!Área_de_impresión</vt:lpstr>
      <vt:lpstr>'21 ABRIL (MARTES)'!Área_de_impresión</vt:lpstr>
      <vt:lpstr>'22 ABRIL (MIERCOLES)'!Área_de_impresión</vt:lpstr>
      <vt:lpstr>'23 ABRIL (JUEVES)'!Área_de_impresión</vt:lpstr>
      <vt:lpstr>'24 ABRIL (VIERNES)'!Área_de_impresión</vt:lpstr>
      <vt:lpstr>'25 ABRIL (SABADO)'!Área_de_impresión</vt:lpstr>
      <vt:lpstr>'26 ABRIL (DOMINGO)'!Área_de_impresión</vt:lpstr>
      <vt:lpstr>'27 ABRIL (LUNES)'!Área_de_impresión</vt:lpstr>
      <vt:lpstr>'28 ABRIL (MARTES)'!Área_de_impresión</vt:lpstr>
      <vt:lpstr>'29 ABRIL (MIERCOLES)'!Área_de_impresión</vt:lpstr>
      <vt:lpstr>'30 ABRIL (JUEVES)'!Área_de_impresión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ORTENCIA FUENTES</dc:creator>
  <cp:lastModifiedBy>Jose Luis Patricio Valeria</cp:lastModifiedBy>
  <cp:lastPrinted>2018-11-06T18:05:01Z</cp:lastPrinted>
  <dcterms:created xsi:type="dcterms:W3CDTF">2005-10-18T15:23:58Z</dcterms:created>
  <dcterms:modified xsi:type="dcterms:W3CDTF">2026-04-22T21:17:14Z</dcterms:modified>
</cp:coreProperties>
</file>