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797A1F49-C9E8-4701-B30F-4F70BD63E9B1}"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7" i="24" l="1"/>
  <c r="AW27" i="24" s="1"/>
  <c r="AP27" i="24"/>
  <c r="AV27" i="24" s="1"/>
  <c r="AO27" i="24"/>
  <c r="AU27"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1" i="24" l="1"/>
  <c r="AW41" i="24"/>
  <c r="AU41" i="24"/>
  <c r="AS42" i="24"/>
  <c r="AT42" i="24"/>
  <c r="AR42" i="24"/>
  <c r="AQ41" i="24"/>
  <c r="AP41" i="24"/>
  <c r="AQ42" i="24"/>
  <c r="AP42" i="24"/>
  <c r="AO42" i="24"/>
  <c r="AO41"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<sst xmlns="http://schemas.openxmlformats.org/spreadsheetml/2006/main" count="1016" uniqueCount="454">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</sst>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4"/>
  <sheetViews>
    <sheetView tabSelected="1" topLeftCell="K1" zoomScale="47" zoomScaleNormal="100" workbookViewId="0">
      <selection activeCell="L14" sqref="L14"/>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393</v>
      </c>
      <c r="D9" s="2" t="s">
        <v>397</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394</v>
      </c>
      <c r="D10" s="2" t="s">
        <v>396</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395</v>
      </c>
      <c r="D11" s="2" t="s">
        <v>398</v>
      </c>
      <c r="E11" s="2" t="s">
        <v>104</v>
      </c>
      <c r="F11" s="2" t="s">
        <v>105</v>
      </c>
      <c r="G11" s="2" t="s">
        <v>80</v>
      </c>
      <c r="I11" s="2" t="s">
        <v>79</v>
      </c>
      <c r="K11" s="2" t="s">
        <v>393</v>
      </c>
      <c r="L11" s="2" t="s">
        <v>397</v>
      </c>
      <c r="M11" s="2" t="s">
        <v>450</v>
      </c>
      <c r="O11" s="1" t="s">
        <v>391</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401</v>
      </c>
      <c r="D12" s="2" t="s">
        <v>404</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402</v>
      </c>
      <c r="D13" s="2" t="s">
        <v>405</v>
      </c>
      <c r="E13" s="2" t="s">
        <v>104</v>
      </c>
      <c r="F13" s="2" t="s">
        <v>118</v>
      </c>
      <c r="G13" s="2" t="s">
        <v>80</v>
      </c>
      <c r="I13" s="2" t="s">
        <v>79</v>
      </c>
      <c r="K13" s="2" t="s">
        <v>394</v>
      </c>
      <c r="L13" s="2" t="s">
        <v>396</v>
      </c>
      <c r="M13" s="1" t="s">
        <v>391</v>
      </c>
      <c r="O13" s="1" t="s">
        <v>392</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403</v>
      </c>
      <c r="D14" s="2" t="s">
        <v>406</v>
      </c>
      <c r="E14" s="2" t="s">
        <v>104</v>
      </c>
      <c r="F14" s="2" t="s">
        <v>105</v>
      </c>
      <c r="G14" s="2" t="s">
        <v>80</v>
      </c>
      <c r="I14" s="2" t="s">
        <v>79</v>
      </c>
      <c r="K14" s="2" t="s">
        <v>395</v>
      </c>
      <c r="L14" s="2" t="s">
        <v>398</v>
      </c>
      <c r="M14" s="1" t="s">
        <v>392</v>
      </c>
      <c r="O14" s="2" t="s">
        <v>450</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409</v>
      </c>
      <c r="D15" s="2" t="s">
        <v>414</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410</v>
      </c>
      <c r="D16" s="2" t="s">
        <v>412</v>
      </c>
      <c r="E16" s="2" t="s">
        <v>104</v>
      </c>
      <c r="F16" s="2" t="s">
        <v>118</v>
      </c>
      <c r="G16" s="2" t="s">
        <v>80</v>
      </c>
      <c r="I16" s="2" t="s">
        <v>79</v>
      </c>
      <c r="K16" s="2" t="s">
        <v>401</v>
      </c>
      <c r="L16" s="2" t="s">
        <v>404</v>
      </c>
      <c r="M16" s="2" t="s">
        <v>452</v>
      </c>
      <c r="O16" s="1" t="s">
        <v>399</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411</v>
      </c>
      <c r="D17" s="2" t="s">
        <v>413</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418</v>
      </c>
      <c r="D18" s="2" t="s">
        <v>421</v>
      </c>
      <c r="E18" s="2" t="s">
        <v>417</v>
      </c>
      <c r="F18" s="2" t="s">
        <v>424</v>
      </c>
      <c r="G18" s="2" t="s">
        <v>80</v>
      </c>
      <c r="I18" s="2" t="s">
        <v>79</v>
      </c>
      <c r="K18" s="2" t="s">
        <v>402</v>
      </c>
      <c r="L18" s="2" t="s">
        <v>405</v>
      </c>
      <c r="M18" s="1" t="s">
        <v>399</v>
      </c>
      <c r="O18" s="1" t="s">
        <v>400</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419</v>
      </c>
      <c r="D19" s="2" t="s">
        <v>422</v>
      </c>
      <c r="E19" s="2" t="s">
        <v>417</v>
      </c>
      <c r="F19" s="2" t="s">
        <v>424</v>
      </c>
      <c r="G19" s="2" t="s">
        <v>80</v>
      </c>
      <c r="I19" s="2" t="s">
        <v>79</v>
      </c>
      <c r="K19" s="2" t="s">
        <v>403</v>
      </c>
      <c r="L19" s="2" t="s">
        <v>406</v>
      </c>
      <c r="M19" s="1" t="s">
        <v>400</v>
      </c>
      <c r="O19" s="2" t="s">
        <v>452</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420</v>
      </c>
      <c r="D20" s="2" t="s">
        <v>423</v>
      </c>
      <c r="E20" s="2" t="s">
        <v>417</v>
      </c>
      <c r="F20" s="2" t="s">
        <v>424</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409</v>
      </c>
      <c r="L21" s="2" t="s">
        <v>414</v>
      </c>
      <c r="M21" s="2" t="s">
        <v>453</v>
      </c>
      <c r="O21" s="1" t="s">
        <v>407</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410</v>
      </c>
      <c r="L23" s="2" t="s">
        <v>412</v>
      </c>
      <c r="M23" s="1" t="s">
        <v>407</v>
      </c>
      <c r="O23" s="1" t="s">
        <v>408</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411</v>
      </c>
      <c r="L24" s="2" t="s">
        <v>413</v>
      </c>
      <c r="M24" s="1" t="s">
        <v>408</v>
      </c>
      <c r="O24" s="2" t="s">
        <v>453</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K25" s="2" t="s">
        <v>418</v>
      </c>
      <c r="L25" s="2" t="s">
        <v>421</v>
      </c>
      <c r="M25" s="2" t="s">
        <v>451</v>
      </c>
      <c r="O25" s="1" t="s">
        <v>415</v>
      </c>
      <c r="P25" s="2">
        <v>1</v>
      </c>
      <c r="Q25" s="2">
        <v>2030</v>
      </c>
      <c r="U25" s="2">
        <v>20</v>
      </c>
      <c r="V25" s="2">
        <v>20</v>
      </c>
      <c r="W25" s="2">
        <v>25</v>
      </c>
      <c r="AB25" s="18">
        <v>0.95</v>
      </c>
      <c r="AC25" s="18">
        <v>0.95</v>
      </c>
      <c r="AD25" s="18">
        <v>0.95</v>
      </c>
      <c r="AK25" s="19" t="s">
        <v>94</v>
      </c>
      <c r="AL25" s="19" t="s">
        <v>94</v>
      </c>
      <c r="AM25" s="19" t="s">
        <v>94</v>
      </c>
      <c r="AO25" s="19">
        <v>1E-4</v>
      </c>
      <c r="AP25" s="19">
        <v>1E-4</v>
      </c>
      <c r="AQ25" s="19">
        <v>1E-4</v>
      </c>
      <c r="AR25" s="19"/>
      <c r="AS25" s="19"/>
      <c r="AT25" s="19"/>
      <c r="BC25" s="16">
        <v>0</v>
      </c>
      <c r="BD25" s="16"/>
    </row>
    <row r="26" spans="2:56" x14ac:dyDescent="0.25">
      <c r="N26" s="2" t="s">
        <v>103</v>
      </c>
      <c r="O26" s="1"/>
      <c r="Q26" s="2">
        <v>2030</v>
      </c>
      <c r="R26" s="2">
        <v>0.01</v>
      </c>
      <c r="S26" s="2">
        <v>0.01</v>
      </c>
      <c r="T26" s="2">
        <v>0.01</v>
      </c>
      <c r="AB26" s="18"/>
      <c r="AC26" s="18"/>
      <c r="AD26" s="18"/>
      <c r="AK26" s="19"/>
      <c r="AL26" s="19"/>
      <c r="AM26" s="19"/>
      <c r="AO26" s="19"/>
      <c r="AP26" s="19"/>
      <c r="AQ26" s="19"/>
      <c r="AR26" s="19"/>
      <c r="AS26" s="19"/>
      <c r="AT26" s="19"/>
      <c r="BC26" s="16"/>
      <c r="BD26" s="16"/>
    </row>
    <row r="27" spans="2:56" x14ac:dyDescent="0.25">
      <c r="K27" s="2" t="s">
        <v>419</v>
      </c>
      <c r="L27" s="2" t="s">
        <v>422</v>
      </c>
      <c r="M27" s="1" t="s">
        <v>415</v>
      </c>
      <c r="O27" s="1" t="s">
        <v>416</v>
      </c>
      <c r="P27" s="2">
        <v>1</v>
      </c>
      <c r="Q27" s="2">
        <v>2030</v>
      </c>
      <c r="U27" s="2">
        <v>20</v>
      </c>
      <c r="V27" s="2">
        <v>20</v>
      </c>
      <c r="W27" s="2">
        <v>25</v>
      </c>
      <c r="AB27" s="18" t="s">
        <v>94</v>
      </c>
      <c r="AC27" s="18" t="s">
        <v>94</v>
      </c>
      <c r="AD27" s="18" t="s">
        <v>94</v>
      </c>
      <c r="AK27" s="19">
        <v>-3.65</v>
      </c>
      <c r="AL27" s="19">
        <v>-3.65</v>
      </c>
      <c r="AM27" s="19">
        <v>-3.65</v>
      </c>
      <c r="AO27" s="19">
        <f>'co2 storage'!$I$8</f>
        <v>107.14285714285714</v>
      </c>
      <c r="AP27" s="19">
        <f>'co2 storage'!$I$8</f>
        <v>107.14285714285714</v>
      </c>
      <c r="AQ27" s="19">
        <f>'co2 storage'!$I$8</f>
        <v>107.14285714285714</v>
      </c>
      <c r="AR27" s="19"/>
      <c r="AS27" s="19"/>
      <c r="AT27" s="19"/>
      <c r="AU27" s="2">
        <f>0.05*AO27</f>
        <v>5.3571428571428577</v>
      </c>
      <c r="AV27" s="2">
        <f t="shared" ref="AV27" si="0">0.05*AP27</f>
        <v>5.3571428571428577</v>
      </c>
      <c r="AW27" s="2">
        <f t="shared" ref="AW27" si="1">0.05*AQ27</f>
        <v>5.3571428571428577</v>
      </c>
      <c r="AX27" s="2">
        <v>0.5</v>
      </c>
      <c r="AY27" s="2">
        <v>0.4</v>
      </c>
      <c r="AZ27" s="2">
        <v>0.4</v>
      </c>
      <c r="BC27" s="16">
        <v>0</v>
      </c>
      <c r="BD27" s="16"/>
    </row>
    <row r="28" spans="2:56" x14ac:dyDescent="0.25">
      <c r="K28" s="2" t="s">
        <v>420</v>
      </c>
      <c r="L28" s="2" t="s">
        <v>423</v>
      </c>
      <c r="M28" s="1" t="s">
        <v>416</v>
      </c>
      <c r="O28" s="2" t="s">
        <v>451</v>
      </c>
      <c r="P28" s="2">
        <v>1</v>
      </c>
      <c r="Q28" s="2">
        <v>2030</v>
      </c>
      <c r="U28" s="2">
        <v>20</v>
      </c>
      <c r="V28" s="2">
        <v>20</v>
      </c>
      <c r="W28" s="2">
        <v>25</v>
      </c>
      <c r="AB28" s="18">
        <v>0.95</v>
      </c>
      <c r="AC28" s="18">
        <v>0.95</v>
      </c>
      <c r="AD28" s="18">
        <v>0.95</v>
      </c>
      <c r="AK28" s="19" t="s">
        <v>94</v>
      </c>
      <c r="AL28" s="19" t="s">
        <v>94</v>
      </c>
      <c r="AM28" s="19" t="s">
        <v>94</v>
      </c>
      <c r="AO28" s="19">
        <v>1E-4</v>
      </c>
      <c r="AP28" s="19">
        <v>1E-4</v>
      </c>
      <c r="AQ28" s="19">
        <v>1E-4</v>
      </c>
      <c r="AR28" s="19"/>
      <c r="AS28" s="19"/>
      <c r="AT28" s="19"/>
      <c r="BC28" s="16">
        <v>1</v>
      </c>
      <c r="BD28" s="16">
        <v>1</v>
      </c>
    </row>
    <row r="29" spans="2:56" x14ac:dyDescent="0.25">
      <c r="N29" s="2" t="s">
        <v>103</v>
      </c>
      <c r="Q29" s="2">
        <v>2030</v>
      </c>
      <c r="R29" s="2">
        <v>0.01</v>
      </c>
      <c r="S29" s="2">
        <v>0.01</v>
      </c>
      <c r="T29" s="2">
        <v>0.01</v>
      </c>
    </row>
    <row r="38" spans="2:56" x14ac:dyDescent="0.25">
      <c r="N38" s="2" t="s">
        <v>94</v>
      </c>
    </row>
    <row r="40" spans="2:56" x14ac:dyDescent="0.25">
      <c r="B40" s="2" t="s">
        <v>78</v>
      </c>
      <c r="C40" s="2" t="s">
        <v>95</v>
      </c>
      <c r="D40" s="2" t="s">
        <v>96</v>
      </c>
      <c r="E40" s="2" t="s">
        <v>104</v>
      </c>
      <c r="F40" s="2" t="s">
        <v>105</v>
      </c>
      <c r="G40" s="2" t="s">
        <v>80</v>
      </c>
      <c r="I40" s="2" t="s">
        <v>79</v>
      </c>
      <c r="K40" s="2" t="s">
        <v>95</v>
      </c>
      <c r="L40" s="2" t="s">
        <v>96</v>
      </c>
      <c r="M40" s="2" t="s">
        <v>103</v>
      </c>
      <c r="O40" s="2" t="s">
        <v>97</v>
      </c>
      <c r="P40" s="2">
        <v>31.536000000000001</v>
      </c>
      <c r="Q40" s="2">
        <v>2030</v>
      </c>
      <c r="R40" s="2" t="s">
        <v>94</v>
      </c>
      <c r="S40" s="2" t="s">
        <v>94</v>
      </c>
      <c r="T40" s="2" t="s">
        <v>94</v>
      </c>
      <c r="U40" s="2">
        <v>20</v>
      </c>
      <c r="V40" s="2">
        <v>25</v>
      </c>
      <c r="W40" s="2">
        <v>30</v>
      </c>
      <c r="X40" s="2" t="s">
        <v>94</v>
      </c>
      <c r="Y40" s="2" t="s">
        <v>94</v>
      </c>
      <c r="Z40" s="2" t="s">
        <v>94</v>
      </c>
      <c r="AA40" s="2" t="s">
        <v>94</v>
      </c>
      <c r="AB40" s="2">
        <v>0.98</v>
      </c>
      <c r="AC40" s="2">
        <v>0.98499999999999999</v>
      </c>
      <c r="AD40" s="2">
        <v>0.98499999999999999</v>
      </c>
      <c r="AE40" s="2" t="s">
        <v>94</v>
      </c>
      <c r="AF40" s="2" t="s">
        <v>94</v>
      </c>
      <c r="AG40" s="2" t="s">
        <v>94</v>
      </c>
      <c r="AH40" s="2" t="s">
        <v>94</v>
      </c>
      <c r="AI40" s="2" t="s">
        <v>94</v>
      </c>
      <c r="AJ40" s="2" t="s">
        <v>94</v>
      </c>
      <c r="AK40" s="2" t="s">
        <v>94</v>
      </c>
      <c r="AL40" s="2" t="s">
        <v>94</v>
      </c>
      <c r="AM40" s="2" t="s">
        <v>94</v>
      </c>
      <c r="AN40" s="2" t="s">
        <v>94</v>
      </c>
      <c r="AO40" s="2">
        <v>1E-4</v>
      </c>
      <c r="AP40" s="2">
        <v>1E-4</v>
      </c>
      <c r="AQ40" s="2">
        <v>1E-4</v>
      </c>
      <c r="AR40" s="2" t="s">
        <v>94</v>
      </c>
      <c r="AS40" s="2" t="s">
        <v>94</v>
      </c>
      <c r="AT40" s="2" t="s">
        <v>94</v>
      </c>
      <c r="AU40" s="2" t="s">
        <v>94</v>
      </c>
      <c r="AV40" s="2" t="s">
        <v>94</v>
      </c>
      <c r="AW40" s="2" t="s">
        <v>94</v>
      </c>
      <c r="BC40" s="2">
        <v>0</v>
      </c>
    </row>
    <row r="41" spans="2:56" x14ac:dyDescent="0.25">
      <c r="B41" s="2" t="s">
        <v>77</v>
      </c>
      <c r="C41" s="2" t="s">
        <v>98</v>
      </c>
      <c r="D41" s="2" t="s">
        <v>99</v>
      </c>
      <c r="E41" s="2" t="s">
        <v>104</v>
      </c>
      <c r="F41" s="2" t="s">
        <v>106</v>
      </c>
      <c r="G41" s="2" t="s">
        <v>80</v>
      </c>
      <c r="I41" s="2" t="s">
        <v>79</v>
      </c>
      <c r="K41" s="2" t="s">
        <v>98</v>
      </c>
      <c r="L41" s="2" t="s">
        <v>99</v>
      </c>
      <c r="M41" s="2" t="s">
        <v>97</v>
      </c>
      <c r="N41" s="2" t="s">
        <v>94</v>
      </c>
      <c r="O41" s="2" t="s">
        <v>100</v>
      </c>
      <c r="P41" s="2">
        <v>1</v>
      </c>
      <c r="Q41" s="2">
        <v>2030</v>
      </c>
      <c r="R41" s="2" t="s">
        <v>94</v>
      </c>
      <c r="S41" s="2" t="s">
        <v>94</v>
      </c>
      <c r="T41" s="2" t="s">
        <v>94</v>
      </c>
      <c r="U41" s="2">
        <v>20</v>
      </c>
      <c r="V41" s="2">
        <v>25</v>
      </c>
      <c r="W41" s="2">
        <v>30</v>
      </c>
      <c r="X41" s="2">
        <v>14000</v>
      </c>
      <c r="Y41" s="2">
        <v>30000</v>
      </c>
      <c r="Z41" s="2">
        <v>50000</v>
      </c>
      <c r="AA41" s="2" t="s">
        <v>94</v>
      </c>
      <c r="AB41" s="2" t="s">
        <v>94</v>
      </c>
      <c r="AC41" s="2" t="s">
        <v>94</v>
      </c>
      <c r="AD41" s="2" t="s">
        <v>94</v>
      </c>
      <c r="AH41" s="2" t="s">
        <v>94</v>
      </c>
      <c r="AI41" s="2" t="s">
        <v>94</v>
      </c>
      <c r="AJ41" s="2" t="s">
        <v>94</v>
      </c>
      <c r="AK41" s="2">
        <v>-0.36499999999999999</v>
      </c>
      <c r="AL41" s="2">
        <v>-0.36499999999999999</v>
      </c>
      <c r="AM41" s="2">
        <v>-0.36499999999999999</v>
      </c>
      <c r="AN41" s="2" t="s">
        <v>94</v>
      </c>
      <c r="AO41" s="2">
        <f>('180 Lithium Ion Battery'!E25+'180 Lithium Ion Battery'!E27)/0.0000036</f>
        <v>41945.222222222219</v>
      </c>
      <c r="AP41" s="2">
        <f>('180 Lithium Ion Battery'!F25+'180 Lithium Ion Battery'!F27)/0.0000036</f>
        <v>27766.555555555551</v>
      </c>
      <c r="AQ41" s="2">
        <f>('180 Lithium Ion Battery'!G25+'180 Lithium Ion Battery'!G27)/0.0000036</f>
        <v>22154.166666666664</v>
      </c>
      <c r="AU41" s="2">
        <f>'180 Lithium Ion Battery'!E29/(1000000*0.0000036)</f>
        <v>0.53169999999999995</v>
      </c>
      <c r="AV41" s="2">
        <f>'180 Lithium Ion Battery'!F29/(1000000*0.0000036)</f>
        <v>0.50216111111111106</v>
      </c>
      <c r="AW41" s="2">
        <f>'180 Lithium Ion Battery'!G29/(1000000*0.0000036)</f>
        <v>0.47262222222222222</v>
      </c>
      <c r="AX41" s="2">
        <v>0.2</v>
      </c>
      <c r="AY41" s="2">
        <v>0.2</v>
      </c>
      <c r="AZ41" s="2">
        <v>0.2</v>
      </c>
      <c r="BC41" s="2">
        <v>0</v>
      </c>
    </row>
    <row r="42" spans="2:56" x14ac:dyDescent="0.25">
      <c r="B42" s="2" t="s">
        <v>78</v>
      </c>
      <c r="C42" s="2" t="s">
        <v>101</v>
      </c>
      <c r="D42" s="2" t="s">
        <v>102</v>
      </c>
      <c r="E42" s="2" t="s">
        <v>104</v>
      </c>
      <c r="F42" s="2" t="s">
        <v>105</v>
      </c>
      <c r="G42" s="2" t="s">
        <v>80</v>
      </c>
      <c r="I42" s="2" t="s">
        <v>79</v>
      </c>
      <c r="K42" s="2" t="s">
        <v>101</v>
      </c>
      <c r="L42" s="2" t="s">
        <v>102</v>
      </c>
      <c r="M42" s="2" t="s">
        <v>100</v>
      </c>
      <c r="O42" s="2" t="s">
        <v>103</v>
      </c>
      <c r="P42" s="2">
        <v>31.536000000000001</v>
      </c>
      <c r="Q42" s="2">
        <v>2030</v>
      </c>
      <c r="R42" s="2" t="s">
        <v>94</v>
      </c>
      <c r="S42" s="2" t="s">
        <v>94</v>
      </c>
      <c r="T42" s="2" t="s">
        <v>94</v>
      </c>
      <c r="U42" s="2">
        <v>20</v>
      </c>
      <c r="V42" s="2">
        <v>25</v>
      </c>
      <c r="W42" s="2">
        <v>30</v>
      </c>
      <c r="X42" s="2" t="s">
        <v>94</v>
      </c>
      <c r="Y42" s="2" t="s">
        <v>94</v>
      </c>
      <c r="Z42" s="2" t="s">
        <v>94</v>
      </c>
      <c r="AA42" s="2" t="s">
        <v>94</v>
      </c>
      <c r="AB42" s="2">
        <v>0.97</v>
      </c>
      <c r="AC42" s="2">
        <v>0.97499999999999998</v>
      </c>
      <c r="AD42" s="2">
        <v>0.97499999999999998</v>
      </c>
      <c r="AE42" s="2" t="s">
        <v>94</v>
      </c>
      <c r="AF42" s="2" t="s">
        <v>94</v>
      </c>
      <c r="AG42" s="2" t="s">
        <v>94</v>
      </c>
      <c r="AH42" s="2" t="s">
        <v>94</v>
      </c>
      <c r="AI42" s="2" t="s">
        <v>94</v>
      </c>
      <c r="AJ42" s="2" t="s">
        <v>94</v>
      </c>
      <c r="AK42" s="2" t="s">
        <v>94</v>
      </c>
      <c r="AL42" s="2" t="s">
        <v>94</v>
      </c>
      <c r="AM42" s="2" t="s">
        <v>94</v>
      </c>
      <c r="AN42" s="2" t="s">
        <v>94</v>
      </c>
      <c r="AO42" s="2">
        <f>'180 Lithium Ion Battery'!E26*1000</f>
        <v>170.14399999999998</v>
      </c>
      <c r="AP42" s="2">
        <f>'180 Lithium Ion Battery'!F26*1000</f>
        <v>106.33999999999999</v>
      </c>
      <c r="AQ42" s="2">
        <f>'180 Lithium Ion Battery'!G26*1000</f>
        <v>63.803999999999988</v>
      </c>
      <c r="AR42" s="17">
        <f>'180 Lithium Ion Battery'!E28</f>
        <v>0.57423599999999997</v>
      </c>
      <c r="AS42" s="17">
        <f>'180 Lithium Ion Battery'!F28</f>
        <v>0.57423599999999997</v>
      </c>
      <c r="AT42" s="17">
        <f>'180 Lithium Ion Battery'!G28</f>
        <v>0.57423599999999997</v>
      </c>
      <c r="AU42" s="2" t="s">
        <v>94</v>
      </c>
      <c r="AV42" s="2" t="s">
        <v>94</v>
      </c>
      <c r="AW42" s="2" t="s">
        <v>94</v>
      </c>
      <c r="BC42" s="2">
        <v>1</v>
      </c>
      <c r="BD42" s="2">
        <v>1</v>
      </c>
    </row>
    <row r="44" spans="2:56" x14ac:dyDescent="0.25">
      <c r="N44"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2024-02-19T20:04:18Z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