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94BD7694-7B72-4475-9693-AA3A43DBC072}"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3" i="24" l="1"/>
  <c r="AP19" i="24"/>
  <c r="AV19" i="24" s="1"/>
  <c r="AQ19" i="24"/>
  <c r="AW19" i="24" s="1"/>
  <c r="AO19" i="24"/>
  <c r="AU19" i="24" s="1"/>
  <c r="AP16" i="24"/>
  <c r="AV16" i="24" s="1"/>
  <c r="AQ16" i="24"/>
  <c r="AW16" i="24" s="1"/>
  <c r="AO16" i="24"/>
  <c r="AU16" i="24" s="1"/>
  <c r="AP13" i="24"/>
  <c r="AV13" i="24" s="1"/>
  <c r="AQ13" i="24"/>
  <c r="AW13" i="24" s="1"/>
  <c r="AO13" i="24"/>
  <c r="AP10" i="24"/>
  <c r="AV10" i="24" s="1"/>
  <c r="AQ10" i="24"/>
  <c r="AW10" i="24" s="1"/>
  <c r="AO10" i="24"/>
  <c r="AU10" i="24" s="1"/>
  <c r="I4" i="31"/>
  <c r="I6" i="31" s="1"/>
  <c r="I8" i="31" s="1"/>
  <c r="R6" i="27"/>
  <c r="R9" i="27"/>
  <c r="R11" i="27" s="1"/>
  <c r="T7" i="28"/>
  <c r="T10" i="28" s="1"/>
  <c r="T12" i="28" s="1"/>
  <c r="Q7" i="30"/>
  <c r="Q11" i="30" s="1"/>
  <c r="I7" i="30"/>
  <c r="H9" i="27" l="1"/>
  <c r="D7" i="27"/>
  <c r="AV34" i="24" l="1"/>
  <c r="AW34" i="24"/>
  <c r="AU34" i="24"/>
  <c r="AS35" i="24"/>
  <c r="AT35" i="24"/>
  <c r="AR35" i="24"/>
  <c r="AQ34" i="24"/>
  <c r="AP34" i="24"/>
  <c r="AQ35" i="24"/>
  <c r="AP35" i="24"/>
  <c r="AO35" i="24"/>
  <c r="AO34"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<sst xmlns="http://schemas.openxmlformats.org/spreadsheetml/2006/main" count="1027" uniqueCount="454">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</sst>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5"/>
  <sheetViews>
    <sheetView tabSelected="1" topLeftCell="L1" zoomScale="56" zoomScaleNormal="100" workbookViewId="0">
      <selection activeCell="D27" sqref="D27"/>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N6" s="2" t="s">
        <v>103</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N7" s="2" t="s">
        <v>94</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N8" s="2" t="s">
        <v>103</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N9" s="2" t="s">
        <v>103</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N10" s="2" t="s">
        <v>94</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N11" s="2" t="s">
        <v>103</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N12" s="2" t="s">
        <v>103</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N13" s="2" t="s">
        <v>94</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N14" s="2" t="s">
        <v>103</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N15" s="2" t="s">
        <v>103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N16" s="2" t="s">
        <v>94</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N17" s="2" t="s">
        <v>103</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N18" s="2" t="s">
        <v>103</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N20" s="2" t="s">
        <v>103</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3" spans="2:56" x14ac:dyDescent="0.25">
      <c r="B33" s="2" t="s">
        <v>78</v>
      </c>
      <c r="C33" s="2" t="s">
        <v>95</v>
      </c>
      <c r="D33" s="2" t="s">
        <v>96</v>
      </c>
      <c r="E33" s="2" t="s">
        <v>104</v>
      </c>
      <c r="F33" s="2" t="s">
        <v>105</v>
      </c>
      <c r="G33" s="2" t="s">
        <v>80</v>
      </c>
      <c r="I33" s="2" t="s">
        <v>79</v>
      </c>
      <c r="K33" s="2" t="s">
        <v>95</v>
      </c>
      <c r="L33" s="2" t="s">
        <v>96</v>
      </c>
      <c r="M33" s="2" t="s">
        <v>103</v>
      </c>
      <c r="N33" s="2" t="s">
        <v>94</v>
      </c>
      <c r="O33" s="2" t="s">
        <v>97</v>
      </c>
      <c r="P33" s="2">
        <v>31.536000000000001</v>
      </c>
      <c r="Q33" s="2">
        <v>2030</v>
      </c>
      <c r="R33" s="2" t="s">
        <v>94</v>
      </c>
      <c r="S33" s="2" t="s">
        <v>94</v>
      </c>
      <c r="T33" s="2" t="s">
        <v>94</v>
      </c>
      <c r="U33" s="2">
        <v>20</v>
      </c>
      <c r="V33" s="2">
        <v>25</v>
      </c>
      <c r="W33" s="2">
        <v>30</v>
      </c>
      <c r="X33" s="2" t="s">
        <v>94</v>
      </c>
      <c r="Y33" s="2" t="s">
        <v>94</v>
      </c>
      <c r="Z33" s="2" t="s">
        <v>94</v>
      </c>
      <c r="AA33" s="2" t="s">
        <v>94</v>
      </c>
      <c r="AB33" s="2">
        <v>0.98</v>
      </c>
      <c r="AC33" s="2">
        <v>0.98499999999999999</v>
      </c>
      <c r="AD33" s="2">
        <v>0.98499999999999999</v>
      </c>
      <c r="AE33" s="2" t="s">
        <v>94</v>
      </c>
      <c r="AF33" s="2" t="s">
        <v>94</v>
      </c>
      <c r="AG33" s="2" t="s">
        <v>94</v>
      </c>
      <c r="AH33" s="2" t="s">
        <v>94</v>
      </c>
      <c r="AI33" s="2" t="s">
        <v>94</v>
      </c>
      <c r="AJ33" s="2" t="s">
        <v>94</v>
      </c>
      <c r="AK33" s="2" t="s">
        <v>94</v>
      </c>
      <c r="AL33" s="2" t="s">
        <v>94</v>
      </c>
      <c r="AM33" s="2" t="s">
        <v>94</v>
      </c>
      <c r="AN33" s="2" t="s">
        <v>94</v>
      </c>
      <c r="AO33" s="2">
        <v>1E-4</v>
      </c>
      <c r="AP33" s="2">
        <v>1E-4</v>
      </c>
      <c r="AQ33" s="2">
        <v>1E-4</v>
      </c>
      <c r="AR33" s="2" t="s">
        <v>94</v>
      </c>
      <c r="AS33" s="2" t="s">
        <v>94</v>
      </c>
      <c r="AT33" s="2" t="s">
        <v>94</v>
      </c>
      <c r="AU33" s="2" t="s">
        <v>94</v>
      </c>
      <c r="AV33" s="2" t="s">
        <v>94</v>
      </c>
      <c r="AW33" s="2" t="s">
        <v>94</v>
      </c>
      <c r="BC33" s="2">
        <v>0</v>
      </c>
    </row>
    <row r="34" spans="2:56" x14ac:dyDescent="0.25">
      <c r="B34" s="2" t="s">
        <v>77</v>
      </c>
      <c r="C34" s="2" t="s">
        <v>98</v>
      </c>
      <c r="D34" s="2" t="s">
        <v>99</v>
      </c>
      <c r="E34" s="2" t="s">
        <v>104</v>
      </c>
      <c r="F34" s="2" t="s">
        <v>106</v>
      </c>
      <c r="G34" s="2" t="s">
        <v>80</v>
      </c>
      <c r="I34" s="2" t="s">
        <v>79</v>
      </c>
      <c r="K34" s="2" t="s">
        <v>98</v>
      </c>
      <c r="L34" s="2" t="s">
        <v>99</v>
      </c>
      <c r="M34" s="2" t="s">
        <v>97</v>
      </c>
      <c r="N34" s="2" t="s">
        <v>94</v>
      </c>
      <c r="O34" s="2" t="s">
        <v>100</v>
      </c>
      <c r="P34" s="2">
        <v>1</v>
      </c>
      <c r="Q34" s="2">
        <v>2030</v>
      </c>
      <c r="R34" s="2" t="s">
        <v>94</v>
      </c>
      <c r="S34" s="2" t="s">
        <v>94</v>
      </c>
      <c r="T34" s="2" t="s">
        <v>94</v>
      </c>
      <c r="U34" s="2">
        <v>20</v>
      </c>
      <c r="V34" s="2">
        <v>25</v>
      </c>
      <c r="W34" s="2">
        <v>30</v>
      </c>
      <c r="X34" s="2">
        <v>14000</v>
      </c>
      <c r="Y34" s="2">
        <v>30000</v>
      </c>
      <c r="Z34" s="2">
        <v>50000</v>
      </c>
      <c r="AA34" s="2" t="s">
        <v>94</v>
      </c>
      <c r="AB34" s="2" t="s">
        <v>94</v>
      </c>
      <c r="AC34" s="2" t="s">
        <v>94</v>
      </c>
      <c r="AD34" s="2" t="s">
        <v>94</v>
      </c>
      <c r="AH34" s="2" t="s">
        <v>94</v>
      </c>
      <c r="AI34" s="2" t="s">
        <v>94</v>
      </c>
      <c r="AJ34" s="2" t="s">
        <v>94</v>
      </c>
      <c r="AK34" s="2">
        <v>-0.36499999999999999</v>
      </c>
      <c r="AL34" s="2">
        <v>-0.36499999999999999</v>
      </c>
      <c r="AM34" s="2">
        <v>-0.36499999999999999</v>
      </c>
      <c r="AN34" s="2" t="s">
        <v>94</v>
      </c>
      <c r="AO34" s="2">
        <f>('180 Lithium Ion Battery'!E25+'180 Lithium Ion Battery'!E27)/0.0000036</f>
        <v>41945.222222222219</v>
      </c>
      <c r="AP34" s="2">
        <f>('180 Lithium Ion Battery'!F25+'180 Lithium Ion Battery'!F27)/0.0000036</f>
        <v>27766.555555555551</v>
      </c>
      <c r="AQ34" s="2">
        <f>('180 Lithium Ion Battery'!G25+'180 Lithium Ion Battery'!G27)/0.0000036</f>
        <v>22154.166666666664</v>
      </c>
      <c r="AU34" s="2">
        <f>'180 Lithium Ion Battery'!E29/(1000000*0.0000036)</f>
        <v>0.53169999999999995</v>
      </c>
      <c r="AV34" s="2">
        <f>'180 Lithium Ion Battery'!F29/(1000000*0.0000036)</f>
        <v>0.50216111111111106</v>
      </c>
      <c r="AW34" s="2">
        <f>'180 Lithium Ion Battery'!G29/(1000000*0.0000036)</f>
        <v>0.47262222222222222</v>
      </c>
      <c r="AX34" s="2">
        <v>0.2</v>
      </c>
      <c r="AY34" s="2">
        <v>0.2</v>
      </c>
      <c r="AZ34" s="2">
        <v>0.2</v>
      </c>
      <c r="BC34" s="2">
        <v>0</v>
      </c>
    </row>
    <row r="35" spans="2:56" x14ac:dyDescent="0.25">
      <c r="B35" s="2" t="s">
        <v>78</v>
      </c>
      <c r="C35" s="2" t="s">
        <v>101</v>
      </c>
      <c r="D35" s="2" t="s">
        <v>102</v>
      </c>
      <c r="E35" s="2" t="s">
        <v>104</v>
      </c>
      <c r="F35" s="2" t="s">
        <v>105</v>
      </c>
      <c r="G35" s="2" t="s">
        <v>80</v>
      </c>
      <c r="I35" s="2" t="s">
        <v>79</v>
      </c>
      <c r="K35" s="2" t="s">
        <v>101</v>
      </c>
      <c r="L35" s="2" t="s">
        <v>102</v>
      </c>
      <c r="M35" s="2" t="s">
        <v>100</v>
      </c>
      <c r="N35" s="2" t="s">
        <v>94</v>
      </c>
      <c r="O35" s="2" t="s">
        <v>103</v>
      </c>
      <c r="P35" s="2">
        <v>31.536000000000001</v>
      </c>
      <c r="Q35" s="2">
        <v>2030</v>
      </c>
      <c r="R35" s="2" t="s">
        <v>94</v>
      </c>
      <c r="S35" s="2" t="s">
        <v>94</v>
      </c>
      <c r="T35" s="2" t="s">
        <v>94</v>
      </c>
      <c r="U35" s="2">
        <v>20</v>
      </c>
      <c r="V35" s="2">
        <v>25</v>
      </c>
      <c r="W35" s="2">
        <v>30</v>
      </c>
      <c r="X35" s="2" t="s">
        <v>94</v>
      </c>
      <c r="Y35" s="2" t="s">
        <v>94</v>
      </c>
      <c r="Z35" s="2" t="s">
        <v>94</v>
      </c>
      <c r="AA35" s="2" t="s">
        <v>94</v>
      </c>
      <c r="AB35" s="2">
        <v>0.97</v>
      </c>
      <c r="AC35" s="2">
        <v>0.97499999999999998</v>
      </c>
      <c r="AD35" s="2">
        <v>0.97499999999999998</v>
      </c>
      <c r="AE35" s="2" t="s">
        <v>94</v>
      </c>
      <c r="AF35" s="2" t="s">
        <v>94</v>
      </c>
      <c r="AG35" s="2" t="s">
        <v>94</v>
      </c>
      <c r="AH35" s="2" t="s">
        <v>94</v>
      </c>
      <c r="AI35" s="2" t="s">
        <v>94</v>
      </c>
      <c r="AJ35" s="2" t="s">
        <v>94</v>
      </c>
      <c r="AK35" s="2" t="s">
        <v>94</v>
      </c>
      <c r="AL35" s="2" t="s">
        <v>94</v>
      </c>
      <c r="AM35" s="2" t="s">
        <v>94</v>
      </c>
      <c r="AN35" s="2" t="s">
        <v>94</v>
      </c>
      <c r="AO35" s="2">
        <f>'180 Lithium Ion Battery'!E26*1000</f>
        <v>170.14399999999998</v>
      </c>
      <c r="AP35" s="2">
        <f>'180 Lithium Ion Battery'!F26*1000</f>
        <v>106.33999999999999</v>
      </c>
      <c r="AQ35" s="2">
        <f>'180 Lithium Ion Battery'!G26*1000</f>
        <v>63.803999999999988</v>
      </c>
      <c r="AR35" s="17">
        <f>'180 Lithium Ion Battery'!E28</f>
        <v>0.57423599999999997</v>
      </c>
      <c r="AS35" s="17">
        <f>'180 Lithium Ion Battery'!F28</f>
        <v>0.57423599999999997</v>
      </c>
      <c r="AT35" s="17">
        <f>'180 Lithium Ion Battery'!G28</f>
        <v>0.57423599999999997</v>
      </c>
      <c r="AU35" s="2" t="s">
        <v>94</v>
      </c>
      <c r="AV35" s="2" t="s">
        <v>94</v>
      </c>
      <c r="AW35" s="2" t="s">
        <v>94</v>
      </c>
      <c r="BC35" s="2">
        <v>1</v>
      </c>
      <c r="BD3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2024-02-11T10:36:57Z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