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F2AA1F12-C9ED-40BF-AB99-7BE8F7F1C7AC}"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39" i="24" l="1"/>
  <c r="AW39" i="24"/>
  <c r="AU39" i="24"/>
  <c r="AS40" i="24"/>
  <c r="AT40" i="24"/>
  <c r="AR40" i="24"/>
  <c r="AQ39" i="24"/>
  <c r="AP39" i="24"/>
  <c r="AQ40" i="24"/>
  <c r="AP40" i="24"/>
  <c r="AO40" i="24"/>
  <c r="AO39"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<sst xmlns="http://schemas.openxmlformats.org/spreadsheetml/2006/main" count="1004" uniqueCount="454">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</sst>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2"/>
  <sheetViews>
    <sheetView tabSelected="1" zoomScale="65" zoomScaleNormal="100" workbookViewId="0">
      <selection activeCell="K7" sqref="K7:BD20"/>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6" spans="2:56" x14ac:dyDescent="0.25">
      <c r="N36" s="2" t="s">
        <v>94</v>
      </c>
    </row>
    <row r="38" spans="2:56" x14ac:dyDescent="0.25">
      <c r="B38" s="2" t="s">
        <v>78</v>
      </c>
      <c r="C38" s="2" t="s">
        <v>95</v>
      </c>
      <c r="D38" s="2" t="s">
        <v>96</v>
      </c>
      <c r="E38" s="2" t="s">
        <v>104</v>
      </c>
      <c r="F38" s="2" t="s">
        <v>105</v>
      </c>
      <c r="G38" s="2" t="s">
        <v>80</v>
      </c>
      <c r="I38" s="2" t="s">
        <v>79</v>
      </c>
      <c r="K38" s="2" t="s">
        <v>95</v>
      </c>
      <c r="L38" s="2" t="s">
        <v>96</v>
      </c>
      <c r="M38" s="2" t="s">
        <v>103</v>
      </c>
      <c r="O38" s="2" t="s">
        <v>97</v>
      </c>
      <c r="P38" s="2">
        <v>31.536000000000001</v>
      </c>
      <c r="Q38" s="2">
        <v>2030</v>
      </c>
      <c r="R38" s="2" t="s">
        <v>94</v>
      </c>
      <c r="S38" s="2" t="s">
        <v>94</v>
      </c>
      <c r="T38" s="2" t="s">
        <v>94</v>
      </c>
      <c r="U38" s="2">
        <v>20</v>
      </c>
      <c r="V38" s="2">
        <v>25</v>
      </c>
      <c r="W38" s="2">
        <v>30</v>
      </c>
      <c r="X38" s="2" t="s">
        <v>94</v>
      </c>
      <c r="Y38" s="2" t="s">
        <v>94</v>
      </c>
      <c r="Z38" s="2" t="s">
        <v>94</v>
      </c>
      <c r="AA38" s="2" t="s">
        <v>94</v>
      </c>
      <c r="AB38" s="2">
        <v>0.98</v>
      </c>
      <c r="AC38" s="2">
        <v>0.98499999999999999</v>
      </c>
      <c r="AD38" s="2">
        <v>0.98499999999999999</v>
      </c>
      <c r="AE38" s="2" t="s">
        <v>94</v>
      </c>
      <c r="AF38" s="2" t="s">
        <v>94</v>
      </c>
      <c r="AG38" s="2" t="s">
        <v>94</v>
      </c>
      <c r="AH38" s="2" t="s">
        <v>94</v>
      </c>
      <c r="AI38" s="2" t="s">
        <v>94</v>
      </c>
      <c r="AJ38" s="2" t="s">
        <v>94</v>
      </c>
      <c r="AK38" s="2" t="s">
        <v>94</v>
      </c>
      <c r="AL38" s="2" t="s">
        <v>94</v>
      </c>
      <c r="AM38" s="2" t="s">
        <v>94</v>
      </c>
      <c r="AN38" s="2" t="s">
        <v>94</v>
      </c>
      <c r="AO38" s="2">
        <v>1E-4</v>
      </c>
      <c r="AP38" s="2">
        <v>1E-4</v>
      </c>
      <c r="AQ38" s="2">
        <v>1E-4</v>
      </c>
      <c r="AR38" s="2" t="s">
        <v>94</v>
      </c>
      <c r="AS38" s="2" t="s">
        <v>94</v>
      </c>
      <c r="AT38" s="2" t="s">
        <v>94</v>
      </c>
      <c r="AU38" s="2" t="s">
        <v>94</v>
      </c>
      <c r="AV38" s="2" t="s">
        <v>94</v>
      </c>
      <c r="AW38" s="2" t="s">
        <v>94</v>
      </c>
      <c r="BC38" s="2">
        <v>0</v>
      </c>
    </row>
    <row r="39" spans="2:56" x14ac:dyDescent="0.25">
      <c r="B39" s="2" t="s">
        <v>77</v>
      </c>
      <c r="C39" s="2" t="s">
        <v>98</v>
      </c>
      <c r="D39" s="2" t="s">
        <v>99</v>
      </c>
      <c r="E39" s="2" t="s">
        <v>104</v>
      </c>
      <c r="F39" s="2" t="s">
        <v>106</v>
      </c>
      <c r="G39" s="2" t="s">
        <v>80</v>
      </c>
      <c r="I39" s="2" t="s">
        <v>79</v>
      </c>
      <c r="K39" s="2" t="s">
        <v>98</v>
      </c>
      <c r="L39" s="2" t="s">
        <v>99</v>
      </c>
      <c r="M39" s="2" t="s">
        <v>97</v>
      </c>
      <c r="N39" s="2" t="s">
        <v>94</v>
      </c>
      <c r="O39" s="2" t="s">
        <v>100</v>
      </c>
      <c r="P39" s="2">
        <v>1</v>
      </c>
      <c r="Q39" s="2">
        <v>2030</v>
      </c>
      <c r="R39" s="2" t="s">
        <v>94</v>
      </c>
      <c r="S39" s="2" t="s">
        <v>94</v>
      </c>
      <c r="T39" s="2" t="s">
        <v>94</v>
      </c>
      <c r="U39" s="2">
        <v>20</v>
      </c>
      <c r="V39" s="2">
        <v>25</v>
      </c>
      <c r="W39" s="2">
        <v>30</v>
      </c>
      <c r="X39" s="2">
        <v>14000</v>
      </c>
      <c r="Y39" s="2">
        <v>30000</v>
      </c>
      <c r="Z39" s="2">
        <v>50000</v>
      </c>
      <c r="AA39" s="2" t="s">
        <v>94</v>
      </c>
      <c r="AB39" s="2" t="s">
        <v>94</v>
      </c>
      <c r="AC39" s="2" t="s">
        <v>94</v>
      </c>
      <c r="AD39" s="2" t="s">
        <v>94</v>
      </c>
      <c r="AH39" s="2" t="s">
        <v>94</v>
      </c>
      <c r="AI39" s="2" t="s">
        <v>94</v>
      </c>
      <c r="AJ39" s="2" t="s">
        <v>94</v>
      </c>
      <c r="AK39" s="2">
        <v>-0.36499999999999999</v>
      </c>
      <c r="AL39" s="2">
        <v>-0.36499999999999999</v>
      </c>
      <c r="AM39" s="2">
        <v>-0.36499999999999999</v>
      </c>
      <c r="AN39" s="2" t="s">
        <v>94</v>
      </c>
      <c r="AO39" s="2">
        <f>('180 Lithium Ion Battery'!E25+'180 Lithium Ion Battery'!E27)/0.0000036</f>
        <v>41945.222222222219</v>
      </c>
      <c r="AP39" s="2">
        <f>('180 Lithium Ion Battery'!F25+'180 Lithium Ion Battery'!F27)/0.0000036</f>
        <v>27766.555555555551</v>
      </c>
      <c r="AQ39" s="2">
        <f>('180 Lithium Ion Battery'!G25+'180 Lithium Ion Battery'!G27)/0.0000036</f>
        <v>22154.166666666664</v>
      </c>
      <c r="AU39" s="2">
        <f>'180 Lithium Ion Battery'!E29/(1000000*0.0000036)</f>
        <v>0.53169999999999995</v>
      </c>
      <c r="AV39" s="2">
        <f>'180 Lithium Ion Battery'!F29/(1000000*0.0000036)</f>
        <v>0.50216111111111106</v>
      </c>
      <c r="AW39" s="2">
        <f>'180 Lithium Ion Battery'!G29/(1000000*0.0000036)</f>
        <v>0.47262222222222222</v>
      </c>
      <c r="AX39" s="2">
        <v>0.2</v>
      </c>
      <c r="AY39" s="2">
        <v>0.2</v>
      </c>
      <c r="AZ39" s="2">
        <v>0.2</v>
      </c>
      <c r="BC39" s="2">
        <v>0</v>
      </c>
    </row>
    <row r="40" spans="2:56" x14ac:dyDescent="0.25">
      <c r="B40" s="2" t="s">
        <v>78</v>
      </c>
      <c r="C40" s="2" t="s">
        <v>101</v>
      </c>
      <c r="D40" s="2" t="s">
        <v>102</v>
      </c>
      <c r="E40" s="2" t="s">
        <v>104</v>
      </c>
      <c r="F40" s="2" t="s">
        <v>105</v>
      </c>
      <c r="G40" s="2" t="s">
        <v>80</v>
      </c>
      <c r="I40" s="2" t="s">
        <v>79</v>
      </c>
      <c r="K40" s="2" t="s">
        <v>101</v>
      </c>
      <c r="L40" s="2" t="s">
        <v>102</v>
      </c>
      <c r="M40" s="2" t="s">
        <v>100</v>
      </c>
      <c r="O40" s="2" t="s">
        <v>103</v>
      </c>
      <c r="P40" s="2">
        <v>31.536000000000001</v>
      </c>
      <c r="Q40" s="2">
        <v>2030</v>
      </c>
      <c r="R40" s="2" t="s">
        <v>94</v>
      </c>
      <c r="S40" s="2" t="s">
        <v>94</v>
      </c>
      <c r="T40" s="2" t="s">
        <v>94</v>
      </c>
      <c r="U40" s="2">
        <v>20</v>
      </c>
      <c r="V40" s="2">
        <v>25</v>
      </c>
      <c r="W40" s="2">
        <v>30</v>
      </c>
      <c r="X40" s="2" t="s">
        <v>94</v>
      </c>
      <c r="Y40" s="2" t="s">
        <v>94</v>
      </c>
      <c r="Z40" s="2" t="s">
        <v>94</v>
      </c>
      <c r="AA40" s="2" t="s">
        <v>94</v>
      </c>
      <c r="AB40" s="2">
        <v>0.97</v>
      </c>
      <c r="AC40" s="2">
        <v>0.97499999999999998</v>
      </c>
      <c r="AD40" s="2">
        <v>0.97499999999999998</v>
      </c>
      <c r="AE40" s="2" t="s">
        <v>94</v>
      </c>
      <c r="AF40" s="2" t="s">
        <v>94</v>
      </c>
      <c r="AG40" s="2" t="s">
        <v>94</v>
      </c>
      <c r="AH40" s="2" t="s">
        <v>94</v>
      </c>
      <c r="AI40" s="2" t="s">
        <v>94</v>
      </c>
      <c r="AJ40" s="2" t="s">
        <v>94</v>
      </c>
      <c r="AK40" s="2" t="s">
        <v>94</v>
      </c>
      <c r="AL40" s="2" t="s">
        <v>94</v>
      </c>
      <c r="AM40" s="2" t="s">
        <v>94</v>
      </c>
      <c r="AN40" s="2" t="s">
        <v>94</v>
      </c>
      <c r="AO40" s="2">
        <f>'180 Lithium Ion Battery'!E26*1000</f>
        <v>170.14399999999998</v>
      </c>
      <c r="AP40" s="2">
        <f>'180 Lithium Ion Battery'!F26*1000</f>
        <v>106.33999999999999</v>
      </c>
      <c r="AQ40" s="2">
        <f>'180 Lithium Ion Battery'!G26*1000</f>
        <v>63.803999999999988</v>
      </c>
      <c r="AR40" s="17">
        <f>'180 Lithium Ion Battery'!E28</f>
        <v>0.57423599999999997</v>
      </c>
      <c r="AS40" s="17">
        <f>'180 Lithium Ion Battery'!F28</f>
        <v>0.57423599999999997</v>
      </c>
      <c r="AT40" s="17">
        <f>'180 Lithium Ion Battery'!G28</f>
        <v>0.57423599999999997</v>
      </c>
      <c r="AU40" s="2" t="s">
        <v>94</v>
      </c>
      <c r="AV40" s="2" t="s">
        <v>94</v>
      </c>
      <c r="AW40" s="2" t="s">
        <v>94</v>
      </c>
      <c r="BC40" s="2">
        <v>1</v>
      </c>
      <c r="BD40" s="2">
        <v>1</v>
      </c>
    </row>
    <row r="42" spans="2:56" x14ac:dyDescent="0.25">
      <c r="N42"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2024-02-17T22:21:10Z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