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05D3982-918C-4854-8056-7786E3808958}"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42" i="24" l="1"/>
  <c r="AW42" i="24"/>
  <c r="AU42" i="24"/>
  <c r="AS43" i="24"/>
  <c r="AT43" i="24"/>
  <c r="AR43" i="24"/>
  <c r="AQ42" i="24"/>
  <c r="AP42" i="24"/>
  <c r="AQ43" i="24"/>
  <c r="AP43" i="24"/>
  <c r="AO43" i="24"/>
  <c r="AO4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<sst xmlns="http://schemas.openxmlformats.org/spreadsheetml/2006/main" count="1003" uniqueCount="454">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</sst>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3"/>
  <sheetViews>
    <sheetView tabSelected="1" zoomScale="40" zoomScaleNormal="100" workbookViewId="0">
      <selection activeCell="J31" sqref="J31"/>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6" spans="2:56" x14ac:dyDescent="0.25">
      <c r="N36" s="2" t="s">
        <v>94</v>
      </c>
    </row>
    <row r="41" spans="2:56" x14ac:dyDescent="0.25">
      <c r="B41" s="2" t="s">
        <v>78</v>
      </c>
      <c r="C41" s="2" t="s">
        <v>95</v>
      </c>
      <c r="D41" s="2" t="s">
        <v>96</v>
      </c>
      <c r="E41" s="2" t="s">
        <v>104</v>
      </c>
      <c r="F41" s="2" t="s">
        <v>105</v>
      </c>
      <c r="G41" s="2" t="s">
        <v>80</v>
      </c>
      <c r="I41" s="2" t="s">
        <v>79</v>
      </c>
      <c r="K41" s="2" t="s">
        <v>95</v>
      </c>
      <c r="L41" s="2" t="s">
        <v>96</v>
      </c>
      <c r="M41" s="2" t="s">
        <v>103</v>
      </c>
      <c r="O41" s="2" t="s">
        <v>97</v>
      </c>
      <c r="P41" s="2">
        <v>31.536000000000001</v>
      </c>
      <c r="Q41" s="2">
        <v>2030</v>
      </c>
      <c r="R41" s="2" t="s">
        <v>94</v>
      </c>
      <c r="S41" s="2" t="s">
        <v>94</v>
      </c>
      <c r="T41" s="2" t="s">
        <v>94</v>
      </c>
      <c r="U41" s="2">
        <v>20</v>
      </c>
      <c r="V41" s="2">
        <v>25</v>
      </c>
      <c r="W41" s="2">
        <v>30</v>
      </c>
      <c r="X41" s="2" t="s">
        <v>94</v>
      </c>
      <c r="Y41" s="2" t="s">
        <v>94</v>
      </c>
      <c r="Z41" s="2" t="s">
        <v>94</v>
      </c>
      <c r="AA41" s="2" t="s">
        <v>94</v>
      </c>
      <c r="AB41" s="2">
        <v>0.98</v>
      </c>
      <c r="AC41" s="2">
        <v>0.98499999999999999</v>
      </c>
      <c r="AD41" s="2">
        <v>0.98499999999999999</v>
      </c>
      <c r="AE41" s="2" t="s">
        <v>94</v>
      </c>
      <c r="AF41" s="2" t="s">
        <v>94</v>
      </c>
      <c r="AG41" s="2" t="s">
        <v>94</v>
      </c>
      <c r="AH41" s="2" t="s">
        <v>94</v>
      </c>
      <c r="AI41" s="2" t="s">
        <v>94</v>
      </c>
      <c r="AJ41" s="2" t="s">
        <v>94</v>
      </c>
      <c r="AK41" s="2" t="s">
        <v>94</v>
      </c>
      <c r="AL41" s="2" t="s">
        <v>94</v>
      </c>
      <c r="AM41" s="2" t="s">
        <v>94</v>
      </c>
      <c r="AN41" s="2" t="s">
        <v>94</v>
      </c>
      <c r="AO41" s="2">
        <v>1E-4</v>
      </c>
      <c r="AP41" s="2">
        <v>1E-4</v>
      </c>
      <c r="AQ41" s="2">
        <v>1E-4</v>
      </c>
      <c r="AR41" s="2" t="s">
        <v>94</v>
      </c>
      <c r="AS41" s="2" t="s">
        <v>94</v>
      </c>
      <c r="AT41" s="2" t="s">
        <v>94</v>
      </c>
      <c r="AU41" s="2" t="s">
        <v>94</v>
      </c>
      <c r="AV41" s="2" t="s">
        <v>94</v>
      </c>
      <c r="AW41" s="2" t="s">
        <v>94</v>
      </c>
      <c r="BC41" s="2">
        <v>0</v>
      </c>
    </row>
    <row r="42" spans="2:56" x14ac:dyDescent="0.25">
      <c r="B42" s="2" t="s">
        <v>77</v>
      </c>
      <c r="C42" s="2" t="s">
        <v>98</v>
      </c>
      <c r="D42" s="2" t="s">
        <v>99</v>
      </c>
      <c r="E42" s="2" t="s">
        <v>104</v>
      </c>
      <c r="F42" s="2" t="s">
        <v>106</v>
      </c>
      <c r="G42" s="2" t="s">
        <v>80</v>
      </c>
      <c r="I42" s="2" t="s">
        <v>79</v>
      </c>
      <c r="K42" s="2" t="s">
        <v>98</v>
      </c>
      <c r="L42" s="2" t="s">
        <v>99</v>
      </c>
      <c r="M42" s="2" t="s">
        <v>97</v>
      </c>
      <c r="N42" s="2" t="s">
        <v>94</v>
      </c>
      <c r="O42" s="2" t="s">
        <v>100</v>
      </c>
      <c r="P42" s="2">
        <v>1</v>
      </c>
      <c r="Q42" s="2">
        <v>2030</v>
      </c>
      <c r="R42" s="2" t="s">
        <v>94</v>
      </c>
      <c r="S42" s="2" t="s">
        <v>94</v>
      </c>
      <c r="T42" s="2" t="s">
        <v>94</v>
      </c>
      <c r="U42" s="2">
        <v>20</v>
      </c>
      <c r="V42" s="2">
        <v>25</v>
      </c>
      <c r="W42" s="2">
        <v>30</v>
      </c>
      <c r="X42" s="2">
        <v>14000</v>
      </c>
      <c r="Y42" s="2">
        <v>30000</v>
      </c>
      <c r="Z42" s="2">
        <v>50000</v>
      </c>
      <c r="AA42" s="2" t="s">
        <v>94</v>
      </c>
      <c r="AB42" s="2" t="s">
        <v>94</v>
      </c>
      <c r="AC42" s="2" t="s">
        <v>94</v>
      </c>
      <c r="AD42" s="2" t="s">
        <v>94</v>
      </c>
      <c r="AH42" s="2" t="s">
        <v>94</v>
      </c>
      <c r="AI42" s="2" t="s">
        <v>94</v>
      </c>
      <c r="AJ42" s="2" t="s">
        <v>94</v>
      </c>
      <c r="AK42" s="2">
        <v>-0.36499999999999999</v>
      </c>
      <c r="AL42" s="2">
        <v>-0.36499999999999999</v>
      </c>
      <c r="AM42" s="2">
        <v>-0.36499999999999999</v>
      </c>
      <c r="AN42" s="2" t="s">
        <v>94</v>
      </c>
      <c r="AO42" s="2">
        <f>('180 Lithium Ion Battery'!E25+'180 Lithium Ion Battery'!E27)/0.0000036</f>
        <v>41945.222222222219</v>
      </c>
      <c r="AP42" s="2">
        <f>('180 Lithium Ion Battery'!F25+'180 Lithium Ion Battery'!F27)/0.0000036</f>
        <v>27766.555555555551</v>
      </c>
      <c r="AQ42" s="2">
        <f>('180 Lithium Ion Battery'!G25+'180 Lithium Ion Battery'!G27)/0.0000036</f>
        <v>22154.166666666664</v>
      </c>
      <c r="AU42" s="2">
        <f>'180 Lithium Ion Battery'!E29/(1000000*0.0000036)</f>
        <v>0.53169999999999995</v>
      </c>
      <c r="AV42" s="2">
        <f>'180 Lithium Ion Battery'!F29/(1000000*0.0000036)</f>
        <v>0.50216111111111106</v>
      </c>
      <c r="AW42" s="2">
        <f>'180 Lithium Ion Battery'!G29/(1000000*0.0000036)</f>
        <v>0.47262222222222222</v>
      </c>
      <c r="AX42" s="2">
        <v>0.2</v>
      </c>
      <c r="AY42" s="2">
        <v>0.2</v>
      </c>
      <c r="AZ42" s="2">
        <v>0.2</v>
      </c>
      <c r="BC42" s="2">
        <v>0</v>
      </c>
    </row>
    <row r="43" spans="2:56" x14ac:dyDescent="0.25">
      <c r="B43" s="2" t="s">
        <v>78</v>
      </c>
      <c r="C43" s="2" t="s">
        <v>101</v>
      </c>
      <c r="D43" s="2" t="s">
        <v>102</v>
      </c>
      <c r="E43" s="2" t="s">
        <v>104</v>
      </c>
      <c r="F43" s="2" t="s">
        <v>105</v>
      </c>
      <c r="G43" s="2" t="s">
        <v>80</v>
      </c>
      <c r="I43" s="2" t="s">
        <v>79</v>
      </c>
      <c r="K43" s="2" t="s">
        <v>101</v>
      </c>
      <c r="L43" s="2" t="s">
        <v>102</v>
      </c>
      <c r="M43" s="2" t="s">
        <v>100</v>
      </c>
      <c r="O43" s="2" t="s">
        <v>103</v>
      </c>
      <c r="P43" s="2">
        <v>31.536000000000001</v>
      </c>
      <c r="Q43" s="2">
        <v>2030</v>
      </c>
      <c r="R43" s="2" t="s">
        <v>94</v>
      </c>
      <c r="S43" s="2" t="s">
        <v>94</v>
      </c>
      <c r="T43" s="2" t="s">
        <v>94</v>
      </c>
      <c r="U43" s="2">
        <v>20</v>
      </c>
      <c r="V43" s="2">
        <v>25</v>
      </c>
      <c r="W43" s="2">
        <v>30</v>
      </c>
      <c r="X43" s="2" t="s">
        <v>94</v>
      </c>
      <c r="Y43" s="2" t="s">
        <v>94</v>
      </c>
      <c r="Z43" s="2" t="s">
        <v>94</v>
      </c>
      <c r="AA43" s="2" t="s">
        <v>94</v>
      </c>
      <c r="AB43" s="2">
        <v>0.97</v>
      </c>
      <c r="AC43" s="2">
        <v>0.97499999999999998</v>
      </c>
      <c r="AD43" s="2">
        <v>0.97499999999999998</v>
      </c>
      <c r="AE43" s="2" t="s">
        <v>94</v>
      </c>
      <c r="AF43" s="2" t="s">
        <v>94</v>
      </c>
      <c r="AG43" s="2" t="s">
        <v>94</v>
      </c>
      <c r="AH43" s="2" t="s">
        <v>94</v>
      </c>
      <c r="AI43" s="2" t="s">
        <v>94</v>
      </c>
      <c r="AJ43" s="2" t="s">
        <v>94</v>
      </c>
      <c r="AK43" s="2" t="s">
        <v>94</v>
      </c>
      <c r="AL43" s="2" t="s">
        <v>94</v>
      </c>
      <c r="AM43" s="2" t="s">
        <v>94</v>
      </c>
      <c r="AN43" s="2" t="s">
        <v>94</v>
      </c>
      <c r="AO43" s="2">
        <f>'180 Lithium Ion Battery'!E26*1000</f>
        <v>170.14399999999998</v>
      </c>
      <c r="AP43" s="2">
        <f>'180 Lithium Ion Battery'!F26*1000</f>
        <v>106.33999999999999</v>
      </c>
      <c r="AQ43" s="2">
        <f>'180 Lithium Ion Battery'!G26*1000</f>
        <v>63.803999999999988</v>
      </c>
      <c r="AR43" s="17">
        <f>'180 Lithium Ion Battery'!E28</f>
        <v>0.57423599999999997</v>
      </c>
      <c r="AS43" s="17">
        <f>'180 Lithium Ion Battery'!F28</f>
        <v>0.57423599999999997</v>
      </c>
      <c r="AT43" s="17">
        <f>'180 Lithium Ion Battery'!G28</f>
        <v>0.57423599999999997</v>
      </c>
      <c r="AU43" s="2" t="s">
        <v>94</v>
      </c>
      <c r="AV43" s="2" t="s">
        <v>94</v>
      </c>
      <c r="AW43" s="2" t="s">
        <v>94</v>
      </c>
      <c r="BC43" s="2">
        <v>1</v>
      </c>
      <c r="BD43"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2024-02-21T21:26:23Z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