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19109E2-07ED-4325-94FA-F6177351B5DA}"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22" i="24" l="1"/>
  <c r="AW22" i="24"/>
  <c r="AU22" i="24"/>
  <c r="AS23" i="24"/>
  <c r="AT23" i="24"/>
  <c r="AR23" i="24"/>
  <c r="AQ22" i="24"/>
  <c r="AP22" i="24"/>
  <c r="AQ23" i="24"/>
  <c r="AP23" i="24"/>
  <c r="AO23" i="24"/>
  <c r="AO2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<sst xmlns="http://schemas.openxmlformats.org/spreadsheetml/2006/main" count="1003" uniqueCount="454">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</sst>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6"/>
  <sheetViews>
    <sheetView tabSelected="1" zoomScale="40" zoomScaleNormal="100" workbookViewId="0">
      <selection activeCell="C32" sqref="C32"/>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21" spans="2:56" x14ac:dyDescent="0.25">
      <c r="B21" s="2" t="s">
        <v>78</v>
      </c>
      <c r="C21" s="2" t="s">
        <v>95</v>
      </c>
      <c r="D21" s="2" t="s">
        <v>96</v>
      </c>
      <c r="E21" s="2" t="s">
        <v>104</v>
      </c>
      <c r="F21" s="2" t="s">
        <v>105</v>
      </c>
      <c r="G21" s="2" t="s">
        <v>80</v>
      </c>
      <c r="I21" s="2" t="s">
        <v>79</v>
      </c>
      <c r="K21" s="2" t="s">
        <v>95</v>
      </c>
      <c r="L21" s="2" t="s">
        <v>96</v>
      </c>
      <c r="M21" s="2" t="s">
        <v>103</v>
      </c>
      <c r="O21" s="2" t="s">
        <v>97</v>
      </c>
      <c r="P21" s="2">
        <v>31.536000000000001</v>
      </c>
      <c r="Q21" s="2">
        <v>2030</v>
      </c>
      <c r="R21" s="2" t="s">
        <v>94</v>
      </c>
      <c r="S21" s="2" t="s">
        <v>94</v>
      </c>
      <c r="T21" s="2" t="s">
        <v>94</v>
      </c>
      <c r="U21" s="2">
        <v>20</v>
      </c>
      <c r="V21" s="2">
        <v>25</v>
      </c>
      <c r="W21" s="2">
        <v>30</v>
      </c>
      <c r="X21" s="2" t="s">
        <v>94</v>
      </c>
      <c r="Y21" s="2" t="s">
        <v>94</v>
      </c>
      <c r="Z21" s="2" t="s">
        <v>94</v>
      </c>
      <c r="AA21" s="2" t="s">
        <v>94</v>
      </c>
      <c r="AB21" s="2">
        <v>0.98</v>
      </c>
      <c r="AC21" s="2">
        <v>0.98499999999999999</v>
      </c>
      <c r="AD21" s="2">
        <v>0.98499999999999999</v>
      </c>
      <c r="AE21" s="2" t="s">
        <v>94</v>
      </c>
      <c r="AF21" s="2" t="s">
        <v>94</v>
      </c>
      <c r="AG21" s="2" t="s">
        <v>94</v>
      </c>
      <c r="AH21" s="2" t="s">
        <v>94</v>
      </c>
      <c r="AI21" s="2" t="s">
        <v>94</v>
      </c>
      <c r="AJ21" s="2" t="s">
        <v>94</v>
      </c>
      <c r="AK21" s="2" t="s">
        <v>94</v>
      </c>
      <c r="AL21" s="2" t="s">
        <v>94</v>
      </c>
      <c r="AM21" s="2" t="s">
        <v>94</v>
      </c>
      <c r="AN21" s="2" t="s">
        <v>94</v>
      </c>
      <c r="AO21" s="2">
        <v>1E-4</v>
      </c>
      <c r="AP21" s="2">
        <v>1E-4</v>
      </c>
      <c r="AQ21" s="2">
        <v>1E-4</v>
      </c>
      <c r="AR21" s="2" t="s">
        <v>94</v>
      </c>
      <c r="AS21" s="2" t="s">
        <v>94</v>
      </c>
      <c r="AT21" s="2" t="s">
        <v>94</v>
      </c>
      <c r="AU21" s="2" t="s">
        <v>94</v>
      </c>
      <c r="AV21" s="2" t="s">
        <v>94</v>
      </c>
      <c r="AW21" s="2" t="s">
        <v>94</v>
      </c>
      <c r="BC21" s="2">
        <v>0</v>
      </c>
    </row>
    <row r="22" spans="2:56" x14ac:dyDescent="0.25">
      <c r="B22" s="2" t="s">
        <v>77</v>
      </c>
      <c r="C22" s="2" t="s">
        <v>98</v>
      </c>
      <c r="D22" s="2" t="s">
        <v>99</v>
      </c>
      <c r="E22" s="2" t="s">
        <v>104</v>
      </c>
      <c r="F22" s="2" t="s">
        <v>106</v>
      </c>
      <c r="G22" s="2" t="s">
        <v>80</v>
      </c>
      <c r="I22" s="2" t="s">
        <v>79</v>
      </c>
      <c r="K22" s="2" t="s">
        <v>98</v>
      </c>
      <c r="L22" s="2" t="s">
        <v>99</v>
      </c>
      <c r="M22" s="2" t="s">
        <v>97</v>
      </c>
      <c r="N22" s="2" t="s">
        <v>94</v>
      </c>
      <c r="O22" s="2" t="s">
        <v>100</v>
      </c>
      <c r="P22" s="2">
        <v>1</v>
      </c>
      <c r="Q22" s="2">
        <v>2030</v>
      </c>
      <c r="R22" s="2" t="s">
        <v>94</v>
      </c>
      <c r="S22" s="2" t="s">
        <v>94</v>
      </c>
      <c r="T22" s="2" t="s">
        <v>94</v>
      </c>
      <c r="U22" s="2">
        <v>20</v>
      </c>
      <c r="V22" s="2">
        <v>25</v>
      </c>
      <c r="W22" s="2">
        <v>30</v>
      </c>
      <c r="X22" s="2">
        <v>14000</v>
      </c>
      <c r="Y22" s="2">
        <v>30000</v>
      </c>
      <c r="Z22" s="2">
        <v>50000</v>
      </c>
      <c r="AA22" s="2" t="s">
        <v>94</v>
      </c>
      <c r="AB22" s="2" t="s">
        <v>94</v>
      </c>
      <c r="AC22" s="2" t="s">
        <v>94</v>
      </c>
      <c r="AD22" s="2" t="s">
        <v>94</v>
      </c>
      <c r="AH22" s="2" t="s">
        <v>94</v>
      </c>
      <c r="AI22" s="2" t="s">
        <v>94</v>
      </c>
      <c r="AJ22" s="2" t="s">
        <v>94</v>
      </c>
      <c r="AK22" s="2">
        <v>-0.36499999999999999</v>
      </c>
      <c r="AL22" s="2">
        <v>-0.36499999999999999</v>
      </c>
      <c r="AM22" s="2">
        <v>-0.36499999999999999</v>
      </c>
      <c r="AN22" s="2" t="s">
        <v>94</v>
      </c>
      <c r="AO22" s="2">
        <f>('180 Lithium Ion Battery'!E25+'180 Lithium Ion Battery'!E27)/0.0000036</f>
        <v>41945.222222222219</v>
      </c>
      <c r="AP22" s="2">
        <f>('180 Lithium Ion Battery'!F25+'180 Lithium Ion Battery'!F27)/0.0000036</f>
        <v>27766.555555555551</v>
      </c>
      <c r="AQ22" s="2">
        <f>('180 Lithium Ion Battery'!G25+'180 Lithium Ion Battery'!G27)/0.0000036</f>
        <v>22154.166666666664</v>
      </c>
      <c r="AU22" s="2">
        <f>'180 Lithium Ion Battery'!E29/(1000000*0.0000036)</f>
        <v>0.53169999999999995</v>
      </c>
      <c r="AV22" s="2">
        <f>'180 Lithium Ion Battery'!F29/(1000000*0.0000036)</f>
        <v>0.50216111111111106</v>
      </c>
      <c r="AW22" s="2">
        <f>'180 Lithium Ion Battery'!G29/(1000000*0.0000036)</f>
        <v>0.47262222222222222</v>
      </c>
      <c r="AX22" s="2">
        <v>0.2</v>
      </c>
      <c r="AY22" s="2">
        <v>0.2</v>
      </c>
      <c r="AZ22" s="2">
        <v>0.2</v>
      </c>
      <c r="BC22" s="2">
        <v>0</v>
      </c>
    </row>
    <row r="23" spans="2:56" x14ac:dyDescent="0.25">
      <c r="B23" s="2" t="s">
        <v>78</v>
      </c>
      <c r="C23" s="2" t="s">
        <v>101</v>
      </c>
      <c r="D23" s="2" t="s">
        <v>102</v>
      </c>
      <c r="E23" s="2" t="s">
        <v>104</v>
      </c>
      <c r="F23" s="2" t="s">
        <v>105</v>
      </c>
      <c r="G23" s="2" t="s">
        <v>80</v>
      </c>
      <c r="I23" s="2" t="s">
        <v>79</v>
      </c>
      <c r="K23" s="2" t="s">
        <v>101</v>
      </c>
      <c r="L23" s="2" t="s">
        <v>102</v>
      </c>
      <c r="M23" s="2" t="s">
        <v>100</v>
      </c>
      <c r="O23" s="2" t="s">
        <v>103</v>
      </c>
      <c r="P23" s="2">
        <v>31.536000000000001</v>
      </c>
      <c r="Q23" s="2">
        <v>2030</v>
      </c>
      <c r="R23" s="2" t="s">
        <v>94</v>
      </c>
      <c r="S23" s="2" t="s">
        <v>94</v>
      </c>
      <c r="T23" s="2" t="s">
        <v>94</v>
      </c>
      <c r="U23" s="2">
        <v>20</v>
      </c>
      <c r="V23" s="2">
        <v>25</v>
      </c>
      <c r="W23" s="2">
        <v>30</v>
      </c>
      <c r="X23" s="2" t="s">
        <v>94</v>
      </c>
      <c r="Y23" s="2" t="s">
        <v>94</v>
      </c>
      <c r="Z23" s="2" t="s">
        <v>94</v>
      </c>
      <c r="AA23" s="2" t="s">
        <v>94</v>
      </c>
      <c r="AB23" s="2">
        <v>0.97</v>
      </c>
      <c r="AC23" s="2">
        <v>0.97499999999999998</v>
      </c>
      <c r="AD23" s="2">
        <v>0.97499999999999998</v>
      </c>
      <c r="AE23" s="2" t="s">
        <v>94</v>
      </c>
      <c r="AF23" s="2" t="s">
        <v>94</v>
      </c>
      <c r="AG23" s="2" t="s">
        <v>94</v>
      </c>
      <c r="AH23" s="2" t="s">
        <v>94</v>
      </c>
      <c r="AI23" s="2" t="s">
        <v>94</v>
      </c>
      <c r="AJ23" s="2" t="s">
        <v>94</v>
      </c>
      <c r="AK23" s="2" t="s">
        <v>94</v>
      </c>
      <c r="AL23" s="2" t="s">
        <v>94</v>
      </c>
      <c r="AM23" s="2" t="s">
        <v>94</v>
      </c>
      <c r="AN23" s="2" t="s">
        <v>94</v>
      </c>
      <c r="AO23" s="2">
        <f>'180 Lithium Ion Battery'!E26*1000</f>
        <v>170.14399999999998</v>
      </c>
      <c r="AP23" s="2">
        <f>'180 Lithium Ion Battery'!F26*1000</f>
        <v>106.33999999999999</v>
      </c>
      <c r="AQ23" s="2">
        <f>'180 Lithium Ion Battery'!G26*1000</f>
        <v>63.803999999999988</v>
      </c>
      <c r="AR23" s="17">
        <f>'180 Lithium Ion Battery'!E28</f>
        <v>0.57423599999999997</v>
      </c>
      <c r="AS23" s="17">
        <f>'180 Lithium Ion Battery'!F28</f>
        <v>0.57423599999999997</v>
      </c>
      <c r="AT23" s="17">
        <f>'180 Lithium Ion Battery'!G28</f>
        <v>0.57423599999999997</v>
      </c>
      <c r="AU23" s="2" t="s">
        <v>94</v>
      </c>
      <c r="AV23" s="2" t="s">
        <v>94</v>
      </c>
      <c r="AW23" s="2" t="s">
        <v>94</v>
      </c>
      <c r="BC23" s="2">
        <v>1</v>
      </c>
      <c r="BD23" s="2">
        <v>1</v>
      </c>
    </row>
    <row r="36" spans="14:14" x14ac:dyDescent="0.25">
      <c r="N36"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2024-02-21T21:27:22Z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