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D7F52ABF-3514-4130-A0CD-384BEDC13CBF}" xr6:coauthVersionLast="47" xr6:coauthVersionMax="47" xr10:uidLastSave="{00000000-0000-0000-0000-000000000000}"/>
  <bookViews>
    <workbookView xWindow="-108" yWindow="-108" windowWidth="23256" windowHeight="12456" tabRatio="901" firstSheet="7" activeTab="12"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5" i="160" l="1"/>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M13"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M14"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<sst xmlns="http://schemas.openxmlformats.org/spreadsheetml/2006/main" count="2193" uniqueCount="631">
  <si>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</si>
  <si>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</si>
  <si>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</si>
  <si>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</si>
  <si>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</si>
  <si>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</si>
  <si>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</si>
  <si>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</si>
  <si>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</si>
  <si>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</si>
  <si>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</si>
  <si>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</si>
  <si>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</si>
  <si>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</si>
  <si>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</si>
  <si>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</si>
  <si>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</si>
  <si>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</si>
  <si>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</si>
  <si>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</si>
  <si>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</si>
  <si>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</si>
  <si>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</si>
  <si>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</si>
  <si>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</si>
  <si>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</si>
  <si>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</si>
  <si>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</si>
  <si>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</si>
  <si>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</si>
  <si>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</si>
  <si>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</si>
  <si>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</si>
  <si>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</si>
  <si>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</si>
  <si>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</si>
  <si>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</si>
  <si>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</si>
  <si>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</si>
  <si>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</si>
  <si>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</si>
  <si>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</si>
  <si>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</si>
  <si>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</si>
  <si>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</si>
  <si>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</si>
  <si>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</si>
  <si>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</si>
  <si>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</si>
  <si>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</si>
  <si>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</si>
  <si>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</si>
  <si>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</si>
  <si>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</si>
  <si>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</si>
  <si>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</si>
  <si>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</si>
  <si>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</si>
  <si>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</si>
  <si>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</si>
  <si>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</si>
  <si>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</si>
  <si>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</si>
  <si>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</si>
  <si>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</si>
  <si>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</si>
  <si>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</si>
  <si>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</si>
  <si>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</si>
  <si>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</si>
  <si>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</si>
  <si>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</si>
  <si>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</si>
  <si>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</si>
  <si>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</si>
  <si>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</si>
  <si>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</si>
  <si>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</si>
  <si>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</si>
  <si>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</si>
  <si>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</si>
  <si>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</si>
  <si>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</si>
  <si>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</si>
  <si>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</si>
  <si>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</si>
  <si>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</si>
  <si>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</si>
  <si>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</si>
  <si>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</si>
  <si>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</si>
  <si>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</si>
  <si>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</si>
  <si>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</si>
  <si>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</si>
  <si>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</si>
  <si>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</si>
  <si>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</si>
  <si>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</si>
  <si>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</si>
  <si>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</si>
  <si>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</si>
  <si>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</si>
  <si>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</si>
  <si>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</si>
  <si>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</si>
  <si>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</si>
  <si>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</si>
  <si>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</si>
  <si>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</si>
  <si>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</si>
  <si>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</si>
  <si>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</si>
  <si>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</si>
  <si>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</si>
  <si>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</si>
  <si>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</si>
  <si>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</si>
  <si>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</si>
  <si>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</si>
  <si>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</si>
  <si>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</si>
  <si>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</si>
  <si>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</si>
  <si>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</si>
  <si>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</si>
  <si>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</si>
  <si>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</si>
  <si>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</si>
  <si>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</si>
  <si>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</si>
  <si>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</si>
  <si>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</si>
  <si>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</si>
  <si>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</si>
  <si>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</si>
  <si>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</si>
  <si>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</si>
  <si>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</si>
  <si>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</si>
  <si>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</si>
  <si>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</si>
  <si>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</si>
  <si>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</si>
  <si>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</si>
  <si>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</si>
  <si>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</si>
  <si>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</si>
  <si>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</si>
  <si>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</si>
  <si>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</si>
  <si>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</si>
  <si>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</si>
  <si>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</si>
  <si>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</si>
  <si>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</si>
  <si>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</si>
  <si>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</si>
  <si>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</si>
  <si>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</si>
  <si>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</si>
  <si>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</si>
  <si>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</si>
  <si>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</si>
  <si>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</si>
  <si>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</si>
  <si>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</si>
  <si>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</si>
  <si>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</si>
  <si>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</si>
  <si>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</si>
  <si>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</si>
  <si>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</si>
  <si>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</si>
  <si>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</si>
  <si>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</si>
  <si>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</si>
  <si>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</si>
  <si>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</si>
  <si>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</si>
  <si>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</si>
  <si>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</si>
  <si>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</si>
  <si>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</si>
  <si>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</si>
  <si>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</si>
  <si>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</si>
  <si>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</si>
  <si>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</si>
  <si>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</si>
  <si>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</si>
  <si>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</si>
  <si>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</si>
  <si>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</si>
  <si>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</si>
  <si>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</si>
  <si>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</si>
  <si>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</si>
  <si>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</si>
  <si>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</si>
  <si>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</si>
  <si>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</si>
  <si>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</si>
  <si>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</si>
  <si>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</si>
  <si>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</si>
  <si>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</si>
  <si>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</si>
  <si>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</si>
  <si>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</si>
  <si>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</si>
  <si>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</si>
  <si>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</si>
  <si>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</si>
  <si>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</si>
  <si>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</si>
  <si>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</si>
  <si>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</si>
  <si>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</si>
  <si>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</si>
  <si>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</si>
  <si>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</si>
  <si>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</si>
  <si>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</si>
  <si>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</si>
  <si>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</si>
  <si>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</si>
  <si>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</si>
  <si>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</si>
  <si>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</si>
  <si>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</si>
  <si>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</si>
  <si>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</si>
  <si>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</si>
  <si>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</si>
  <si>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</si>
  <si>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</si>
  <si>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</si>
  <si>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</si>
  <si>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</si>
  <si>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</si>
  <si>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</si>
  <si>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</si>
  <si>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</si>
  <si>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</si>
  <si>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</si>
  <si>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</si>
  <si>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</si>
  <si>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</si>
  <si>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</si>
  <si>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</si>
  <si>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</si>
  <si>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</si>
  <si>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</si>
  <si>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</si>
  <si>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</si>
  <si>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</si>
  <si>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</si>
  <si>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</si>
  <si>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</si>
  <si>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</si>
  <si>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</si>
  <si>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COM_PROJ~2020</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</si>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</sst>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9"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8" fillId="9" borderId="4" xfId="0" applyFont="1" applyFill="1" applyBorder="1" applyAlignment="1">
      <alignment horizontal="center" vertical="center" wrapText="1"/>
    </xf>
    <xf numFmtId="0" fontId="0" fillId="0" borderId="4" xfId="0" applyBorder="1"/>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L11" sqref="L11"/>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501</v>
      </c>
      <c r="AA6" t="s">
        <v>502</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470</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471</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503</v>
      </c>
      <c r="D11" t="s">
        <v>504</v>
      </c>
      <c r="F11" t="s">
        <v>509</v>
      </c>
      <c r="G11" t="s">
        <v>501</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509</v>
      </c>
      <c r="G15" t="s">
        <v>501</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503</v>
      </c>
      <c r="AA15" t="s">
        <v>504</v>
      </c>
      <c r="AB15" s="92" t="s">
        <v>45</v>
      </c>
      <c r="AC15" s="92" t="s">
        <v>62</v>
      </c>
      <c r="AD15" s="93" t="s">
        <v>224</v>
      </c>
      <c r="AE15" s="93" t="s">
        <v>501</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509</v>
      </c>
      <c r="G19" t="s">
        <v>501</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509</v>
      </c>
      <c r="G23" t="s">
        <v>501</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L10" sqref="L10"/>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508</v>
      </c>
      <c r="AD8" t="s">
        <v>505</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470</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471</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506</v>
      </c>
      <c r="G13" s="247" t="s">
        <v>507</v>
      </c>
      <c r="I13" t="s">
        <v>180</v>
      </c>
      <c r="J13" t="s">
        <v>508</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509</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508</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506</v>
      </c>
      <c r="AD17" s="247" t="s">
        <v>507</v>
      </c>
      <c r="AE17" s="92" t="s">
        <v>45</v>
      </c>
      <c r="AF17" s="92" t="s">
        <v>62</v>
      </c>
      <c r="AG17" s="93" t="s">
        <v>224</v>
      </c>
      <c r="AH17" t="s">
        <v>508</v>
      </c>
      <c r="AI17" s="92" t="s">
        <v>244</v>
      </c>
    </row>
    <row r="18" spans="8:35" x14ac:dyDescent="0.25">
      <c r="H18" t="s">
        <v>41</v>
      </c>
      <c r="L18" s="93"/>
      <c r="O18">
        <f>'102 Hydrogen to Jet'!C11/'102 Hydrogen to Jet'!C13</f>
        <v>7.1428571428571435E-3</v>
      </c>
      <c r="R18" s="95"/>
      <c r="W18" s="26"/>
    </row>
    <row r="19" spans="8:35" x14ac:dyDescent="0.25">
      <c r="H19" t="s">
        <v>509</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508</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509</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508</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509</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B2" zoomScale="78" workbookViewId="0">
      <selection activeCell="AD34" sqref="AD34"/>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470</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471</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526</v>
      </c>
      <c r="E12" t="s">
        <v>525</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526</v>
      </c>
      <c r="AF20" t="s">
        <v>525</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abSelected="1" topLeftCell="C12" zoomScale="89" workbookViewId="0">
      <selection activeCell="K32" sqref="K32"/>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597</v>
      </c>
      <c r="G8" t="s">
        <v>599</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598</v>
      </c>
      <c r="G9" t="s">
        <v>600</v>
      </c>
      <c r="H9" s="33" t="s">
        <v>45</v>
      </c>
      <c r="I9" s="33" t="s">
        <v>224</v>
      </c>
      <c r="R9" s="32" t="s">
        <v>34</v>
      </c>
      <c r="S9" s="32" t="s">
        <v>26</v>
      </c>
      <c r="T9" s="32" t="s">
        <v>27</v>
      </c>
      <c r="U9" s="32" t="s">
        <v>4</v>
      </c>
      <c r="V9" s="32" t="s">
        <v>37</v>
      </c>
      <c r="W9" s="32" t="s">
        <v>38</v>
      </c>
      <c r="X9" s="32" t="s">
        <v>28</v>
      </c>
      <c r="Y9" s="32" t="s">
        <v>29</v>
      </c>
    </row>
    <row r="10" spans="2:25" x14ac:dyDescent="0.25">
      <c r="E10" s="33" t="s">
        <v>249</v>
      </c>
      <c r="F10" t="s">
        <v>601</v>
      </c>
      <c r="G10" t="s">
        <v>603</v>
      </c>
      <c r="H10" s="33" t="s">
        <v>514</v>
      </c>
      <c r="I10" s="33"/>
      <c r="R10" s="110" t="s">
        <v>44</v>
      </c>
      <c r="S10" t="s">
        <v>594</v>
      </c>
      <c r="T10" t="s">
        <v>625</v>
      </c>
      <c r="U10" t="s">
        <v>45</v>
      </c>
      <c r="V10" s="110"/>
      <c r="W10" s="110" t="s">
        <v>224</v>
      </c>
    </row>
    <row r="11" spans="2:25" x14ac:dyDescent="0.25">
      <c r="E11" s="33" t="s">
        <v>249</v>
      </c>
      <c r="F11" t="s">
        <v>602</v>
      </c>
      <c r="G11" t="s">
        <v>604</v>
      </c>
      <c r="H11" s="33" t="s">
        <v>45</v>
      </c>
      <c r="I11" s="33"/>
      <c r="R11" s="110" t="s">
        <v>44</v>
      </c>
      <c r="S11" t="s">
        <v>595</v>
      </c>
      <c r="T11" t="s">
        <v>626</v>
      </c>
      <c r="U11" t="s">
        <v>45</v>
      </c>
      <c r="V11" s="110"/>
      <c r="W11" s="110" t="s">
        <v>224</v>
      </c>
    </row>
    <row r="12" spans="2:25" x14ac:dyDescent="0.25">
      <c r="R12" s="110" t="s">
        <v>44</v>
      </c>
      <c r="S12" t="s">
        <v>596</v>
      </c>
      <c r="T12" t="s">
        <v>627</v>
      </c>
      <c r="U12" t="s">
        <v>45</v>
      </c>
      <c r="V12" s="110"/>
      <c r="W12" s="110" t="s">
        <v>224</v>
      </c>
    </row>
    <row r="13" spans="2:25" x14ac:dyDescent="0.25">
      <c r="R13" s="110" t="s">
        <v>44</v>
      </c>
      <c r="S13" t="s">
        <v>610</v>
      </c>
      <c r="T13" t="s">
        <v>603</v>
      </c>
      <c r="U13" t="s">
        <v>514</v>
      </c>
      <c r="V13" s="110"/>
      <c r="W13" s="110" t="s">
        <v>224</v>
      </c>
    </row>
    <row r="14" spans="2:25" x14ac:dyDescent="0.25">
      <c r="R14" s="110" t="s">
        <v>44</v>
      </c>
      <c r="S14" t="s">
        <v>611</v>
      </c>
      <c r="T14" t="s">
        <v>628</v>
      </c>
      <c r="U14" t="s">
        <v>45</v>
      </c>
      <c r="V14" s="110"/>
      <c r="W14" s="110" t="s">
        <v>224</v>
      </c>
    </row>
    <row r="15" spans="2:25" x14ac:dyDescent="0.25">
      <c r="R15" s="110" t="s">
        <v>44</v>
      </c>
      <c r="S15" t="s">
        <v>608</v>
      </c>
      <c r="T15" t="s">
        <v>629</v>
      </c>
      <c r="U15" t="s">
        <v>45</v>
      </c>
      <c r="V15" s="110"/>
      <c r="W15" s="110" t="s">
        <v>224</v>
      </c>
    </row>
    <row r="16" spans="2:25" x14ac:dyDescent="0.25">
      <c r="H16" s="5" t="s">
        <v>13</v>
      </c>
      <c r="J16" s="5"/>
      <c r="R16" s="110" t="s">
        <v>44</v>
      </c>
      <c r="S16" t="s">
        <v>609</v>
      </c>
      <c r="T16" t="s">
        <v>630</v>
      </c>
      <c r="U16" t="s">
        <v>45</v>
      </c>
      <c r="V16" s="110"/>
      <c r="W16" s="110" t="s">
        <v>224</v>
      </c>
    </row>
    <row r="17" spans="6:20" x14ac:dyDescent="0.25">
      <c r="F17" s="3" t="s">
        <v>1</v>
      </c>
      <c r="G17" s="14" t="s">
        <v>5</v>
      </c>
      <c r="H17" s="3" t="s">
        <v>6</v>
      </c>
      <c r="I17" s="326" t="s">
        <v>605</v>
      </c>
      <c r="J17" s="30" t="s">
        <v>61</v>
      </c>
      <c r="K17" s="326" t="s">
        <v>267</v>
      </c>
      <c r="L17" s="87" t="s">
        <v>68</v>
      </c>
    </row>
    <row r="18" spans="6:20" ht="31.8" thickBot="1" x14ac:dyDescent="0.3">
      <c r="F18" s="10" t="s">
        <v>36</v>
      </c>
      <c r="G18" s="10" t="s">
        <v>32</v>
      </c>
      <c r="H18" s="10" t="s">
        <v>33</v>
      </c>
      <c r="I18" s="10" t="s">
        <v>606</v>
      </c>
      <c r="J18" s="10"/>
      <c r="K18" s="10" t="s">
        <v>607</v>
      </c>
      <c r="L18" s="89"/>
    </row>
    <row r="19" spans="6:20" ht="21.6" thickBot="1" x14ac:dyDescent="0.3">
      <c r="F19" s="11" t="s">
        <v>53</v>
      </c>
      <c r="G19" s="328"/>
      <c r="H19" s="328"/>
      <c r="I19" s="328" t="str">
        <f>$E$2</f>
        <v>Sets</v>
      </c>
      <c r="J19" s="32"/>
      <c r="K19" s="32" t="s">
        <v>617</v>
      </c>
      <c r="L19" s="90"/>
      <c r="O19" t="s">
        <v>612</v>
      </c>
      <c r="P19" t="s">
        <v>623</v>
      </c>
      <c r="S19">
        <v>41.83</v>
      </c>
      <c r="T19" t="s">
        <v>188</v>
      </c>
    </row>
    <row r="20" spans="6:20" x14ac:dyDescent="0.25">
      <c r="F20" s="327" t="s">
        <v>225</v>
      </c>
      <c r="G20" s="327" t="s">
        <v>594</v>
      </c>
      <c r="H20" s="327"/>
      <c r="I20" s="327"/>
      <c r="L20">
        <v>2030</v>
      </c>
    </row>
    <row r="21" spans="6:20" x14ac:dyDescent="0.25">
      <c r="F21" s="111" t="s">
        <v>227</v>
      </c>
      <c r="G21" t="s">
        <v>595</v>
      </c>
      <c r="L21">
        <v>2030</v>
      </c>
      <c r="N21">
        <v>2030</v>
      </c>
      <c r="O21">
        <v>70</v>
      </c>
      <c r="P21" s="111" t="s">
        <v>616</v>
      </c>
      <c r="S21">
        <f>S19/1000000000</f>
        <v>4.1829999999999998E-8</v>
      </c>
      <c r="T21" t="s">
        <v>614</v>
      </c>
    </row>
    <row r="22" spans="6:20" x14ac:dyDescent="0.25">
      <c r="F22" s="111" t="s">
        <v>228</v>
      </c>
      <c r="G22" t="s">
        <v>596</v>
      </c>
      <c r="L22">
        <v>2030</v>
      </c>
      <c r="N22">
        <v>2040</v>
      </c>
      <c r="O22">
        <v>150</v>
      </c>
    </row>
    <row r="23" spans="6:20" x14ac:dyDescent="0.25">
      <c r="F23" t="s">
        <v>597</v>
      </c>
      <c r="G23" t="s">
        <v>608</v>
      </c>
      <c r="L23">
        <v>2030</v>
      </c>
      <c r="N23">
        <v>2050</v>
      </c>
      <c r="O23">
        <v>500</v>
      </c>
      <c r="S23">
        <f>S21*1000</f>
        <v>4.1829999999999998E-5</v>
      </c>
      <c r="T23" t="s">
        <v>615</v>
      </c>
    </row>
    <row r="24" spans="6:20" x14ac:dyDescent="0.25">
      <c r="F24" t="s">
        <v>598</v>
      </c>
      <c r="G24" t="s">
        <v>609</v>
      </c>
      <c r="L24">
        <v>2030</v>
      </c>
    </row>
    <row r="25" spans="6:20" x14ac:dyDescent="0.25">
      <c r="F25" t="s">
        <v>601</v>
      </c>
      <c r="H25" t="s">
        <v>610</v>
      </c>
      <c r="J25">
        <v>2030</v>
      </c>
      <c r="K25">
        <f>O21/1000</f>
        <v>7.0000000000000007E-2</v>
      </c>
      <c r="L25">
        <v>2030</v>
      </c>
    </row>
    <row r="26" spans="6:20" x14ac:dyDescent="0.25">
      <c r="F26" t="s">
        <v>601</v>
      </c>
      <c r="H26" t="s">
        <v>610</v>
      </c>
      <c r="J26">
        <v>2040</v>
      </c>
      <c r="K26">
        <f>O22/1000</f>
        <v>0.15</v>
      </c>
    </row>
    <row r="27" spans="6:20" x14ac:dyDescent="0.25">
      <c r="F27" t="s">
        <v>601</v>
      </c>
      <c r="H27" t="s">
        <v>610</v>
      </c>
      <c r="J27">
        <v>2050</v>
      </c>
      <c r="K27">
        <f>O23/1000</f>
        <v>0.5</v>
      </c>
    </row>
    <row r="28" spans="6:20" x14ac:dyDescent="0.25">
      <c r="F28" t="s">
        <v>601</v>
      </c>
      <c r="H28" t="s">
        <v>610</v>
      </c>
      <c r="J28">
        <v>0</v>
      </c>
      <c r="K28">
        <v>3</v>
      </c>
    </row>
    <row r="29" spans="6:20" x14ac:dyDescent="0.25">
      <c r="F29" t="s">
        <v>602</v>
      </c>
      <c r="H29" t="s">
        <v>611</v>
      </c>
      <c r="K29">
        <v>11.7</v>
      </c>
      <c r="L29">
        <v>2030</v>
      </c>
      <c r="O29" t="s">
        <v>613</v>
      </c>
      <c r="P29" s="329" t="s">
        <v>618</v>
      </c>
    </row>
    <row r="30" spans="6:20" ht="14.4" x14ac:dyDescent="0.25">
      <c r="P30" s="330"/>
    </row>
    <row r="31" spans="6:20" x14ac:dyDescent="0.25">
      <c r="Q31">
        <v>90</v>
      </c>
      <c r="R31" s="111" t="s">
        <v>619</v>
      </c>
      <c r="S31" s="111" t="s">
        <v>621</v>
      </c>
    </row>
    <row r="33" spans="17:18" x14ac:dyDescent="0.25">
      <c r="Q33">
        <f>Q31/0.000001</f>
        <v>90000000</v>
      </c>
      <c r="R33" s="111" t="s">
        <v>620</v>
      </c>
    </row>
    <row r="35" spans="17:18" x14ac:dyDescent="0.25">
      <c r="Q35">
        <f>Q33*0.13/1000000</f>
        <v>11.7</v>
      </c>
      <c r="R35" s="111" t="s">
        <v>622</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zoomScale="93" workbookViewId="0">
      <selection activeCell="H20" sqref="H20"/>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262</v>
      </c>
      <c r="I8" s="14" t="s">
        <v>263</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264</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264</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265</v>
      </c>
      <c r="D16" s="14" t="s">
        <v>61</v>
      </c>
      <c r="E16" s="14" t="s">
        <v>266</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267</v>
      </c>
      <c r="D19">
        <v>2030</v>
      </c>
      <c r="E19">
        <v>1000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5" t="s">
        <v>72</v>
      </c>
      <c r="D3" s="336"/>
      <c r="E3" s="336"/>
      <c r="F3" s="336"/>
      <c r="G3" s="336"/>
      <c r="H3" s="336"/>
      <c r="I3" s="336"/>
      <c r="J3" s="336"/>
      <c r="K3" s="336"/>
      <c r="L3" s="336"/>
    </row>
    <row r="4" spans="1:13" ht="13.2" customHeight="1" x14ac:dyDescent="0.25">
      <c r="A4" s="37"/>
      <c r="B4" s="39"/>
      <c r="C4" s="40">
        <v>2020</v>
      </c>
      <c r="D4" s="40">
        <v>2030</v>
      </c>
      <c r="E4" s="40">
        <v>2040</v>
      </c>
      <c r="F4" s="40">
        <v>2050</v>
      </c>
      <c r="G4" s="337" t="s">
        <v>73</v>
      </c>
      <c r="H4" s="337"/>
      <c r="I4" s="337" t="s">
        <v>74</v>
      </c>
      <c r="J4" s="337"/>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4"/>
      <c r="E44" s="334"/>
      <c r="F44" s="334"/>
      <c r="G44" s="334"/>
      <c r="H44" s="334"/>
      <c r="I44" s="334"/>
      <c r="J44" s="334"/>
      <c r="K44" s="334"/>
      <c r="L44" s="332"/>
      <c r="M44" s="332"/>
    </row>
    <row r="45" spans="1:14" x14ac:dyDescent="0.25">
      <c r="A45" s="71"/>
      <c r="B45" s="332"/>
      <c r="C45" s="334"/>
      <c r="D45" s="334"/>
      <c r="E45" s="334"/>
      <c r="F45" s="334"/>
      <c r="G45" s="334"/>
      <c r="H45" s="334"/>
      <c r="I45" s="334"/>
      <c r="J45" s="334"/>
      <c r="K45" s="70"/>
      <c r="L45" s="332"/>
      <c r="M45" s="332"/>
    </row>
    <row r="46" spans="1:14" x14ac:dyDescent="0.25">
      <c r="A46" s="70"/>
      <c r="C46" s="332"/>
      <c r="D46" s="334"/>
      <c r="E46" s="334"/>
      <c r="F46" s="334"/>
      <c r="G46" s="334"/>
      <c r="H46" s="334"/>
      <c r="I46" s="334"/>
      <c r="J46" s="334"/>
      <c r="K46" s="334"/>
      <c r="L46" s="332"/>
      <c r="M46" s="332"/>
    </row>
    <row r="47" spans="1:14" x14ac:dyDescent="0.25">
      <c r="A47" s="70"/>
      <c r="B47" s="332"/>
      <c r="C47" s="334"/>
      <c r="D47" s="334"/>
      <c r="E47" s="334"/>
      <c r="F47" s="334"/>
      <c r="G47" s="334"/>
      <c r="H47" s="334"/>
      <c r="I47" s="334"/>
      <c r="J47" s="334"/>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3" t="s">
        <v>124</v>
      </c>
      <c r="B50" s="333"/>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C44:K44"/>
    <mergeCell ref="L44:M44"/>
    <mergeCell ref="C3:L3"/>
    <mergeCell ref="G4:H4"/>
    <mergeCell ref="I4:J4"/>
    <mergeCell ref="A43:I43"/>
    <mergeCell ref="L43:M43"/>
    <mergeCell ref="L48:M48"/>
    <mergeCell ref="L49:M49"/>
    <mergeCell ref="A50:B50"/>
    <mergeCell ref="L50:M50"/>
    <mergeCell ref="B45:J45"/>
    <mergeCell ref="L45:M45"/>
    <mergeCell ref="C46:K46"/>
    <mergeCell ref="L46:M46"/>
    <mergeCell ref="B47:J47"/>
    <mergeCell ref="L47:M47"/>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5" t="s">
        <v>291</v>
      </c>
      <c r="F3" s="336"/>
      <c r="G3" s="336"/>
      <c r="H3" s="336"/>
      <c r="I3" s="336"/>
      <c r="J3" s="336"/>
      <c r="K3" s="336"/>
      <c r="L3" s="336"/>
      <c r="M3" s="336"/>
      <c r="N3" s="336"/>
    </row>
    <row r="4" spans="3:15" x14ac:dyDescent="0.25">
      <c r="C4" s="37"/>
      <c r="D4" s="39"/>
      <c r="E4" s="40">
        <v>2020</v>
      </c>
      <c r="F4" s="40">
        <v>2030</v>
      </c>
      <c r="G4" s="40">
        <v>2040</v>
      </c>
      <c r="H4" s="40">
        <v>2050</v>
      </c>
      <c r="I4" s="337" t="s">
        <v>73</v>
      </c>
      <c r="J4" s="337"/>
      <c r="K4" s="337" t="s">
        <v>74</v>
      </c>
      <c r="L4" s="337"/>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279</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283</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4"/>
      <c r="G44" s="334"/>
      <c r="H44" s="334"/>
      <c r="I44" s="334"/>
      <c r="J44" s="334"/>
      <c r="K44" s="334"/>
      <c r="L44" s="334"/>
      <c r="M44" s="334"/>
      <c r="N44" s="332"/>
      <c r="O44" s="332"/>
    </row>
    <row r="45" spans="3:15" x14ac:dyDescent="0.25">
      <c r="C45" s="71"/>
      <c r="D45" s="332"/>
      <c r="E45" s="334"/>
      <c r="F45" s="334"/>
      <c r="G45" s="334"/>
      <c r="H45" s="334"/>
      <c r="I45" s="334"/>
      <c r="J45" s="334"/>
      <c r="K45" s="334"/>
      <c r="L45" s="334"/>
      <c r="M45" s="70"/>
      <c r="N45" s="332"/>
      <c r="O45" s="332"/>
    </row>
    <row r="46" spans="3:15" x14ac:dyDescent="0.25">
      <c r="C46" s="70"/>
      <c r="E46" s="332"/>
      <c r="F46" s="334"/>
      <c r="G46" s="334"/>
      <c r="H46" s="334"/>
      <c r="I46" s="334"/>
      <c r="J46" s="334"/>
      <c r="K46" s="334"/>
      <c r="L46" s="334"/>
      <c r="M46" s="334"/>
      <c r="N46" s="332"/>
      <c r="O46" s="332"/>
    </row>
    <row r="47" spans="3:15" x14ac:dyDescent="0.25">
      <c r="C47" s="70"/>
      <c r="D47" s="332"/>
      <c r="E47" s="334"/>
      <c r="F47" s="334"/>
      <c r="G47" s="334"/>
      <c r="H47" s="334"/>
      <c r="I47" s="334"/>
      <c r="J47" s="334"/>
      <c r="K47" s="334"/>
      <c r="L47" s="334"/>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3" t="s">
        <v>124</v>
      </c>
      <c r="D50" s="333"/>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292</v>
      </c>
      <c r="E53" s="79"/>
      <c r="F53" s="79"/>
      <c r="G53" s="79"/>
      <c r="H53" s="79"/>
      <c r="I53" s="79"/>
      <c r="J53" s="79"/>
      <c r="K53" s="79"/>
      <c r="L53" s="79"/>
      <c r="M53" s="79"/>
      <c r="N53" s="79"/>
      <c r="O53" s="79"/>
    </row>
    <row r="54" spans="3:15" x14ac:dyDescent="0.25">
      <c r="C54" s="74" t="s">
        <v>128</v>
      </c>
      <c r="D54" s="75" t="s">
        <v>293</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294</v>
      </c>
      <c r="E56" s="75"/>
      <c r="F56" s="75"/>
      <c r="G56" s="75"/>
      <c r="H56" s="75"/>
      <c r="I56" s="75"/>
      <c r="J56" s="75"/>
      <c r="K56" s="75"/>
      <c r="L56" s="75"/>
      <c r="M56" s="75"/>
      <c r="N56" s="75"/>
      <c r="O56" s="75"/>
    </row>
    <row r="57" spans="3:15" x14ac:dyDescent="0.25">
      <c r="C57" s="74" t="s">
        <v>132</v>
      </c>
      <c r="D57" s="80" t="s">
        <v>295</v>
      </c>
      <c r="E57" s="80"/>
      <c r="F57" s="80"/>
      <c r="G57" s="80"/>
      <c r="H57" s="80"/>
      <c r="I57" s="80"/>
      <c r="J57" s="80"/>
      <c r="K57" s="80"/>
      <c r="L57" s="80"/>
      <c r="M57" s="80"/>
      <c r="N57" s="80"/>
      <c r="O57" s="80"/>
    </row>
    <row r="58" spans="3:15" x14ac:dyDescent="0.25">
      <c r="C58" s="74" t="s">
        <v>121</v>
      </c>
      <c r="D58" s="80" t="s">
        <v>296</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297</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E44:M44"/>
    <mergeCell ref="N44:O44"/>
    <mergeCell ref="E3:N3"/>
    <mergeCell ref="I4:J4"/>
    <mergeCell ref="K4:L4"/>
    <mergeCell ref="C43:K43"/>
    <mergeCell ref="N43:O43"/>
    <mergeCell ref="N48:O48"/>
    <mergeCell ref="N49:O49"/>
    <mergeCell ref="C50:D50"/>
    <mergeCell ref="N50:O50"/>
    <mergeCell ref="D45:L45"/>
    <mergeCell ref="N45:O45"/>
    <mergeCell ref="E46:M46"/>
    <mergeCell ref="N46:O46"/>
    <mergeCell ref="D47:L47"/>
    <mergeCell ref="N47:O47"/>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5" t="s">
        <v>270</v>
      </c>
      <c r="E2" s="336"/>
      <c r="F2" s="336"/>
      <c r="G2" s="336"/>
      <c r="H2" s="336"/>
      <c r="I2" s="336"/>
      <c r="J2" s="336"/>
      <c r="K2" s="336"/>
      <c r="L2" s="336"/>
      <c r="M2" s="336"/>
    </row>
    <row r="3" spans="2:14" x14ac:dyDescent="0.25">
      <c r="B3" s="37"/>
      <c r="C3" s="39"/>
      <c r="D3" s="40">
        <v>2020</v>
      </c>
      <c r="E3" s="40">
        <v>2030</v>
      </c>
      <c r="F3" s="40">
        <v>2040</v>
      </c>
      <c r="G3" s="40">
        <v>2050</v>
      </c>
      <c r="H3" s="337" t="s">
        <v>73</v>
      </c>
      <c r="I3" s="337"/>
      <c r="J3" s="337" t="s">
        <v>74</v>
      </c>
      <c r="K3" s="337"/>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271</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272</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273</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274</v>
      </c>
      <c r="M15" s="41" t="s">
        <v>89</v>
      </c>
      <c r="N15" s="50"/>
    </row>
    <row r="16" spans="2:14" x14ac:dyDescent="0.25">
      <c r="B16" s="37"/>
      <c r="C16" s="39" t="s">
        <v>275</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276</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277</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278</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279</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280</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281</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282</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283</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4"/>
      <c r="F42" s="334"/>
      <c r="G42" s="334"/>
      <c r="H42" s="334"/>
      <c r="I42" s="334"/>
      <c r="J42" s="334"/>
      <c r="K42" s="334"/>
      <c r="L42" s="334"/>
      <c r="M42" s="332"/>
      <c r="N42" s="332"/>
    </row>
    <row r="43" spans="2:14" x14ac:dyDescent="0.25">
      <c r="B43" s="71"/>
      <c r="C43" s="332"/>
      <c r="D43" s="334"/>
      <c r="E43" s="334"/>
      <c r="F43" s="334"/>
      <c r="G43" s="334"/>
      <c r="H43" s="334"/>
      <c r="I43" s="334"/>
      <c r="J43" s="334"/>
      <c r="K43" s="334"/>
      <c r="L43" s="70"/>
      <c r="M43" s="332"/>
      <c r="N43" s="332"/>
    </row>
    <row r="44" spans="2:14" x14ac:dyDescent="0.25">
      <c r="B44" s="70"/>
      <c r="D44" s="332"/>
      <c r="E44" s="334"/>
      <c r="F44" s="334"/>
      <c r="G44" s="334"/>
      <c r="H44" s="334"/>
      <c r="I44" s="334"/>
      <c r="J44" s="334"/>
      <c r="K44" s="334"/>
      <c r="L44" s="334"/>
      <c r="M44" s="332"/>
      <c r="N44" s="332"/>
    </row>
    <row r="45" spans="2:14" x14ac:dyDescent="0.25">
      <c r="B45" s="70"/>
      <c r="C45" s="332"/>
      <c r="D45" s="334"/>
      <c r="E45" s="334"/>
      <c r="F45" s="334"/>
      <c r="G45" s="334"/>
      <c r="H45" s="334"/>
      <c r="I45" s="334"/>
      <c r="J45" s="334"/>
      <c r="K45" s="334"/>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3" t="s">
        <v>124</v>
      </c>
      <c r="C48" s="333"/>
      <c r="D48" s="66"/>
      <c r="E48" s="66"/>
      <c r="F48" s="66"/>
      <c r="G48" s="66"/>
      <c r="H48" s="66"/>
      <c r="I48" s="66"/>
      <c r="J48" s="66"/>
      <c r="K48" s="66"/>
      <c r="L48" s="70"/>
      <c r="M48" s="332"/>
      <c r="N48" s="332"/>
    </row>
    <row r="49" spans="2:14" x14ac:dyDescent="0.25">
      <c r="B49" s="74" t="s">
        <v>93</v>
      </c>
      <c r="C49" s="75" t="s">
        <v>284</v>
      </c>
      <c r="D49" s="76"/>
      <c r="E49" s="76"/>
      <c r="F49" s="76"/>
      <c r="G49" s="76"/>
      <c r="H49" s="76"/>
      <c r="I49" s="76"/>
      <c r="J49" s="76"/>
      <c r="K49" s="76"/>
      <c r="L49" s="77"/>
      <c r="M49" s="77"/>
      <c r="N49" s="77"/>
    </row>
    <row r="50" spans="2:14" x14ac:dyDescent="0.25">
      <c r="B50" s="74" t="s">
        <v>88</v>
      </c>
      <c r="C50" s="75" t="s">
        <v>285</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286</v>
      </c>
      <c r="E52" s="76"/>
      <c r="F52" s="76"/>
      <c r="G52" s="76"/>
      <c r="H52" s="76"/>
      <c r="I52" s="76"/>
      <c r="J52" s="76"/>
      <c r="K52" s="76"/>
      <c r="L52" s="76"/>
      <c r="M52" s="77"/>
      <c r="N52" s="77"/>
    </row>
    <row r="53" spans="2:14" x14ac:dyDescent="0.25">
      <c r="B53" s="74" t="s">
        <v>58</v>
      </c>
      <c r="C53" s="75" t="s">
        <v>287</v>
      </c>
      <c r="D53" s="75"/>
      <c r="E53" s="75"/>
      <c r="F53" s="75"/>
      <c r="G53" s="75"/>
      <c r="H53" s="75"/>
      <c r="I53" s="75"/>
      <c r="J53" s="75"/>
      <c r="K53" s="75"/>
      <c r="L53" s="70"/>
      <c r="M53" s="80"/>
      <c r="N53" s="80"/>
    </row>
    <row r="54" spans="2:14" x14ac:dyDescent="0.25">
      <c r="B54" s="74" t="s">
        <v>110</v>
      </c>
      <c r="C54" s="75" t="s">
        <v>288</v>
      </c>
      <c r="D54" s="75"/>
      <c r="E54" s="75"/>
      <c r="F54" s="75"/>
      <c r="G54" s="75"/>
      <c r="H54" s="75"/>
      <c r="I54" s="75"/>
      <c r="J54" s="75"/>
      <c r="K54" s="75"/>
      <c r="L54" s="75"/>
      <c r="M54" s="75"/>
      <c r="N54" s="75"/>
    </row>
    <row r="55" spans="2:14" x14ac:dyDescent="0.25">
      <c r="B55" s="74" t="s">
        <v>132</v>
      </c>
      <c r="C55" s="80" t="s">
        <v>289</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290</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D42:L42"/>
    <mergeCell ref="M42:N42"/>
    <mergeCell ref="D2:M2"/>
    <mergeCell ref="H3:I3"/>
    <mergeCell ref="J3:K3"/>
    <mergeCell ref="B41:J41"/>
    <mergeCell ref="M41:N41"/>
    <mergeCell ref="M46:N46"/>
    <mergeCell ref="M47:N47"/>
    <mergeCell ref="B48:C48"/>
    <mergeCell ref="M48:N48"/>
    <mergeCell ref="C43:K43"/>
    <mergeCell ref="M43:N43"/>
    <mergeCell ref="D44:L44"/>
    <mergeCell ref="M44:N44"/>
    <mergeCell ref="C45:K45"/>
    <mergeCell ref="M45:N45"/>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topLeftCell="A15"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369</v>
      </c>
      <c r="D3" s="338"/>
      <c r="E3" s="338"/>
      <c r="F3" s="338"/>
      <c r="G3" s="338"/>
      <c r="H3" s="338"/>
      <c r="I3" s="338"/>
      <c r="J3" s="338"/>
      <c r="K3" s="338"/>
      <c r="L3" s="338"/>
    </row>
    <row r="4" spans="2:18" ht="13.8" thickBot="1" x14ac:dyDescent="0.3">
      <c r="B4" s="153" t="s">
        <v>300</v>
      </c>
      <c r="C4" s="154">
        <v>2020</v>
      </c>
      <c r="D4" s="154">
        <v>2030</v>
      </c>
      <c r="E4" s="154">
        <v>2040</v>
      </c>
      <c r="F4" s="154">
        <v>2050</v>
      </c>
      <c r="G4" s="155">
        <v>2020</v>
      </c>
      <c r="H4" s="155">
        <v>2020</v>
      </c>
      <c r="I4" s="155">
        <v>2050</v>
      </c>
      <c r="J4" s="155">
        <v>2050</v>
      </c>
      <c r="K4" s="156" t="s">
        <v>75</v>
      </c>
      <c r="L4" s="156" t="s">
        <v>76</v>
      </c>
    </row>
    <row r="5" spans="2:18" ht="13.8" thickBot="1" x14ac:dyDescent="0.3">
      <c r="B5" s="150" t="s">
        <v>301</v>
      </c>
      <c r="C5" s="155" t="s">
        <v>302</v>
      </c>
      <c r="D5" s="155" t="s">
        <v>302</v>
      </c>
      <c r="E5" s="155" t="s">
        <v>302</v>
      </c>
      <c r="F5" s="155" t="s">
        <v>302</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370</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371</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372</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373</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374</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375</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376</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377</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378</v>
      </c>
      <c r="C19" s="165">
        <v>0.05</v>
      </c>
      <c r="D19" s="165">
        <v>0.03</v>
      </c>
      <c r="E19" s="165">
        <v>0.03</v>
      </c>
      <c r="F19" s="165">
        <v>0.02</v>
      </c>
      <c r="G19" s="165">
        <v>0.02</v>
      </c>
      <c r="H19" s="165">
        <v>0.08</v>
      </c>
      <c r="I19" s="165">
        <v>0.02</v>
      </c>
      <c r="J19" s="165">
        <v>0.04</v>
      </c>
      <c r="K19" s="160"/>
      <c r="L19" s="160" t="s">
        <v>192</v>
      </c>
    </row>
    <row r="20" spans="2:13" ht="13.8" thickBot="1" x14ac:dyDescent="0.3">
      <c r="B20" s="162" t="s">
        <v>310</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311</v>
      </c>
      <c r="C22" s="164">
        <v>30</v>
      </c>
      <c r="D22" s="164">
        <v>30</v>
      </c>
      <c r="E22" s="164">
        <v>30</v>
      </c>
      <c r="F22" s="164">
        <v>30</v>
      </c>
      <c r="G22" s="164"/>
      <c r="H22" s="164"/>
      <c r="I22" s="164"/>
      <c r="J22" s="164"/>
      <c r="K22" s="160"/>
      <c r="L22" s="160"/>
      <c r="M22" s="102"/>
    </row>
    <row r="23" spans="2:13" ht="15" thickBot="1" x14ac:dyDescent="0.35">
      <c r="B23" s="162" t="s">
        <v>312</v>
      </c>
      <c r="C23" s="164">
        <v>2</v>
      </c>
      <c r="D23" s="164">
        <v>2</v>
      </c>
      <c r="E23" s="164">
        <v>2</v>
      </c>
      <c r="F23" s="164">
        <v>2</v>
      </c>
      <c r="G23" s="164"/>
      <c r="H23" s="164"/>
      <c r="I23" s="164"/>
      <c r="J23" s="164"/>
      <c r="K23" s="160"/>
      <c r="L23" s="160"/>
      <c r="M23" s="102"/>
    </row>
    <row r="24" spans="2:13" ht="13.8" thickBot="1" x14ac:dyDescent="0.3">
      <c r="B24" s="161" t="s">
        <v>321</v>
      </c>
      <c r="C24" s="164"/>
      <c r="D24" s="164"/>
      <c r="E24" s="164"/>
      <c r="F24" s="164"/>
      <c r="G24" s="164"/>
      <c r="H24" s="164"/>
      <c r="I24" s="164"/>
      <c r="J24" s="164"/>
      <c r="K24" s="160"/>
      <c r="L24" s="160"/>
    </row>
    <row r="25" spans="2:13" ht="15" thickBot="1" x14ac:dyDescent="0.35">
      <c r="B25" s="162" t="s">
        <v>379</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380</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381</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382</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383</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384</v>
      </c>
      <c r="C30" s="164" t="s">
        <v>197</v>
      </c>
      <c r="D30" s="164" t="s">
        <v>197</v>
      </c>
      <c r="E30" s="164" t="s">
        <v>197</v>
      </c>
      <c r="F30" s="164" t="s">
        <v>197</v>
      </c>
      <c r="G30" s="166">
        <v>0</v>
      </c>
      <c r="H30" s="166">
        <v>0</v>
      </c>
      <c r="I30" s="166">
        <v>0</v>
      </c>
      <c r="J30" s="166">
        <v>0</v>
      </c>
      <c r="K30" s="160">
        <v>0</v>
      </c>
      <c r="L30" s="160"/>
    </row>
    <row r="31" spans="2:13" ht="13.8" thickBot="1" x14ac:dyDescent="0.3">
      <c r="B31" s="161" t="s">
        <v>334</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385</v>
      </c>
      <c r="C33" s="164">
        <v>18.899999999999999</v>
      </c>
      <c r="D33" s="164">
        <v>18.899999999999999</v>
      </c>
      <c r="E33" s="164">
        <v>18.899999999999999</v>
      </c>
      <c r="F33" s="164">
        <v>18.899999999999999</v>
      </c>
      <c r="G33" s="166"/>
      <c r="H33" s="166"/>
      <c r="I33" s="166"/>
      <c r="J33" s="166"/>
      <c r="K33" s="160"/>
      <c r="L33" s="160"/>
      <c r="M33">
        <v>5.25</v>
      </c>
      <c r="N33" t="s">
        <v>624</v>
      </c>
    </row>
    <row r="34" spans="2:14" ht="13.8" thickBot="1" x14ac:dyDescent="0.3">
      <c r="B34" s="162" t="s">
        <v>386</v>
      </c>
      <c r="C34" s="164">
        <v>626</v>
      </c>
      <c r="D34" s="164">
        <v>626</v>
      </c>
      <c r="E34" s="164">
        <v>626</v>
      </c>
      <c r="F34" s="164">
        <v>626</v>
      </c>
      <c r="G34" s="166"/>
      <c r="H34" s="166"/>
      <c r="I34" s="166"/>
      <c r="J34" s="166"/>
      <c r="K34" s="160"/>
      <c r="L34" s="160"/>
    </row>
    <row r="35" spans="2:14" ht="13.8" thickBot="1" x14ac:dyDescent="0.3">
      <c r="B35" s="162" t="s">
        <v>387</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388</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389</v>
      </c>
      <c r="C37" s="168">
        <v>0.1</v>
      </c>
      <c r="D37" s="168">
        <v>0.1</v>
      </c>
      <c r="E37" s="168">
        <v>0.1</v>
      </c>
      <c r="F37" s="168">
        <v>0.1</v>
      </c>
      <c r="G37" s="168">
        <v>0.05</v>
      </c>
      <c r="H37" s="168">
        <v>0.2</v>
      </c>
      <c r="I37" s="168">
        <v>0.05</v>
      </c>
      <c r="J37" s="168">
        <v>0.2</v>
      </c>
      <c r="K37" s="160"/>
      <c r="L37" s="160" t="s">
        <v>192</v>
      </c>
      <c r="M37" s="102"/>
    </row>
    <row r="38" spans="2:14" ht="13.8" thickBot="1" x14ac:dyDescent="0.3">
      <c r="B38" s="162" t="s">
        <v>390</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391</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topLeftCell="A3" zoomScale="73" workbookViewId="0">
      <selection activeCell="S12" sqref="S12"/>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392</v>
      </c>
      <c r="D2" s="340"/>
      <c r="E2" s="340"/>
      <c r="F2" s="340"/>
      <c r="G2" s="340"/>
      <c r="H2" s="340"/>
      <c r="I2" s="340"/>
      <c r="J2" s="340"/>
      <c r="K2" s="340"/>
      <c r="L2" s="340"/>
      <c r="M2" s="340"/>
    </row>
    <row r="3" spans="2:22" ht="13.8" thickBot="1" x14ac:dyDescent="0.3">
      <c r="B3" s="153" t="s">
        <v>300</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301</v>
      </c>
      <c r="C4" s="155" t="s">
        <v>302</v>
      </c>
      <c r="D4" s="155" t="s">
        <v>302</v>
      </c>
      <c r="E4" s="155" t="s">
        <v>302</v>
      </c>
      <c r="F4" s="155" t="s">
        <v>302</v>
      </c>
      <c r="G4" s="155" t="s">
        <v>302</v>
      </c>
      <c r="H4" s="195" t="s">
        <v>78</v>
      </c>
      <c r="I4" s="195" t="s">
        <v>79</v>
      </c>
      <c r="J4" s="195" t="s">
        <v>78</v>
      </c>
      <c r="K4" s="195" t="s">
        <v>79</v>
      </c>
      <c r="L4" s="157" t="s">
        <v>116</v>
      </c>
      <c r="M4" s="157" t="s">
        <v>116</v>
      </c>
    </row>
    <row r="5" spans="2:22" ht="13.8" thickBot="1" x14ac:dyDescent="0.3">
      <c r="B5" s="158" t="s">
        <v>305</v>
      </c>
      <c r="C5" s="159"/>
      <c r="D5" s="159"/>
      <c r="E5" s="159"/>
      <c r="F5" s="159"/>
      <c r="G5" s="159"/>
      <c r="H5" s="159"/>
      <c r="I5" s="159"/>
      <c r="J5" s="159"/>
      <c r="K5" s="159"/>
      <c r="L5" s="160"/>
      <c r="M5" s="160"/>
      <c r="Q5">
        <v>6.11</v>
      </c>
      <c r="R5" t="s">
        <v>516</v>
      </c>
      <c r="U5">
        <v>1</v>
      </c>
      <c r="V5" t="s">
        <v>517</v>
      </c>
    </row>
    <row r="6" spans="2:22" ht="13.8" thickBot="1" x14ac:dyDescent="0.3">
      <c r="B6" s="161" t="s">
        <v>77</v>
      </c>
      <c r="C6" s="159"/>
      <c r="D6" s="159"/>
      <c r="E6" s="159"/>
      <c r="F6" s="159"/>
      <c r="G6" s="159"/>
      <c r="H6" s="159"/>
      <c r="I6" s="159"/>
      <c r="J6" s="159"/>
      <c r="K6" s="159"/>
      <c r="L6" s="160"/>
      <c r="M6" s="160"/>
      <c r="U6">
        <v>3.5999999999999998E-6</v>
      </c>
      <c r="V6" t="s">
        <v>518</v>
      </c>
    </row>
    <row r="7" spans="2:22" ht="13.8" thickBot="1" x14ac:dyDescent="0.3">
      <c r="B7" s="162" t="s">
        <v>393</v>
      </c>
      <c r="C7" s="164">
        <v>300</v>
      </c>
      <c r="D7" s="164">
        <v>300</v>
      </c>
      <c r="E7" s="164">
        <v>600</v>
      </c>
      <c r="F7" s="164">
        <v>900</v>
      </c>
      <c r="G7" s="164">
        <v>1200</v>
      </c>
      <c r="H7" s="165"/>
      <c r="I7" s="166"/>
      <c r="J7" s="166"/>
      <c r="K7" s="166"/>
      <c r="L7" s="167" t="s">
        <v>93</v>
      </c>
      <c r="M7" s="160">
        <v>3</v>
      </c>
    </row>
    <row r="8" spans="2:22" ht="13.8" thickBot="1" x14ac:dyDescent="0.3">
      <c r="B8" s="162" t="s">
        <v>394</v>
      </c>
      <c r="C8" s="164">
        <v>69</v>
      </c>
      <c r="D8" s="164">
        <v>69</v>
      </c>
      <c r="E8" s="164">
        <v>138</v>
      </c>
      <c r="F8" s="164">
        <v>207</v>
      </c>
      <c r="G8" s="164">
        <v>276</v>
      </c>
      <c r="H8" s="165"/>
      <c r="I8" s="166"/>
      <c r="J8" s="166"/>
      <c r="K8" s="166"/>
      <c r="L8" s="167"/>
      <c r="M8" s="160"/>
      <c r="Q8">
        <f>Q5*U6</f>
        <v>2.1996000000000001E-5</v>
      </c>
      <c r="R8" t="s">
        <v>515</v>
      </c>
    </row>
    <row r="9" spans="2:22" ht="13.8" thickBot="1" x14ac:dyDescent="0.3">
      <c r="B9" s="161" t="s">
        <v>163</v>
      </c>
      <c r="C9" s="164"/>
      <c r="D9" s="164"/>
      <c r="E9" s="164"/>
      <c r="F9" s="164"/>
      <c r="G9" s="164"/>
      <c r="H9" s="164"/>
      <c r="I9" s="164"/>
      <c r="J9" s="164"/>
      <c r="K9" s="164"/>
      <c r="L9" s="160"/>
      <c r="M9" s="160"/>
    </row>
    <row r="10" spans="2:22" ht="13.8" thickBot="1" x14ac:dyDescent="0.3">
      <c r="B10" s="196" t="s">
        <v>395</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396</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397</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398</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399</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400</v>
      </c>
      <c r="C16" s="198">
        <v>0.78</v>
      </c>
      <c r="D16" s="198">
        <v>0.78</v>
      </c>
      <c r="E16" s="198">
        <v>0.78</v>
      </c>
      <c r="F16" s="198">
        <v>0.78</v>
      </c>
      <c r="G16" s="198">
        <v>0.78</v>
      </c>
      <c r="H16" s="165">
        <v>1</v>
      </c>
      <c r="I16" s="165">
        <v>1.1000000000000001</v>
      </c>
      <c r="J16" s="165">
        <v>1</v>
      </c>
      <c r="K16" s="165">
        <v>1.1000000000000001</v>
      </c>
      <c r="L16" s="199" t="s">
        <v>132</v>
      </c>
      <c r="M16" s="160"/>
      <c r="P16" t="s">
        <v>513</v>
      </c>
    </row>
    <row r="17" spans="2:13" ht="13.8" thickBot="1" x14ac:dyDescent="0.3">
      <c r="B17" s="196" t="s">
        <v>401</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402</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403</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404</v>
      </c>
      <c r="C20" s="175">
        <v>5</v>
      </c>
      <c r="D20" s="175">
        <v>4</v>
      </c>
      <c r="E20" s="175">
        <v>3</v>
      </c>
      <c r="F20" s="175">
        <v>3</v>
      </c>
      <c r="G20" s="175">
        <v>2</v>
      </c>
      <c r="H20" s="165"/>
      <c r="I20" s="165"/>
      <c r="J20" s="165"/>
      <c r="K20" s="165"/>
      <c r="L20" s="175"/>
      <c r="M20" s="160"/>
    </row>
    <row r="21" spans="2:13" ht="13.8" thickBot="1" x14ac:dyDescent="0.3">
      <c r="B21" s="162" t="s">
        <v>310</v>
      </c>
      <c r="C21" s="175">
        <v>3</v>
      </c>
      <c r="D21" s="175">
        <v>3</v>
      </c>
      <c r="E21" s="175">
        <v>3</v>
      </c>
      <c r="F21" s="175">
        <v>3</v>
      </c>
      <c r="G21" s="175">
        <v>3</v>
      </c>
      <c r="H21" s="165"/>
      <c r="I21" s="165"/>
      <c r="J21" s="165"/>
      <c r="K21" s="165"/>
      <c r="L21" s="175"/>
      <c r="M21" s="160"/>
    </row>
    <row r="22" spans="2:13" ht="13.8" thickBot="1" x14ac:dyDescent="0.3">
      <c r="B22" s="162" t="s">
        <v>311</v>
      </c>
      <c r="C22" s="175">
        <v>30</v>
      </c>
      <c r="D22" s="175">
        <v>30</v>
      </c>
      <c r="E22" s="175">
        <v>30</v>
      </c>
      <c r="F22" s="175">
        <v>30</v>
      </c>
      <c r="G22" s="175">
        <v>30</v>
      </c>
      <c r="H22" s="164"/>
      <c r="I22" s="164"/>
      <c r="J22" s="164"/>
      <c r="K22" s="164"/>
      <c r="L22" s="160"/>
      <c r="M22" s="160"/>
    </row>
    <row r="23" spans="2:13" ht="13.8" thickBot="1" x14ac:dyDescent="0.3">
      <c r="B23" s="162" t="s">
        <v>312</v>
      </c>
      <c r="C23" s="175">
        <v>2</v>
      </c>
      <c r="D23" s="175">
        <v>2</v>
      </c>
      <c r="E23" s="175">
        <v>2</v>
      </c>
      <c r="F23" s="175">
        <v>2</v>
      </c>
      <c r="G23" s="175">
        <v>2</v>
      </c>
      <c r="H23" s="164"/>
      <c r="I23" s="164"/>
      <c r="J23" s="164"/>
      <c r="K23" s="164"/>
      <c r="L23" s="160"/>
      <c r="M23" s="160"/>
    </row>
    <row r="24" spans="2:13" ht="13.8" thickBot="1" x14ac:dyDescent="0.3">
      <c r="B24" s="161" t="s">
        <v>321</v>
      </c>
      <c r="C24" s="164"/>
      <c r="D24" s="164"/>
      <c r="E24" s="164"/>
      <c r="F24" s="164"/>
      <c r="G24" s="164"/>
      <c r="H24" s="164"/>
      <c r="I24" s="164"/>
      <c r="J24" s="164"/>
      <c r="K24" s="164"/>
      <c r="L24" s="160"/>
      <c r="M24" s="160"/>
    </row>
    <row r="25" spans="2:13" ht="13.8" thickBot="1" x14ac:dyDescent="0.3">
      <c r="B25" s="162" t="s">
        <v>405</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380</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381</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406</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407</v>
      </c>
      <c r="C29" s="174">
        <v>0</v>
      </c>
      <c r="D29" s="174">
        <v>0</v>
      </c>
      <c r="E29" s="174">
        <v>0</v>
      </c>
      <c r="F29" s="174">
        <v>0</v>
      </c>
      <c r="G29" s="174">
        <v>0</v>
      </c>
      <c r="H29" s="166">
        <v>0</v>
      </c>
      <c r="I29" s="166">
        <v>0</v>
      </c>
      <c r="J29" s="166">
        <v>0</v>
      </c>
      <c r="K29" s="166">
        <v>0</v>
      </c>
      <c r="L29" s="160" t="s">
        <v>59</v>
      </c>
      <c r="M29" s="160"/>
    </row>
    <row r="30" spans="2:13" ht="13.8" thickBot="1" x14ac:dyDescent="0.3">
      <c r="B30" s="162" t="s">
        <v>408</v>
      </c>
      <c r="C30" s="164">
        <v>0</v>
      </c>
      <c r="D30" s="164">
        <v>0</v>
      </c>
      <c r="E30" s="164">
        <v>0</v>
      </c>
      <c r="F30" s="164">
        <v>0</v>
      </c>
      <c r="G30" s="164">
        <v>0</v>
      </c>
      <c r="H30" s="166">
        <v>0</v>
      </c>
      <c r="I30" s="166">
        <v>0</v>
      </c>
      <c r="J30" s="166">
        <v>0</v>
      </c>
      <c r="K30" s="166">
        <v>0</v>
      </c>
      <c r="L30" s="160"/>
      <c r="M30" s="160"/>
    </row>
    <row r="31" spans="2:13" ht="13.8" thickBot="1" x14ac:dyDescent="0.3">
      <c r="B31" s="161" t="s">
        <v>334</v>
      </c>
      <c r="C31" s="164"/>
      <c r="D31" s="164"/>
      <c r="E31" s="164"/>
      <c r="F31" s="164"/>
      <c r="G31" s="164"/>
      <c r="H31" s="166"/>
      <c r="I31" s="166"/>
      <c r="J31" s="166"/>
      <c r="K31" s="166"/>
      <c r="L31" s="160"/>
      <c r="M31" s="160"/>
    </row>
    <row r="32" spans="2:13" ht="13.8" thickBot="1" x14ac:dyDescent="0.3">
      <c r="B32" s="162" t="s">
        <v>409</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410</v>
      </c>
      <c r="C33" s="164">
        <v>0.79</v>
      </c>
      <c r="D33" s="164">
        <v>0.79</v>
      </c>
      <c r="E33" s="164">
        <v>0.79</v>
      </c>
      <c r="F33" s="164">
        <v>0.79</v>
      </c>
      <c r="G33" s="164">
        <v>0.79</v>
      </c>
      <c r="H33" s="166"/>
      <c r="I33" s="166"/>
      <c r="J33" s="166"/>
      <c r="K33" s="166"/>
      <c r="L33" s="160"/>
      <c r="M33" s="160"/>
    </row>
    <row r="34" spans="2:13" ht="13.8" thickBot="1" x14ac:dyDescent="0.3">
      <c r="B34" s="162" t="s">
        <v>411</v>
      </c>
      <c r="C34" s="172">
        <v>3</v>
      </c>
      <c r="D34" s="172">
        <v>3</v>
      </c>
      <c r="E34" s="172">
        <v>2</v>
      </c>
      <c r="F34" s="172">
        <v>1.5</v>
      </c>
      <c r="G34" s="172">
        <v>1</v>
      </c>
      <c r="H34" s="166">
        <v>0.5</v>
      </c>
      <c r="I34" s="166">
        <v>1</v>
      </c>
      <c r="J34" s="166">
        <v>0.8</v>
      </c>
      <c r="K34" s="166">
        <v>1.2</v>
      </c>
      <c r="L34" s="160"/>
      <c r="M34" s="160"/>
    </row>
    <row r="35" spans="2:13" ht="13.8" thickBot="1" x14ac:dyDescent="0.3">
      <c r="B35" s="162" t="s">
        <v>380</v>
      </c>
      <c r="C35" s="164" t="s">
        <v>298</v>
      </c>
      <c r="D35" s="164">
        <v>75</v>
      </c>
      <c r="E35" s="164">
        <v>75</v>
      </c>
      <c r="F35" s="164">
        <v>75</v>
      </c>
      <c r="G35" s="164">
        <v>75</v>
      </c>
      <c r="H35" s="166"/>
      <c r="I35" s="166"/>
      <c r="J35" s="166"/>
      <c r="K35" s="166"/>
      <c r="L35" s="160"/>
      <c r="M35" s="160"/>
    </row>
    <row r="36" spans="2:13" ht="13.8" thickBot="1" x14ac:dyDescent="0.3">
      <c r="B36" s="162" t="s">
        <v>381</v>
      </c>
      <c r="C36" s="164">
        <v>25</v>
      </c>
      <c r="D36" s="164">
        <v>25</v>
      </c>
      <c r="E36" s="164">
        <v>25</v>
      </c>
      <c r="F36" s="164">
        <v>25</v>
      </c>
      <c r="G36" s="164">
        <v>25</v>
      </c>
      <c r="H36" s="166"/>
      <c r="I36" s="166"/>
      <c r="J36" s="166"/>
      <c r="K36" s="166"/>
      <c r="L36" s="160"/>
      <c r="M36" s="160"/>
    </row>
    <row r="37" spans="2:13" ht="13.8" thickBot="1" x14ac:dyDescent="0.3">
      <c r="B37" s="162" t="s">
        <v>412</v>
      </c>
      <c r="C37" s="174">
        <v>9</v>
      </c>
      <c r="D37" s="174">
        <v>9</v>
      </c>
      <c r="E37" s="174">
        <v>7</v>
      </c>
      <c r="F37" s="174">
        <v>7</v>
      </c>
      <c r="G37" s="174">
        <v>6</v>
      </c>
      <c r="H37" s="166"/>
      <c r="I37" s="166"/>
      <c r="J37" s="166"/>
      <c r="K37" s="166"/>
      <c r="L37" s="160" t="s">
        <v>117</v>
      </c>
      <c r="M37" s="160">
        <v>1</v>
      </c>
    </row>
    <row r="38" spans="2:13" ht="13.8" thickBot="1" x14ac:dyDescent="0.3">
      <c r="B38" s="162" t="s">
        <v>413</v>
      </c>
      <c r="C38" s="174">
        <v>0</v>
      </c>
      <c r="D38" s="174">
        <v>0</v>
      </c>
      <c r="E38" s="174">
        <v>0</v>
      </c>
      <c r="F38" s="174">
        <v>0</v>
      </c>
      <c r="G38" s="174">
        <v>0</v>
      </c>
      <c r="H38" s="166"/>
      <c r="I38" s="166"/>
      <c r="J38" s="166"/>
      <c r="K38" s="166"/>
      <c r="L38" s="160"/>
      <c r="M38" s="160"/>
    </row>
    <row r="39" spans="2:13" ht="13.8" thickBot="1" x14ac:dyDescent="0.3">
      <c r="B39" s="162" t="s">
        <v>408</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414</v>
      </c>
      <c r="C42" s="142"/>
      <c r="D42" s="142"/>
      <c r="E42" s="142"/>
      <c r="G42" s="142"/>
      <c r="H42" s="142"/>
      <c r="I42" s="142"/>
      <c r="J42" s="142"/>
      <c r="K42" s="142"/>
      <c r="L42" s="142"/>
      <c r="M42" s="142"/>
    </row>
    <row r="43" spans="2:13" x14ac:dyDescent="0.25">
      <c r="B43" s="191" t="s">
        <v>415</v>
      </c>
      <c r="C43" s="142"/>
      <c r="D43" s="142"/>
      <c r="E43" s="142"/>
      <c r="G43" s="142"/>
      <c r="H43" s="142"/>
      <c r="I43" s="142"/>
      <c r="J43" s="142"/>
      <c r="K43" s="142"/>
      <c r="L43" s="142"/>
      <c r="M43" s="142"/>
    </row>
    <row r="44" spans="2:13" ht="14.4" x14ac:dyDescent="0.25">
      <c r="B44" s="191" t="s">
        <v>416</v>
      </c>
      <c r="C44" s="142"/>
      <c r="D44" s="142"/>
      <c r="E44" s="142"/>
      <c r="G44" s="142"/>
      <c r="H44" s="142"/>
      <c r="I44" s="142"/>
      <c r="J44" s="142"/>
      <c r="K44" s="142"/>
      <c r="L44" s="142"/>
      <c r="M44" s="142"/>
    </row>
    <row r="45" spans="2:13" x14ac:dyDescent="0.25">
      <c r="B45" s="191" t="s">
        <v>417</v>
      </c>
      <c r="C45" s="142"/>
      <c r="D45" s="142"/>
      <c r="E45" s="142"/>
      <c r="G45" s="142"/>
      <c r="H45" s="142"/>
      <c r="I45" s="142"/>
      <c r="J45" s="142"/>
      <c r="K45" s="142"/>
      <c r="L45" s="142"/>
      <c r="M45" s="142"/>
    </row>
    <row r="46" spans="2:13" ht="86.4" x14ac:dyDescent="0.25">
      <c r="B46" s="192" t="s">
        <v>418</v>
      </c>
      <c r="C46" s="142"/>
      <c r="D46" s="142"/>
      <c r="E46" s="142"/>
      <c r="G46" s="142"/>
      <c r="H46" s="142"/>
      <c r="I46" s="142"/>
      <c r="J46" s="142"/>
      <c r="K46" s="142"/>
      <c r="L46" s="142"/>
      <c r="M46" s="142"/>
    </row>
    <row r="47" spans="2:13" x14ac:dyDescent="0.25">
      <c r="B47" s="191" t="s">
        <v>419</v>
      </c>
      <c r="C47" s="142"/>
      <c r="D47" s="142"/>
      <c r="E47" s="142"/>
      <c r="G47" s="142"/>
      <c r="H47" s="142"/>
      <c r="I47" s="142"/>
      <c r="J47" s="142"/>
      <c r="K47" s="142"/>
      <c r="L47" s="142"/>
      <c r="M47" s="142"/>
    </row>
    <row r="48" spans="2:13" x14ac:dyDescent="0.25">
      <c r="B48" s="191" t="s">
        <v>420</v>
      </c>
      <c r="C48" s="142"/>
      <c r="D48" s="142"/>
      <c r="E48" s="142"/>
      <c r="G48" s="142"/>
      <c r="H48" s="142"/>
      <c r="I48" s="142"/>
      <c r="J48" s="142"/>
      <c r="K48" s="142"/>
      <c r="L48" s="142"/>
      <c r="M48" s="142"/>
    </row>
    <row r="49" spans="2:13" x14ac:dyDescent="0.25">
      <c r="B49" s="191" t="s">
        <v>421</v>
      </c>
      <c r="C49" s="142"/>
      <c r="D49" s="142"/>
      <c r="E49" s="142"/>
      <c r="G49" s="142"/>
      <c r="H49" s="142"/>
      <c r="I49" s="142"/>
      <c r="J49" s="142"/>
      <c r="K49" s="142"/>
      <c r="L49" s="142"/>
      <c r="M49" s="142"/>
    </row>
    <row r="50" spans="2:13" x14ac:dyDescent="0.25">
      <c r="B50" s="191" t="s">
        <v>422</v>
      </c>
      <c r="C50" s="142"/>
      <c r="D50" s="142"/>
      <c r="E50" s="142"/>
      <c r="G50" s="142"/>
      <c r="H50" s="142"/>
      <c r="I50" s="142"/>
      <c r="J50" s="142"/>
      <c r="K50" s="142"/>
      <c r="L50" s="142"/>
      <c r="M50" s="142"/>
    </row>
    <row r="51" spans="2:13" x14ac:dyDescent="0.25">
      <c r="B51" s="191" t="s">
        <v>423</v>
      </c>
      <c r="C51" s="142"/>
      <c r="D51" s="142"/>
      <c r="E51" s="142"/>
      <c r="G51" s="142"/>
      <c r="H51" s="142"/>
      <c r="I51" s="142"/>
      <c r="J51" s="142"/>
      <c r="K51" s="142"/>
      <c r="L51" s="142"/>
      <c r="M51" s="142"/>
    </row>
    <row r="52" spans="2:13" x14ac:dyDescent="0.25">
      <c r="B52" s="191" t="s">
        <v>424</v>
      </c>
      <c r="C52" s="142"/>
      <c r="D52" s="142"/>
      <c r="E52" s="142"/>
      <c r="G52" s="142"/>
      <c r="H52" s="142"/>
      <c r="I52" s="142"/>
      <c r="J52" s="142"/>
      <c r="K52" s="142"/>
      <c r="L52" s="142"/>
      <c r="M52" s="142"/>
    </row>
    <row r="53" spans="2:13" x14ac:dyDescent="0.25">
      <c r="B53" s="191" t="s">
        <v>425</v>
      </c>
      <c r="C53" s="142"/>
      <c r="D53" s="142"/>
      <c r="E53" s="142"/>
      <c r="F53" s="142"/>
      <c r="G53" s="142"/>
      <c r="H53" s="142"/>
      <c r="I53" s="142"/>
      <c r="J53" s="142"/>
      <c r="K53" s="142"/>
      <c r="L53" s="142"/>
      <c r="M53" s="142"/>
    </row>
    <row r="54" spans="2:13" x14ac:dyDescent="0.25">
      <c r="B54" s="191" t="s">
        <v>426</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427</v>
      </c>
      <c r="C58" s="142"/>
      <c r="D58" s="142"/>
      <c r="E58" s="142"/>
      <c r="F58" s="142"/>
      <c r="G58" s="142"/>
      <c r="H58" s="142"/>
      <c r="I58" s="142"/>
      <c r="J58" s="142"/>
      <c r="K58" s="142"/>
      <c r="L58" s="142"/>
      <c r="M58" s="142"/>
    </row>
    <row r="59" spans="2:13" x14ac:dyDescent="0.25">
      <c r="B59" s="193" t="s">
        <v>428</v>
      </c>
      <c r="C59" s="142"/>
      <c r="D59" s="142"/>
      <c r="E59" s="142"/>
      <c r="F59" s="142"/>
      <c r="G59" s="142"/>
      <c r="H59" s="142"/>
      <c r="I59" s="142"/>
      <c r="J59" s="142"/>
      <c r="K59" s="142"/>
      <c r="L59" s="142"/>
      <c r="M59" s="142"/>
    </row>
    <row r="60" spans="2:13" x14ac:dyDescent="0.25">
      <c r="B60" s="193" t="s">
        <v>429</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O4" sqref="O4"/>
    </sheetView>
  </sheetViews>
  <sheetFormatPr defaultRowHeight="13.2" x14ac:dyDescent="0.25"/>
  <cols>
    <col min="1" max="1" width="41.33203125" customWidth="1"/>
    <col min="16" max="16" width="11" bestFit="1" customWidth="1"/>
  </cols>
  <sheetData>
    <row r="1" spans="1:20" x14ac:dyDescent="0.25">
      <c r="A1" s="133" t="s">
        <v>71</v>
      </c>
      <c r="B1" s="341" t="s">
        <v>430</v>
      </c>
      <c r="C1" s="342"/>
      <c r="D1" s="342"/>
      <c r="E1" s="342"/>
      <c r="F1" s="342"/>
      <c r="G1" s="342"/>
      <c r="H1" s="342"/>
      <c r="I1" s="342"/>
      <c r="J1" s="342"/>
      <c r="K1" s="342"/>
    </row>
    <row r="2" spans="1:20" x14ac:dyDescent="0.25">
      <c r="A2" s="134" t="s">
        <v>300</v>
      </c>
      <c r="B2" s="135">
        <v>2020</v>
      </c>
      <c r="C2" s="135">
        <v>2030</v>
      </c>
      <c r="D2" s="135">
        <v>2040</v>
      </c>
      <c r="E2" s="135">
        <v>2050</v>
      </c>
      <c r="F2" s="136">
        <v>2020</v>
      </c>
      <c r="G2" s="136">
        <v>2020</v>
      </c>
      <c r="H2" s="136">
        <v>2050</v>
      </c>
      <c r="I2" s="136">
        <v>2050</v>
      </c>
      <c r="J2" s="137" t="s">
        <v>75</v>
      </c>
      <c r="K2" s="137" t="s">
        <v>76</v>
      </c>
    </row>
    <row r="3" spans="1:20" ht="13.8" thickBot="1" x14ac:dyDescent="0.3">
      <c r="A3" s="138" t="s">
        <v>301</v>
      </c>
      <c r="B3" s="139" t="s">
        <v>302</v>
      </c>
      <c r="C3" s="139" t="s">
        <v>302</v>
      </c>
      <c r="D3" s="139" t="s">
        <v>302</v>
      </c>
      <c r="E3" s="139" t="s">
        <v>302</v>
      </c>
      <c r="F3" s="139" t="s">
        <v>78</v>
      </c>
      <c r="G3" s="139" t="s">
        <v>79</v>
      </c>
      <c r="H3" s="139" t="s">
        <v>78</v>
      </c>
      <c r="I3" s="139" t="s">
        <v>79</v>
      </c>
      <c r="J3" s="201" t="s">
        <v>116</v>
      </c>
      <c r="K3" s="201" t="s">
        <v>116</v>
      </c>
    </row>
    <row r="4" spans="1:20" x14ac:dyDescent="0.25">
      <c r="A4" s="202" t="s">
        <v>305</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431</v>
      </c>
      <c r="B6" s="185">
        <v>2</v>
      </c>
      <c r="C6" s="185">
        <v>13</v>
      </c>
      <c r="D6" s="185">
        <v>41</v>
      </c>
      <c r="E6" s="185">
        <v>165</v>
      </c>
      <c r="F6" s="207">
        <v>0.5</v>
      </c>
      <c r="G6" s="207">
        <v>1.5</v>
      </c>
      <c r="H6" s="207">
        <v>0.5</v>
      </c>
      <c r="I6" s="207">
        <v>1.5</v>
      </c>
      <c r="J6" s="186" t="s">
        <v>432</v>
      </c>
      <c r="K6" s="186" t="s">
        <v>433</v>
      </c>
    </row>
    <row r="7" spans="1:20" x14ac:dyDescent="0.25">
      <c r="A7" s="206" t="s">
        <v>434</v>
      </c>
      <c r="B7" s="185">
        <v>3.1</v>
      </c>
      <c r="C7" s="185">
        <v>20.5</v>
      </c>
      <c r="D7" s="185">
        <v>64.5</v>
      </c>
      <c r="E7" s="185">
        <v>259.60000000000002</v>
      </c>
      <c r="F7" s="207">
        <v>0.5</v>
      </c>
      <c r="G7" s="207">
        <v>1.5</v>
      </c>
      <c r="H7" s="207">
        <v>0.5</v>
      </c>
      <c r="I7" s="207">
        <v>1.5</v>
      </c>
      <c r="J7" s="186" t="s">
        <v>435</v>
      </c>
      <c r="K7" s="186" t="s">
        <v>436</v>
      </c>
    </row>
    <row r="8" spans="1:20" x14ac:dyDescent="0.25">
      <c r="A8" s="205" t="s">
        <v>163</v>
      </c>
      <c r="B8" s="208"/>
      <c r="C8" s="208"/>
      <c r="D8" s="208"/>
      <c r="E8" s="208"/>
      <c r="F8" s="208"/>
      <c r="G8" s="208"/>
      <c r="H8" s="208"/>
      <c r="I8" s="208"/>
      <c r="J8" s="204"/>
      <c r="K8" s="204"/>
    </row>
    <row r="9" spans="1:20" x14ac:dyDescent="0.25">
      <c r="A9" s="206" t="s">
        <v>437</v>
      </c>
      <c r="B9" s="185">
        <v>4.3</v>
      </c>
      <c r="C9" s="185">
        <v>3.9</v>
      </c>
      <c r="D9" s="185">
        <v>3.6</v>
      </c>
      <c r="E9" s="185">
        <v>3.3</v>
      </c>
      <c r="F9" s="207">
        <v>1</v>
      </c>
      <c r="G9" s="207">
        <v>1.1000000000000001</v>
      </c>
      <c r="H9" s="207">
        <v>1</v>
      </c>
      <c r="I9" s="207">
        <v>1.1000000000000001</v>
      </c>
      <c r="J9" s="186" t="s">
        <v>438</v>
      </c>
      <c r="K9" s="186"/>
    </row>
    <row r="10" spans="1:20" x14ac:dyDescent="0.25">
      <c r="A10" s="206" t="s">
        <v>373</v>
      </c>
      <c r="B10" s="185">
        <v>0.995</v>
      </c>
      <c r="C10" s="185">
        <v>0.995</v>
      </c>
      <c r="D10" s="185">
        <v>0.995</v>
      </c>
      <c r="E10" s="185">
        <v>0.995</v>
      </c>
      <c r="F10" s="207">
        <v>0.75</v>
      </c>
      <c r="G10" s="207">
        <v>1.25</v>
      </c>
      <c r="H10" s="207">
        <v>0.75</v>
      </c>
      <c r="I10" s="207">
        <v>1.25</v>
      </c>
      <c r="J10" s="186" t="s">
        <v>439</v>
      </c>
      <c r="K10" s="186"/>
      <c r="P10">
        <v>11.95</v>
      </c>
      <c r="Q10" t="s">
        <v>516</v>
      </c>
      <c r="S10">
        <v>1</v>
      </c>
      <c r="T10" t="s">
        <v>517</v>
      </c>
    </row>
    <row r="11" spans="1:20" x14ac:dyDescent="0.25">
      <c r="A11" s="206" t="s">
        <v>440</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518</v>
      </c>
    </row>
    <row r="12" spans="1:20" x14ac:dyDescent="0.25">
      <c r="A12" s="205" t="s">
        <v>164</v>
      </c>
      <c r="B12" s="208"/>
      <c r="C12" s="208"/>
      <c r="D12" s="208"/>
      <c r="E12" s="208"/>
      <c r="F12" s="208"/>
      <c r="G12" s="208"/>
      <c r="H12" s="208"/>
      <c r="I12" s="208"/>
      <c r="J12" s="204"/>
      <c r="K12" s="204"/>
    </row>
    <row r="13" spans="1:20" x14ac:dyDescent="0.25">
      <c r="A13" s="206" t="s">
        <v>441</v>
      </c>
      <c r="B13" s="185">
        <v>0.65</v>
      </c>
      <c r="C13" s="185">
        <v>0.7</v>
      </c>
      <c r="D13" s="185">
        <v>0.73</v>
      </c>
      <c r="E13" s="185">
        <v>0.75</v>
      </c>
      <c r="F13" s="207">
        <v>0.8</v>
      </c>
      <c r="G13" s="207">
        <v>1.2</v>
      </c>
      <c r="H13" s="207">
        <v>0.8</v>
      </c>
      <c r="I13" s="207">
        <v>1.2</v>
      </c>
      <c r="J13" s="186" t="s">
        <v>442</v>
      </c>
      <c r="K13" s="186" t="s">
        <v>443</v>
      </c>
      <c r="P13">
        <f>P10*S11</f>
        <v>4.3019999999999998E-5</v>
      </c>
      <c r="Q13" t="s">
        <v>519</v>
      </c>
    </row>
    <row r="14" spans="1:20" x14ac:dyDescent="0.25">
      <c r="A14" s="206" t="s">
        <v>444</v>
      </c>
      <c r="B14" s="185">
        <v>0.25</v>
      </c>
      <c r="C14" s="185">
        <v>0.2</v>
      </c>
      <c r="D14" s="185">
        <v>0.17</v>
      </c>
      <c r="E14" s="185">
        <v>0.15</v>
      </c>
      <c r="F14" s="207">
        <v>0.8</v>
      </c>
      <c r="G14" s="207">
        <v>1.2</v>
      </c>
      <c r="H14" s="207">
        <v>0.8</v>
      </c>
      <c r="I14" s="207">
        <v>1.2</v>
      </c>
      <c r="J14" s="186" t="s">
        <v>121</v>
      </c>
      <c r="K14" s="186"/>
    </row>
    <row r="15" spans="1:20" x14ac:dyDescent="0.25">
      <c r="A15" s="206" t="s">
        <v>404</v>
      </c>
      <c r="B15" s="185">
        <v>0</v>
      </c>
      <c r="C15" s="185">
        <v>0</v>
      </c>
      <c r="D15" s="185">
        <v>0</v>
      </c>
      <c r="E15" s="185">
        <v>0</v>
      </c>
      <c r="F15" s="185"/>
      <c r="G15" s="185"/>
      <c r="H15" s="185"/>
      <c r="I15" s="185"/>
      <c r="J15" s="186" t="s">
        <v>135</v>
      </c>
      <c r="K15" s="186"/>
    </row>
    <row r="16" spans="1:20" x14ac:dyDescent="0.25">
      <c r="A16" s="206" t="s">
        <v>310</v>
      </c>
      <c r="B16" s="185">
        <v>3</v>
      </c>
      <c r="C16" s="185"/>
      <c r="D16" s="185"/>
      <c r="E16" s="185"/>
      <c r="F16" s="185"/>
      <c r="G16" s="185"/>
      <c r="H16" s="185"/>
      <c r="I16" s="185"/>
      <c r="J16" s="186"/>
      <c r="K16" s="186">
        <v>18</v>
      </c>
    </row>
    <row r="17" spans="1:11" x14ac:dyDescent="0.25">
      <c r="A17" s="206" t="s">
        <v>311</v>
      </c>
      <c r="B17" s="185">
        <v>25</v>
      </c>
      <c r="C17" s="185"/>
      <c r="D17" s="185"/>
      <c r="E17" s="185"/>
      <c r="F17" s="185"/>
      <c r="G17" s="185"/>
      <c r="H17" s="185"/>
      <c r="I17" s="185"/>
      <c r="J17" s="186"/>
      <c r="K17" s="186"/>
    </row>
    <row r="18" spans="1:11" x14ac:dyDescent="0.25">
      <c r="A18" s="206" t="s">
        <v>312</v>
      </c>
      <c r="B18" s="185">
        <v>2</v>
      </c>
      <c r="C18" s="185"/>
      <c r="D18" s="185"/>
      <c r="E18" s="185"/>
      <c r="F18" s="185"/>
      <c r="G18" s="185"/>
      <c r="H18" s="185"/>
      <c r="I18" s="185"/>
      <c r="J18" s="186"/>
      <c r="K18" s="186"/>
    </row>
    <row r="19" spans="1:11" x14ac:dyDescent="0.25">
      <c r="A19" s="141" t="s">
        <v>321</v>
      </c>
      <c r="B19" s="208"/>
      <c r="C19" s="208"/>
      <c r="D19" s="208"/>
      <c r="E19" s="208"/>
      <c r="F19" s="208"/>
      <c r="G19" s="208"/>
      <c r="H19" s="208"/>
      <c r="I19" s="208"/>
      <c r="J19" s="204"/>
      <c r="K19" s="204"/>
    </row>
    <row r="20" spans="1:11" x14ac:dyDescent="0.25">
      <c r="A20" s="206" t="s">
        <v>445</v>
      </c>
      <c r="B20" s="209">
        <v>2.2331399999999997</v>
      </c>
      <c r="C20" s="209">
        <v>1.7014399999999998</v>
      </c>
      <c r="D20" s="209">
        <v>1.16974</v>
      </c>
      <c r="E20" s="209">
        <v>0.95705999999999991</v>
      </c>
      <c r="F20" s="207">
        <v>0.79754999999999998</v>
      </c>
      <c r="G20" s="207">
        <v>1.5951</v>
      </c>
      <c r="H20" s="207">
        <v>0.79754999999999998</v>
      </c>
      <c r="I20" s="207">
        <v>1.3292499999999998</v>
      </c>
      <c r="J20" s="186" t="s">
        <v>446</v>
      </c>
      <c r="K20" s="186" t="s">
        <v>447</v>
      </c>
    </row>
    <row r="21" spans="1:11" x14ac:dyDescent="0.25">
      <c r="A21" s="206" t="s">
        <v>448</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381</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449</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450</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451</v>
      </c>
      <c r="B25" s="185">
        <v>0</v>
      </c>
      <c r="C25" s="185">
        <v>0</v>
      </c>
      <c r="D25" s="185">
        <v>0</v>
      </c>
      <c r="E25" s="185">
        <v>0</v>
      </c>
      <c r="F25" s="185">
        <v>0</v>
      </c>
      <c r="G25" s="185">
        <v>0</v>
      </c>
      <c r="H25" s="185">
        <v>0</v>
      </c>
      <c r="I25" s="185">
        <v>0</v>
      </c>
      <c r="J25" s="186">
        <v>0</v>
      </c>
      <c r="K25" s="186"/>
    </row>
    <row r="26" spans="1:11" x14ac:dyDescent="0.25">
      <c r="A26" s="205" t="s">
        <v>334</v>
      </c>
      <c r="B26" s="185"/>
      <c r="C26" s="185"/>
      <c r="D26" s="185"/>
      <c r="E26" s="185"/>
      <c r="F26" s="185"/>
      <c r="G26" s="185"/>
      <c r="H26" s="185"/>
      <c r="I26" s="185"/>
      <c r="J26" s="186"/>
      <c r="K26" s="186"/>
    </row>
    <row r="27" spans="1:11" x14ac:dyDescent="0.25">
      <c r="A27" s="206" t="s">
        <v>452</v>
      </c>
      <c r="B27" s="185">
        <v>3.3</v>
      </c>
      <c r="C27" s="185">
        <v>2.5</v>
      </c>
      <c r="D27" s="185">
        <v>1.7</v>
      </c>
      <c r="E27" s="185">
        <v>1.4</v>
      </c>
      <c r="F27" s="207">
        <v>0.75</v>
      </c>
      <c r="G27" s="207">
        <v>1.5</v>
      </c>
      <c r="H27" s="207">
        <v>0.75</v>
      </c>
      <c r="I27" s="207">
        <v>1.25</v>
      </c>
      <c r="J27" s="186" t="s">
        <v>446</v>
      </c>
      <c r="K27" s="186" t="s">
        <v>447</v>
      </c>
    </row>
    <row r="28" spans="1:11" x14ac:dyDescent="0.25">
      <c r="A28" s="206" t="s">
        <v>448</v>
      </c>
      <c r="B28" s="185">
        <v>75</v>
      </c>
      <c r="C28" s="185">
        <v>75</v>
      </c>
      <c r="D28" s="185">
        <v>75</v>
      </c>
      <c r="E28" s="185">
        <v>75</v>
      </c>
      <c r="F28" s="185"/>
      <c r="G28" s="185"/>
      <c r="H28" s="185"/>
      <c r="I28" s="185"/>
      <c r="J28" s="186" t="s">
        <v>95</v>
      </c>
      <c r="K28" s="186"/>
    </row>
    <row r="29" spans="1:11" x14ac:dyDescent="0.25">
      <c r="A29" s="206" t="s">
        <v>381</v>
      </c>
      <c r="B29" s="185">
        <v>25</v>
      </c>
      <c r="C29" s="185">
        <v>25</v>
      </c>
      <c r="D29" s="185">
        <v>25</v>
      </c>
      <c r="E29" s="185">
        <v>25</v>
      </c>
      <c r="F29" s="185"/>
      <c r="G29" s="185"/>
      <c r="H29" s="185"/>
      <c r="I29" s="185"/>
      <c r="J29" s="186"/>
      <c r="K29" s="186"/>
    </row>
    <row r="30" spans="1:11" x14ac:dyDescent="0.25">
      <c r="A30" s="206" t="s">
        <v>453</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454</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451</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455</v>
      </c>
      <c r="B35" s="142"/>
      <c r="C35" s="142"/>
      <c r="D35" s="142"/>
      <c r="E35" s="142"/>
      <c r="F35" s="142"/>
      <c r="G35" s="142"/>
      <c r="H35" s="142"/>
      <c r="I35" s="142"/>
      <c r="J35" s="142"/>
      <c r="K35" s="142"/>
    </row>
    <row r="36" spans="1:11" x14ac:dyDescent="0.25">
      <c r="A36" s="145" t="s">
        <v>456</v>
      </c>
      <c r="B36" s="142"/>
      <c r="C36" s="142"/>
      <c r="D36" s="142"/>
      <c r="E36" s="142"/>
      <c r="F36" s="142"/>
      <c r="G36" s="142"/>
      <c r="H36" s="142"/>
      <c r="I36" s="142"/>
      <c r="J36" s="142"/>
      <c r="K36" s="142"/>
    </row>
    <row r="37" spans="1:11" x14ac:dyDescent="0.25">
      <c r="A37" s="145" t="s">
        <v>457</v>
      </c>
      <c r="B37" s="142"/>
      <c r="C37" s="142"/>
      <c r="D37" s="142"/>
      <c r="E37" s="142"/>
      <c r="F37" s="142"/>
      <c r="G37" s="142"/>
      <c r="H37" s="142"/>
      <c r="I37" s="142"/>
      <c r="J37" s="142"/>
      <c r="K37" s="142"/>
    </row>
    <row r="38" spans="1:11" x14ac:dyDescent="0.25">
      <c r="A38" s="145" t="s">
        <v>458</v>
      </c>
      <c r="B38" s="142"/>
      <c r="C38" s="142"/>
      <c r="D38" s="142"/>
      <c r="E38" s="142"/>
      <c r="F38" s="142"/>
      <c r="G38" s="142"/>
      <c r="H38" s="142"/>
      <c r="I38" s="142"/>
      <c r="J38" s="142"/>
      <c r="K38" s="142"/>
    </row>
    <row r="39" spans="1:11" x14ac:dyDescent="0.25">
      <c r="A39" s="145" t="s">
        <v>459</v>
      </c>
      <c r="B39" s="142"/>
      <c r="C39" s="142"/>
      <c r="D39" s="142"/>
      <c r="E39" s="142"/>
      <c r="F39" s="142"/>
      <c r="G39" s="142"/>
      <c r="H39" s="142"/>
      <c r="I39" s="142"/>
      <c r="J39" s="142"/>
      <c r="K39" s="142"/>
    </row>
    <row r="40" spans="1:11" x14ac:dyDescent="0.25">
      <c r="A40" s="145" t="s">
        <v>460</v>
      </c>
      <c r="B40" s="142"/>
      <c r="C40" s="142"/>
      <c r="D40" s="142"/>
      <c r="E40" s="142"/>
      <c r="F40" s="142"/>
      <c r="G40" s="142"/>
      <c r="H40" s="142"/>
      <c r="I40" s="142"/>
      <c r="J40" s="142"/>
      <c r="K40" s="142"/>
    </row>
    <row r="41" spans="1:11" x14ac:dyDescent="0.25">
      <c r="A41" s="145" t="s">
        <v>461</v>
      </c>
      <c r="B41" s="142"/>
      <c r="C41" s="142"/>
      <c r="D41" s="142"/>
      <c r="E41" s="142"/>
      <c r="F41" s="142"/>
      <c r="G41" s="142"/>
      <c r="H41" s="142"/>
      <c r="I41" s="142"/>
      <c r="J41" s="142"/>
      <c r="K41" s="142"/>
    </row>
    <row r="42" spans="1:11" x14ac:dyDescent="0.25">
      <c r="A42" s="145" t="s">
        <v>462</v>
      </c>
      <c r="B42" s="142"/>
      <c r="C42" s="142"/>
      <c r="D42" s="142"/>
      <c r="E42" s="142"/>
      <c r="F42" s="142"/>
      <c r="G42" s="142"/>
      <c r="H42" s="142"/>
      <c r="I42" s="142"/>
      <c r="J42" s="142"/>
      <c r="K42" s="142"/>
    </row>
    <row r="43" spans="1:11" x14ac:dyDescent="0.25">
      <c r="A43" s="145" t="s">
        <v>463</v>
      </c>
      <c r="B43" s="142"/>
      <c r="C43" s="142"/>
      <c r="D43" s="142"/>
      <c r="E43" s="142"/>
      <c r="F43" s="142"/>
      <c r="G43" s="142"/>
      <c r="H43" s="142"/>
      <c r="I43" s="142"/>
      <c r="J43" s="142"/>
      <c r="K43" s="142"/>
    </row>
    <row r="44" spans="1:11" x14ac:dyDescent="0.25">
      <c r="A44" s="145" t="s">
        <v>464</v>
      </c>
      <c r="B44" s="142"/>
      <c r="C44" s="142"/>
      <c r="D44" s="142"/>
      <c r="E44" s="142"/>
      <c r="F44" s="142"/>
      <c r="G44" s="142"/>
      <c r="H44" s="142"/>
      <c r="I44" s="142"/>
      <c r="J44" s="142"/>
      <c r="K44" s="142"/>
    </row>
    <row r="45" spans="1:11" x14ac:dyDescent="0.25">
      <c r="A45" s="145" t="s">
        <v>465</v>
      </c>
      <c r="B45" s="142"/>
      <c r="C45" s="142"/>
      <c r="D45" s="142"/>
      <c r="E45" s="142"/>
      <c r="F45" s="142"/>
      <c r="G45" s="142"/>
      <c r="H45" s="142"/>
      <c r="I45" s="142"/>
      <c r="J45" s="142"/>
      <c r="K45" s="142"/>
    </row>
    <row r="46" spans="1:11" x14ac:dyDescent="0.25">
      <c r="A46" s="145" t="s">
        <v>466</v>
      </c>
      <c r="B46" s="142"/>
      <c r="C46" s="142"/>
      <c r="D46" s="142"/>
      <c r="E46" s="142"/>
      <c r="F46" s="142"/>
      <c r="G46" s="142"/>
      <c r="H46" s="142"/>
      <c r="I46" s="142"/>
      <c r="J46" s="142"/>
      <c r="K46" s="142"/>
    </row>
    <row r="47" spans="1:11" x14ac:dyDescent="0.25">
      <c r="A47" s="145" t="s">
        <v>467</v>
      </c>
      <c r="B47" s="142"/>
      <c r="C47" s="142"/>
      <c r="D47" s="142"/>
      <c r="E47" s="142"/>
      <c r="F47" s="142"/>
      <c r="G47" s="142"/>
      <c r="H47" s="142"/>
      <c r="I47" s="142"/>
      <c r="J47" s="142"/>
      <c r="K47" s="142"/>
    </row>
    <row r="48" spans="1:11" x14ac:dyDescent="0.25">
      <c r="A48" s="145" t="s">
        <v>468</v>
      </c>
      <c r="B48" s="142"/>
      <c r="C48" s="142"/>
      <c r="D48" s="142"/>
      <c r="E48" s="142"/>
      <c r="F48" s="142"/>
      <c r="G48" s="142"/>
      <c r="H48" s="142"/>
      <c r="I48" s="142"/>
      <c r="J48" s="142"/>
      <c r="K48" s="142"/>
    </row>
    <row r="49" spans="1:11" x14ac:dyDescent="0.25">
      <c r="A49" s="145" t="s">
        <v>469</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zoomScale="88" workbookViewId="0">
      <selection activeCell="B23" sqref="B23"/>
    </sheetView>
  </sheetViews>
  <sheetFormatPr defaultRowHeight="13.2" x14ac:dyDescent="0.25"/>
  <cols>
    <col min="1" max="1" width="40.109375" customWidth="1"/>
  </cols>
  <sheetData>
    <row r="1" spans="1:13" ht="14.4" x14ac:dyDescent="0.3">
      <c r="A1" s="226" t="s">
        <v>71</v>
      </c>
      <c r="B1" s="227" t="s">
        <v>473</v>
      </c>
      <c r="C1" s="227"/>
      <c r="D1" s="227"/>
      <c r="E1" s="227"/>
      <c r="F1" s="227"/>
      <c r="G1" s="227"/>
      <c r="H1" s="227"/>
      <c r="I1" s="227"/>
      <c r="J1" s="227"/>
      <c r="K1" s="227"/>
      <c r="L1" s="227"/>
      <c r="M1" s="216"/>
    </row>
    <row r="2" spans="1:13" ht="14.4" x14ac:dyDescent="0.3">
      <c r="A2" s="228" t="s">
        <v>300</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301</v>
      </c>
      <c r="B3" s="230" t="s">
        <v>474</v>
      </c>
      <c r="C3" s="230" t="s">
        <v>474</v>
      </c>
      <c r="D3" s="230" t="s">
        <v>474</v>
      </c>
      <c r="E3" s="230" t="s">
        <v>474</v>
      </c>
      <c r="F3" s="230" t="s">
        <v>474</v>
      </c>
      <c r="G3" s="230" t="s">
        <v>78</v>
      </c>
      <c r="H3" s="230" t="s">
        <v>79</v>
      </c>
      <c r="I3" s="230" t="s">
        <v>78</v>
      </c>
      <c r="J3" s="230" t="s">
        <v>79</v>
      </c>
      <c r="K3" s="231" t="s">
        <v>116</v>
      </c>
      <c r="L3" s="231" t="s">
        <v>116</v>
      </c>
      <c r="M3" s="216"/>
    </row>
    <row r="4" spans="1:13" ht="14.4" x14ac:dyDescent="0.3">
      <c r="A4" s="233" t="s">
        <v>305</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475</v>
      </c>
      <c r="B6" s="241">
        <v>0.5</v>
      </c>
      <c r="C6" s="241">
        <v>4.5</v>
      </c>
      <c r="D6" s="241">
        <v>125</v>
      </c>
      <c r="E6" s="241">
        <v>125</v>
      </c>
      <c r="F6" s="241">
        <v>125000</v>
      </c>
      <c r="G6" s="241">
        <v>0.1</v>
      </c>
      <c r="H6" s="241">
        <v>4.5</v>
      </c>
      <c r="I6" s="241">
        <v>62500</v>
      </c>
      <c r="J6" s="241">
        <v>1250000</v>
      </c>
      <c r="K6" s="242" t="s">
        <v>93</v>
      </c>
      <c r="L6" s="242" t="s">
        <v>476</v>
      </c>
      <c r="M6" s="216"/>
    </row>
    <row r="7" spans="1:13" ht="14.4" x14ac:dyDescent="0.3">
      <c r="A7" s="243" t="s">
        <v>477</v>
      </c>
      <c r="B7" s="239"/>
      <c r="C7" s="239"/>
      <c r="D7" s="239"/>
      <c r="E7" s="239"/>
      <c r="F7" s="239"/>
      <c r="G7" s="239"/>
      <c r="H7" s="239"/>
      <c r="I7" s="239"/>
      <c r="J7" s="239"/>
      <c r="K7" s="240"/>
      <c r="L7" s="240"/>
      <c r="M7" s="216"/>
    </row>
    <row r="8" spans="1:13" ht="14.4" x14ac:dyDescent="0.3">
      <c r="A8" s="238" t="s">
        <v>478</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479</v>
      </c>
      <c r="B9" s="241"/>
      <c r="C9" s="241"/>
      <c r="D9" s="244"/>
      <c r="E9" s="241"/>
      <c r="F9" s="241"/>
      <c r="G9" s="241"/>
      <c r="H9" s="241"/>
      <c r="I9" s="241"/>
      <c r="J9" s="244"/>
      <c r="K9" s="242" t="s">
        <v>58</v>
      </c>
      <c r="L9" s="242"/>
      <c r="M9" s="216"/>
    </row>
    <row r="10" spans="1:13" ht="14.4" x14ac:dyDescent="0.3">
      <c r="A10" s="238" t="s">
        <v>480</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481</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482</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483</v>
      </c>
      <c r="B13" s="241"/>
      <c r="C13" s="241"/>
      <c r="D13" s="241"/>
      <c r="E13" s="241"/>
      <c r="F13" s="241"/>
      <c r="G13" s="241"/>
      <c r="H13" s="241"/>
      <c r="I13" s="241"/>
      <c r="J13" s="241"/>
      <c r="K13" s="242"/>
      <c r="L13" s="242"/>
      <c r="M13" s="216"/>
    </row>
    <row r="14" spans="1:13" ht="14.4" x14ac:dyDescent="0.3">
      <c r="A14" s="243" t="s">
        <v>484</v>
      </c>
      <c r="B14" s="241"/>
      <c r="C14" s="241"/>
      <c r="D14" s="241"/>
      <c r="E14" s="241"/>
      <c r="F14" s="241"/>
      <c r="G14" s="241"/>
      <c r="H14" s="241"/>
      <c r="I14" s="241"/>
      <c r="J14" s="241"/>
      <c r="K14" s="242"/>
      <c r="L14" s="242"/>
      <c r="M14" s="216"/>
    </row>
    <row r="15" spans="1:13" ht="14.4" x14ac:dyDescent="0.3">
      <c r="A15" s="238" t="s">
        <v>485</v>
      </c>
      <c r="B15" s="241">
        <v>99</v>
      </c>
      <c r="C15" s="241">
        <v>99</v>
      </c>
      <c r="D15" s="241">
        <v>99</v>
      </c>
      <c r="E15" s="241">
        <v>99</v>
      </c>
      <c r="F15" s="241">
        <v>99</v>
      </c>
      <c r="G15" s="241"/>
      <c r="H15" s="241"/>
      <c r="I15" s="241"/>
      <c r="J15" s="241"/>
      <c r="K15" s="242"/>
      <c r="L15" s="242" t="s">
        <v>486</v>
      </c>
      <c r="M15" s="216"/>
    </row>
    <row r="16" spans="1:13" ht="14.4" x14ac:dyDescent="0.3">
      <c r="A16" s="238" t="s">
        <v>487</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488</v>
      </c>
      <c r="B17" s="241">
        <v>1</v>
      </c>
      <c r="C17" s="241">
        <v>1</v>
      </c>
      <c r="D17" s="241">
        <v>1</v>
      </c>
      <c r="E17" s="241">
        <v>1</v>
      </c>
      <c r="F17" s="241">
        <v>1</v>
      </c>
      <c r="G17" s="241">
        <v>0.5</v>
      </c>
      <c r="H17" s="241">
        <v>2</v>
      </c>
      <c r="I17" s="241">
        <v>0.5</v>
      </c>
      <c r="J17" s="241">
        <v>2</v>
      </c>
      <c r="K17" s="242" t="s">
        <v>58</v>
      </c>
      <c r="L17" s="242" t="s">
        <v>489</v>
      </c>
      <c r="M17" s="216"/>
    </row>
    <row r="18" spans="1:13" ht="14.4" x14ac:dyDescent="0.3">
      <c r="A18" s="238" t="s">
        <v>490</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491</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492</v>
      </c>
      <c r="B20" s="241"/>
      <c r="C20" s="241"/>
      <c r="D20" s="241"/>
      <c r="E20" s="241"/>
      <c r="F20" s="241"/>
      <c r="G20" s="241"/>
      <c r="H20" s="241"/>
      <c r="I20" s="241"/>
      <c r="J20" s="241"/>
      <c r="K20" s="242"/>
      <c r="L20" s="242"/>
      <c r="M20" s="216"/>
    </row>
    <row r="21" spans="1:13" ht="14.4" x14ac:dyDescent="0.3">
      <c r="A21" s="238" t="s">
        <v>404</v>
      </c>
      <c r="B21" s="241">
        <v>5</v>
      </c>
      <c r="C21" s="241">
        <v>5</v>
      </c>
      <c r="D21" s="241">
        <v>3</v>
      </c>
      <c r="E21" s="241">
        <v>3</v>
      </c>
      <c r="F21" s="241">
        <v>3</v>
      </c>
      <c r="G21" s="241">
        <v>3</v>
      </c>
      <c r="H21" s="241">
        <v>3</v>
      </c>
      <c r="I21" s="241">
        <v>3</v>
      </c>
      <c r="J21" s="241">
        <v>3</v>
      </c>
      <c r="K21" s="242" t="s">
        <v>121</v>
      </c>
      <c r="L21" s="242"/>
      <c r="M21" s="216"/>
    </row>
    <row r="22" spans="1:13" ht="14.4" x14ac:dyDescent="0.3">
      <c r="A22" s="238" t="s">
        <v>493</v>
      </c>
      <c r="B22" s="241">
        <v>3</v>
      </c>
      <c r="C22" s="241">
        <v>3</v>
      </c>
      <c r="D22" s="241">
        <v>3</v>
      </c>
      <c r="E22" s="241">
        <v>3</v>
      </c>
      <c r="F22" s="241">
        <v>3</v>
      </c>
      <c r="G22" s="241">
        <v>3</v>
      </c>
      <c r="H22" s="241">
        <v>3</v>
      </c>
      <c r="I22" s="241">
        <v>3</v>
      </c>
      <c r="J22" s="241">
        <v>3</v>
      </c>
      <c r="K22" s="242" t="s">
        <v>121</v>
      </c>
      <c r="L22" s="242"/>
      <c r="M22" s="216"/>
    </row>
    <row r="23" spans="1:13" ht="14.4" x14ac:dyDescent="0.3">
      <c r="A23" s="238" t="s">
        <v>311</v>
      </c>
      <c r="B23" s="241">
        <v>20</v>
      </c>
      <c r="C23" s="241">
        <v>25</v>
      </c>
      <c r="D23" s="241">
        <v>25</v>
      </c>
      <c r="E23" s="241">
        <v>30</v>
      </c>
      <c r="F23" s="241">
        <v>30</v>
      </c>
      <c r="G23" s="241"/>
      <c r="H23" s="241"/>
      <c r="I23" s="241"/>
      <c r="J23" s="241"/>
      <c r="K23" s="242"/>
      <c r="L23" s="242">
        <v>2</v>
      </c>
      <c r="M23" s="216"/>
    </row>
    <row r="24" spans="1:13" ht="14.4" x14ac:dyDescent="0.3">
      <c r="A24" s="238" t="s">
        <v>312</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321</v>
      </c>
      <c r="B25" s="241"/>
      <c r="C25" s="241"/>
      <c r="D25" s="241"/>
      <c r="E25" s="241"/>
      <c r="F25" s="241"/>
      <c r="G25" s="241"/>
      <c r="H25" s="241"/>
      <c r="I25" s="241"/>
      <c r="J25" s="241"/>
      <c r="K25" s="242"/>
      <c r="L25" s="242"/>
      <c r="M25" s="216"/>
    </row>
    <row r="26" spans="1:13" ht="14.4" x14ac:dyDescent="0.3">
      <c r="A26" s="238" t="s">
        <v>494</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495</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496</v>
      </c>
      <c r="B28" s="241"/>
      <c r="C28" s="241"/>
      <c r="D28" s="241"/>
      <c r="E28" s="241"/>
      <c r="F28" s="241"/>
      <c r="G28" s="241"/>
      <c r="H28" s="241"/>
      <c r="I28" s="241"/>
      <c r="J28" s="241"/>
      <c r="K28" s="242" t="s">
        <v>140</v>
      </c>
      <c r="L28" s="242">
        <v>8</v>
      </c>
      <c r="M28" s="216"/>
    </row>
    <row r="29" spans="1:13" ht="14.4" x14ac:dyDescent="0.3">
      <c r="A29" s="238" t="s">
        <v>497</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498</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499</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500</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43" t="s">
        <v>527</v>
      </c>
      <c r="O1" s="345" t="s">
        <v>528</v>
      </c>
      <c r="P1" s="345"/>
      <c r="Q1" s="345"/>
      <c r="R1" s="345"/>
      <c r="S1" s="345"/>
      <c r="T1" s="345"/>
      <c r="U1" s="345"/>
      <c r="V1" s="345"/>
      <c r="W1" s="345"/>
      <c r="X1" s="345"/>
      <c r="Y1" s="345"/>
      <c r="Z1" s="346"/>
    </row>
    <row r="2" spans="1:26" ht="15" thickBot="1" x14ac:dyDescent="0.35">
      <c r="A2" s="249" t="s">
        <v>71</v>
      </c>
      <c r="B2" s="347" t="s">
        <v>529</v>
      </c>
      <c r="C2" s="348"/>
      <c r="D2" s="348"/>
      <c r="E2" s="348"/>
      <c r="F2" s="348"/>
      <c r="G2" s="348"/>
      <c r="H2" s="348"/>
      <c r="I2" s="348"/>
      <c r="J2" s="348"/>
      <c r="K2" s="349"/>
      <c r="N2" s="344"/>
      <c r="O2" s="350" t="s">
        <v>530</v>
      </c>
      <c r="P2" s="351"/>
      <c r="Q2" s="351"/>
      <c r="R2" s="352"/>
      <c r="S2" s="351" t="s">
        <v>531</v>
      </c>
      <c r="T2" s="351"/>
      <c r="U2" s="351"/>
      <c r="V2" s="351"/>
      <c r="W2" s="350" t="s">
        <v>532</v>
      </c>
      <c r="X2" s="351"/>
      <c r="Y2" s="351"/>
      <c r="Z2" s="353"/>
    </row>
    <row r="3" spans="1:26" ht="13.8" thickBot="1" x14ac:dyDescent="0.3">
      <c r="A3" s="354" t="s">
        <v>77</v>
      </c>
      <c r="B3" s="356">
        <v>2020</v>
      </c>
      <c r="C3" s="356">
        <v>2030</v>
      </c>
      <c r="D3" s="356">
        <v>2040</v>
      </c>
      <c r="E3" s="356">
        <v>2050</v>
      </c>
      <c r="F3" s="369">
        <v>2030</v>
      </c>
      <c r="G3" s="359"/>
      <c r="H3" s="358">
        <v>2050</v>
      </c>
      <c r="I3" s="359"/>
      <c r="J3" s="356" t="s">
        <v>75</v>
      </c>
      <c r="K3" s="356" t="s">
        <v>76</v>
      </c>
      <c r="N3" s="250" t="s">
        <v>533</v>
      </c>
      <c r="O3" s="251" t="s">
        <v>534</v>
      </c>
      <c r="P3" s="251" t="s">
        <v>535</v>
      </c>
      <c r="Q3" s="251" t="s">
        <v>536</v>
      </c>
      <c r="R3" s="251" t="s">
        <v>537</v>
      </c>
      <c r="S3" s="251" t="s">
        <v>534</v>
      </c>
      <c r="T3" s="251" t="s">
        <v>535</v>
      </c>
      <c r="U3" s="251" t="s">
        <v>536</v>
      </c>
      <c r="V3" s="251" t="s">
        <v>537</v>
      </c>
      <c r="W3" s="251" t="s">
        <v>534</v>
      </c>
      <c r="X3" s="251" t="s">
        <v>535</v>
      </c>
      <c r="Y3" s="251" t="s">
        <v>536</v>
      </c>
      <c r="Z3" s="252" t="s">
        <v>537</v>
      </c>
    </row>
    <row r="4" spans="1:26" ht="24.6" thickBot="1" x14ac:dyDescent="0.3">
      <c r="A4" s="355"/>
      <c r="B4" s="357"/>
      <c r="C4" s="357"/>
      <c r="D4" s="357"/>
      <c r="E4" s="357"/>
      <c r="F4" s="253" t="s">
        <v>78</v>
      </c>
      <c r="G4" s="253" t="s">
        <v>79</v>
      </c>
      <c r="H4" s="253" t="s">
        <v>78</v>
      </c>
      <c r="I4" s="253" t="s">
        <v>79</v>
      </c>
      <c r="J4" s="357"/>
      <c r="K4" s="357"/>
      <c r="N4" s="254" t="s">
        <v>538</v>
      </c>
      <c r="O4" s="255">
        <v>0</v>
      </c>
      <c r="P4" s="255">
        <v>0</v>
      </c>
      <c r="Q4" s="255">
        <v>0</v>
      </c>
      <c r="R4" s="255">
        <v>0</v>
      </c>
      <c r="S4" s="255">
        <v>1</v>
      </c>
      <c r="T4" s="255">
        <v>1</v>
      </c>
      <c r="U4" s="255">
        <v>1</v>
      </c>
      <c r="V4" s="255">
        <v>0</v>
      </c>
      <c r="W4" s="255">
        <v>0</v>
      </c>
      <c r="X4" s="255">
        <v>0</v>
      </c>
      <c r="Y4" s="255">
        <v>0</v>
      </c>
      <c r="Z4" s="256">
        <v>0</v>
      </c>
    </row>
    <row r="5" spans="1:26" x14ac:dyDescent="0.25">
      <c r="A5" s="257" t="s">
        <v>539</v>
      </c>
      <c r="B5" s="258">
        <v>15</v>
      </c>
      <c r="C5" s="259">
        <v>15</v>
      </c>
      <c r="D5" s="259">
        <v>15</v>
      </c>
      <c r="E5" s="259">
        <v>15</v>
      </c>
      <c r="F5" s="259">
        <v>5</v>
      </c>
      <c r="G5" s="259">
        <v>60</v>
      </c>
      <c r="H5" s="259">
        <v>5</v>
      </c>
      <c r="I5" s="259">
        <v>60</v>
      </c>
      <c r="J5" s="259" t="s">
        <v>93</v>
      </c>
      <c r="K5" s="260"/>
      <c r="N5" s="261" t="s">
        <v>540</v>
      </c>
      <c r="O5" s="255">
        <v>0</v>
      </c>
      <c r="P5" s="255">
        <v>0</v>
      </c>
      <c r="Q5" s="255">
        <v>0</v>
      </c>
      <c r="R5" s="255">
        <v>0</v>
      </c>
      <c r="S5" s="255">
        <v>1</v>
      </c>
      <c r="T5" s="255">
        <v>1</v>
      </c>
      <c r="U5" s="255">
        <v>1</v>
      </c>
      <c r="V5" s="255">
        <v>0</v>
      </c>
      <c r="W5" s="255">
        <v>0</v>
      </c>
      <c r="X5" s="255">
        <v>0</v>
      </c>
      <c r="Y5" s="255">
        <v>0</v>
      </c>
      <c r="Z5" s="256">
        <v>0</v>
      </c>
    </row>
    <row r="6" spans="1:26" x14ac:dyDescent="0.25">
      <c r="A6" s="262" t="s">
        <v>541</v>
      </c>
      <c r="B6" s="258">
        <v>99</v>
      </c>
      <c r="C6" s="258">
        <v>99</v>
      </c>
      <c r="D6" s="258">
        <v>99</v>
      </c>
      <c r="E6" s="258">
        <v>99</v>
      </c>
      <c r="F6" s="258">
        <v>98</v>
      </c>
      <c r="G6" s="258">
        <v>100</v>
      </c>
      <c r="H6" s="258">
        <v>98</v>
      </c>
      <c r="I6" s="258">
        <v>100</v>
      </c>
      <c r="J6" s="259"/>
      <c r="K6" s="260" t="s">
        <v>542</v>
      </c>
      <c r="N6" s="263" t="s">
        <v>543</v>
      </c>
      <c r="O6" s="255">
        <v>0</v>
      </c>
      <c r="P6" s="255">
        <v>0</v>
      </c>
      <c r="Q6" s="255">
        <v>0</v>
      </c>
      <c r="R6" s="255">
        <v>0</v>
      </c>
      <c r="S6" s="255">
        <v>1</v>
      </c>
      <c r="T6" s="255">
        <v>1</v>
      </c>
      <c r="U6" s="255">
        <v>1</v>
      </c>
      <c r="V6" s="255">
        <v>0</v>
      </c>
      <c r="W6" s="255">
        <v>0</v>
      </c>
      <c r="X6" s="255">
        <v>0</v>
      </c>
      <c r="Y6" s="255">
        <v>0</v>
      </c>
      <c r="Z6" s="256">
        <v>0</v>
      </c>
    </row>
    <row r="7" spans="1:26" x14ac:dyDescent="0.25">
      <c r="A7" s="262" t="s">
        <v>544</v>
      </c>
      <c r="B7" s="264">
        <v>99</v>
      </c>
      <c r="C7" s="264">
        <v>99</v>
      </c>
      <c r="D7" s="264">
        <v>99</v>
      </c>
      <c r="E7" s="264">
        <v>99</v>
      </c>
      <c r="F7" s="264">
        <v>98</v>
      </c>
      <c r="G7" s="264">
        <v>99</v>
      </c>
      <c r="H7" s="264">
        <v>98</v>
      </c>
      <c r="I7" s="264">
        <v>99</v>
      </c>
      <c r="J7" s="259"/>
      <c r="K7" s="260" t="s">
        <v>542</v>
      </c>
      <c r="N7" s="263" t="s">
        <v>545</v>
      </c>
      <c r="O7" s="255">
        <v>0</v>
      </c>
      <c r="P7" s="255">
        <v>0</v>
      </c>
      <c r="Q7" s="255">
        <v>0</v>
      </c>
      <c r="R7" s="255">
        <v>0</v>
      </c>
      <c r="S7" s="255">
        <v>1</v>
      </c>
      <c r="T7" s="255">
        <v>1</v>
      </c>
      <c r="U7" s="255">
        <v>1</v>
      </c>
      <c r="V7" s="255">
        <v>0</v>
      </c>
      <c r="W7" s="255">
        <v>0</v>
      </c>
      <c r="X7" s="255">
        <v>0</v>
      </c>
      <c r="Y7" s="255">
        <v>0</v>
      </c>
      <c r="Z7" s="256">
        <v>0</v>
      </c>
    </row>
    <row r="8" spans="1:26" x14ac:dyDescent="0.25">
      <c r="A8" s="262" t="s">
        <v>546</v>
      </c>
      <c r="B8" s="258">
        <v>0.5</v>
      </c>
      <c r="C8" s="258">
        <v>0.5</v>
      </c>
      <c r="D8" s="258">
        <v>0.5</v>
      </c>
      <c r="E8" s="258">
        <v>0.5</v>
      </c>
      <c r="F8" s="265">
        <v>0.1</v>
      </c>
      <c r="G8" s="265">
        <v>0.5</v>
      </c>
      <c r="H8" s="265">
        <v>0.1</v>
      </c>
      <c r="I8" s="265">
        <v>0.5</v>
      </c>
      <c r="J8" s="259"/>
      <c r="K8" s="260" t="s">
        <v>542</v>
      </c>
      <c r="N8" s="263" t="s">
        <v>547</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542</v>
      </c>
      <c r="N9" s="263" t="s">
        <v>548</v>
      </c>
      <c r="O9" s="255">
        <v>0</v>
      </c>
      <c r="P9" s="255">
        <v>0</v>
      </c>
      <c r="Q9" s="255">
        <v>0</v>
      </c>
      <c r="R9" s="255">
        <v>0</v>
      </c>
      <c r="S9" s="255">
        <v>1</v>
      </c>
      <c r="T9" s="255">
        <v>1</v>
      </c>
      <c r="U9" s="255">
        <v>1</v>
      </c>
      <c r="V9" s="255">
        <v>0</v>
      </c>
      <c r="W9" s="255">
        <v>0</v>
      </c>
      <c r="X9" s="255">
        <v>0</v>
      </c>
      <c r="Y9" s="255">
        <v>0</v>
      </c>
      <c r="Z9" s="256">
        <v>0</v>
      </c>
    </row>
    <row r="10" spans="1:26" x14ac:dyDescent="0.25">
      <c r="A10" s="262" t="s">
        <v>549</v>
      </c>
      <c r="B10" s="258">
        <v>0.2</v>
      </c>
      <c r="C10" s="259">
        <v>0.2</v>
      </c>
      <c r="D10" s="259">
        <v>0.2</v>
      </c>
      <c r="E10" s="266">
        <v>0.2</v>
      </c>
      <c r="F10" s="259">
        <v>0.2</v>
      </c>
      <c r="G10" s="259">
        <v>0.2</v>
      </c>
      <c r="H10" s="259">
        <v>0.2</v>
      </c>
      <c r="I10" s="259">
        <v>0.2</v>
      </c>
      <c r="J10" s="259"/>
      <c r="K10" s="260">
        <v>2</v>
      </c>
      <c r="N10" s="261" t="s">
        <v>550</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551</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552</v>
      </c>
      <c r="B13" s="271"/>
      <c r="C13" s="272"/>
      <c r="D13" s="273"/>
      <c r="E13" s="274"/>
      <c r="F13" s="275"/>
      <c r="G13" s="275"/>
      <c r="H13" s="275"/>
      <c r="I13" s="275"/>
      <c r="J13" s="276"/>
      <c r="K13" s="277"/>
    </row>
    <row r="14" spans="1:26" x14ac:dyDescent="0.25">
      <c r="A14" s="262" t="s">
        <v>553</v>
      </c>
      <c r="B14" s="258">
        <v>2</v>
      </c>
      <c r="C14" s="259">
        <v>2</v>
      </c>
      <c r="D14" s="259">
        <v>2</v>
      </c>
      <c r="E14" s="266">
        <v>2</v>
      </c>
      <c r="F14" s="259"/>
      <c r="G14" s="259"/>
      <c r="H14" s="259"/>
      <c r="I14" s="259"/>
      <c r="J14" s="278"/>
      <c r="K14" s="279">
        <v>2</v>
      </c>
    </row>
    <row r="15" spans="1:26" x14ac:dyDescent="0.25">
      <c r="A15" s="262" t="s">
        <v>554</v>
      </c>
      <c r="B15" s="280">
        <v>0.03</v>
      </c>
      <c r="C15" s="280">
        <v>0.03</v>
      </c>
      <c r="D15" s="280">
        <v>0.03</v>
      </c>
      <c r="E15" s="280">
        <v>0.03</v>
      </c>
      <c r="F15" s="259"/>
      <c r="G15" s="259"/>
      <c r="H15" s="259"/>
      <c r="I15" s="259"/>
      <c r="J15" s="278"/>
      <c r="K15" s="279">
        <v>2</v>
      </c>
    </row>
    <row r="16" spans="1:26" x14ac:dyDescent="0.25">
      <c r="A16" s="262" t="s">
        <v>555</v>
      </c>
      <c r="B16" s="280">
        <v>0.17</v>
      </c>
      <c r="C16" s="280">
        <v>0.17</v>
      </c>
      <c r="D16" s="280">
        <v>0.17</v>
      </c>
      <c r="E16" s="280">
        <v>0.17</v>
      </c>
      <c r="F16" s="259"/>
      <c r="G16" s="259"/>
      <c r="H16" s="259"/>
      <c r="I16" s="259"/>
      <c r="J16" s="278"/>
      <c r="K16" s="281">
        <v>2</v>
      </c>
    </row>
    <row r="17" spans="1:11" x14ac:dyDescent="0.25">
      <c r="A17" s="282" t="s">
        <v>556</v>
      </c>
      <c r="B17" s="283"/>
      <c r="C17" s="284"/>
      <c r="D17" s="284"/>
      <c r="E17" s="285"/>
      <c r="F17" s="284"/>
      <c r="G17" s="284"/>
      <c r="H17" s="284"/>
      <c r="I17" s="284"/>
      <c r="J17" s="278"/>
      <c r="K17" s="279"/>
    </row>
    <row r="18" spans="1:11" ht="15.6" x14ac:dyDescent="0.25">
      <c r="A18" s="262" t="s">
        <v>557</v>
      </c>
      <c r="B18" s="360" t="s">
        <v>558</v>
      </c>
      <c r="C18" s="361"/>
      <c r="D18" s="361"/>
      <c r="E18" s="362"/>
      <c r="F18" s="286"/>
      <c r="G18" s="286"/>
      <c r="H18" s="286"/>
      <c r="I18" s="286"/>
      <c r="J18" s="278"/>
      <c r="K18" s="279"/>
    </row>
    <row r="19" spans="1:11" x14ac:dyDescent="0.25">
      <c r="A19" s="262" t="s">
        <v>559</v>
      </c>
      <c r="B19" s="363"/>
      <c r="C19" s="364"/>
      <c r="D19" s="364"/>
      <c r="E19" s="365"/>
      <c r="F19" s="286"/>
      <c r="G19" s="286"/>
      <c r="H19" s="286"/>
      <c r="I19" s="286"/>
      <c r="J19" s="278"/>
      <c r="K19" s="279"/>
    </row>
    <row r="20" spans="1:11" ht="15.6" x14ac:dyDescent="0.25">
      <c r="A20" s="262" t="s">
        <v>560</v>
      </c>
      <c r="B20" s="363"/>
      <c r="C20" s="364"/>
      <c r="D20" s="364"/>
      <c r="E20" s="365"/>
      <c r="F20" s="286"/>
      <c r="G20" s="286"/>
      <c r="H20" s="286"/>
      <c r="I20" s="286"/>
      <c r="J20" s="278"/>
      <c r="K20" s="279"/>
    </row>
    <row r="21" spans="1:11" x14ac:dyDescent="0.25">
      <c r="A21" s="262" t="s">
        <v>561</v>
      </c>
      <c r="B21" s="363"/>
      <c r="C21" s="364"/>
      <c r="D21" s="364"/>
      <c r="E21" s="365"/>
      <c r="F21" s="286"/>
      <c r="G21" s="286"/>
      <c r="H21" s="286"/>
      <c r="I21" s="286"/>
      <c r="J21" s="278"/>
      <c r="K21" s="279"/>
    </row>
    <row r="22" spans="1:11" ht="13.8" thickBot="1" x14ac:dyDescent="0.3">
      <c r="A22" s="287" t="s">
        <v>562</v>
      </c>
      <c r="B22" s="363"/>
      <c r="C22" s="364"/>
      <c r="D22" s="364"/>
      <c r="E22" s="365"/>
      <c r="F22" s="259"/>
      <c r="G22" s="259"/>
      <c r="H22" s="259"/>
      <c r="I22" s="259"/>
      <c r="J22" s="278"/>
      <c r="K22" s="279"/>
    </row>
    <row r="23" spans="1:11" ht="13.8" thickBot="1" x14ac:dyDescent="0.3">
      <c r="A23" s="288" t="s">
        <v>563</v>
      </c>
      <c r="B23" s="289"/>
      <c r="C23" s="272"/>
      <c r="D23" s="272"/>
      <c r="E23" s="290"/>
      <c r="F23" s="291"/>
      <c r="G23" s="275"/>
      <c r="H23" s="275"/>
      <c r="I23" s="275"/>
      <c r="J23" s="276"/>
      <c r="K23" s="277"/>
    </row>
    <row r="24" spans="1:11" x14ac:dyDescent="0.25">
      <c r="A24" s="257" t="s">
        <v>564</v>
      </c>
      <c r="B24" s="292">
        <v>9.555555555555556E-2</v>
      </c>
      <c r="C24" s="293">
        <v>8.3611111111111122E-2</v>
      </c>
      <c r="D24" s="293">
        <v>8.3611111111111122E-2</v>
      </c>
      <c r="E24" s="293">
        <v>8.3611111111111122E-2</v>
      </c>
      <c r="F24" s="286"/>
      <c r="G24" s="286"/>
      <c r="H24" s="286"/>
      <c r="I24" s="286"/>
      <c r="J24" s="279" t="s">
        <v>565</v>
      </c>
      <c r="K24" s="279" t="s">
        <v>566</v>
      </c>
    </row>
    <row r="25" spans="1:11" x14ac:dyDescent="0.25">
      <c r="A25" s="262" t="s">
        <v>567</v>
      </c>
      <c r="B25" s="258">
        <v>85</v>
      </c>
      <c r="C25" s="259">
        <v>85</v>
      </c>
      <c r="D25" s="259">
        <v>85</v>
      </c>
      <c r="E25" s="266">
        <v>85</v>
      </c>
      <c r="F25" s="286"/>
      <c r="G25" s="286"/>
      <c r="H25" s="286"/>
      <c r="I25" s="286"/>
      <c r="J25" s="278"/>
      <c r="K25" s="279">
        <v>2</v>
      </c>
    </row>
    <row r="26" spans="1:11" x14ac:dyDescent="0.25">
      <c r="A26" s="262" t="s">
        <v>568</v>
      </c>
      <c r="B26" s="258">
        <v>15</v>
      </c>
      <c r="C26" s="259">
        <v>15</v>
      </c>
      <c r="D26" s="259">
        <v>15</v>
      </c>
      <c r="E26" s="266">
        <v>15</v>
      </c>
      <c r="F26" s="286"/>
      <c r="G26" s="286"/>
      <c r="H26" s="286"/>
      <c r="I26" s="286"/>
      <c r="J26" s="278"/>
      <c r="K26" s="279">
        <v>2</v>
      </c>
    </row>
    <row r="27" spans="1:11" x14ac:dyDescent="0.25">
      <c r="A27" s="262" t="s">
        <v>569</v>
      </c>
      <c r="B27" s="264">
        <v>1107.45</v>
      </c>
      <c r="C27" s="294">
        <v>1055.7</v>
      </c>
      <c r="D27" s="294">
        <v>1003.95</v>
      </c>
      <c r="E27" s="295">
        <v>952.2</v>
      </c>
      <c r="F27" s="286"/>
      <c r="G27" s="286"/>
      <c r="H27" s="286"/>
      <c r="I27" s="286"/>
      <c r="J27" s="278"/>
      <c r="K27" s="279" t="s">
        <v>570</v>
      </c>
    </row>
    <row r="28" spans="1:11" x14ac:dyDescent="0.25">
      <c r="A28" s="262" t="s">
        <v>571</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572</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573</v>
      </c>
      <c r="B30" s="297">
        <v>0.51750000000000007</v>
      </c>
      <c r="C30" s="297">
        <v>0.49331775700934588</v>
      </c>
      <c r="D30" s="297">
        <v>0.46913551401869164</v>
      </c>
      <c r="E30" s="297">
        <v>0.44495327102803744</v>
      </c>
      <c r="F30" s="286"/>
      <c r="G30" s="286"/>
      <c r="H30" s="286"/>
      <c r="I30" s="286"/>
      <c r="J30" s="278"/>
      <c r="K30" s="279" t="s">
        <v>570</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283</v>
      </c>
      <c r="B33" s="300"/>
      <c r="C33" s="301"/>
      <c r="D33" s="302"/>
      <c r="E33" s="303"/>
      <c r="F33" s="304"/>
      <c r="G33" s="304"/>
      <c r="H33" s="304"/>
      <c r="I33" s="304"/>
      <c r="J33" s="305"/>
      <c r="K33" s="306"/>
    </row>
    <row r="34" spans="1:11" x14ac:dyDescent="0.25">
      <c r="A34" s="307" t="s">
        <v>574</v>
      </c>
      <c r="B34" s="308" t="s">
        <v>116</v>
      </c>
      <c r="C34" s="308" t="s">
        <v>116</v>
      </c>
      <c r="D34" s="308" t="s">
        <v>116</v>
      </c>
      <c r="E34" s="308" t="s">
        <v>116</v>
      </c>
      <c r="F34" s="309"/>
      <c r="G34" s="309"/>
      <c r="H34" s="309"/>
      <c r="I34" s="309"/>
      <c r="J34" s="310" t="s">
        <v>58</v>
      </c>
      <c r="K34" s="311"/>
    </row>
    <row r="35" spans="1:11" ht="26.4" x14ac:dyDescent="0.25">
      <c r="A35" s="257" t="s">
        <v>575</v>
      </c>
      <c r="B35" s="312">
        <v>1.7645202020202019E-2</v>
      </c>
      <c r="C35" s="312">
        <v>1.5439551767676779E-2</v>
      </c>
      <c r="D35" s="312">
        <v>1.5439551767676779E-2</v>
      </c>
      <c r="E35" s="312">
        <v>1.5439551767676779E-2</v>
      </c>
      <c r="F35" s="313"/>
      <c r="G35" s="313"/>
      <c r="H35" s="313"/>
      <c r="I35" s="313"/>
      <c r="J35" s="314"/>
      <c r="K35" s="315"/>
    </row>
    <row r="36" spans="1:11" x14ac:dyDescent="0.25">
      <c r="A36" s="262" t="s">
        <v>576</v>
      </c>
      <c r="B36" s="259" t="s">
        <v>116</v>
      </c>
      <c r="C36" s="259" t="s">
        <v>116</v>
      </c>
      <c r="D36" s="259" t="s">
        <v>116</v>
      </c>
      <c r="E36" s="259" t="s">
        <v>116</v>
      </c>
      <c r="F36" s="286"/>
      <c r="G36" s="286"/>
      <c r="H36" s="286"/>
      <c r="I36" s="286"/>
      <c r="J36" s="278"/>
      <c r="K36" s="279"/>
    </row>
    <row r="37" spans="1:11" x14ac:dyDescent="0.25">
      <c r="A37" s="262" t="s">
        <v>577</v>
      </c>
      <c r="B37" s="259" t="s">
        <v>116</v>
      </c>
      <c r="C37" s="259" t="s">
        <v>116</v>
      </c>
      <c r="D37" s="259" t="s">
        <v>116</v>
      </c>
      <c r="E37" s="259" t="s">
        <v>116</v>
      </c>
      <c r="F37" s="286"/>
      <c r="G37" s="286"/>
      <c r="H37" s="286"/>
      <c r="I37" s="286"/>
      <c r="J37" s="278"/>
      <c r="K37" s="279"/>
    </row>
    <row r="38" spans="1:11" ht="26.4" x14ac:dyDescent="0.25">
      <c r="A38" s="262" t="s">
        <v>578</v>
      </c>
      <c r="B38" s="366" t="s">
        <v>558</v>
      </c>
      <c r="C38" s="367"/>
      <c r="D38" s="367"/>
      <c r="E38" s="368"/>
      <c r="F38" s="286"/>
      <c r="G38" s="286"/>
      <c r="H38" s="286"/>
      <c r="I38" s="286"/>
      <c r="J38" s="278"/>
      <c r="K38" s="299"/>
    </row>
    <row r="39" spans="1:11" x14ac:dyDescent="0.25">
      <c r="A39" s="287" t="s">
        <v>579</v>
      </c>
      <c r="B39" s="259" t="s">
        <v>116</v>
      </c>
      <c r="C39" s="259" t="s">
        <v>116</v>
      </c>
      <c r="D39" s="259" t="s">
        <v>116</v>
      </c>
      <c r="E39" s="259" t="s">
        <v>116</v>
      </c>
      <c r="F39" s="286"/>
      <c r="G39" s="286"/>
      <c r="H39" s="286"/>
      <c r="I39" s="286"/>
      <c r="J39" s="278"/>
      <c r="K39" s="279"/>
    </row>
    <row r="40" spans="1:11" x14ac:dyDescent="0.25">
      <c r="A40" s="287" t="s">
        <v>580</v>
      </c>
      <c r="B40" s="259" t="s">
        <v>116</v>
      </c>
      <c r="C40" s="259" t="s">
        <v>116</v>
      </c>
      <c r="D40" s="259" t="s">
        <v>116</v>
      </c>
      <c r="E40" s="259" t="s">
        <v>116</v>
      </c>
      <c r="F40" s="286"/>
      <c r="G40" s="286"/>
      <c r="H40" s="286"/>
      <c r="I40" s="286"/>
      <c r="J40" s="278"/>
      <c r="K40" s="279"/>
    </row>
    <row r="41" spans="1:11" ht="13.8" thickBot="1" x14ac:dyDescent="0.3">
      <c r="A41" s="316" t="s">
        <v>581</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582</v>
      </c>
      <c r="B44" s="100"/>
      <c r="C44" s="100"/>
      <c r="D44" s="72"/>
      <c r="E44" s="72"/>
      <c r="F44" s="72"/>
      <c r="G44" s="72"/>
      <c r="H44" s="72"/>
      <c r="I44" s="72"/>
      <c r="J44" s="72"/>
      <c r="K44" s="72"/>
    </row>
    <row r="45" spans="1:11" x14ac:dyDescent="0.25">
      <c r="A45" s="322">
        <v>1</v>
      </c>
      <c r="B45" s="72" t="s">
        <v>583</v>
      </c>
      <c r="C45" s="72"/>
      <c r="D45" s="72"/>
      <c r="E45" s="72"/>
      <c r="F45" s="72"/>
      <c r="G45" s="72"/>
      <c r="H45" s="72"/>
      <c r="I45" s="72"/>
      <c r="J45" s="72"/>
      <c r="K45" s="72"/>
    </row>
    <row r="46" spans="1:11" x14ac:dyDescent="0.25">
      <c r="A46" s="322">
        <v>2</v>
      </c>
      <c r="B46" s="80" t="s">
        <v>584</v>
      </c>
      <c r="C46" s="72"/>
      <c r="D46" s="72"/>
      <c r="E46" s="72"/>
      <c r="F46" s="72"/>
      <c r="G46" s="72"/>
      <c r="H46" s="72"/>
      <c r="I46" s="72"/>
      <c r="J46" s="72"/>
      <c r="K46" s="72"/>
    </row>
    <row r="47" spans="1:11" x14ac:dyDescent="0.25">
      <c r="A47" s="322">
        <v>3</v>
      </c>
      <c r="B47" s="80" t="s">
        <v>585</v>
      </c>
      <c r="C47" s="72"/>
      <c r="D47" s="72"/>
      <c r="E47" s="72"/>
      <c r="F47" s="72"/>
      <c r="G47" s="72"/>
      <c r="H47" s="72"/>
      <c r="I47" s="72"/>
      <c r="J47" s="72"/>
      <c r="K47" s="72"/>
    </row>
    <row r="48" spans="1:11" x14ac:dyDescent="0.25">
      <c r="A48" s="322">
        <v>4</v>
      </c>
      <c r="B48" s="80" t="s">
        <v>586</v>
      </c>
      <c r="C48" s="72"/>
      <c r="D48" s="72"/>
      <c r="E48" s="72"/>
      <c r="F48" s="72"/>
      <c r="G48" s="72"/>
      <c r="H48" s="72"/>
      <c r="I48" s="72"/>
      <c r="J48" s="72"/>
      <c r="K48" s="72"/>
    </row>
    <row r="49" spans="1:11" x14ac:dyDescent="0.25">
      <c r="A49" s="100" t="s">
        <v>587</v>
      </c>
      <c r="B49" s="100"/>
      <c r="C49" s="72"/>
      <c r="D49" s="72"/>
      <c r="E49" s="72"/>
      <c r="F49" s="72"/>
      <c r="G49" s="72"/>
      <c r="H49" s="72"/>
      <c r="I49" s="72"/>
      <c r="J49" s="72"/>
      <c r="K49" s="72"/>
    </row>
    <row r="50" spans="1:11" x14ac:dyDescent="0.25">
      <c r="A50" s="322" t="s">
        <v>93</v>
      </c>
      <c r="B50" s="72" t="s">
        <v>588</v>
      </c>
      <c r="C50" s="72"/>
      <c r="D50" s="72"/>
      <c r="E50" s="72"/>
      <c r="F50" s="72"/>
      <c r="G50" s="72"/>
      <c r="H50" s="72"/>
      <c r="I50" s="72"/>
      <c r="J50" s="72"/>
      <c r="K50" s="72"/>
    </row>
    <row r="51" spans="1:11" x14ac:dyDescent="0.25">
      <c r="A51" s="322" t="s">
        <v>88</v>
      </c>
      <c r="B51" s="80" t="s">
        <v>589</v>
      </c>
      <c r="C51" s="72"/>
      <c r="D51" s="72"/>
      <c r="E51" s="72"/>
      <c r="F51" s="72"/>
      <c r="G51" s="72"/>
      <c r="H51" s="72"/>
      <c r="I51" s="72"/>
      <c r="J51" s="72"/>
      <c r="K51" s="72"/>
    </row>
    <row r="52" spans="1:11" x14ac:dyDescent="0.25">
      <c r="A52" s="323" t="s">
        <v>67</v>
      </c>
      <c r="B52" s="72" t="s">
        <v>590</v>
      </c>
      <c r="C52" s="72"/>
      <c r="D52" s="72"/>
      <c r="E52" s="72"/>
      <c r="F52" s="72"/>
      <c r="G52" s="72"/>
      <c r="H52" s="72"/>
      <c r="I52" s="72"/>
      <c r="J52" s="72"/>
      <c r="K52" s="72"/>
    </row>
    <row r="53" spans="1:11" x14ac:dyDescent="0.25">
      <c r="A53" s="322" t="s">
        <v>128</v>
      </c>
      <c r="B53" s="324" t="s">
        <v>591</v>
      </c>
      <c r="C53" s="72"/>
      <c r="D53" s="72"/>
      <c r="E53" s="72"/>
      <c r="F53" s="72"/>
      <c r="G53" s="72"/>
      <c r="H53" s="72"/>
      <c r="I53" s="72"/>
      <c r="J53" s="72"/>
      <c r="K53" s="72"/>
    </row>
    <row r="54" spans="1:11" x14ac:dyDescent="0.25">
      <c r="A54" s="322" t="s">
        <v>58</v>
      </c>
      <c r="B54" s="72" t="s">
        <v>592</v>
      </c>
      <c r="C54" s="72"/>
      <c r="D54" s="72"/>
      <c r="E54" s="72"/>
      <c r="F54" s="72"/>
      <c r="G54" s="72"/>
      <c r="H54" s="72"/>
      <c r="I54" s="72"/>
      <c r="J54" s="72"/>
      <c r="K54" s="72"/>
    </row>
    <row r="55" spans="1:11" x14ac:dyDescent="0.25">
      <c r="A55" s="325"/>
      <c r="B55" s="324"/>
      <c r="C55" s="100"/>
      <c r="D55" s="100"/>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F8" sqref="F8:F9"/>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470</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471</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269</v>
      </c>
      <c r="J9" s="90" t="s">
        <v>268</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363</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362</v>
      </c>
      <c r="R11" s="33" t="s">
        <v>364</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362</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topLeftCell="A7" workbookViewId="0">
      <selection activeCell="F35" sqref="F35"/>
    </sheetView>
  </sheetViews>
  <sheetFormatPr defaultRowHeight="13.2" x14ac:dyDescent="0.25"/>
  <cols>
    <col min="1" max="1" width="15.44140625" bestFit="1" customWidth="1"/>
    <col min="2" max="2" width="96.44140625" customWidth="1"/>
  </cols>
  <sheetData>
    <row r="1" spans="1:13" x14ac:dyDescent="0.25">
      <c r="A1" s="118" t="s">
        <v>71</v>
      </c>
      <c r="B1" s="118"/>
      <c r="C1" s="119" t="s">
        <v>299</v>
      </c>
      <c r="D1" s="119"/>
      <c r="E1" s="119"/>
      <c r="F1" s="119"/>
      <c r="G1" s="119"/>
      <c r="H1" s="119"/>
      <c r="I1" s="119"/>
      <c r="J1" s="119"/>
      <c r="K1" s="119"/>
      <c r="L1" s="119"/>
      <c r="M1" s="119"/>
    </row>
    <row r="2" spans="1:13" x14ac:dyDescent="0.25">
      <c r="A2" s="120" t="s">
        <v>300</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c r="M3" s="122" t="s">
        <v>116</v>
      </c>
    </row>
    <row r="4" spans="1:13" x14ac:dyDescent="0.25">
      <c r="A4" s="120" t="s">
        <v>305</v>
      </c>
      <c r="B4" s="120" t="s">
        <v>306</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307</v>
      </c>
      <c r="C6" s="124">
        <v>8.4</v>
      </c>
      <c r="D6" s="124">
        <v>15</v>
      </c>
      <c r="E6" s="124">
        <v>20</v>
      </c>
      <c r="F6" s="124">
        <v>25</v>
      </c>
      <c r="G6" s="124">
        <v>30</v>
      </c>
      <c r="H6" s="124">
        <v>12.75</v>
      </c>
      <c r="I6" s="124">
        <v>17.25</v>
      </c>
      <c r="J6" s="124">
        <v>22.5</v>
      </c>
      <c r="K6" s="124">
        <v>37.5</v>
      </c>
      <c r="L6" s="124" t="s">
        <v>93</v>
      </c>
      <c r="M6" s="124" t="s">
        <v>308</v>
      </c>
    </row>
    <row r="7" spans="1:13" x14ac:dyDescent="0.25">
      <c r="A7" s="125"/>
      <c r="B7" s="125" t="s">
        <v>309</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310</v>
      </c>
      <c r="C8" s="124">
        <v>0.5</v>
      </c>
      <c r="D8" s="124">
        <v>0.5</v>
      </c>
      <c r="E8" s="124">
        <v>0.5</v>
      </c>
      <c r="F8" s="124">
        <v>0.5</v>
      </c>
      <c r="G8" s="124">
        <v>0.5</v>
      </c>
      <c r="H8" s="124">
        <v>0.5</v>
      </c>
      <c r="I8" s="124">
        <v>0.5</v>
      </c>
      <c r="J8" s="124">
        <v>0.5</v>
      </c>
      <c r="K8" s="124">
        <v>0.5</v>
      </c>
      <c r="L8" s="124" t="s">
        <v>88</v>
      </c>
      <c r="M8" s="124"/>
    </row>
    <row r="9" spans="1:13" x14ac:dyDescent="0.25">
      <c r="A9" s="123"/>
      <c r="B9" t="s">
        <v>311</v>
      </c>
      <c r="C9" s="124">
        <v>27</v>
      </c>
      <c r="D9" s="124">
        <v>30</v>
      </c>
      <c r="E9" s="124">
        <v>30</v>
      </c>
      <c r="F9" s="124">
        <v>30</v>
      </c>
      <c r="G9" s="124">
        <v>30</v>
      </c>
      <c r="H9" s="124">
        <v>25</v>
      </c>
      <c r="I9" s="124">
        <v>35</v>
      </c>
      <c r="J9" s="124">
        <v>25</v>
      </c>
      <c r="K9" s="124">
        <v>35</v>
      </c>
      <c r="L9" s="124" t="s">
        <v>67</v>
      </c>
      <c r="M9" s="124"/>
    </row>
    <row r="10" spans="1:13" x14ac:dyDescent="0.25">
      <c r="A10" s="123"/>
      <c r="B10" t="s">
        <v>312</v>
      </c>
      <c r="C10" s="124">
        <v>2.5</v>
      </c>
      <c r="D10" s="124">
        <v>2.5</v>
      </c>
      <c r="E10" s="124">
        <v>2.5</v>
      </c>
      <c r="F10" s="124">
        <v>2.5</v>
      </c>
      <c r="G10" s="124">
        <v>2</v>
      </c>
      <c r="H10" s="124">
        <v>2</v>
      </c>
      <c r="I10" s="124">
        <v>3</v>
      </c>
      <c r="J10" s="124">
        <v>1.5</v>
      </c>
      <c r="K10" s="124">
        <v>2.5</v>
      </c>
      <c r="L10" s="124" t="s">
        <v>128</v>
      </c>
      <c r="M10" s="124"/>
    </row>
    <row r="11" spans="1:13" x14ac:dyDescent="0.25">
      <c r="A11" s="123"/>
      <c r="B11" t="s">
        <v>313</v>
      </c>
      <c r="C11" s="124">
        <v>165.36</v>
      </c>
      <c r="D11" s="124">
        <v>177.36</v>
      </c>
      <c r="E11" s="124">
        <v>171.96</v>
      </c>
      <c r="F11" s="124">
        <v>169.84</v>
      </c>
      <c r="G11" s="124">
        <v>171.26</v>
      </c>
      <c r="H11" s="124">
        <v>150.76</v>
      </c>
      <c r="I11" s="124">
        <v>203.96</v>
      </c>
      <c r="J11" s="124">
        <v>128.44</v>
      </c>
      <c r="K11" s="124">
        <v>214.07</v>
      </c>
      <c r="L11" s="124" t="s">
        <v>58</v>
      </c>
      <c r="M11" s="124" t="s">
        <v>314</v>
      </c>
    </row>
    <row r="12" spans="1:13" x14ac:dyDescent="0.25">
      <c r="A12" s="123" t="s">
        <v>315</v>
      </c>
      <c r="C12" s="124"/>
      <c r="D12" s="124"/>
      <c r="E12" s="124"/>
      <c r="F12" s="124"/>
      <c r="G12" s="124"/>
      <c r="H12" s="124"/>
      <c r="I12" s="124"/>
      <c r="J12" s="124"/>
      <c r="K12" s="124"/>
      <c r="L12" s="124"/>
      <c r="M12" s="124"/>
    </row>
    <row r="13" spans="1:13" x14ac:dyDescent="0.25">
      <c r="A13" s="125"/>
      <c r="B13" s="125" t="s">
        <v>316</v>
      </c>
      <c r="C13" s="126"/>
      <c r="D13" s="126"/>
      <c r="E13" s="126"/>
      <c r="F13" s="126"/>
      <c r="G13" s="126"/>
      <c r="H13" s="126"/>
      <c r="I13" s="126"/>
      <c r="J13" s="126"/>
      <c r="K13" s="126"/>
      <c r="L13" s="124"/>
      <c r="M13" s="124"/>
    </row>
    <row r="14" spans="1:13" x14ac:dyDescent="0.25">
      <c r="A14" s="125"/>
      <c r="B14" s="125" t="s">
        <v>317</v>
      </c>
      <c r="C14" s="126"/>
      <c r="D14" s="126"/>
      <c r="E14" s="126"/>
      <c r="F14" s="126"/>
      <c r="G14" s="126"/>
      <c r="H14" s="126"/>
      <c r="I14" s="126"/>
      <c r="J14" s="126"/>
      <c r="K14" s="126"/>
      <c r="L14" s="124"/>
      <c r="M14" s="124"/>
    </row>
    <row r="15" spans="1:13" x14ac:dyDescent="0.25">
      <c r="A15" s="125"/>
      <c r="B15" s="125" t="s">
        <v>318</v>
      </c>
      <c r="C15" s="126"/>
      <c r="D15" s="126"/>
      <c r="E15" s="126"/>
      <c r="F15" s="126"/>
      <c r="G15" s="126"/>
      <c r="H15" s="126"/>
      <c r="I15" s="126"/>
      <c r="J15" s="126"/>
      <c r="K15" s="126"/>
      <c r="L15" s="124"/>
      <c r="M15" s="124"/>
    </row>
    <row r="16" spans="1:13" x14ac:dyDescent="0.25">
      <c r="A16" s="123"/>
      <c r="B16" t="s">
        <v>319</v>
      </c>
      <c r="C16" s="124"/>
      <c r="D16" s="124"/>
      <c r="E16" s="124"/>
      <c r="F16" s="124"/>
      <c r="G16" s="124"/>
      <c r="H16" s="124"/>
      <c r="I16" s="124"/>
      <c r="J16" s="124"/>
      <c r="K16" s="124"/>
      <c r="L16" s="124"/>
      <c r="M16" s="124"/>
    </row>
    <row r="17" spans="1:13" x14ac:dyDescent="0.25">
      <c r="A17" s="123"/>
      <c r="B17" t="s">
        <v>320</v>
      </c>
      <c r="C17" s="124"/>
      <c r="D17" s="124"/>
      <c r="E17" s="124"/>
      <c r="F17" s="124"/>
      <c r="G17" s="124"/>
      <c r="H17" s="124"/>
      <c r="I17" s="124"/>
      <c r="J17" s="124"/>
      <c r="K17" s="124"/>
      <c r="L17" s="124"/>
      <c r="M17" s="124"/>
    </row>
    <row r="18" spans="1:13" x14ac:dyDescent="0.25">
      <c r="A18" s="123" t="s">
        <v>321</v>
      </c>
      <c r="C18" s="124"/>
      <c r="D18" s="124"/>
      <c r="E18" s="124"/>
      <c r="F18" s="124"/>
      <c r="G18" s="124"/>
      <c r="H18" s="124"/>
      <c r="I18" s="124"/>
      <c r="J18" s="124"/>
      <c r="K18" s="124"/>
      <c r="L18" s="124"/>
      <c r="M18" s="124"/>
    </row>
    <row r="19" spans="1:13" x14ac:dyDescent="0.25">
      <c r="A19" s="123"/>
      <c r="B19" s="127" t="s">
        <v>322</v>
      </c>
      <c r="C19" s="124">
        <v>2.12</v>
      </c>
      <c r="D19" s="124">
        <v>1.88</v>
      </c>
      <c r="E19" s="124">
        <v>1.8</v>
      </c>
      <c r="F19" s="124">
        <v>1.68</v>
      </c>
      <c r="G19" s="124">
        <v>1.64</v>
      </c>
      <c r="H19" s="124">
        <v>1.88</v>
      </c>
      <c r="I19" s="124">
        <v>1.88</v>
      </c>
      <c r="J19" s="124">
        <v>1.64</v>
      </c>
      <c r="K19" s="124">
        <v>1.64</v>
      </c>
      <c r="L19" s="124" t="s">
        <v>110</v>
      </c>
      <c r="M19" s="124" t="s">
        <v>314</v>
      </c>
    </row>
    <row r="20" spans="1:13" x14ac:dyDescent="0.25">
      <c r="A20" s="123"/>
      <c r="B20" s="127" t="s">
        <v>323</v>
      </c>
      <c r="C20" s="124">
        <v>0.54</v>
      </c>
      <c r="D20" s="124">
        <v>0.4</v>
      </c>
      <c r="E20" s="124">
        <v>0.37</v>
      </c>
      <c r="F20" s="124">
        <v>0.33</v>
      </c>
      <c r="G20" s="124">
        <v>0.32</v>
      </c>
      <c r="H20" s="124">
        <v>0.4</v>
      </c>
      <c r="I20" s="124">
        <v>0.4</v>
      </c>
      <c r="J20" s="124">
        <v>0.32</v>
      </c>
      <c r="K20" s="124">
        <v>0.32</v>
      </c>
      <c r="L20" s="124"/>
      <c r="M20" s="124" t="s">
        <v>314</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325</v>
      </c>
    </row>
    <row r="22" spans="1:13" x14ac:dyDescent="0.25">
      <c r="A22" s="123"/>
      <c r="B22" t="s">
        <v>326</v>
      </c>
      <c r="C22" s="124">
        <v>0.03</v>
      </c>
      <c r="D22" s="124">
        <v>0.02</v>
      </c>
      <c r="E22" s="124">
        <v>0.02</v>
      </c>
      <c r="F22" s="124">
        <v>0.01</v>
      </c>
      <c r="G22" s="124">
        <v>0.01</v>
      </c>
      <c r="H22" s="124">
        <v>0.02</v>
      </c>
      <c r="I22" s="124">
        <v>0.02</v>
      </c>
      <c r="J22" s="124">
        <v>0.01</v>
      </c>
      <c r="K22" s="124">
        <v>0.02</v>
      </c>
      <c r="L22" s="124"/>
      <c r="M22" s="124" t="s">
        <v>314</v>
      </c>
    </row>
    <row r="23" spans="1:13" x14ac:dyDescent="0.25">
      <c r="A23" s="123"/>
      <c r="B23" t="s">
        <v>327</v>
      </c>
      <c r="C23" s="124">
        <v>0.21</v>
      </c>
      <c r="D23" s="124">
        <v>0.21</v>
      </c>
      <c r="E23" s="124">
        <v>0.22</v>
      </c>
      <c r="F23" s="124">
        <v>0.22</v>
      </c>
      <c r="G23" s="124">
        <v>0.21</v>
      </c>
      <c r="H23" s="124">
        <v>0.18</v>
      </c>
      <c r="I23" s="124">
        <v>0.25</v>
      </c>
      <c r="J23" s="124">
        <v>0.16</v>
      </c>
      <c r="K23" s="124">
        <v>0.32</v>
      </c>
      <c r="L23" s="124"/>
      <c r="M23" s="124" t="s">
        <v>328</v>
      </c>
    </row>
    <row r="24" spans="1:13" x14ac:dyDescent="0.25">
      <c r="A24" s="123"/>
      <c r="B24" t="s">
        <v>329</v>
      </c>
      <c r="C24" s="124">
        <v>0.25</v>
      </c>
      <c r="D24" s="124">
        <v>0.24</v>
      </c>
      <c r="E24" s="124">
        <v>0.24</v>
      </c>
      <c r="F24" s="124">
        <v>0.25</v>
      </c>
      <c r="G24" s="124">
        <v>0.26</v>
      </c>
      <c r="H24" s="124">
        <v>0.2</v>
      </c>
      <c r="I24" s="124">
        <v>0.28000000000000003</v>
      </c>
      <c r="J24" s="124">
        <v>0.2</v>
      </c>
      <c r="K24" s="124">
        <v>0.4</v>
      </c>
      <c r="L24" s="124"/>
      <c r="M24" s="124" t="s">
        <v>330</v>
      </c>
    </row>
    <row r="25" spans="1:13" x14ac:dyDescent="0.25">
      <c r="A25" s="123"/>
      <c r="B25" t="s">
        <v>331</v>
      </c>
      <c r="C25" s="124">
        <v>0.72</v>
      </c>
      <c r="D25" s="124">
        <v>0.69</v>
      </c>
      <c r="E25" s="124">
        <v>0.67</v>
      </c>
      <c r="F25" s="124">
        <v>0.61</v>
      </c>
      <c r="G25" s="124">
        <v>0.61</v>
      </c>
      <c r="H25" s="124">
        <v>0.59</v>
      </c>
      <c r="I25" s="124">
        <v>0.8</v>
      </c>
      <c r="J25" s="124">
        <v>0.46</v>
      </c>
      <c r="K25" s="124">
        <v>0.91</v>
      </c>
      <c r="L25" s="124"/>
      <c r="M25" s="124" t="s">
        <v>314</v>
      </c>
    </row>
    <row r="26" spans="1:13" x14ac:dyDescent="0.25">
      <c r="A26" s="123"/>
      <c r="B26" t="s">
        <v>332</v>
      </c>
      <c r="C26" s="124">
        <v>5</v>
      </c>
      <c r="D26" s="124">
        <v>4.17</v>
      </c>
      <c r="E26" s="124">
        <v>3.89</v>
      </c>
      <c r="F26" s="124">
        <v>3.42</v>
      </c>
      <c r="G26" s="124">
        <v>3.25</v>
      </c>
      <c r="H26" s="124">
        <v>3.55</v>
      </c>
      <c r="I26" s="124">
        <v>4.8</v>
      </c>
      <c r="J26" s="124">
        <v>2.44</v>
      </c>
      <c r="K26" s="124">
        <v>4.88</v>
      </c>
      <c r="L26" s="124" t="s">
        <v>121</v>
      </c>
      <c r="M26" s="124" t="s">
        <v>314</v>
      </c>
    </row>
    <row r="27" spans="1:13" x14ac:dyDescent="0.25">
      <c r="A27" s="123"/>
      <c r="B27" t="s">
        <v>333</v>
      </c>
      <c r="C27" s="124">
        <v>50000</v>
      </c>
      <c r="D27" s="124">
        <v>42000</v>
      </c>
      <c r="E27" s="124">
        <v>39000</v>
      </c>
      <c r="F27" s="124">
        <v>34000</v>
      </c>
      <c r="G27" s="124">
        <v>33000</v>
      </c>
      <c r="H27" s="124">
        <v>35700</v>
      </c>
      <c r="I27" s="124">
        <v>48300</v>
      </c>
      <c r="J27" s="124">
        <v>24750</v>
      </c>
      <c r="K27" s="124">
        <v>49500</v>
      </c>
      <c r="L27" s="124" t="s">
        <v>121</v>
      </c>
      <c r="M27" s="124" t="s">
        <v>314</v>
      </c>
    </row>
    <row r="28" spans="1:13" x14ac:dyDescent="0.25">
      <c r="A28" s="123" t="s">
        <v>334</v>
      </c>
      <c r="C28" s="124"/>
      <c r="D28" s="124"/>
      <c r="E28" s="124"/>
      <c r="F28" s="124"/>
      <c r="G28" s="124"/>
      <c r="H28" s="124"/>
      <c r="I28" s="124"/>
      <c r="J28" s="124"/>
      <c r="K28" s="124"/>
      <c r="L28" s="124"/>
      <c r="M28" s="124"/>
    </row>
    <row r="29" spans="1:13" x14ac:dyDescent="0.25">
      <c r="A29" s="123"/>
      <c r="B29" t="s">
        <v>335</v>
      </c>
      <c r="C29" s="124">
        <v>103.5</v>
      </c>
      <c r="D29" s="124">
        <v>138</v>
      </c>
      <c r="E29" s="124">
        <v>155</v>
      </c>
      <c r="F29" s="124">
        <v>170</v>
      </c>
      <c r="G29" s="124">
        <v>185</v>
      </c>
      <c r="H29" s="124">
        <v>124.2</v>
      </c>
      <c r="I29" s="124">
        <v>151.80000000000001</v>
      </c>
      <c r="J29" s="124">
        <v>157.25</v>
      </c>
      <c r="K29" s="124">
        <v>212.75</v>
      </c>
      <c r="L29" s="124"/>
      <c r="M29" s="124" t="s">
        <v>336</v>
      </c>
    </row>
    <row r="30" spans="1:13" x14ac:dyDescent="0.25">
      <c r="A30" s="123"/>
      <c r="B30" t="s">
        <v>337</v>
      </c>
      <c r="C30" s="124">
        <v>167</v>
      </c>
      <c r="D30" s="124">
        <v>236</v>
      </c>
      <c r="E30" s="124">
        <v>270</v>
      </c>
      <c r="F30" s="124">
        <v>300</v>
      </c>
      <c r="G30" s="124">
        <v>330</v>
      </c>
      <c r="H30" s="124">
        <v>212.4</v>
      </c>
      <c r="I30" s="124">
        <v>259.60000000000002</v>
      </c>
      <c r="J30" s="124">
        <v>280.5</v>
      </c>
      <c r="K30" s="124">
        <v>379.5</v>
      </c>
      <c r="L30" s="124"/>
      <c r="M30" s="124" t="s">
        <v>336</v>
      </c>
    </row>
    <row r="31" spans="1:13" x14ac:dyDescent="0.25">
      <c r="A31" s="123"/>
      <c r="B31" t="s">
        <v>338</v>
      </c>
      <c r="C31" s="124">
        <v>383.49</v>
      </c>
      <c r="D31" s="124">
        <v>342.91</v>
      </c>
      <c r="E31" s="124">
        <v>349.31</v>
      </c>
      <c r="F31" s="124">
        <v>353.68</v>
      </c>
      <c r="G31" s="124">
        <v>350.75</v>
      </c>
      <c r="H31" s="124">
        <v>359.84</v>
      </c>
      <c r="I31" s="124">
        <v>325.89999999999998</v>
      </c>
      <c r="J31" s="124">
        <v>364.11</v>
      </c>
      <c r="K31" s="124">
        <v>331.53</v>
      </c>
      <c r="L31" s="124" t="s">
        <v>135</v>
      </c>
      <c r="M31" s="124" t="s">
        <v>336</v>
      </c>
    </row>
    <row r="32" spans="1:13" x14ac:dyDescent="0.25">
      <c r="A32" s="123"/>
      <c r="B32" t="s">
        <v>339</v>
      </c>
      <c r="C32" s="124">
        <v>6.05</v>
      </c>
      <c r="D32" s="124">
        <v>5.64</v>
      </c>
      <c r="E32" s="124">
        <v>5.82</v>
      </c>
      <c r="F32" s="124">
        <v>5.89</v>
      </c>
      <c r="G32" s="124">
        <v>5.84</v>
      </c>
      <c r="H32" s="124">
        <v>6.63</v>
      </c>
      <c r="I32" s="124">
        <v>4.9000000000000004</v>
      </c>
      <c r="J32" s="124">
        <v>7.79</v>
      </c>
      <c r="K32" s="124">
        <v>4.67</v>
      </c>
      <c r="L32" s="124" t="s">
        <v>58</v>
      </c>
      <c r="M32" s="124" t="s">
        <v>314</v>
      </c>
    </row>
    <row r="33" spans="1:13" x14ac:dyDescent="0.25">
      <c r="A33" s="123"/>
      <c r="B33" t="s">
        <v>340</v>
      </c>
      <c r="C33" s="124">
        <v>4400</v>
      </c>
      <c r="D33" s="124">
        <v>4775</v>
      </c>
      <c r="E33" s="124">
        <v>4800</v>
      </c>
      <c r="F33" s="124">
        <v>4850</v>
      </c>
      <c r="G33" s="124">
        <v>4900</v>
      </c>
      <c r="H33" s="124">
        <v>4300</v>
      </c>
      <c r="I33" s="124">
        <v>5250</v>
      </c>
      <c r="J33" s="124">
        <v>4050</v>
      </c>
      <c r="K33" s="124">
        <v>5500</v>
      </c>
      <c r="L33" s="124" t="s">
        <v>137</v>
      </c>
      <c r="M33" s="124" t="s">
        <v>314</v>
      </c>
    </row>
    <row r="34" spans="1:13" x14ac:dyDescent="0.25">
      <c r="A34" s="123"/>
    </row>
    <row r="35" spans="1:13" x14ac:dyDescent="0.25">
      <c r="A35" s="123"/>
      <c r="F35" s="331"/>
    </row>
    <row r="36" spans="1:13" x14ac:dyDescent="0.25">
      <c r="A36" s="123" t="s">
        <v>124</v>
      </c>
    </row>
    <row r="37" spans="1:13" x14ac:dyDescent="0.25">
      <c r="A37" s="123"/>
      <c r="B37" t="s">
        <v>341</v>
      </c>
    </row>
    <row r="38" spans="1:13" x14ac:dyDescent="0.25">
      <c r="A38" s="123"/>
      <c r="B38" t="s">
        <v>342</v>
      </c>
    </row>
    <row r="39" spans="1:13" x14ac:dyDescent="0.25">
      <c r="A39" s="123"/>
      <c r="B39" t="s">
        <v>343</v>
      </c>
    </row>
    <row r="40" spans="1:13" x14ac:dyDescent="0.25">
      <c r="A40" s="123"/>
      <c r="B40" t="s">
        <v>344</v>
      </c>
    </row>
    <row r="41" spans="1:13" x14ac:dyDescent="0.25">
      <c r="A41" s="123"/>
      <c r="B41" t="s">
        <v>345</v>
      </c>
    </row>
    <row r="42" spans="1:13" x14ac:dyDescent="0.25">
      <c r="A42" s="123"/>
      <c r="B42" t="s">
        <v>346</v>
      </c>
    </row>
    <row r="43" spans="1:13" x14ac:dyDescent="0.25">
      <c r="A43" s="123"/>
      <c r="B43" t="s">
        <v>347</v>
      </c>
    </row>
    <row r="44" spans="1:13" x14ac:dyDescent="0.25">
      <c r="A44" s="123"/>
      <c r="B44" t="s">
        <v>348</v>
      </c>
    </row>
    <row r="45" spans="1:13" x14ac:dyDescent="0.25">
      <c r="A45" s="123"/>
      <c r="B45" t="s">
        <v>349</v>
      </c>
    </row>
    <row r="46" spans="1:13" x14ac:dyDescent="0.25">
      <c r="A46" s="123"/>
      <c r="B46" t="s">
        <v>350</v>
      </c>
    </row>
    <row r="47" spans="1:13" x14ac:dyDescent="0.25">
      <c r="A47" s="123"/>
      <c r="B47" t="s">
        <v>351</v>
      </c>
    </row>
    <row r="48" spans="1:13"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22" workbookViewId="0">
      <selection activeCell="O34" sqref="O34:O35"/>
    </sheetView>
  </sheetViews>
  <sheetFormatPr defaultRowHeight="13.2" x14ac:dyDescent="0.25"/>
  <cols>
    <col min="1" max="1" width="24.44140625" customWidth="1"/>
    <col min="2" max="2" width="44.33203125" customWidth="1"/>
  </cols>
  <sheetData>
    <row r="1" spans="1:12" x14ac:dyDescent="0.25">
      <c r="A1" s="118" t="s">
        <v>71</v>
      </c>
      <c r="B1" s="118"/>
      <c r="C1" s="119" t="s">
        <v>360</v>
      </c>
      <c r="D1" s="119"/>
      <c r="E1" s="119"/>
      <c r="F1" s="119"/>
      <c r="G1" s="119"/>
      <c r="H1" s="119"/>
      <c r="I1" s="119"/>
      <c r="J1" s="119"/>
      <c r="K1" s="119"/>
      <c r="L1" s="119"/>
    </row>
    <row r="2" spans="1:12" x14ac:dyDescent="0.25">
      <c r="A2" s="120" t="s">
        <v>300</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row>
    <row r="4" spans="1:12" x14ac:dyDescent="0.25">
      <c r="A4" s="120" t="s">
        <v>305</v>
      </c>
      <c r="B4" s="120" t="s">
        <v>306</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307</v>
      </c>
      <c r="C6" s="124">
        <v>8.4</v>
      </c>
      <c r="D6" s="124">
        <v>10</v>
      </c>
      <c r="E6" s="124">
        <v>15</v>
      </c>
      <c r="F6" s="124">
        <v>15</v>
      </c>
      <c r="G6" s="124">
        <v>15</v>
      </c>
      <c r="H6" s="124">
        <v>8.5</v>
      </c>
      <c r="I6" s="124">
        <v>11.5</v>
      </c>
      <c r="J6" s="124">
        <v>11.25</v>
      </c>
      <c r="K6" s="124">
        <v>18.75</v>
      </c>
      <c r="L6" s="124" t="s">
        <v>93</v>
      </c>
    </row>
    <row r="7" spans="1:12" x14ac:dyDescent="0.25">
      <c r="A7" s="125"/>
      <c r="B7" s="125" t="s">
        <v>309</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310</v>
      </c>
      <c r="C8" s="124">
        <v>0.5</v>
      </c>
      <c r="D8" s="124">
        <v>0.5</v>
      </c>
      <c r="E8" s="124">
        <v>0.5</v>
      </c>
      <c r="F8" s="124">
        <v>0.5</v>
      </c>
      <c r="G8" s="124">
        <v>0.5</v>
      </c>
      <c r="H8" s="124">
        <v>0.5</v>
      </c>
      <c r="I8" s="124">
        <v>0.5</v>
      </c>
      <c r="J8" s="124">
        <v>0.5</v>
      </c>
      <c r="K8" s="124">
        <v>0.5</v>
      </c>
      <c r="L8" s="124" t="s">
        <v>88</v>
      </c>
    </row>
    <row r="9" spans="1:12" x14ac:dyDescent="0.25">
      <c r="A9" s="123"/>
      <c r="B9" t="s">
        <v>311</v>
      </c>
      <c r="C9" s="124">
        <v>27</v>
      </c>
      <c r="D9" s="124">
        <v>30</v>
      </c>
      <c r="E9" s="124">
        <v>30</v>
      </c>
      <c r="F9" s="124">
        <v>30</v>
      </c>
      <c r="G9" s="124">
        <v>30</v>
      </c>
      <c r="H9" s="124">
        <v>25</v>
      </c>
      <c r="I9" s="124">
        <v>35</v>
      </c>
      <c r="J9" s="124">
        <v>25</v>
      </c>
      <c r="K9" s="124">
        <v>35</v>
      </c>
      <c r="L9" s="124" t="s">
        <v>67</v>
      </c>
    </row>
    <row r="10" spans="1:12" x14ac:dyDescent="0.25">
      <c r="A10" s="123"/>
      <c r="B10" t="s">
        <v>312</v>
      </c>
      <c r="C10" s="124">
        <v>2.5</v>
      </c>
      <c r="D10" s="124">
        <v>2.5</v>
      </c>
      <c r="E10" s="124">
        <v>2.5</v>
      </c>
      <c r="F10" s="124">
        <v>2.5</v>
      </c>
      <c r="G10" s="124">
        <v>2</v>
      </c>
      <c r="H10" s="124">
        <v>2</v>
      </c>
      <c r="I10" s="124">
        <v>3</v>
      </c>
      <c r="J10" s="124">
        <v>1.5</v>
      </c>
      <c r="K10" s="124">
        <v>2.5</v>
      </c>
      <c r="L10" s="124" t="s">
        <v>128</v>
      </c>
    </row>
    <row r="11" spans="1:12" x14ac:dyDescent="0.25">
      <c r="A11" s="123"/>
      <c r="B11" t="s">
        <v>313</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315</v>
      </c>
      <c r="C12" s="124"/>
      <c r="D12" s="124"/>
      <c r="E12" s="124"/>
      <c r="F12" s="124"/>
      <c r="G12" s="124"/>
      <c r="H12" s="124"/>
      <c r="I12" s="124"/>
      <c r="J12" s="124"/>
      <c r="K12" s="124"/>
      <c r="L12" s="124"/>
    </row>
    <row r="13" spans="1:12" x14ac:dyDescent="0.25">
      <c r="A13" s="125"/>
      <c r="B13" s="125" t="s">
        <v>316</v>
      </c>
      <c r="C13" s="126"/>
      <c r="D13" s="126"/>
      <c r="E13" s="126"/>
      <c r="F13" s="126"/>
      <c r="G13" s="126"/>
      <c r="H13" s="126"/>
      <c r="I13" s="126"/>
      <c r="J13" s="126"/>
      <c r="K13" s="126"/>
      <c r="L13" s="124"/>
    </row>
    <row r="14" spans="1:12" x14ac:dyDescent="0.25">
      <c r="A14" s="125"/>
      <c r="B14" s="125" t="s">
        <v>317</v>
      </c>
      <c r="C14" s="126"/>
      <c r="D14" s="126"/>
      <c r="E14" s="126"/>
      <c r="F14" s="126"/>
      <c r="G14" s="126"/>
      <c r="H14" s="126"/>
      <c r="I14" s="126"/>
      <c r="J14" s="126"/>
      <c r="K14" s="126"/>
      <c r="L14" s="124"/>
    </row>
    <row r="15" spans="1:12" x14ac:dyDescent="0.25">
      <c r="A15" s="125"/>
      <c r="B15" s="125" t="s">
        <v>318</v>
      </c>
      <c r="C15" s="126"/>
      <c r="D15" s="126"/>
      <c r="E15" s="126"/>
      <c r="F15" s="126"/>
      <c r="G15" s="126"/>
      <c r="H15" s="126"/>
      <c r="I15" s="126"/>
      <c r="J15" s="126"/>
      <c r="K15" s="126"/>
      <c r="L15" s="124"/>
    </row>
    <row r="16" spans="1:12" x14ac:dyDescent="0.25">
      <c r="A16" s="123"/>
      <c r="B16" t="s">
        <v>319</v>
      </c>
      <c r="C16" s="124"/>
      <c r="D16" s="124"/>
      <c r="E16" s="124"/>
      <c r="F16" s="124"/>
      <c r="G16" s="124"/>
      <c r="H16" s="124"/>
      <c r="I16" s="124"/>
      <c r="J16" s="124"/>
      <c r="K16" s="124"/>
      <c r="L16" s="124"/>
    </row>
    <row r="17" spans="1:12" x14ac:dyDescent="0.25">
      <c r="A17" s="123"/>
      <c r="B17" t="s">
        <v>320</v>
      </c>
      <c r="C17" s="124"/>
      <c r="D17" s="124"/>
      <c r="E17" s="124"/>
      <c r="F17" s="124"/>
      <c r="G17" s="124"/>
      <c r="H17" s="124"/>
      <c r="I17" s="124"/>
      <c r="J17" s="124"/>
      <c r="K17" s="124"/>
      <c r="L17" s="124"/>
    </row>
    <row r="18" spans="1:12" x14ac:dyDescent="0.25">
      <c r="A18" s="123" t="s">
        <v>321</v>
      </c>
      <c r="C18" s="124"/>
      <c r="D18" s="124"/>
      <c r="E18" s="124"/>
      <c r="F18" s="124"/>
      <c r="G18" s="124"/>
      <c r="H18" s="124"/>
      <c r="I18" s="124"/>
      <c r="J18" s="124"/>
      <c r="K18" s="124"/>
      <c r="L18" s="124"/>
    </row>
    <row r="19" spans="1:12" x14ac:dyDescent="0.25">
      <c r="A19" s="123"/>
      <c r="B19" t="s">
        <v>322</v>
      </c>
      <c r="C19" s="124">
        <v>1.7</v>
      </c>
      <c r="D19" s="124">
        <v>1.49</v>
      </c>
      <c r="E19" s="124">
        <v>1.38</v>
      </c>
      <c r="F19" s="124">
        <v>1.24</v>
      </c>
      <c r="G19" s="124">
        <v>1.19</v>
      </c>
      <c r="H19" s="124">
        <v>1.49</v>
      </c>
      <c r="I19" s="124">
        <v>1.49</v>
      </c>
      <c r="J19" s="124">
        <v>1.19</v>
      </c>
      <c r="K19" s="124">
        <v>1.19</v>
      </c>
      <c r="L19" s="124" t="s">
        <v>110</v>
      </c>
    </row>
    <row r="20" spans="1:12" x14ac:dyDescent="0.25">
      <c r="A20" s="123"/>
      <c r="B20" t="s">
        <v>323</v>
      </c>
      <c r="C20" s="124">
        <v>0.39</v>
      </c>
      <c r="D20" s="124">
        <v>0.31</v>
      </c>
      <c r="E20" s="124">
        <v>0.25</v>
      </c>
      <c r="F20" s="124">
        <v>0.23</v>
      </c>
      <c r="G20" s="124">
        <v>0.22</v>
      </c>
      <c r="H20" s="124">
        <v>0.31</v>
      </c>
      <c r="I20" s="124">
        <v>0.31</v>
      </c>
      <c r="J20" s="124">
        <v>0.22</v>
      </c>
      <c r="K20" s="124">
        <v>0.22</v>
      </c>
      <c r="L20" s="124"/>
    </row>
    <row r="21" spans="1:12" x14ac:dyDescent="0.25">
      <c r="A21" s="123"/>
      <c r="B21" t="s">
        <v>324</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326</v>
      </c>
      <c r="C22" s="124">
        <v>0.01</v>
      </c>
      <c r="D22" s="124">
        <v>0.01</v>
      </c>
      <c r="E22" s="124">
        <v>0.01</v>
      </c>
      <c r="F22" s="124">
        <v>0.01</v>
      </c>
      <c r="G22" s="124">
        <v>0.01</v>
      </c>
      <c r="H22" s="124">
        <v>0.01</v>
      </c>
      <c r="I22" s="124">
        <v>0.05</v>
      </c>
      <c r="J22" s="124">
        <v>0.01</v>
      </c>
      <c r="K22" s="124">
        <v>0.04</v>
      </c>
      <c r="L22" s="124"/>
    </row>
    <row r="23" spans="1:12" x14ac:dyDescent="0.25">
      <c r="A23" s="123"/>
      <c r="B23" t="s">
        <v>327</v>
      </c>
      <c r="C23" s="124">
        <v>0.13</v>
      </c>
      <c r="D23" s="124">
        <v>0.13</v>
      </c>
      <c r="E23" s="124">
        <v>0.12</v>
      </c>
      <c r="F23" s="124">
        <v>0.11</v>
      </c>
      <c r="G23" s="124">
        <v>0.11</v>
      </c>
      <c r="H23" s="124">
        <v>0.11</v>
      </c>
      <c r="I23" s="124">
        <v>0.51</v>
      </c>
      <c r="J23" s="124">
        <v>0.08</v>
      </c>
      <c r="K23" s="124">
        <v>0.42</v>
      </c>
      <c r="L23" s="124"/>
    </row>
    <row r="24" spans="1:12" x14ac:dyDescent="0.25">
      <c r="A24" s="123"/>
      <c r="B24" t="s">
        <v>329</v>
      </c>
      <c r="C24" s="124">
        <v>0.05</v>
      </c>
      <c r="D24" s="124">
        <v>0.05</v>
      </c>
      <c r="E24" s="124">
        <v>0.05</v>
      </c>
      <c r="F24" s="124">
        <v>0.05</v>
      </c>
      <c r="G24" s="124">
        <v>0.05</v>
      </c>
      <c r="H24" s="124">
        <v>0.04</v>
      </c>
      <c r="I24" s="124">
        <v>0.2</v>
      </c>
      <c r="J24" s="124">
        <v>0.04</v>
      </c>
      <c r="K24" s="124">
        <v>0.19</v>
      </c>
      <c r="L24" s="124"/>
    </row>
    <row r="25" spans="1:12" x14ac:dyDescent="0.25">
      <c r="A25" s="123"/>
      <c r="B25" t="s">
        <v>331</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332</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333</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334</v>
      </c>
      <c r="C28" s="124"/>
      <c r="D28" s="124"/>
      <c r="E28" s="124"/>
      <c r="F28" s="124"/>
      <c r="G28" s="124"/>
      <c r="H28" s="124"/>
      <c r="I28" s="124"/>
      <c r="J28" s="124"/>
      <c r="K28" s="124"/>
      <c r="L28" s="124"/>
    </row>
    <row r="29" spans="1:12" x14ac:dyDescent="0.25">
      <c r="A29" s="123"/>
      <c r="B29" t="s">
        <v>335</v>
      </c>
      <c r="C29" s="124">
        <v>103.5</v>
      </c>
      <c r="D29" s="124">
        <v>115.5</v>
      </c>
      <c r="E29" s="124">
        <v>138</v>
      </c>
      <c r="F29" s="124">
        <v>138</v>
      </c>
      <c r="G29" s="124">
        <v>138</v>
      </c>
      <c r="H29" s="124">
        <v>98.17</v>
      </c>
      <c r="I29" s="124">
        <v>132.82</v>
      </c>
      <c r="J29" s="124">
        <v>103.5</v>
      </c>
      <c r="K29" s="124">
        <v>207</v>
      </c>
      <c r="L29" s="124"/>
    </row>
    <row r="30" spans="1:12" x14ac:dyDescent="0.25">
      <c r="A30" s="123"/>
      <c r="B30" t="s">
        <v>337</v>
      </c>
      <c r="C30" s="124">
        <v>167</v>
      </c>
      <c r="D30" s="124">
        <v>191</v>
      </c>
      <c r="E30" s="124">
        <v>236</v>
      </c>
      <c r="F30" s="124">
        <v>236</v>
      </c>
      <c r="G30" s="124">
        <v>236</v>
      </c>
      <c r="H30" s="124">
        <v>162.35</v>
      </c>
      <c r="I30" s="124">
        <v>219.65</v>
      </c>
      <c r="J30" s="124">
        <v>177</v>
      </c>
      <c r="K30" s="124">
        <v>354</v>
      </c>
      <c r="L30" s="124"/>
    </row>
    <row r="31" spans="1:12" x14ac:dyDescent="0.25">
      <c r="A31" s="123"/>
      <c r="B31" t="s">
        <v>338</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339</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340</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341</v>
      </c>
    </row>
    <row r="38" spans="1:15" x14ac:dyDescent="0.25">
      <c r="A38" s="123"/>
      <c r="B38" t="s">
        <v>342</v>
      </c>
    </row>
    <row r="39" spans="1:15" x14ac:dyDescent="0.25">
      <c r="A39" s="123"/>
      <c r="B39" t="s">
        <v>343</v>
      </c>
    </row>
    <row r="40" spans="1:15" x14ac:dyDescent="0.25">
      <c r="A40" s="123"/>
      <c r="B40" t="s">
        <v>344</v>
      </c>
    </row>
    <row r="41" spans="1:15" x14ac:dyDescent="0.25">
      <c r="A41" s="123"/>
      <c r="B41" t="s">
        <v>345</v>
      </c>
    </row>
    <row r="42" spans="1:15" x14ac:dyDescent="0.25">
      <c r="A42" s="123"/>
      <c r="B42" t="s">
        <v>361</v>
      </c>
    </row>
    <row r="43" spans="1:15" x14ac:dyDescent="0.25">
      <c r="A43" s="123"/>
      <c r="B43" t="s">
        <v>347</v>
      </c>
    </row>
    <row r="44" spans="1:15" x14ac:dyDescent="0.25">
      <c r="A44" s="123"/>
      <c r="B44" t="s">
        <v>348</v>
      </c>
    </row>
    <row r="45" spans="1:15" x14ac:dyDescent="0.25">
      <c r="A45" s="123"/>
      <c r="B45" t="s">
        <v>349</v>
      </c>
    </row>
    <row r="46" spans="1:15" x14ac:dyDescent="0.25">
      <c r="A46" s="123"/>
      <c r="B46" t="s">
        <v>350</v>
      </c>
    </row>
    <row r="47" spans="1:15" x14ac:dyDescent="0.25">
      <c r="A47" s="123"/>
      <c r="B47" t="s">
        <v>351</v>
      </c>
    </row>
    <row r="48" spans="1:15"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E1"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521</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470</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472</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365</v>
      </c>
      <c r="V15" s="16" t="s">
        <v>366</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367</v>
      </c>
      <c r="V16" s="93" t="s">
        <v>368</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365</v>
      </c>
      <c r="C22" s="180" t="s">
        <v>366</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367</v>
      </c>
      <c r="C30" s="106" t="s">
        <v>368</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C1" zoomScale="85" zoomScaleNormal="80" workbookViewId="0">
      <selection activeCell="P16" sqref="P16"/>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470</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471</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E3" zoomScale="84" zoomScaleNormal="84" workbookViewId="0">
      <selection activeCell="K13" sqref="K13"/>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509</v>
      </c>
      <c r="AB8" t="s">
        <v>510</v>
      </c>
      <c r="AC8" t="s">
        <v>514</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522</v>
      </c>
      <c r="AB9" t="s">
        <v>523</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470</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471</v>
      </c>
    </row>
    <row r="12" spans="4:33" ht="13.8" thickBot="1" x14ac:dyDescent="0.3">
      <c r="D12" s="32" t="s">
        <v>174</v>
      </c>
      <c r="E12" s="32"/>
      <c r="F12" s="32"/>
      <c r="G12" s="32"/>
      <c r="H12" s="32"/>
      <c r="I12" s="32"/>
      <c r="J12" s="32"/>
      <c r="K12" s="32"/>
      <c r="L12" s="32" t="s">
        <v>219</v>
      </c>
      <c r="M12" s="32" t="s">
        <v>593</v>
      </c>
      <c r="N12" s="32" t="s">
        <v>220</v>
      </c>
      <c r="O12" s="32" t="s">
        <v>221</v>
      </c>
      <c r="P12" s="32" t="s">
        <v>177</v>
      </c>
      <c r="Q12" s="32" t="s">
        <v>231</v>
      </c>
      <c r="R12" s="184" t="s">
        <v>524</v>
      </c>
      <c r="S12" s="184" t="s">
        <v>524</v>
      </c>
      <c r="T12" s="32" t="s">
        <v>236</v>
      </c>
      <c r="U12" s="184" t="s">
        <v>177</v>
      </c>
    </row>
    <row r="13" spans="4:33" x14ac:dyDescent="0.25">
      <c r="D13" t="s">
        <v>511</v>
      </c>
      <c r="E13" t="s">
        <v>512</v>
      </c>
      <c r="G13" t="s">
        <v>41</v>
      </c>
      <c r="H13" t="s">
        <v>509</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522</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509</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522</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509</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511</v>
      </c>
      <c r="AB17" t="s">
        <v>512</v>
      </c>
      <c r="AC17" s="92" t="s">
        <v>514</v>
      </c>
      <c r="AD17" s="92" t="s">
        <v>520</v>
      </c>
      <c r="AE17" s="93" t="s">
        <v>224</v>
      </c>
      <c r="AF17" t="s">
        <v>509</v>
      </c>
      <c r="AG17" s="92" t="s">
        <v>244</v>
      </c>
    </row>
    <row r="18" spans="6:33" x14ac:dyDescent="0.25">
      <c r="F18" s="93" t="s">
        <v>160</v>
      </c>
      <c r="I18" s="93" t="s">
        <v>522</v>
      </c>
      <c r="J18" s="93"/>
      <c r="M18">
        <f>'403.b Solid Direct air capture'!E10*1000*0.0000036</f>
        <v>4.6296000000000002E-3</v>
      </c>
      <c r="N18">
        <f>'403.b Solid Direct air capture'!E18*1000*0.0000036</f>
        <v>2.6999999999999997E-3</v>
      </c>
      <c r="P18" s="95"/>
      <c r="U18" s="26"/>
    </row>
    <row r="19" spans="6:33" x14ac:dyDescent="0.25">
      <c r="G19" t="s">
        <v>41</v>
      </c>
      <c r="H19" t="s">
        <v>509</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522</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2024-02-03T11:53:33Z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