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TIMES\TIMES-FRAN\SuppXLS\"/>
    </mc:Choice>
  </mc:AlternateContent>
  <xr:revisionPtr revIDLastSave="0" documentId="13_ncr:1_{CF086A12-67F8-4974-B493-243C4B51A21F}" xr6:coauthVersionLast="47" xr6:coauthVersionMax="47" xr10:uidLastSave="{00000000-0000-0000-0000-000000000000}"/>
  <bookViews>
    <workbookView xWindow="-120" yWindow="-120" windowWidth="29040" windowHeight="17520" xr2:uid="{0417E306-F4FC-4232-89E9-93186F9EB74E}"/>
  </bookViews>
  <sheets>
    <sheet name="UC_STO Fran Ei" sheetId="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>#REF!</definedName>
    <definedName name="Fastprisår">[2]Forside!$B$5</definedName>
    <definedName name="FID_1">[3]AGR_Fuels!$A$2</definedName>
    <definedName name="FIXWINOFF">#REF!</definedName>
    <definedName name="FIXWINON">#REF!</definedName>
    <definedName name="FIXWSTBO">'[4]O&amp;M waste and WIN '!$E$5</definedName>
    <definedName name="FIXWSTBP">#REF!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Real_interest_rate">[5]TechnologyData!$B$37</definedName>
    <definedName name="RefurbishedCoalBioCHP">[1]TechnologyData!$A$43:$M$70</definedName>
    <definedName name="RenovCKV">[1]Plants!$J$4</definedName>
    <definedName name="VARWINOFF">#REF!</definedName>
    <definedName name="VARWINON">#REF!</definedName>
    <definedName name="VARWSTBO">#REF!</definedName>
    <definedName name="VARWSTBP">#REF!</definedName>
    <definedName name="WasteCHP">[1]TechnologyData!$A$101:$M$129</definedName>
    <definedName name="Wood_SmallBP">[1]TechnologyData!$A$131:$M$158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C12" i="2"/>
  <c r="C11" i="2" s="1"/>
  <c r="B11" i="2" s="1"/>
  <c r="J11" i="2"/>
  <c r="D11" i="2" s="1"/>
  <c r="J9" i="2"/>
  <c r="D9" i="2"/>
  <c r="C9" i="2"/>
  <c r="B9" i="2" s="1"/>
  <c r="B5" i="2"/>
</calcChain>
</file>

<file path=xl/sharedStrings.xml><?xml version="1.0" encoding="utf-8"?>
<sst xmlns="http://schemas.openxmlformats.org/spreadsheetml/2006/main" count="26" uniqueCount="26">
  <si>
    <t>UC_N</t>
  </si>
  <si>
    <t>Pset_PN</t>
  </si>
  <si>
    <t>UC_DESC</t>
  </si>
  <si>
    <t>UC name</t>
  </si>
  <si>
    <t>Technology name</t>
  </si>
  <si>
    <t>Right hand side</t>
  </si>
  <si>
    <t>Interpolation rule</t>
  </si>
  <si>
    <t>Description</t>
  </si>
  <si>
    <t>~UC_Sets: R_E: AllRegions</t>
  </si>
  <si>
    <t>~UC_Sets: T_E:</t>
  </si>
  <si>
    <t>UC - Each Region/Period</t>
  </si>
  <si>
    <t>MWh/MW</t>
  </si>
  <si>
    <t>Fix the share of power input capacity (MW) relative to the power output capacity (MW)</t>
  </si>
  <si>
    <t>Unit conversion factor</t>
  </si>
  <si>
    <t>MW/MW</t>
  </si>
  <si>
    <t>Charging capacity (PI) in relation to 1 MW discharging capacity (PO)</t>
  </si>
  <si>
    <t>Energy capacity of the storage (E) in relation to 1 MW discharging capacity</t>
  </si>
  <si>
    <t>Values from the energy technology catalogue for storage</t>
  </si>
  <si>
    <t>Fix the share of storage capacity (PJ) relative to the power output capacity (MW)</t>
  </si>
  <si>
    <t>UC_RHSRT~FX~2020</t>
  </si>
  <si>
    <t>UC_RHSRT~FX~0</t>
  </si>
  <si>
    <t>UC_CAP~2020</t>
  </si>
  <si>
    <t>TJ/MWh</t>
  </si>
  <si>
    <t>GRDSTOLIONONELCMIDN0_PO</t>
  </si>
  <si>
    <t>\I:</t>
  </si>
  <si>
    <t>round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</si>
</sst>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1"/>
      <color indexed="12"/>
      <name val="Arial"/>
      <family val="2"/>
    </font>
    <font>
      <sz val="11"/>
      <color indexed="10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3" fillId="0" borderId="0"/>
    <xf numFmtId="0" fontId="1" fillId="0" borderId="0"/>
    <xf numFmtId="0" fontId="4" fillId="0" borderId="0"/>
  </cellStyleXfs>
  <cellXfs count="16">
    <xf numFmtId="0" fontId="0" fillId="0" borderId="0" xfId="0"/>
    <xf numFmtId="0" fontId="4" fillId="0" borderId="0" xfId="5"/>
    <xf numFmtId="0" fontId="5" fillId="0" borderId="0" xfId="0" applyFont="1"/>
    <xf numFmtId="0" fontId="5" fillId="0" borderId="0" xfId="3" applyFont="1" applyAlignment="1">
      <alignment horizontal="left"/>
    </xf>
    <xf numFmtId="0" fontId="5" fillId="0" borderId="0" xfId="2" applyFont="1"/>
    <xf numFmtId="0" fontId="6" fillId="0" borderId="0" xfId="3" applyFont="1" applyAlignment="1">
      <alignment horizontal="left"/>
    </xf>
    <xf numFmtId="0" fontId="5" fillId="3" borderId="0" xfId="3" applyFont="1" applyFill="1" applyAlignment="1">
      <alignment horizontal="left" vertical="center"/>
    </xf>
    <xf numFmtId="0" fontId="5" fillId="3" borderId="0" xfId="3" applyFont="1" applyFill="1" applyAlignment="1">
      <alignment horizontal="center"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1" applyFont="1" applyFill="1" applyBorder="1" applyAlignment="1">
      <alignment horizontal="center" wrapText="1"/>
    </xf>
    <xf numFmtId="164" fontId="5" fillId="0" borderId="0" xfId="0" applyNumberFormat="1" applyFont="1"/>
    <xf numFmtId="164" fontId="5" fillId="4" borderId="0" xfId="0" applyNumberFormat="1" applyFont="1" applyFill="1"/>
    <xf numFmtId="0" fontId="5" fillId="4" borderId="0" xfId="0" applyFont="1" applyFill="1"/>
    <xf numFmtId="0" fontId="5" fillId="0" borderId="0" xfId="0" applyFont="1" applyAlignment="1">
      <alignment horizontal="left"/>
    </xf>
    <xf numFmtId="0" fontId="7" fillId="0" borderId="0" xfId="2" applyFont="1" applyAlignment="1">
      <alignment horizontal="left"/>
    </xf>
    <xf numFmtId="0" fontId="5" fillId="3" borderId="0" xfId="0" applyFont="1" applyFill="1"/>
  </cellXfs>
  <cellStyles count="6">
    <cellStyle name="20% - Accent5" xfId="1" builtinId="46"/>
    <cellStyle name="Normal" xfId="0" builtinId="0"/>
    <cellStyle name="Normal 10" xfId="2" xr:uid="{83AA543A-711E-4B5A-B44D-3089FDFDC482}"/>
    <cellStyle name="Normal 2" xfId="4" xr:uid="{803309EF-8ACC-4C23-A1E2-6659E4252413}"/>
    <cellStyle name="Normal 4" xfId="3" xr:uid="{07727939-E773-4575-8956-0BFD0923E11C}"/>
    <cellStyle name="Normale_Scen_UC_IND-StrucConst" xfId="5" xr:uid="{2EF9F1A8-AD09-4B21-B5B8-48BF67CD48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"/>
      <sheetName val="Intro"/>
      <sheetName val="ELC_TechD"/>
      <sheetName val="ELC_ProcD"/>
      <sheetName val="Fuel"/>
      <sheetName val="Adjusting O&amp;M waste and WIN "/>
      <sheetName val="O&amp;M waste and WIN "/>
    </sheetNames>
    <sheetDataSet>
      <sheetData sheetId="0"/>
      <sheetData sheetId="1"/>
      <sheetData sheetId="2"/>
      <sheetData sheetId="3"/>
      <sheetData sheetId="4"/>
      <sheetData sheetId="5">
        <row r="5">
          <cell r="E5">
            <v>0.29799999999999999</v>
          </cell>
        </row>
      </sheetData>
      <sheetData sheetId="6">
        <row r="5">
          <cell r="E5">
            <v>0.29799999999999999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EML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307C98"/>
      </a:accent1>
      <a:accent2>
        <a:srgbClr val="794F83"/>
      </a:accent2>
      <a:accent3>
        <a:srgbClr val="3A9C54"/>
      </a:accent3>
      <a:accent4>
        <a:srgbClr val="41B1A9"/>
      </a:accent4>
      <a:accent5>
        <a:srgbClr val="BB4A47"/>
      </a:accent5>
      <a:accent6>
        <a:srgbClr val="EDB109"/>
      </a:accent6>
      <a:hlink>
        <a:srgbClr val="245D72"/>
      </a:hlink>
      <a:folHlink>
        <a:srgbClr val="173E4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A83B-DED6-43E9-B041-A5932E50AAB7}">
  <sheetPr>
    <tabColor theme="6" tint="0.39997558519241921"/>
  </sheetPr>
  <dimension ref="A1:AK84"/>
  <sheetViews>
    <sheetView tabSelected="1" zoomScale="70" zoomScaleNormal="90" workbookViewId="0">
      <selection activeCell="C9" sqref="C9"/>
    </sheetView>
  </sheetViews>
  <sheetFormatPr defaultColWidth="9.140625" defaultRowHeight="14.25" x14ac:dyDescent="0.2"/>
  <cols>
    <col min="1" max="1" width="9.140625" style="2"/>
    <col min="2" max="2" width="44.5703125" style="2" bestFit="1" customWidth="1"/>
    <col min="3" max="3" width="34.5703125" style="2" bestFit="1" customWidth="1"/>
    <col min="4" max="4" width="15.42578125" style="2" bestFit="1" customWidth="1"/>
    <col min="5" max="5" width="22.5703125" style="2" bestFit="1" customWidth="1"/>
    <col min="6" max="6" width="19" style="2" bestFit="1" customWidth="1"/>
    <col min="7" max="7" width="82.42578125" style="13" bestFit="1" customWidth="1"/>
    <col min="8" max="8" width="9.140625" style="2"/>
    <col min="9" max="9" width="12.85546875" style="2" customWidth="1"/>
    <col min="10" max="10" width="13.7109375" style="2" bestFit="1" customWidth="1"/>
    <col min="11" max="11" width="72.140625" style="2" bestFit="1" customWidth="1"/>
    <col min="12" max="12" width="11" style="2" bestFit="1" customWidth="1"/>
    <col min="13" max="16384" width="9.140625" style="2"/>
  </cols>
  <sheetData>
    <row r="1" spans="1:37" ht="15" x14ac:dyDescent="0.25">
      <c r="A1" s="1" t="s">
        <v>10</v>
      </c>
      <c r="C1" s="12" t="s">
        <v>25</v>
      </c>
      <c r="D1" s="12">
        <v>2</v>
      </c>
    </row>
    <row r="2" spans="1:37" ht="15" x14ac:dyDescent="0.25">
      <c r="A2" s="1"/>
      <c r="B2" s="2" t="s">
        <v>8</v>
      </c>
    </row>
    <row r="3" spans="1:37" x14ac:dyDescent="0.2">
      <c r="B3" s="2" t="s">
        <v>9</v>
      </c>
    </row>
    <row r="5" spans="1:37" x14ac:dyDescent="0.2">
      <c r="B5" s="3" t="str">
        <f>"~UC_T: "</f>
        <v xml:space="preserve">~UC_T: </v>
      </c>
      <c r="C5" s="4"/>
      <c r="E5" s="4"/>
      <c r="F5" s="5"/>
      <c r="G5" s="14"/>
    </row>
    <row r="6" spans="1:37" x14ac:dyDescent="0.2">
      <c r="B6" s="6" t="s">
        <v>0</v>
      </c>
      <c r="C6" s="6" t="s">
        <v>1</v>
      </c>
      <c r="D6" s="7" t="s">
        <v>21</v>
      </c>
      <c r="E6" s="7" t="s">
        <v>19</v>
      </c>
      <c r="F6" s="7" t="s">
        <v>20</v>
      </c>
      <c r="G6" s="6" t="s">
        <v>2</v>
      </c>
      <c r="I6" s="15"/>
      <c r="J6" s="15"/>
      <c r="K6" s="15"/>
    </row>
    <row r="7" spans="1:37" x14ac:dyDescent="0.2">
      <c r="B7" s="8" t="s">
        <v>3</v>
      </c>
      <c r="C7" s="8" t="s">
        <v>4</v>
      </c>
      <c r="D7" s="8"/>
      <c r="E7" s="9" t="s">
        <v>5</v>
      </c>
      <c r="F7" s="9" t="s">
        <v>6</v>
      </c>
      <c r="G7" s="8" t="s">
        <v>7</v>
      </c>
      <c r="I7" s="15" t="s">
        <v>17</v>
      </c>
      <c r="J7" s="15"/>
      <c r="K7" s="15"/>
    </row>
    <row r="8" spans="1:37" x14ac:dyDescent="0.2">
      <c r="B8" s="10" t="s">
        <v>24</v>
      </c>
    </row>
    <row r="9" spans="1:37" x14ac:dyDescent="0.2">
      <c r="B9" s="10" t="str">
        <f>"UC_CAP_"&amp;C9</f>
        <v>UC_CAP_GRDSTOLIONONELCMIDN0_PI</v>
      </c>
      <c r="C9" s="10" t="str">
        <f>LEFT(C10,FIND("_",C10))&amp;"PI"</f>
        <v>GRDSTOLIONONELCMIDN0_PI</v>
      </c>
      <c r="D9" s="2">
        <f>ROUND(1/J9,$D$1)</f>
        <v>6</v>
      </c>
      <c r="E9" s="2">
        <v>0</v>
      </c>
      <c r="F9" s="2">
        <v>13</v>
      </c>
      <c r="G9" s="13" t="s">
        <v>12</v>
      </c>
      <c r="I9" s="2" t="s">
        <v>14</v>
      </c>
      <c r="J9" s="12">
        <f>3/18</f>
        <v>0.16666666666666666</v>
      </c>
      <c r="K9" s="2" t="s">
        <v>15</v>
      </c>
    </row>
    <row r="10" spans="1:37" x14ac:dyDescent="0.2">
      <c r="B10" s="10"/>
      <c r="C10" s="11" t="s">
        <v>23</v>
      </c>
      <c r="D10" s="2">
        <v>-1</v>
      </c>
    </row>
    <row r="11" spans="1:37" x14ac:dyDescent="0.2">
      <c r="B11" s="10" t="str">
        <f>"UC_CAP_"&amp;C11</f>
        <v>UC_CAP_GRDSTOLIONONELCMIDN0_E</v>
      </c>
      <c r="C11" s="10" t="str">
        <f>LEFT(C12,FIND("_",C12))&amp;"E"</f>
        <v>GRDSTOLIONONELCMIDN0_E</v>
      </c>
      <c r="D11" s="2">
        <f>ROUND(1/(J11*J12),$D$1)</f>
        <v>833.33</v>
      </c>
      <c r="E11" s="2">
        <v>0</v>
      </c>
      <c r="F11" s="2">
        <v>13</v>
      </c>
      <c r="G11" s="13" t="s">
        <v>18</v>
      </c>
      <c r="I11" s="2" t="s">
        <v>11</v>
      </c>
      <c r="J11" s="12">
        <f>6/18</f>
        <v>0.33333333333333331</v>
      </c>
      <c r="K11" s="2" t="s">
        <v>16</v>
      </c>
    </row>
    <row r="12" spans="1:37" x14ac:dyDescent="0.2">
      <c r="B12" s="10"/>
      <c r="C12" s="10" t="str">
        <f>C10</f>
        <v>GRDSTOLIONONELCMIDN0_PO</v>
      </c>
      <c r="D12" s="2">
        <v>-1</v>
      </c>
      <c r="I12" s="2" t="s">
        <v>22</v>
      </c>
      <c r="J12" s="2">
        <f>3.6*10^-3</f>
        <v>3.6000000000000003E-3</v>
      </c>
      <c r="K12" s="2" t="s">
        <v>13</v>
      </c>
    </row>
    <row r="13" spans="1:37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 spans="1:37" x14ac:dyDescent="0.2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</row>
    <row r="15" spans="1:37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</row>
    <row r="16" spans="1:37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</row>
    <row r="17" spans="2:37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r="18" spans="2:37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r="19" spans="2:37" x14ac:dyDescent="0.2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</row>
    <row r="20" spans="2:37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</row>
    <row r="21" spans="2:37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</row>
    <row r="22" spans="2:37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</row>
    <row r="23" spans="2:37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r="24" spans="2:37" x14ac:dyDescent="0.2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</row>
    <row r="25" spans="2:37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 spans="2:37" x14ac:dyDescent="0.2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</row>
    <row r="27" spans="2:37" x14ac:dyDescent="0.2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</row>
    <row r="28" spans="2:37" x14ac:dyDescent="0.2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 spans="2:37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 spans="2:37" x14ac:dyDescent="0.2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 spans="2:37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</row>
    <row r="32" spans="2:37" x14ac:dyDescent="0.2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</row>
    <row r="33" spans="2:37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 spans="2:37" x14ac:dyDescent="0.2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</row>
    <row r="35" spans="2:37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 spans="2:37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  <row r="37" spans="2:37" x14ac:dyDescent="0.2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</row>
    <row r="38" spans="2:37" x14ac:dyDescent="0.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</row>
    <row r="39" spans="2:37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</row>
    <row r="40" spans="2:37" x14ac:dyDescent="0.2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</row>
    <row r="41" spans="2:37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</row>
    <row r="42" spans="2:37" x14ac:dyDescent="0.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 spans="2:37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spans="2:37" x14ac:dyDescent="0.2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spans="2:37" x14ac:dyDescent="0.2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spans="2:37" x14ac:dyDescent="0.2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spans="2:37" x14ac:dyDescent="0.2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2:37" x14ac:dyDescent="0.2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2:37" x14ac:dyDescent="0.2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2:37" x14ac:dyDescent="0.2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</row>
    <row r="51" spans="2:37" x14ac:dyDescent="0.2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</row>
    <row r="52" spans="2:37" x14ac:dyDescent="0.2">
      <c r="G52" s="2"/>
    </row>
    <row r="53" spans="2:37" x14ac:dyDescent="0.2">
      <c r="G53" s="2"/>
    </row>
    <row r="54" spans="2:37" x14ac:dyDescent="0.2">
      <c r="G54" s="2"/>
    </row>
    <row r="55" spans="2:37" x14ac:dyDescent="0.2">
      <c r="G55" s="2"/>
    </row>
    <row r="56" spans="2:37" x14ac:dyDescent="0.2">
      <c r="G56" s="2"/>
    </row>
    <row r="57" spans="2:37" x14ac:dyDescent="0.2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</row>
    <row r="58" spans="2:37" x14ac:dyDescent="0.2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</row>
    <row r="59" spans="2:37" x14ac:dyDescent="0.2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</row>
    <row r="60" spans="2:37" x14ac:dyDescent="0.2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</row>
    <row r="61" spans="2:37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</row>
    <row r="62" spans="2:37" x14ac:dyDescent="0.2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</row>
    <row r="63" spans="2:37" x14ac:dyDescent="0.2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</row>
    <row r="64" spans="2:37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</row>
    <row r="65" spans="2:37" x14ac:dyDescent="0.2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</row>
    <row r="66" spans="2:37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</row>
    <row r="67" spans="2:37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</row>
    <row r="68" spans="2:37" x14ac:dyDescent="0.2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</row>
    <row r="69" spans="2:37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</row>
    <row r="70" spans="2:37" x14ac:dyDescent="0.2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</row>
    <row r="71" spans="2:37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</row>
    <row r="72" spans="2:37" x14ac:dyDescent="0.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</row>
    <row r="73" spans="2:37" x14ac:dyDescent="0.2">
      <c r="G73" s="2"/>
    </row>
    <row r="74" spans="2:37" x14ac:dyDescent="0.2">
      <c r="G74" s="2"/>
    </row>
    <row r="75" spans="2:37" x14ac:dyDescent="0.2">
      <c r="G75" s="2"/>
    </row>
    <row r="76" spans="2:37" x14ac:dyDescent="0.2">
      <c r="G76" s="2"/>
    </row>
    <row r="77" spans="2:37" x14ac:dyDescent="0.2">
      <c r="G77" s="2"/>
    </row>
    <row r="78" spans="2:37" x14ac:dyDescent="0.2">
      <c r="G78" s="2"/>
    </row>
    <row r="79" spans="2:37" x14ac:dyDescent="0.2">
      <c r="G79" s="2"/>
    </row>
    <row r="80" spans="2:37" x14ac:dyDescent="0.2">
      <c r="G80" s="2"/>
    </row>
    <row r="81" spans="7:7" x14ac:dyDescent="0.2">
      <c r="G81" s="2"/>
    </row>
    <row r="82" spans="7:7" x14ac:dyDescent="0.2">
      <c r="G82" s="2"/>
    </row>
    <row r="83" spans="7:7" x14ac:dyDescent="0.2">
      <c r="G83" s="2"/>
    </row>
    <row r="84" spans="7:7" x14ac:dyDescent="0.2">
      <c r="G8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UC_STO Fran 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</dc:creator>
  <cp:lastModifiedBy>Till Benbrahim</cp:lastModifiedBy>
  <dcterms:created xsi:type="dcterms:W3CDTF">2022-01-17T15:45:04Z</dcterms:created>
  <dcterms:modified xsi:type="dcterms:W3CDTF">2023-11-30T14:07:59Z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834369480609893</vt:r8>
  </property>
</Properties>
</file>