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A0C32336-45B0-4613-8726-23E68725DFE5}"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9" i="24" l="1"/>
  <c r="AV19" i="24" s="1"/>
  <c r="AQ19" i="24"/>
  <c r="AW19" i="24" s="1"/>
  <c r="AO19" i="24"/>
  <c r="AU19" i="24" s="1"/>
  <c r="AP16" i="24"/>
  <c r="AV16" i="24" s="1"/>
  <c r="AQ16" i="24"/>
  <c r="AW16" i="24" s="1"/>
  <c r="AO16" i="24"/>
  <c r="AU16" i="24" s="1"/>
  <c r="AP13" i="24"/>
  <c r="AV13" i="24" s="1"/>
  <c r="AQ13" i="24"/>
  <c r="AW13" i="24" s="1"/>
  <c r="AO13" i="24"/>
  <c r="AU13" i="24" s="1"/>
  <c r="AP10" i="24"/>
  <c r="AV10" i="24" s="1"/>
  <c r="AQ10" i="24"/>
  <c r="AW10" i="24" s="1"/>
  <c r="AO10" i="24"/>
  <c r="AU10" i="24" s="1"/>
  <c r="I4" i="31"/>
  <c r="I6" i="31" s="1"/>
  <c r="I8" i="31" s="1"/>
  <c r="R6" i="27"/>
  <c r="R9" i="27"/>
  <c r="R11" i="27" s="1"/>
  <c r="T7" i="28"/>
  <c r="T10" i="28" s="1"/>
  <c r="T12" i="28" s="1"/>
  <c r="Q7" i="30"/>
  <c r="Q11" i="30" s="1"/>
  <c r="I7" i="30"/>
  <c r="H9" i="27" l="1"/>
  <c r="D7" i="27"/>
  <c r="AV32" i="24" l="1"/>
  <c r="AW32" i="24"/>
  <c r="AU32" i="24"/>
  <c r="AS33" i="24"/>
  <c r="AT33" i="24"/>
  <c r="AR33" i="24"/>
  <c r="AQ32" i="24"/>
  <c r="AP32" i="24"/>
  <c r="AQ33" i="24"/>
  <c r="AP33" i="24"/>
  <c r="AO33" i="24"/>
  <c r="AO32"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<sst xmlns="http://schemas.openxmlformats.org/spreadsheetml/2006/main" count="1027" uniqueCount="454">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</sst>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33"/>
  <sheetViews>
    <sheetView tabSelected="1" zoomScale="56" zoomScaleNormal="100" workbookViewId="0">
      <selection activeCell="C24" sqref="C24"/>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N6" s="2" t="s">
        <v>103</v>
      </c>
      <c r="O6" s="2" t="s">
        <v>112</v>
      </c>
      <c r="P6" s="2">
        <v>31.536000000000001</v>
      </c>
      <c r="Q6" s="2">
        <v>2030</v>
      </c>
      <c r="R6" s="2">
        <v>0.01</v>
      </c>
      <c r="S6" s="2">
        <v>0.01</v>
      </c>
      <c r="T6" s="2">
        <v>0.01</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N7" s="2" t="s">
        <v>94</v>
      </c>
      <c r="O7" s="2" t="s">
        <v>115</v>
      </c>
      <c r="P7" s="2">
        <v>1</v>
      </c>
      <c r="Q7" s="2">
        <v>2030</v>
      </c>
      <c r="R7" s="2" t="s">
        <v>94</v>
      </c>
      <c r="S7" s="2" t="s">
        <v>94</v>
      </c>
      <c r="T7" s="2" t="s">
        <v>94</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N8" s="2" t="s">
        <v>103</v>
      </c>
      <c r="O8" s="2" t="s">
        <v>378</v>
      </c>
      <c r="P8" s="2">
        <v>31.536000000000001</v>
      </c>
      <c r="Q8" s="2">
        <v>2030</v>
      </c>
      <c r="R8" s="2">
        <v>0.01</v>
      </c>
      <c r="S8" s="2">
        <v>0.01</v>
      </c>
      <c r="T8" s="2">
        <v>0.01</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N9" s="2" t="s">
        <v>103</v>
      </c>
      <c r="O9" s="1" t="s">
        <v>391</v>
      </c>
      <c r="P9" s="2">
        <v>31.536000000000001</v>
      </c>
      <c r="Q9" s="2">
        <v>2030</v>
      </c>
      <c r="R9" s="2">
        <v>0.01</v>
      </c>
      <c r="S9" s="2">
        <v>0.01</v>
      </c>
      <c r="T9" s="2">
        <v>0.01</v>
      </c>
      <c r="U9" s="2">
        <v>20</v>
      </c>
      <c r="V9" s="2">
        <v>20</v>
      </c>
      <c r="W9" s="2">
        <v>25</v>
      </c>
      <c r="AB9" s="18">
        <v>0.95</v>
      </c>
      <c r="AC9" s="18">
        <v>0.95</v>
      </c>
      <c r="AD9" s="18">
        <v>0.95</v>
      </c>
      <c r="AK9" s="19" t="s">
        <v>94</v>
      </c>
      <c r="AL9" s="19" t="s">
        <v>94</v>
      </c>
      <c r="AM9" s="19" t="s">
        <v>94</v>
      </c>
      <c r="AO9" s="19">
        <v>1E-4</v>
      </c>
      <c r="AP9" s="19">
        <v>1E-4</v>
      </c>
      <c r="AQ9" s="19">
        <v>1E-4</v>
      </c>
      <c r="AR9" s="19" t="s">
        <v>94</v>
      </c>
      <c r="AS9" s="19" t="s">
        <v>94</v>
      </c>
      <c r="AT9" s="19" t="s">
        <v>94</v>
      </c>
      <c r="BC9" s="2">
        <v>0</v>
      </c>
    </row>
    <row r="10" spans="1:57" x14ac:dyDescent="0.25">
      <c r="B10" s="2" t="s">
        <v>77</v>
      </c>
      <c r="C10" s="2" t="s">
        <v>394</v>
      </c>
      <c r="D10" s="2" t="s">
        <v>396</v>
      </c>
      <c r="E10" s="2" t="s">
        <v>104</v>
      </c>
      <c r="F10" s="2" t="s">
        <v>118</v>
      </c>
      <c r="G10" s="2" t="s">
        <v>80</v>
      </c>
      <c r="I10" s="2" t="s">
        <v>79</v>
      </c>
      <c r="K10" s="2" t="s">
        <v>394</v>
      </c>
      <c r="L10" s="2" t="s">
        <v>396</v>
      </c>
      <c r="M10" s="1" t="s">
        <v>391</v>
      </c>
      <c r="N10" s="2" t="s">
        <v>94</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R10" s="19" t="s">
        <v>94</v>
      </c>
      <c r="AS10" s="19" t="s">
        <v>94</v>
      </c>
      <c r="AT10" s="19" t="s">
        <v>94</v>
      </c>
      <c r="AU10" s="2">
        <f>0.05*AO10</f>
        <v>19.685039370078744</v>
      </c>
      <c r="AV10" s="2">
        <f t="shared" ref="AV10:AW10" si="0">0.05*AP10</f>
        <v>19.685039370078744</v>
      </c>
      <c r="AW10" s="2">
        <f t="shared" si="0"/>
        <v>19.685039370078744</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N11" s="2" t="s">
        <v>103</v>
      </c>
      <c r="O11" s="2" t="s">
        <v>450</v>
      </c>
      <c r="P11" s="2">
        <v>31.536000000000001</v>
      </c>
      <c r="Q11" s="2">
        <v>2030</v>
      </c>
      <c r="R11" s="2">
        <v>0.01</v>
      </c>
      <c r="S11" s="2">
        <v>0.01</v>
      </c>
      <c r="T11" s="2">
        <v>0.01</v>
      </c>
      <c r="U11" s="2">
        <v>20</v>
      </c>
      <c r="V11" s="2">
        <v>20</v>
      </c>
      <c r="W11" s="2">
        <v>25</v>
      </c>
      <c r="AB11" s="18">
        <v>0.95</v>
      </c>
      <c r="AC11" s="18">
        <v>0.95</v>
      </c>
      <c r="AD11" s="18">
        <v>0.95</v>
      </c>
      <c r="AK11" s="19" t="s">
        <v>94</v>
      </c>
      <c r="AL11" s="19" t="s">
        <v>94</v>
      </c>
      <c r="AM11" s="19" t="s">
        <v>94</v>
      </c>
      <c r="AO11" s="19">
        <v>1E-4</v>
      </c>
      <c r="AP11" s="19">
        <v>1E-4</v>
      </c>
      <c r="AQ11" s="19">
        <v>1E-4</v>
      </c>
      <c r="AR11" s="19"/>
      <c r="AS11" s="19"/>
      <c r="AT11" s="19"/>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N12" s="2" t="s">
        <v>103</v>
      </c>
      <c r="O12" s="1" t="s">
        <v>399</v>
      </c>
      <c r="P12" s="2">
        <v>31.536000000000001</v>
      </c>
      <c r="Q12" s="2">
        <v>2030</v>
      </c>
      <c r="R12" s="2">
        <v>0.01</v>
      </c>
      <c r="S12" s="2">
        <v>0.01</v>
      </c>
      <c r="T12" s="2">
        <v>0.01</v>
      </c>
      <c r="U12" s="2">
        <v>20</v>
      </c>
      <c r="V12" s="2">
        <v>20</v>
      </c>
      <c r="W12" s="2">
        <v>25</v>
      </c>
      <c r="AB12" s="18">
        <v>0.95</v>
      </c>
      <c r="AC12" s="18">
        <v>0.95</v>
      </c>
      <c r="AD12" s="18">
        <v>0.95</v>
      </c>
      <c r="AK12" s="19" t="s">
        <v>94</v>
      </c>
      <c r="AL12" s="19" t="s">
        <v>94</v>
      </c>
      <c r="AM12" s="19" t="s">
        <v>94</v>
      </c>
      <c r="AO12" s="19">
        <v>1E-4</v>
      </c>
      <c r="AP12" s="19">
        <v>1E-4</v>
      </c>
      <c r="AQ12" s="19">
        <v>1E-4</v>
      </c>
      <c r="AR12" s="19"/>
      <c r="AS12" s="19"/>
      <c r="AT12" s="19"/>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N13" s="2" t="s">
        <v>94</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R13" s="19"/>
      <c r="AS13" s="19"/>
      <c r="AT13" s="19"/>
      <c r="AU13" s="2">
        <f>0.05*AO13</f>
        <v>12.658227848101268</v>
      </c>
      <c r="AV13" s="2">
        <f t="shared" ref="AV13:AW13" si="1">0.05*AP13</f>
        <v>12.658227848101268</v>
      </c>
      <c r="AW13" s="2">
        <f t="shared" si="1"/>
        <v>12.658227848101268</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N14" s="2" t="s">
        <v>103</v>
      </c>
      <c r="O14" s="2" t="s">
        <v>452</v>
      </c>
      <c r="P14" s="2">
        <v>31.536000000000001</v>
      </c>
      <c r="Q14" s="2">
        <v>2030</v>
      </c>
      <c r="R14" s="2">
        <v>0.01</v>
      </c>
      <c r="S14" s="2">
        <v>0.01</v>
      </c>
      <c r="T14" s="2">
        <v>0.01</v>
      </c>
      <c r="U14" s="2">
        <v>20</v>
      </c>
      <c r="V14" s="2">
        <v>20</v>
      </c>
      <c r="W14" s="2">
        <v>25</v>
      </c>
      <c r="AB14" s="18">
        <v>0.95</v>
      </c>
      <c r="AC14" s="18">
        <v>0.95</v>
      </c>
      <c r="AD14" s="18">
        <v>0.95</v>
      </c>
      <c r="AK14" s="19" t="s">
        <v>94</v>
      </c>
      <c r="AL14" s="19" t="s">
        <v>94</v>
      </c>
      <c r="AM14" s="19" t="s">
        <v>94</v>
      </c>
      <c r="AO14" s="19">
        <v>1E-4</v>
      </c>
      <c r="AP14" s="19">
        <v>1E-4</v>
      </c>
      <c r="AQ14" s="19">
        <v>1E-4</v>
      </c>
      <c r="AR14" s="19"/>
      <c r="AS14" s="19"/>
      <c r="AT14" s="19"/>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N15" s="2" t="s">
        <v>103</v>
      </c>
      <c r="O15" s="1" t="s">
        <v>407</v>
      </c>
      <c r="P15" s="2">
        <v>31.536000000000001</v>
      </c>
      <c r="Q15" s="2">
        <v>2030</v>
      </c>
      <c r="R15" s="2">
        <v>0.01</v>
      </c>
      <c r="S15" s="2">
        <v>0.01</v>
      </c>
      <c r="T15" s="2">
        <v>0.01</v>
      </c>
      <c r="U15" s="2">
        <v>20</v>
      </c>
      <c r="V15" s="2">
        <v>20</v>
      </c>
      <c r="W15" s="2">
        <v>25</v>
      </c>
      <c r="AB15" s="18">
        <v>0.95</v>
      </c>
      <c r="AC15" s="18">
        <v>0.95</v>
      </c>
      <c r="AD15" s="18">
        <v>0.95</v>
      </c>
      <c r="AK15" s="19" t="s">
        <v>94</v>
      </c>
      <c r="AL15" s="19" t="s">
        <v>94</v>
      </c>
      <c r="AM15" s="19" t="s">
        <v>94</v>
      </c>
      <c r="AO15" s="19">
        <v>1E-4</v>
      </c>
      <c r="AP15" s="19">
        <v>1E-4</v>
      </c>
      <c r="AQ15" s="19">
        <v>1E-4</v>
      </c>
      <c r="AR15" s="19"/>
      <c r="AS15" s="19"/>
      <c r="AT15" s="19"/>
      <c r="BC15" s="2">
        <v>0</v>
      </c>
    </row>
    <row r="16" spans="1:57" x14ac:dyDescent="0.25">
      <c r="B16" s="2" t="s">
        <v>77</v>
      </c>
      <c r="C16" s="2" t="s">
        <v>410</v>
      </c>
      <c r="D16" s="2" t="s">
        <v>412</v>
      </c>
      <c r="E16" s="2" t="s">
        <v>104</v>
      </c>
      <c r="F16" s="2" t="s">
        <v>118</v>
      </c>
      <c r="G16" s="2" t="s">
        <v>80</v>
      </c>
      <c r="I16" s="2" t="s">
        <v>79</v>
      </c>
      <c r="K16" s="2" t="s">
        <v>410</v>
      </c>
      <c r="L16" s="2" t="s">
        <v>412</v>
      </c>
      <c r="M16" s="1" t="s">
        <v>407</v>
      </c>
      <c r="N16" s="2" t="s">
        <v>94</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R16" s="19"/>
      <c r="AS16" s="19"/>
      <c r="AT16" s="19"/>
      <c r="AU16" s="2">
        <f>0.05*AO16</f>
        <v>9.6854176352084309</v>
      </c>
      <c r="AV16" s="2">
        <f t="shared" ref="AV16" si="2">0.05*AP16</f>
        <v>9.6854176352084309</v>
      </c>
      <c r="AW16" s="2">
        <f t="shared" ref="AW16" si="3">0.05*AQ16</f>
        <v>9.6854176352084309</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N17" s="2" t="s">
        <v>103</v>
      </c>
      <c r="O17" s="2" t="s">
        <v>453</v>
      </c>
      <c r="P17" s="2">
        <v>31.536000000000001</v>
      </c>
      <c r="Q17" s="2">
        <v>2030</v>
      </c>
      <c r="R17" s="2">
        <v>0.01</v>
      </c>
      <c r="S17" s="2">
        <v>0.01</v>
      </c>
      <c r="T17" s="2">
        <v>0.01</v>
      </c>
      <c r="U17" s="2">
        <v>20</v>
      </c>
      <c r="V17" s="2">
        <v>20</v>
      </c>
      <c r="W17" s="2">
        <v>25</v>
      </c>
      <c r="AB17" s="18">
        <v>0.95</v>
      </c>
      <c r="AC17" s="18">
        <v>0.95</v>
      </c>
      <c r="AD17" s="18">
        <v>0.95</v>
      </c>
      <c r="AK17" s="19" t="s">
        <v>94</v>
      </c>
      <c r="AL17" s="19" t="s">
        <v>94</v>
      </c>
      <c r="AM17" s="19" t="s">
        <v>94</v>
      </c>
      <c r="AO17" s="19">
        <v>1E-4</v>
      </c>
      <c r="AP17" s="19">
        <v>1E-4</v>
      </c>
      <c r="AQ17" s="19">
        <v>1E-4</v>
      </c>
      <c r="AR17" s="19"/>
      <c r="AS17" s="19"/>
      <c r="AT17" s="19"/>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N18" s="2" t="s">
        <v>103</v>
      </c>
      <c r="O18" s="1" t="s">
        <v>415</v>
      </c>
      <c r="P18" s="2">
        <v>1</v>
      </c>
      <c r="Q18" s="2">
        <v>2030</v>
      </c>
      <c r="R18" s="2">
        <v>0.01</v>
      </c>
      <c r="S18" s="2">
        <v>0.01</v>
      </c>
      <c r="T18" s="2">
        <v>0.01</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4">0.05*AP19</f>
        <v>5.3571428571428577</v>
      </c>
      <c r="AW19" s="2">
        <f t="shared" ref="AW19" si="5">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N20" s="2" t="s">
        <v>103</v>
      </c>
      <c r="O20" s="2" t="s">
        <v>451</v>
      </c>
      <c r="P20" s="2">
        <v>1</v>
      </c>
      <c r="Q20" s="2">
        <v>2030</v>
      </c>
      <c r="R20" s="2">
        <v>0.01</v>
      </c>
      <c r="S20" s="2">
        <v>0.01</v>
      </c>
      <c r="T20" s="2">
        <v>0.01</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31" spans="2:56" x14ac:dyDescent="0.25">
      <c r="B31" s="2" t="s">
        <v>78</v>
      </c>
      <c r="C31" s="2" t="s">
        <v>95</v>
      </c>
      <c r="D31" s="2" t="s">
        <v>96</v>
      </c>
      <c r="E31" s="2" t="s">
        <v>104</v>
      </c>
      <c r="F31" s="2" t="s">
        <v>105</v>
      </c>
      <c r="G31" s="2" t="s">
        <v>80</v>
      </c>
      <c r="I31" s="2" t="s">
        <v>79</v>
      </c>
      <c r="K31" s="2" t="s">
        <v>95</v>
      </c>
      <c r="L31" s="2" t="s">
        <v>96</v>
      </c>
      <c r="M31" s="2" t="s">
        <v>103</v>
      </c>
      <c r="N31" s="2" t="s">
        <v>94</v>
      </c>
      <c r="O31" s="2" t="s">
        <v>97</v>
      </c>
      <c r="P31" s="2">
        <v>31.536000000000001</v>
      </c>
      <c r="Q31" s="2">
        <v>2030</v>
      </c>
      <c r="R31" s="2" t="s">
        <v>94</v>
      </c>
      <c r="S31" s="2" t="s">
        <v>94</v>
      </c>
      <c r="T31" s="2" t="s">
        <v>94</v>
      </c>
      <c r="U31" s="2">
        <v>20</v>
      </c>
      <c r="V31" s="2">
        <v>25</v>
      </c>
      <c r="W31" s="2">
        <v>30</v>
      </c>
      <c r="X31" s="2" t="s">
        <v>94</v>
      </c>
      <c r="Y31" s="2" t="s">
        <v>94</v>
      </c>
      <c r="Z31" s="2" t="s">
        <v>94</v>
      </c>
      <c r="AA31" s="2" t="s">
        <v>94</v>
      </c>
      <c r="AB31" s="2">
        <v>0.98</v>
      </c>
      <c r="AC31" s="2">
        <v>0.98499999999999999</v>
      </c>
      <c r="AD31" s="2">
        <v>0.98499999999999999</v>
      </c>
      <c r="AE31" s="2" t="s">
        <v>94</v>
      </c>
      <c r="AF31" s="2" t="s">
        <v>94</v>
      </c>
      <c r="AG31" s="2" t="s">
        <v>94</v>
      </c>
      <c r="AH31" s="2" t="s">
        <v>94</v>
      </c>
      <c r="AI31" s="2" t="s">
        <v>94</v>
      </c>
      <c r="AJ31" s="2" t="s">
        <v>94</v>
      </c>
      <c r="AK31" s="2" t="s">
        <v>94</v>
      </c>
      <c r="AL31" s="2" t="s">
        <v>94</v>
      </c>
      <c r="AM31" s="2" t="s">
        <v>94</v>
      </c>
      <c r="AN31" s="2" t="s">
        <v>94</v>
      </c>
      <c r="AO31" s="2">
        <v>1E-4</v>
      </c>
      <c r="AP31" s="2">
        <v>1E-4</v>
      </c>
      <c r="AQ31" s="2">
        <v>1E-4</v>
      </c>
      <c r="AR31" s="2" t="s">
        <v>94</v>
      </c>
      <c r="AS31" s="2" t="s">
        <v>94</v>
      </c>
      <c r="AT31" s="2" t="s">
        <v>94</v>
      </c>
      <c r="AU31" s="2" t="s">
        <v>94</v>
      </c>
      <c r="AV31" s="2" t="s">
        <v>94</v>
      </c>
      <c r="AW31" s="2" t="s">
        <v>94</v>
      </c>
      <c r="BC31" s="2">
        <v>0</v>
      </c>
    </row>
    <row r="32" spans="2:56" x14ac:dyDescent="0.25">
      <c r="B32" s="2" t="s">
        <v>77</v>
      </c>
      <c r="C32" s="2" t="s">
        <v>98</v>
      </c>
      <c r="D32" s="2" t="s">
        <v>99</v>
      </c>
      <c r="E32" s="2" t="s">
        <v>104</v>
      </c>
      <c r="F32" s="2" t="s">
        <v>106</v>
      </c>
      <c r="G32" s="2" t="s">
        <v>80</v>
      </c>
      <c r="I32" s="2" t="s">
        <v>79</v>
      </c>
      <c r="K32" s="2" t="s">
        <v>98</v>
      </c>
      <c r="L32" s="2" t="s">
        <v>99</v>
      </c>
      <c r="M32" s="2" t="s">
        <v>97</v>
      </c>
      <c r="N32" s="2" t="s">
        <v>94</v>
      </c>
      <c r="O32" s="2" t="s">
        <v>100</v>
      </c>
      <c r="P32" s="2">
        <v>1</v>
      </c>
      <c r="Q32" s="2">
        <v>2030</v>
      </c>
      <c r="R32" s="2" t="s">
        <v>94</v>
      </c>
      <c r="S32" s="2" t="s">
        <v>94</v>
      </c>
      <c r="T32" s="2" t="s">
        <v>94</v>
      </c>
      <c r="U32" s="2">
        <v>20</v>
      </c>
      <c r="V32" s="2">
        <v>25</v>
      </c>
      <c r="W32" s="2">
        <v>30</v>
      </c>
      <c r="X32" s="2">
        <v>14000</v>
      </c>
      <c r="Y32" s="2">
        <v>30000</v>
      </c>
      <c r="Z32" s="2">
        <v>50000</v>
      </c>
      <c r="AA32" s="2" t="s">
        <v>94</v>
      </c>
      <c r="AB32" s="2" t="s">
        <v>94</v>
      </c>
      <c r="AC32" s="2" t="s">
        <v>94</v>
      </c>
      <c r="AD32" s="2" t="s">
        <v>94</v>
      </c>
      <c r="AH32" s="2" t="s">
        <v>94</v>
      </c>
      <c r="AI32" s="2" t="s">
        <v>94</v>
      </c>
      <c r="AJ32" s="2" t="s">
        <v>94</v>
      </c>
      <c r="AK32" s="2">
        <v>-0.36499999999999999</v>
      </c>
      <c r="AL32" s="2">
        <v>-0.36499999999999999</v>
      </c>
      <c r="AM32" s="2">
        <v>-0.36499999999999999</v>
      </c>
      <c r="AN32" s="2" t="s">
        <v>94</v>
      </c>
      <c r="AO32" s="2">
        <f>('180 Lithium Ion Battery'!E25+'180 Lithium Ion Battery'!E27)/0.0000036</f>
        <v>41945.222222222219</v>
      </c>
      <c r="AP32" s="2">
        <f>('180 Lithium Ion Battery'!F25+'180 Lithium Ion Battery'!F27)/0.0000036</f>
        <v>27766.555555555551</v>
      </c>
      <c r="AQ32" s="2">
        <f>('180 Lithium Ion Battery'!G25+'180 Lithium Ion Battery'!G27)/0.0000036</f>
        <v>22154.166666666664</v>
      </c>
      <c r="AU32" s="2">
        <f>'180 Lithium Ion Battery'!E29/(1000000*0.0000036)</f>
        <v>0.53169999999999995</v>
      </c>
      <c r="AV32" s="2">
        <f>'180 Lithium Ion Battery'!F29/(1000000*0.0000036)</f>
        <v>0.50216111111111106</v>
      </c>
      <c r="AW32" s="2">
        <f>'180 Lithium Ion Battery'!G29/(1000000*0.0000036)</f>
        <v>0.47262222222222222</v>
      </c>
      <c r="AX32" s="2">
        <v>0.2</v>
      </c>
      <c r="AY32" s="2">
        <v>0.2</v>
      </c>
      <c r="AZ32" s="2">
        <v>0.2</v>
      </c>
      <c r="BC32" s="2">
        <v>0</v>
      </c>
    </row>
    <row r="33" spans="2:56" x14ac:dyDescent="0.25">
      <c r="B33" s="2" t="s">
        <v>78</v>
      </c>
      <c r="C33" s="2" t="s">
        <v>101</v>
      </c>
      <c r="D33" s="2" t="s">
        <v>102</v>
      </c>
      <c r="E33" s="2" t="s">
        <v>104</v>
      </c>
      <c r="F33" s="2" t="s">
        <v>105</v>
      </c>
      <c r="G33" s="2" t="s">
        <v>80</v>
      </c>
      <c r="I33" s="2" t="s">
        <v>79</v>
      </c>
      <c r="K33" s="2" t="s">
        <v>101</v>
      </c>
      <c r="L33" s="2" t="s">
        <v>102</v>
      </c>
      <c r="M33" s="2" t="s">
        <v>100</v>
      </c>
      <c r="N33" s="2" t="s">
        <v>94</v>
      </c>
      <c r="O33" s="2" t="s">
        <v>103</v>
      </c>
      <c r="P33" s="2">
        <v>31.536000000000001</v>
      </c>
      <c r="Q33" s="2">
        <v>2030</v>
      </c>
      <c r="R33" s="2" t="s">
        <v>94</v>
      </c>
      <c r="S33" s="2" t="s">
        <v>94</v>
      </c>
      <c r="T33" s="2" t="s">
        <v>94</v>
      </c>
      <c r="U33" s="2">
        <v>20</v>
      </c>
      <c r="V33" s="2">
        <v>25</v>
      </c>
      <c r="W33" s="2">
        <v>30</v>
      </c>
      <c r="X33" s="2" t="s">
        <v>94</v>
      </c>
      <c r="Y33" s="2" t="s">
        <v>94</v>
      </c>
      <c r="Z33" s="2" t="s">
        <v>94</v>
      </c>
      <c r="AA33" s="2" t="s">
        <v>94</v>
      </c>
      <c r="AB33" s="2">
        <v>0.97</v>
      </c>
      <c r="AC33" s="2">
        <v>0.97499999999999998</v>
      </c>
      <c r="AD33" s="2">
        <v>0.97499999999999998</v>
      </c>
      <c r="AE33" s="2" t="s">
        <v>94</v>
      </c>
      <c r="AF33" s="2" t="s">
        <v>94</v>
      </c>
      <c r="AG33" s="2" t="s">
        <v>94</v>
      </c>
      <c r="AH33" s="2" t="s">
        <v>94</v>
      </c>
      <c r="AI33" s="2" t="s">
        <v>94</v>
      </c>
      <c r="AJ33" s="2" t="s">
        <v>94</v>
      </c>
      <c r="AK33" s="2" t="s">
        <v>94</v>
      </c>
      <c r="AL33" s="2" t="s">
        <v>94</v>
      </c>
      <c r="AM33" s="2" t="s">
        <v>94</v>
      </c>
      <c r="AN33" s="2" t="s">
        <v>94</v>
      </c>
      <c r="AO33" s="2">
        <f>'180 Lithium Ion Battery'!E26*1000</f>
        <v>170.14399999999998</v>
      </c>
      <c r="AP33" s="2">
        <f>'180 Lithium Ion Battery'!F26*1000</f>
        <v>106.33999999999999</v>
      </c>
      <c r="AQ33" s="2">
        <f>'180 Lithium Ion Battery'!G26*1000</f>
        <v>63.803999999999988</v>
      </c>
      <c r="AR33" s="17">
        <f>'180 Lithium Ion Battery'!E28</f>
        <v>0.57423599999999997</v>
      </c>
      <c r="AS33" s="17">
        <f>'180 Lithium Ion Battery'!F28</f>
        <v>0.57423599999999997</v>
      </c>
      <c r="AT33" s="17">
        <f>'180 Lithium Ion Battery'!G28</f>
        <v>0.57423599999999997</v>
      </c>
      <c r="AU33" s="2" t="s">
        <v>94</v>
      </c>
      <c r="AV33" s="2" t="s">
        <v>94</v>
      </c>
      <c r="AW33" s="2" t="s">
        <v>94</v>
      </c>
      <c r="BC33" s="2">
        <v>1</v>
      </c>
      <c r="BD33" s="2">
        <v>1</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2024-02-13T19:48:07Z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