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857BF663-869D-4027-B5BE-4033F92783BD}"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7" i="24" l="1"/>
  <c r="AW27" i="24" s="1"/>
  <c r="AP27" i="24"/>
  <c r="AV27" i="24" s="1"/>
  <c r="AO27" i="24"/>
  <c r="AU27"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<sst xmlns="http://schemas.openxmlformats.org/spreadsheetml/2006/main" count="1016" uniqueCount="454">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</sst>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zoomScale="43" zoomScaleNormal="100" workbookViewId="0">
      <selection activeCell="Q21" sqref="Q21:Q29"/>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393</v>
      </c>
      <c r="D9" s="2" t="s">
        <v>397</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394</v>
      </c>
      <c r="D10" s="2" t="s">
        <v>396</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395</v>
      </c>
      <c r="D11" s="2" t="s">
        <v>398</v>
      </c>
      <c r="E11" s="2" t="s">
        <v>104</v>
      </c>
      <c r="F11" s="2" t="s">
        <v>105</v>
      </c>
      <c r="G11" s="2" t="s">
        <v>80</v>
      </c>
      <c r="I11" s="2" t="s">
        <v>79</v>
      </c>
      <c r="K11" s="2" t="s">
        <v>393</v>
      </c>
      <c r="L11" s="2" t="s">
        <v>397</v>
      </c>
      <c r="M11" s="2" t="s">
        <v>450</v>
      </c>
      <c r="O11" s="1" t="s">
        <v>391</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401</v>
      </c>
      <c r="D12" s="2" t="s">
        <v>404</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402</v>
      </c>
      <c r="D13" s="2" t="s">
        <v>405</v>
      </c>
      <c r="E13" s="2" t="s">
        <v>104</v>
      </c>
      <c r="F13" s="2" t="s">
        <v>118</v>
      </c>
      <c r="G13" s="2" t="s">
        <v>80</v>
      </c>
      <c r="I13" s="2" t="s">
        <v>79</v>
      </c>
      <c r="K13" s="2" t="s">
        <v>394</v>
      </c>
      <c r="L13" s="2" t="s">
        <v>396</v>
      </c>
      <c r="M13" s="1" t="s">
        <v>391</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403</v>
      </c>
      <c r="D14" s="2" t="s">
        <v>406</v>
      </c>
      <c r="E14" s="2" t="s">
        <v>104</v>
      </c>
      <c r="F14" s="2" t="s">
        <v>105</v>
      </c>
      <c r="G14" s="2" t="s">
        <v>80</v>
      </c>
      <c r="I14" s="2" t="s">
        <v>79</v>
      </c>
      <c r="K14" s="2" t="s">
        <v>395</v>
      </c>
      <c r="L14" s="2" t="s">
        <v>398</v>
      </c>
      <c r="M14" s="1" t="s">
        <v>392</v>
      </c>
      <c r="O14" s="2" t="s">
        <v>450</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409</v>
      </c>
      <c r="D15" s="2" t="s">
        <v>414</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410</v>
      </c>
      <c r="D16" s="2" t="s">
        <v>412</v>
      </c>
      <c r="E16" s="2" t="s">
        <v>104</v>
      </c>
      <c r="F16" s="2" t="s">
        <v>118</v>
      </c>
      <c r="G16" s="2" t="s">
        <v>80</v>
      </c>
      <c r="I16" s="2" t="s">
        <v>79</v>
      </c>
      <c r="K16" s="2" t="s">
        <v>401</v>
      </c>
      <c r="L16" s="2" t="s">
        <v>404</v>
      </c>
      <c r="M16" s="2" t="s">
        <v>452</v>
      </c>
      <c r="O16" s="1" t="s">
        <v>399</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411</v>
      </c>
      <c r="D17" s="2" t="s">
        <v>413</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418</v>
      </c>
      <c r="D18" s="2" t="s">
        <v>421</v>
      </c>
      <c r="E18" s="2" t="s">
        <v>417</v>
      </c>
      <c r="F18" s="2" t="s">
        <v>424</v>
      </c>
      <c r="G18" s="2" t="s">
        <v>80</v>
      </c>
      <c r="I18" s="2" t="s">
        <v>79</v>
      </c>
      <c r="K18" s="2" t="s">
        <v>402</v>
      </c>
      <c r="L18" s="2" t="s">
        <v>405</v>
      </c>
      <c r="M18" s="1" t="s">
        <v>399</v>
      </c>
      <c r="O18" s="1" t="s">
        <v>400</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419</v>
      </c>
      <c r="D19" s="2" t="s">
        <v>422</v>
      </c>
      <c r="E19" s="2" t="s">
        <v>417</v>
      </c>
      <c r="F19" s="2" t="s">
        <v>424</v>
      </c>
      <c r="G19" s="2" t="s">
        <v>80</v>
      </c>
      <c r="I19" s="2" t="s">
        <v>79</v>
      </c>
      <c r="K19" s="2" t="s">
        <v>403</v>
      </c>
      <c r="L19" s="2" t="s">
        <v>406</v>
      </c>
      <c r="M19" s="1" t="s">
        <v>400</v>
      </c>
      <c r="O19" s="2" t="s">
        <v>452</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420</v>
      </c>
      <c r="D20" s="2" t="s">
        <v>423</v>
      </c>
      <c r="E20" s="2" t="s">
        <v>417</v>
      </c>
      <c r="F20" s="2" t="s">
        <v>424</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409</v>
      </c>
      <c r="L21" s="2" t="s">
        <v>414</v>
      </c>
      <c r="M21" s="2" t="s">
        <v>453</v>
      </c>
      <c r="O21" s="1" t="s">
        <v>407</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410</v>
      </c>
      <c r="L23" s="2" t="s">
        <v>412</v>
      </c>
      <c r="M23" s="1" t="s">
        <v>407</v>
      </c>
      <c r="O23" s="1" t="s">
        <v>408</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411</v>
      </c>
      <c r="L24" s="2" t="s">
        <v>413</v>
      </c>
      <c r="M24" s="1" t="s">
        <v>408</v>
      </c>
      <c r="O24" s="2" t="s">
        <v>453</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K25" s="2" t="s">
        <v>418</v>
      </c>
      <c r="L25" s="2" t="s">
        <v>421</v>
      </c>
      <c r="M25" s="2" t="s">
        <v>451</v>
      </c>
      <c r="O25" s="1" t="s">
        <v>415</v>
      </c>
      <c r="P25" s="2">
        <v>1</v>
      </c>
      <c r="Q25" s="2">
        <v>2030</v>
      </c>
      <c r="U25" s="2">
        <v>20</v>
      </c>
      <c r="V25" s="2">
        <v>20</v>
      </c>
      <c r="W25" s="2">
        <v>25</v>
      </c>
      <c r="AB25" s="18">
        <v>0.95</v>
      </c>
      <c r="AC25" s="18">
        <v>0.95</v>
      </c>
      <c r="AD25" s="18">
        <v>0.95</v>
      </c>
      <c r="AK25" s="19" t="s">
        <v>94</v>
      </c>
      <c r="AL25" s="19" t="s">
        <v>94</v>
      </c>
      <c r="AM25" s="19" t="s">
        <v>94</v>
      </c>
      <c r="AO25" s="19">
        <v>1E-4</v>
      </c>
      <c r="AP25" s="19">
        <v>1E-4</v>
      </c>
      <c r="AQ25" s="19">
        <v>1E-4</v>
      </c>
      <c r="AR25" s="19"/>
      <c r="AS25" s="19"/>
      <c r="AT25" s="19"/>
      <c r="BC25" s="16">
        <v>0</v>
      </c>
      <c r="BD25" s="16"/>
    </row>
    <row r="26" spans="2:56" x14ac:dyDescent="0.25">
      <c r="N26" s="2" t="s">
        <v>103</v>
      </c>
      <c r="O26" s="1"/>
      <c r="Q26" s="2">
        <v>2030</v>
      </c>
      <c r="R26" s="2">
        <v>0.01</v>
      </c>
      <c r="S26" s="2">
        <v>0.01</v>
      </c>
      <c r="T26" s="2">
        <v>0.01</v>
      </c>
      <c r="AB26" s="18"/>
      <c r="AC26" s="18"/>
      <c r="AD26" s="18"/>
      <c r="AK26" s="19"/>
      <c r="AL26" s="19"/>
      <c r="AM26" s="19"/>
      <c r="AO26" s="19"/>
      <c r="AP26" s="19"/>
      <c r="AQ26" s="19"/>
      <c r="AR26" s="19"/>
      <c r="AS26" s="19"/>
      <c r="AT26" s="19"/>
      <c r="BC26" s="16"/>
      <c r="BD26" s="16"/>
    </row>
    <row r="27" spans="2:56" x14ac:dyDescent="0.25">
      <c r="K27" s="2" t="s">
        <v>419</v>
      </c>
      <c r="L27" s="2" t="s">
        <v>422</v>
      </c>
      <c r="M27" s="1" t="s">
        <v>415</v>
      </c>
      <c r="O27" s="1" t="s">
        <v>416</v>
      </c>
      <c r="P27" s="2">
        <v>1</v>
      </c>
      <c r="Q27" s="2">
        <v>2030</v>
      </c>
      <c r="U27" s="2">
        <v>20</v>
      </c>
      <c r="V27" s="2">
        <v>20</v>
      </c>
      <c r="W27" s="2">
        <v>25</v>
      </c>
      <c r="AB27" s="18" t="s">
        <v>94</v>
      </c>
      <c r="AC27" s="18" t="s">
        <v>94</v>
      </c>
      <c r="AD27" s="18" t="s">
        <v>94</v>
      </c>
      <c r="AK27" s="19">
        <v>-3.65</v>
      </c>
      <c r="AL27" s="19">
        <v>-3.65</v>
      </c>
      <c r="AM27" s="19">
        <v>-3.65</v>
      </c>
      <c r="AO27" s="19">
        <f>'co2 storage'!$I$8</f>
        <v>107.14285714285714</v>
      </c>
      <c r="AP27" s="19">
        <f>'co2 storage'!$I$8</f>
        <v>107.14285714285714</v>
      </c>
      <c r="AQ27" s="19">
        <f>'co2 storage'!$I$8</f>
        <v>107.14285714285714</v>
      </c>
      <c r="AR27" s="19"/>
      <c r="AS27" s="19"/>
      <c r="AT27" s="19"/>
      <c r="AU27" s="2">
        <f>0.05*AO27</f>
        <v>5.3571428571428577</v>
      </c>
      <c r="AV27" s="2">
        <f t="shared" ref="AV27" si="0">0.05*AP27</f>
        <v>5.3571428571428577</v>
      </c>
      <c r="AW27" s="2">
        <f t="shared" ref="AW27" si="1">0.05*AQ27</f>
        <v>5.3571428571428577</v>
      </c>
      <c r="AX27" s="2">
        <v>0.5</v>
      </c>
      <c r="AY27" s="2">
        <v>0.4</v>
      </c>
      <c r="AZ27" s="2">
        <v>0.4</v>
      </c>
      <c r="BC27" s="16">
        <v>0</v>
      </c>
      <c r="BD27" s="16"/>
    </row>
    <row r="28" spans="2:56" x14ac:dyDescent="0.25">
      <c r="K28" s="2" t="s">
        <v>420</v>
      </c>
      <c r="L28" s="2" t="s">
        <v>423</v>
      </c>
      <c r="M28" s="1" t="s">
        <v>416</v>
      </c>
      <c r="O28" s="2" t="s">
        <v>451</v>
      </c>
      <c r="P28" s="2">
        <v>1</v>
      </c>
      <c r="Q28" s="2">
        <v>2030</v>
      </c>
      <c r="U28" s="2">
        <v>20</v>
      </c>
      <c r="V28" s="2">
        <v>20</v>
      </c>
      <c r="W28" s="2">
        <v>25</v>
      </c>
      <c r="AB28" s="18">
        <v>0.95</v>
      </c>
      <c r="AC28" s="18">
        <v>0.95</v>
      </c>
      <c r="AD28" s="18">
        <v>0.95</v>
      </c>
      <c r="AK28" s="19" t="s">
        <v>94</v>
      </c>
      <c r="AL28" s="19" t="s">
        <v>94</v>
      </c>
      <c r="AM28" s="19" t="s">
        <v>94</v>
      </c>
      <c r="AO28" s="19">
        <v>1E-4</v>
      </c>
      <c r="AP28" s="19">
        <v>1E-4</v>
      </c>
      <c r="AQ28" s="19">
        <v>1E-4</v>
      </c>
      <c r="AR28" s="19"/>
      <c r="AS28" s="19"/>
      <c r="AT28" s="19"/>
      <c r="BC28" s="16">
        <v>1</v>
      </c>
      <c r="BD28" s="16">
        <v>1</v>
      </c>
    </row>
    <row r="29" spans="2:56" x14ac:dyDescent="0.25">
      <c r="N29" s="2" t="s">
        <v>103</v>
      </c>
      <c r="Q29" s="2">
        <v>2030</v>
      </c>
      <c r="R29" s="2">
        <v>0.01</v>
      </c>
      <c r="S29" s="2">
        <v>0.01</v>
      </c>
      <c r="T29" s="2">
        <v>0.01</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Francisco González Beltrán</cp:lastModifiedBy>
  <dcterms:created xsi:type="dcterms:W3CDTF">2005-06-03T09:41:13Z</dcterms:created>
  <dcterms:modified xsi:type="dcterms:W3CDTF">2024-02-17T20:04:03Z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