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cuser\Documents\DeRISC\CAOSHWpapers\SafeDE\IOLTS2021_journal_extension.R2\imgs\"/>
    </mc:Choice>
  </mc:AlternateContent>
  <bookViews>
    <workbookView xWindow="0" yWindow="0" windowWidth="28800" windowHeight="11870"/>
  </bookViews>
  <sheets>
    <sheet name="Sheet1" sheetId="1" r:id="rId1"/>
  </sheets>
  <calcPr calcId="162913" fullCalcOnLoad="1" iterateDelta="1E-4"/>
</workbook>
</file>

<file path=xl/calcChain.xml><?xml version="1.0" encoding="utf-8"?>
<calcChain xmlns="http://schemas.openxmlformats.org/spreadsheetml/2006/main">
  <c r="BJ106" i="1" l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I61" i="1"/>
  <c r="AJ61" i="1"/>
  <c r="AK61" i="1"/>
  <c r="AL61" i="1"/>
  <c r="AM61" i="1"/>
  <c r="AM113" i="1" s="1"/>
  <c r="AN61" i="1"/>
  <c r="AO61" i="1"/>
  <c r="AP61" i="1"/>
  <c r="AQ61" i="1"/>
  <c r="AQ113" i="1" s="1"/>
  <c r="AR61" i="1"/>
  <c r="AS61" i="1"/>
  <c r="AT61" i="1"/>
  <c r="AU61" i="1"/>
  <c r="AU113" i="1" s="1"/>
  <c r="AV61" i="1"/>
  <c r="AW61" i="1"/>
  <c r="AX61" i="1"/>
  <c r="AY61" i="1"/>
  <c r="AZ61" i="1"/>
  <c r="BA61" i="1"/>
  <c r="BB61" i="1"/>
  <c r="BC61" i="1"/>
  <c r="BC113" i="1" s="1"/>
  <c r="BD61" i="1"/>
  <c r="BE61" i="1"/>
  <c r="BF61" i="1"/>
  <c r="BG61" i="1"/>
  <c r="BG113" i="1" s="1"/>
  <c r="BH61" i="1"/>
  <c r="BI61" i="1"/>
  <c r="BJ61" i="1"/>
  <c r="AH105" i="1"/>
  <c r="AI105" i="1"/>
  <c r="AJ105" i="1"/>
  <c r="AK105" i="1"/>
  <c r="AL105" i="1"/>
  <c r="AM105" i="1"/>
  <c r="AN105" i="1"/>
  <c r="AO105" i="1"/>
  <c r="AP105" i="1"/>
  <c r="AP113" i="1" s="1"/>
  <c r="AQ105" i="1"/>
  <c r="AR105" i="1"/>
  <c r="AS105" i="1"/>
  <c r="AT105" i="1"/>
  <c r="AT113" i="1" s="1"/>
  <c r="AU105" i="1"/>
  <c r="AV105" i="1"/>
  <c r="AW105" i="1"/>
  <c r="AX105" i="1"/>
  <c r="AX113" i="1" s="1"/>
  <c r="AY105" i="1"/>
  <c r="AZ105" i="1"/>
  <c r="BA105" i="1"/>
  <c r="BA113" i="1" s="1"/>
  <c r="BB105" i="1"/>
  <c r="BC105" i="1"/>
  <c r="BD105" i="1"/>
  <c r="BE105" i="1"/>
  <c r="BE113" i="1" s="1"/>
  <c r="BF105" i="1"/>
  <c r="BF113" i="1" s="1"/>
  <c r="BG105" i="1"/>
  <c r="BH105" i="1"/>
  <c r="BI105" i="1"/>
  <c r="BJ105" i="1"/>
  <c r="BJ113" i="1" s="1"/>
  <c r="AH61" i="1"/>
  <c r="AY113" i="1"/>
  <c r="BL105" i="1"/>
  <c r="BN105" i="1" s="1"/>
  <c r="BR77" i="1" s="1"/>
  <c r="BI113" i="1"/>
  <c r="BH113" i="1"/>
  <c r="BD113" i="1"/>
  <c r="BB113" i="1"/>
  <c r="AZ113" i="1"/>
  <c r="AW113" i="1"/>
  <c r="AV113" i="1"/>
  <c r="AS113" i="1"/>
  <c r="AR113" i="1"/>
  <c r="AO113" i="1"/>
  <c r="AN113" i="1"/>
  <c r="AL113" i="1"/>
  <c r="AK113" i="1"/>
  <c r="AJ113" i="1"/>
  <c r="AE105" i="1"/>
  <c r="AF105" i="1" s="1"/>
  <c r="AE61" i="1"/>
  <c r="AF61" i="1" s="1"/>
  <c r="AF64" i="1" s="1"/>
  <c r="BR73" i="1" s="1"/>
  <c r="AE17" i="1"/>
  <c r="AF17" i="1" s="1"/>
  <c r="AI113" i="1" l="1"/>
  <c r="BL61" i="1"/>
  <c r="BN61" i="1" s="1"/>
  <c r="BR74" i="1" s="1"/>
  <c r="AF108" i="1"/>
  <c r="AH113" i="1"/>
  <c r="BL113" i="1" l="1"/>
  <c r="BR80" i="1" s="1"/>
  <c r="BR76" i="1"/>
  <c r="BR79" i="1"/>
</calcChain>
</file>

<file path=xl/sharedStrings.xml><?xml version="1.0" encoding="utf-8"?>
<sst xmlns="http://schemas.openxmlformats.org/spreadsheetml/2006/main" count="471" uniqueCount="81">
  <si>
    <t>1000 ITERATIONS</t>
  </si>
  <si>
    <t>Number_of_cores: 1</t>
  </si>
  <si>
    <t>Iterations: 1000</t>
  </si>
  <si>
    <t>Lockstep: NO</t>
  </si>
  <si>
    <t>Min_slack:</t>
  </si>
  <si>
    <t>Max_slack:</t>
  </si>
  <si>
    <t>CORE0</t>
  </si>
  <si>
    <t>TEST_NAME</t>
  </si>
  <si>
    <t>BINARYSEARCH</t>
  </si>
  <si>
    <t>BITCOUNT</t>
  </si>
  <si>
    <t>BITONIC</t>
  </si>
  <si>
    <t>BSORT</t>
  </si>
  <si>
    <t>COMPLEX_UPDATES</t>
  </si>
  <si>
    <t>COSF</t>
  </si>
  <si>
    <t>COUNTNEGATIVE</t>
  </si>
  <si>
    <t>CUBIC</t>
  </si>
  <si>
    <t>DEG2RAD</t>
  </si>
  <si>
    <t>FAC</t>
  </si>
  <si>
    <t>FFT</t>
  </si>
  <si>
    <t>FILTERBANK</t>
  </si>
  <si>
    <t>FIR2DIM</t>
  </si>
  <si>
    <t>IIR</t>
  </si>
  <si>
    <t>INSERTSORT</t>
  </si>
  <si>
    <t>ISQRT</t>
  </si>
  <si>
    <t>JFDCTINT</t>
  </si>
  <si>
    <t>LMS</t>
  </si>
  <si>
    <t>LUDCMP</t>
  </si>
  <si>
    <t>MATRIX1</t>
  </si>
  <si>
    <t>MD5</t>
  </si>
  <si>
    <t>MINVER</t>
  </si>
  <si>
    <t>PM</t>
  </si>
  <si>
    <t>PRIME</t>
  </si>
  <si>
    <t>QUICKSORT</t>
  </si>
  <si>
    <t>RAD2DEG</t>
  </si>
  <si>
    <t>RECURSION</t>
  </si>
  <si>
    <t>SHA</t>
  </si>
  <si>
    <t>ST</t>
  </si>
  <si>
    <t>Total (all results added)</t>
  </si>
  <si>
    <t>Total (corrected due to counters overload)</t>
  </si>
  <si>
    <t>Clock_cycles:</t>
  </si>
  <si>
    <t>Instruction_count_lane_1:</t>
  </si>
  <si>
    <t>Instruction_count_lane_2:</t>
  </si>
  <si>
    <t>Total_instruction_count:</t>
  </si>
  <si>
    <t>Instruction_cache_miss:</t>
  </si>
  <si>
    <t>Data_cache_miss:</t>
  </si>
  <si>
    <t>Branch_predictor_miss:</t>
  </si>
  <si>
    <t>CORE1</t>
  </si>
  <si>
    <t>LOCKSTEP</t>
  </si>
  <si>
    <t>Cycles_active:</t>
  </si>
  <si>
    <t>Executed_instructions_core1:</t>
  </si>
  <si>
    <t>Executed_instructions_core2:</t>
  </si>
  <si>
    <t>Times_stalled_core1:</t>
  </si>
  <si>
    <t>Times_stalled_core2:</t>
  </si>
  <si>
    <t>Cycles_stalled_core1:</t>
  </si>
  <si>
    <t>Cycles_stalled_core2:</t>
  </si>
  <si>
    <t>Biggest_instruction_difference:</t>
  </si>
  <si>
    <t>Average_instruction_difference:</t>
  </si>
  <si>
    <t>RESULTS</t>
  </si>
  <si>
    <t>Result_from_CORE1:</t>
  </si>
  <si>
    <t>PASSED</t>
  </si>
  <si>
    <t>FAILED</t>
  </si>
  <si>
    <t>Result_from_CORE2:</t>
  </si>
  <si>
    <t>Number_of_cores: 2</t>
  </si>
  <si>
    <t>Overhead w.r.t. isolation of each test (uncontrolled diversity)</t>
  </si>
  <si>
    <t>Uncontrolled diversity (without SafeDE)</t>
  </si>
  <si>
    <t>Average</t>
  </si>
  <si>
    <t>Average/100</t>
  </si>
  <si>
    <t>Average overhead:</t>
  </si>
  <si>
    <t>Average1: takes the addition of all the data of all the tests to make the calculations</t>
  </si>
  <si>
    <t>Average2: Makes the average with the overhead of each test (in %)</t>
  </si>
  <si>
    <t>Uncont. Diversity wrt isolation:</t>
  </si>
  <si>
    <t>average1:</t>
  </si>
  <si>
    <t>average2:</t>
  </si>
  <si>
    <t>SafeDE wrt isolation:</t>
  </si>
  <si>
    <t>SafeDE wrt Uncont. Diversity</t>
  </si>
  <si>
    <t>Lockstep: YES</t>
  </si>
  <si>
    <t>Min_slack: 20</t>
  </si>
  <si>
    <t>Max_slack: 1000</t>
  </si>
  <si>
    <t>Overhead w.r.t. isolation of each test (with SafeDE)</t>
  </si>
  <si>
    <t>Controlled diversity (with SafeDE)</t>
  </si>
  <si>
    <t>Overhead of SafeDE w.rt.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</si>
</sst>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20"/>
      <color rgb="FFCE181E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0" fontId="0" fillId="0" borderId="0" xfId="1" applyNumberFormat="1" applyFont="1"/>
  </cellXfs>
  <cellStyles count="19">
    <cellStyle name="Accent" xfId="8"/>
    <cellStyle name="Accent 1" xfId="9"/>
    <cellStyle name="Accent 2" xfId="10"/>
    <cellStyle name="Accent 3" xfId="11"/>
    <cellStyle name="Bad" xfId="5" builtinId="27" customBuiltin="1"/>
    <cellStyle name="Error" xfId="12"/>
    <cellStyle name="Footnote" xfId="13"/>
    <cellStyle name="Good" xfId="4" builtinId="26" customBuiltin="1"/>
    <cellStyle name="Heading" xfId="14"/>
    <cellStyle name="Heading 1" xfId="2" builtinId="16" customBuiltin="1"/>
    <cellStyle name="Heading 2" xfId="3" builtinId="17" customBuiltin="1"/>
    <cellStyle name="Hyperlink" xfId="15"/>
    <cellStyle name="Neutral" xfId="6" builtinId="28" customBuiltin="1"/>
    <cellStyle name="Normal" xfId="0" builtinId="0" customBuiltin="1"/>
    <cellStyle name="Note" xfId="7" builtinId="10" customBuiltin="1"/>
    <cellStyle name="Percent" xfId="1" builtinId="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9639237061305888E-2"/>
          <c:y val="2.1293275383036856E-2"/>
          <c:w val="0.897057457784456"/>
          <c:h val="0.66121229109900992"/>
        </c:manualLayout>
      </c:layout>
      <c:barChart>
        <c:barDir val="col"/>
        <c:grouping val="clustered"/>
        <c:varyColors val="0"/>
        <c:ser>
          <c:idx val="0"/>
          <c:order val="0"/>
          <c:tx>
            <c:v>Uncontrolled diversity (without SafeDE)</c:v>
          </c:tx>
          <c:spPr>
            <a:solidFill>
              <a:srgbClr val="004586"/>
            </a:solidFill>
            <a:ln>
              <a:noFill/>
            </a:ln>
          </c:spPr>
          <c:invertIfNegative val="0"/>
          <c:cat>
            <c:strLit>
              <c:ptCount val="29"/>
              <c:pt idx="0">
                <c:v>BINARYSEARCH</c:v>
              </c:pt>
              <c:pt idx="1">
                <c:v>BITCOUNT</c:v>
              </c:pt>
              <c:pt idx="2">
                <c:v>BITONIC</c:v>
              </c:pt>
              <c:pt idx="3">
                <c:v>BSORT</c:v>
              </c:pt>
              <c:pt idx="4">
                <c:v>COMPLEX_UPDATES</c:v>
              </c:pt>
              <c:pt idx="5">
                <c:v>COSF</c:v>
              </c:pt>
              <c:pt idx="6">
                <c:v>COUNTNEGATIVE</c:v>
              </c:pt>
              <c:pt idx="7">
                <c:v>CUBIC</c:v>
              </c:pt>
              <c:pt idx="8">
                <c:v>DEG2RAD</c:v>
              </c:pt>
              <c:pt idx="9">
                <c:v>FAC</c:v>
              </c:pt>
              <c:pt idx="10">
                <c:v>FFT</c:v>
              </c:pt>
              <c:pt idx="11">
                <c:v>FILTERBANK</c:v>
              </c:pt>
              <c:pt idx="12">
                <c:v>FIR2DIM</c:v>
              </c:pt>
              <c:pt idx="13">
                <c:v>IIR</c:v>
              </c:pt>
              <c:pt idx="14">
                <c:v>INSERTSORT</c:v>
              </c:pt>
              <c:pt idx="15">
                <c:v>ISQRT</c:v>
              </c:pt>
              <c:pt idx="16">
                <c:v>JFDCTINT</c:v>
              </c:pt>
              <c:pt idx="17">
                <c:v>LMS</c:v>
              </c:pt>
              <c:pt idx="18">
                <c:v>LUDCMP</c:v>
              </c:pt>
              <c:pt idx="19">
                <c:v>MATRIX1</c:v>
              </c:pt>
              <c:pt idx="20">
                <c:v>MD5</c:v>
              </c:pt>
              <c:pt idx="21">
                <c:v>MINVER</c:v>
              </c:pt>
              <c:pt idx="22">
                <c:v>PM</c:v>
              </c:pt>
              <c:pt idx="23">
                <c:v>PRIME</c:v>
              </c:pt>
              <c:pt idx="24">
                <c:v>QUICKSORT</c:v>
              </c:pt>
              <c:pt idx="25">
                <c:v>RAD2DEG</c:v>
              </c:pt>
              <c:pt idx="26">
                <c:v>RECURSION</c:v>
              </c:pt>
              <c:pt idx="27">
                <c:v>SHA</c:v>
              </c:pt>
              <c:pt idx="28">
                <c:v>ST</c:v>
              </c:pt>
            </c:strLit>
          </c:cat>
          <c:val>
            <c:numRef>
              <c:f>Sheet1!$AH$62:$BJ$62</c:f>
              <c:numCache>
                <c:formatCode>0.00%</c:formatCode>
                <c:ptCount val="29"/>
                <c:pt idx="0">
                  <c:v>1.0050977753308457</c:v>
                </c:pt>
                <c:pt idx="1">
                  <c:v>1.0015166304290462</c:v>
                </c:pt>
                <c:pt idx="2">
                  <c:v>1.0137627014011596</c:v>
                </c:pt>
                <c:pt idx="3">
                  <c:v>1.0000952705969344</c:v>
                </c:pt>
                <c:pt idx="4">
                  <c:v>1.0018461738725648</c:v>
                </c:pt>
                <c:pt idx="5">
                  <c:v>1.0031311114781232</c:v>
                </c:pt>
                <c:pt idx="6">
                  <c:v>1.0000846914981365</c:v>
                </c:pt>
                <c:pt idx="7">
                  <c:v>1.0011602063869689</c:v>
                </c:pt>
                <c:pt idx="8">
                  <c:v>1.0004283836765273</c:v>
                </c:pt>
                <c:pt idx="9">
                  <c:v>1.010290392058161</c:v>
                </c:pt>
                <c:pt idx="10">
                  <c:v>1.0026690024010152</c:v>
                </c:pt>
                <c:pt idx="11">
                  <c:v>1.0009273158641827</c:v>
                </c:pt>
                <c:pt idx="12">
                  <c:v>1.0010787388930462</c:v>
                </c:pt>
                <c:pt idx="13">
                  <c:v>1.0027954006341566</c:v>
                </c:pt>
                <c:pt idx="14">
                  <c:v>1.0064606487756393</c:v>
                </c:pt>
                <c:pt idx="15">
                  <c:v>1.0000018018196235</c:v>
                </c:pt>
                <c:pt idx="16">
                  <c:v>1.0018907305018221</c:v>
                </c:pt>
                <c:pt idx="17">
                  <c:v>1.0002407237163693</c:v>
                </c:pt>
                <c:pt idx="18">
                  <c:v>1.0034431438060258</c:v>
                </c:pt>
                <c:pt idx="19">
                  <c:v>1.0006417980619069</c:v>
                </c:pt>
                <c:pt idx="20">
                  <c:v>1.0032269478083733</c:v>
                </c:pt>
                <c:pt idx="21">
                  <c:v>1.0048936323318323</c:v>
                </c:pt>
                <c:pt idx="22">
                  <c:v>1.0022067695910106</c:v>
                </c:pt>
                <c:pt idx="23">
                  <c:v>1.0004134400190132</c:v>
                </c:pt>
                <c:pt idx="24">
                  <c:v>1.0028958459601698</c:v>
                </c:pt>
                <c:pt idx="25">
                  <c:v>1.0002304992404003</c:v>
                </c:pt>
                <c:pt idx="26">
                  <c:v>1.0030006277638275</c:v>
                </c:pt>
                <c:pt idx="27">
                  <c:v>1.0011504414561596</c:v>
                </c:pt>
                <c:pt idx="28">
                  <c:v>1.0009787200544606</c:v>
                </c:pt>
              </c:numCache>
            </c:numRef>
          </c:val>
        </c:ser>
        <c:ser>
          <c:idx val="1"/>
          <c:order val="1"/>
          <c:tx>
            <c:v>Controlled diversity (with SafeDE)</c:v>
          </c:tx>
          <c:spPr>
            <a:solidFill>
              <a:srgbClr val="FF420E"/>
            </a:solidFill>
            <a:ln>
              <a:noFill/>
            </a:ln>
          </c:spPr>
          <c:invertIfNegative val="0"/>
          <c:cat>
            <c:strLit>
              <c:ptCount val="29"/>
              <c:pt idx="0">
                <c:v>BINARYSEARCH</c:v>
              </c:pt>
              <c:pt idx="1">
                <c:v>BITCOUNT</c:v>
              </c:pt>
              <c:pt idx="2">
                <c:v>BITONIC</c:v>
              </c:pt>
              <c:pt idx="3">
                <c:v>BSORT</c:v>
              </c:pt>
              <c:pt idx="4">
                <c:v>COMPLEX_UPDATES</c:v>
              </c:pt>
              <c:pt idx="5">
                <c:v>COSF</c:v>
              </c:pt>
              <c:pt idx="6">
                <c:v>COUNTNEGATIVE</c:v>
              </c:pt>
              <c:pt idx="7">
                <c:v>CUBIC</c:v>
              </c:pt>
              <c:pt idx="8">
                <c:v>DEG2RAD</c:v>
              </c:pt>
              <c:pt idx="9">
                <c:v>FAC</c:v>
              </c:pt>
              <c:pt idx="10">
                <c:v>FFT</c:v>
              </c:pt>
              <c:pt idx="11">
                <c:v>FILTERBANK</c:v>
              </c:pt>
              <c:pt idx="12">
                <c:v>FIR2DIM</c:v>
              </c:pt>
              <c:pt idx="13">
                <c:v>IIR</c:v>
              </c:pt>
              <c:pt idx="14">
                <c:v>INSERTSORT</c:v>
              </c:pt>
              <c:pt idx="15">
                <c:v>ISQRT</c:v>
              </c:pt>
              <c:pt idx="16">
                <c:v>JFDCTINT</c:v>
              </c:pt>
              <c:pt idx="17">
                <c:v>LMS</c:v>
              </c:pt>
              <c:pt idx="18">
                <c:v>LUDCMP</c:v>
              </c:pt>
              <c:pt idx="19">
                <c:v>MATRIX1</c:v>
              </c:pt>
              <c:pt idx="20">
                <c:v>MD5</c:v>
              </c:pt>
              <c:pt idx="21">
                <c:v>MINVER</c:v>
              </c:pt>
              <c:pt idx="22">
                <c:v>PM</c:v>
              </c:pt>
              <c:pt idx="23">
                <c:v>PRIME</c:v>
              </c:pt>
              <c:pt idx="24">
                <c:v>QUICKSORT</c:v>
              </c:pt>
              <c:pt idx="25">
                <c:v>RAD2DEG</c:v>
              </c:pt>
              <c:pt idx="26">
                <c:v>RECURSION</c:v>
              </c:pt>
              <c:pt idx="27">
                <c:v>SHA</c:v>
              </c:pt>
              <c:pt idx="28">
                <c:v>ST</c:v>
              </c:pt>
            </c:strLit>
          </c:cat>
          <c:val>
            <c:numRef>
              <c:f>Sheet1!$AH$106:$BJ$106</c:f>
              <c:numCache>
                <c:formatCode>0.00%</c:formatCode>
                <c:ptCount val="29"/>
                <c:pt idx="0">
                  <c:v>1.005507539366963</c:v>
                </c:pt>
                <c:pt idx="1">
                  <c:v>1.0017181873708636</c:v>
                </c:pt>
                <c:pt idx="2">
                  <c:v>1.0134699920610113</c:v>
                </c:pt>
                <c:pt idx="3">
                  <c:v>1.0000778991174435</c:v>
                </c:pt>
                <c:pt idx="4">
                  <c:v>1.0020641642577832</c:v>
                </c:pt>
                <c:pt idx="5">
                  <c:v>1.0032309799209449</c:v>
                </c:pt>
                <c:pt idx="6">
                  <c:v>0.99997654995131702</c:v>
                </c:pt>
                <c:pt idx="7">
                  <c:v>1.0013442601215576</c:v>
                </c:pt>
                <c:pt idx="8">
                  <c:v>1.000239964543941</c:v>
                </c:pt>
                <c:pt idx="9">
                  <c:v>0.99941409957006466</c:v>
                </c:pt>
                <c:pt idx="10">
                  <c:v>1.0032715164524253</c:v>
                </c:pt>
                <c:pt idx="11">
                  <c:v>1.0006660017347786</c:v>
                </c:pt>
                <c:pt idx="12">
                  <c:v>1.0010274399394885</c:v>
                </c:pt>
                <c:pt idx="13">
                  <c:v>1.0086360764897679</c:v>
                </c:pt>
                <c:pt idx="14">
                  <c:v>1.0098334619207485</c:v>
                </c:pt>
                <c:pt idx="15">
                  <c:v>1.000002232464849</c:v>
                </c:pt>
                <c:pt idx="16">
                  <c:v>1.0013553107126565</c:v>
                </c:pt>
                <c:pt idx="17">
                  <c:v>1.0015103702750354</c:v>
                </c:pt>
                <c:pt idx="18">
                  <c:v>1.0035142415244247</c:v>
                </c:pt>
                <c:pt idx="19">
                  <c:v>1.0010878320195593</c:v>
                </c:pt>
                <c:pt idx="20">
                  <c:v>1.0032241905401589</c:v>
                </c:pt>
                <c:pt idx="21">
                  <c:v>1.0030348019406372</c:v>
                </c:pt>
                <c:pt idx="22">
                  <c:v>1.001778122304025</c:v>
                </c:pt>
                <c:pt idx="23">
                  <c:v>1.001440850844705</c:v>
                </c:pt>
                <c:pt idx="24">
                  <c:v>1.0027663557984536</c:v>
                </c:pt>
                <c:pt idx="25">
                  <c:v>1.0003189457889037</c:v>
                </c:pt>
                <c:pt idx="26">
                  <c:v>1.002426334970334</c:v>
                </c:pt>
                <c:pt idx="27">
                  <c:v>1.001611056060713</c:v>
                </c:pt>
                <c:pt idx="28">
                  <c:v>1.0026768075267185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751184"/>
        <c:axId val="427752496"/>
      </c:barChart>
      <c:valAx>
        <c:axId val="4277524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300" b="0"/>
            </a:pPr>
            <a:endParaRPr lang="es-ES"/>
          </a:p>
        </c:txPr>
        <c:crossAx val="427751184"/>
        <c:crossesAt val="1"/>
        <c:crossBetween val="between"/>
      </c:valAx>
      <c:catAx>
        <c:axId val="4277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300" b="0"/>
            </a:pPr>
            <a:endParaRPr lang="es-ES"/>
          </a:p>
        </c:txPr>
        <c:crossAx val="42775249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3774480059670443E-2"/>
          <c:y val="0.91079971503484469"/>
          <c:w val="0.84569790216430274"/>
          <c:h val="7.6110429172387986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500" b="0"/>
          </a:pPr>
          <a:endParaRPr lang="es-E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5708082" y="11123676"/>
    <xdr:ext cx="9604756" cy="451637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134"/>
  <sheetViews>
    <sheetView tabSelected="1" topLeftCell="AM57" workbookViewId="0">
      <selection activeCell="BA90" sqref="BA90"/>
    </sheetView>
  </sheetViews>
  <sheetFormatPr defaultRowHeight="14"/>
  <cols>
    <col min="1" max="29" width="10.6640625" customWidth="1"/>
    <col min="30" max="30" width="12.1640625" customWidth="1"/>
    <col min="31" max="31" width="20.75" customWidth="1"/>
    <col min="32" max="32" width="40.33203125" customWidth="1"/>
    <col min="33" max="67" width="10.6640625" customWidth="1"/>
    <col min="68" max="68" width="24.75" customWidth="1"/>
    <col min="69" max="69" width="12.6640625" customWidth="1"/>
    <col min="70" max="70" width="16.5" customWidth="1"/>
  </cols>
  <sheetData>
    <row r="3" spans="1:32" ht="25">
      <c r="E3" s="4" t="s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8" spans="1:32">
      <c r="A8" t="s">
        <v>1</v>
      </c>
    </row>
    <row r="9" spans="1:32">
      <c r="A9" t="s">
        <v>2</v>
      </c>
    </row>
    <row r="10" spans="1:32">
      <c r="A10" t="s">
        <v>3</v>
      </c>
    </row>
    <row r="11" spans="1:32">
      <c r="A11" t="s">
        <v>4</v>
      </c>
    </row>
    <row r="12" spans="1:32">
      <c r="A12" t="s">
        <v>5</v>
      </c>
    </row>
    <row r="14" spans="1:32">
      <c r="A14" t="s">
        <v>6</v>
      </c>
    </row>
    <row r="16" spans="1:3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</row>
    <row r="17" spans="1:32">
      <c r="A17" t="s">
        <v>39</v>
      </c>
      <c r="B17">
        <v>1029861</v>
      </c>
      <c r="C17">
        <v>11103562</v>
      </c>
      <c r="D17">
        <v>7645810</v>
      </c>
      <c r="E17">
        <v>42195600</v>
      </c>
      <c r="F17">
        <v>10601385</v>
      </c>
      <c r="G17">
        <v>172607077</v>
      </c>
      <c r="H17">
        <v>15479712</v>
      </c>
      <c r="I17">
        <v>2145912606</v>
      </c>
      <c r="J17">
        <v>55679059</v>
      </c>
      <c r="K17">
        <v>121181</v>
      </c>
      <c r="L17">
        <v>1349087209</v>
      </c>
      <c r="M17">
        <v>1162716161</v>
      </c>
      <c r="N17">
        <v>17797634</v>
      </c>
      <c r="O17">
        <v>2629319</v>
      </c>
      <c r="P17">
        <v>575484</v>
      </c>
      <c r="Q17">
        <v>290262129</v>
      </c>
      <c r="R17">
        <v>3191888</v>
      </c>
      <c r="S17">
        <v>1421700384</v>
      </c>
      <c r="T17">
        <v>25021900</v>
      </c>
      <c r="U17">
        <v>7008435</v>
      </c>
      <c r="V17">
        <v>1709527711</v>
      </c>
      <c r="W17">
        <v>7921110</v>
      </c>
      <c r="X17">
        <v>525731467</v>
      </c>
      <c r="Y17">
        <v>403928</v>
      </c>
      <c r="Z17">
        <v>2869955486</v>
      </c>
      <c r="AA17">
        <v>55739880</v>
      </c>
      <c r="AB17">
        <v>1440032</v>
      </c>
      <c r="AC17">
        <v>776673159</v>
      </c>
      <c r="AD17">
        <v>1324933513</v>
      </c>
      <c r="AE17">
        <f>SUM(B17:AD17)</f>
        <v>14014692682</v>
      </c>
      <c r="AF17">
        <f>AE17+(8+6)*4294967296</f>
        <v>74144234826</v>
      </c>
    </row>
    <row r="18" spans="1:32">
      <c r="A18" t="s">
        <v>40</v>
      </c>
      <c r="B18">
        <v>295028</v>
      </c>
      <c r="C18">
        <v>7456029</v>
      </c>
      <c r="D18">
        <v>5182026</v>
      </c>
      <c r="E18">
        <v>25833026</v>
      </c>
      <c r="F18">
        <v>6680025</v>
      </c>
      <c r="G18">
        <v>104341025</v>
      </c>
      <c r="H18">
        <v>4814026</v>
      </c>
      <c r="I18">
        <v>3488646135</v>
      </c>
      <c r="J18">
        <v>38752025</v>
      </c>
      <c r="K18">
        <v>62017</v>
      </c>
      <c r="L18">
        <v>816530137</v>
      </c>
      <c r="M18">
        <v>362938842</v>
      </c>
      <c r="N18">
        <v>11366018</v>
      </c>
      <c r="O18">
        <v>1584025</v>
      </c>
      <c r="P18">
        <v>370025</v>
      </c>
      <c r="Q18">
        <v>167018026</v>
      </c>
      <c r="R18">
        <v>1235025</v>
      </c>
      <c r="S18">
        <v>818824081</v>
      </c>
      <c r="T18">
        <v>12398026</v>
      </c>
      <c r="U18">
        <v>5031026</v>
      </c>
      <c r="V18">
        <v>4227164025</v>
      </c>
      <c r="W18">
        <v>4603018</v>
      </c>
      <c r="X18">
        <v>3593350396</v>
      </c>
      <c r="Y18">
        <v>73025</v>
      </c>
      <c r="Z18">
        <v>1554345153</v>
      </c>
      <c r="AA18">
        <v>39886024</v>
      </c>
      <c r="AB18">
        <v>745033</v>
      </c>
      <c r="AC18">
        <v>517786030</v>
      </c>
      <c r="AD18">
        <v>743171523</v>
      </c>
    </row>
    <row r="19" spans="1:32">
      <c r="A19" t="s">
        <v>41</v>
      </c>
      <c r="B19">
        <v>93024</v>
      </c>
      <c r="C19">
        <v>6045018</v>
      </c>
      <c r="D19">
        <v>3751020</v>
      </c>
      <c r="E19">
        <v>26137021</v>
      </c>
      <c r="F19">
        <v>7582021</v>
      </c>
      <c r="G19">
        <v>114608021</v>
      </c>
      <c r="H19">
        <v>2559021</v>
      </c>
      <c r="I19">
        <v>3994478911</v>
      </c>
      <c r="J19">
        <v>43302022</v>
      </c>
      <c r="K19">
        <v>88030</v>
      </c>
      <c r="L19">
        <v>946721909</v>
      </c>
      <c r="M19">
        <v>2140209837</v>
      </c>
      <c r="N19">
        <v>12318029</v>
      </c>
      <c r="O19">
        <v>1696022</v>
      </c>
      <c r="P19">
        <v>307022</v>
      </c>
      <c r="Q19">
        <v>226069020</v>
      </c>
      <c r="R19">
        <v>732022</v>
      </c>
      <c r="S19">
        <v>903822965</v>
      </c>
      <c r="T19">
        <v>13117020</v>
      </c>
      <c r="U19">
        <v>3848021</v>
      </c>
      <c r="V19">
        <v>4224447021</v>
      </c>
      <c r="W19">
        <v>4841028</v>
      </c>
      <c r="X19">
        <v>2971180220</v>
      </c>
      <c r="Y19">
        <v>88022</v>
      </c>
      <c r="Z19">
        <v>1421249893</v>
      </c>
      <c r="AA19">
        <v>44002023</v>
      </c>
      <c r="AB19">
        <v>1008014</v>
      </c>
      <c r="AC19">
        <v>465461017</v>
      </c>
      <c r="AD19">
        <v>871222523</v>
      </c>
    </row>
    <row r="20" spans="1:32">
      <c r="A20" t="s">
        <v>42</v>
      </c>
      <c r="B20">
        <v>388052</v>
      </c>
      <c r="C20">
        <v>13501047</v>
      </c>
      <c r="D20">
        <v>8933046</v>
      </c>
      <c r="E20">
        <v>51970047</v>
      </c>
      <c r="F20">
        <v>14262046</v>
      </c>
      <c r="G20">
        <v>218949046</v>
      </c>
      <c r="H20">
        <v>7373047</v>
      </c>
      <c r="I20">
        <v>3188157750</v>
      </c>
      <c r="J20">
        <v>82054047</v>
      </c>
      <c r="K20">
        <v>150047</v>
      </c>
      <c r="L20">
        <v>1763252046</v>
      </c>
      <c r="M20">
        <v>2503148679</v>
      </c>
      <c r="N20">
        <v>23684047</v>
      </c>
      <c r="O20">
        <v>3280047</v>
      </c>
      <c r="P20">
        <v>677047</v>
      </c>
      <c r="Q20">
        <v>393087046</v>
      </c>
      <c r="R20">
        <v>1967047</v>
      </c>
      <c r="S20">
        <v>1722647046</v>
      </c>
      <c r="T20">
        <v>25515046</v>
      </c>
      <c r="U20">
        <v>8879047</v>
      </c>
      <c r="V20">
        <v>4156643750</v>
      </c>
      <c r="W20">
        <v>9444046</v>
      </c>
      <c r="X20">
        <v>2269563320</v>
      </c>
      <c r="Y20">
        <v>161047</v>
      </c>
      <c r="Z20">
        <v>2975595046</v>
      </c>
      <c r="AA20">
        <v>83888047</v>
      </c>
      <c r="AB20">
        <v>1753047</v>
      </c>
      <c r="AC20">
        <v>983247047</v>
      </c>
      <c r="AD20">
        <v>1614394046</v>
      </c>
    </row>
    <row r="21" spans="1:32">
      <c r="A21" t="s">
        <v>43</v>
      </c>
      <c r="B21">
        <v>14</v>
      </c>
      <c r="C21">
        <v>52</v>
      </c>
      <c r="D21">
        <v>19</v>
      </c>
      <c r="E21">
        <v>12</v>
      </c>
      <c r="F21">
        <v>82</v>
      </c>
      <c r="G21">
        <v>157</v>
      </c>
      <c r="H21">
        <v>13</v>
      </c>
      <c r="I21">
        <v>366</v>
      </c>
      <c r="J21">
        <v>55</v>
      </c>
      <c r="K21">
        <v>12</v>
      </c>
      <c r="L21">
        <v>123</v>
      </c>
      <c r="M21">
        <v>93</v>
      </c>
      <c r="N21">
        <v>76</v>
      </c>
      <c r="O21">
        <v>69</v>
      </c>
      <c r="P21">
        <v>22</v>
      </c>
      <c r="Q21">
        <v>18</v>
      </c>
      <c r="R21">
        <v>39</v>
      </c>
      <c r="S21">
        <v>274</v>
      </c>
      <c r="T21">
        <v>147</v>
      </c>
      <c r="U21">
        <v>11</v>
      </c>
      <c r="V21">
        <v>152</v>
      </c>
      <c r="W21">
        <v>184</v>
      </c>
      <c r="X21">
        <v>324</v>
      </c>
      <c r="Y21">
        <v>15</v>
      </c>
      <c r="Z21">
        <v>170</v>
      </c>
      <c r="AA21">
        <v>53</v>
      </c>
      <c r="AB21">
        <v>13</v>
      </c>
      <c r="AC21">
        <v>71</v>
      </c>
      <c r="AD21">
        <v>161</v>
      </c>
    </row>
    <row r="22" spans="1:32">
      <c r="A22" t="s">
        <v>44</v>
      </c>
      <c r="B22">
        <v>5</v>
      </c>
      <c r="C22">
        <v>37</v>
      </c>
      <c r="D22">
        <v>11</v>
      </c>
      <c r="E22">
        <v>15</v>
      </c>
      <c r="F22">
        <v>18</v>
      </c>
      <c r="G22">
        <v>22</v>
      </c>
      <c r="H22">
        <v>53</v>
      </c>
      <c r="I22">
        <v>33</v>
      </c>
      <c r="J22">
        <v>5</v>
      </c>
      <c r="K22">
        <v>4</v>
      </c>
      <c r="L22">
        <v>534246</v>
      </c>
      <c r="M22">
        <v>244</v>
      </c>
      <c r="N22">
        <v>12</v>
      </c>
      <c r="O22">
        <v>7</v>
      </c>
      <c r="P22">
        <v>8</v>
      </c>
      <c r="Q22">
        <v>3</v>
      </c>
      <c r="R22">
        <v>11</v>
      </c>
      <c r="S22">
        <v>48</v>
      </c>
      <c r="T22">
        <v>29</v>
      </c>
      <c r="U22">
        <v>29</v>
      </c>
      <c r="V22">
        <v>24</v>
      </c>
      <c r="W22">
        <v>18</v>
      </c>
      <c r="X22">
        <v>407193</v>
      </c>
      <c r="Y22">
        <v>4</v>
      </c>
      <c r="Z22">
        <v>2791004</v>
      </c>
      <c r="AA22">
        <v>5</v>
      </c>
      <c r="AB22">
        <v>8</v>
      </c>
      <c r="AC22">
        <v>1107137</v>
      </c>
      <c r="AD22">
        <v>263</v>
      </c>
    </row>
    <row r="23" spans="1:32">
      <c r="A23" t="s">
        <v>45</v>
      </c>
      <c r="B23">
        <v>1038</v>
      </c>
      <c r="C23">
        <v>35111</v>
      </c>
      <c r="D23">
        <v>96077</v>
      </c>
      <c r="E23">
        <v>101062</v>
      </c>
      <c r="F23">
        <v>15139</v>
      </c>
      <c r="G23">
        <v>1451368</v>
      </c>
      <c r="H23">
        <v>42067</v>
      </c>
      <c r="I23">
        <v>102584381</v>
      </c>
      <c r="J23">
        <v>24120</v>
      </c>
      <c r="K23">
        <v>4038</v>
      </c>
      <c r="L23">
        <v>9234411</v>
      </c>
      <c r="M23">
        <v>152731335</v>
      </c>
      <c r="N23">
        <v>161354</v>
      </c>
      <c r="O23">
        <v>7152</v>
      </c>
      <c r="P23">
        <v>12077</v>
      </c>
      <c r="Q23">
        <v>12039074</v>
      </c>
      <c r="R23">
        <v>3064</v>
      </c>
      <c r="S23">
        <v>21833601</v>
      </c>
      <c r="T23">
        <v>198275</v>
      </c>
      <c r="U23">
        <v>113111</v>
      </c>
      <c r="V23">
        <v>16917159</v>
      </c>
      <c r="W23">
        <v>50407</v>
      </c>
      <c r="X23">
        <v>366450189</v>
      </c>
      <c r="Y23">
        <v>1025</v>
      </c>
      <c r="Z23">
        <v>52234508</v>
      </c>
      <c r="AA23">
        <v>22099</v>
      </c>
      <c r="AB23">
        <v>31031</v>
      </c>
      <c r="AC23">
        <v>1548144</v>
      </c>
      <c r="AD23">
        <v>7867414</v>
      </c>
    </row>
    <row r="25" spans="1:32">
      <c r="A25" t="s">
        <v>46</v>
      </c>
    </row>
    <row r="27" spans="1:32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2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2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1" spans="1:32">
      <c r="A31" t="s">
        <v>47</v>
      </c>
    </row>
    <row r="33" spans="1:30">
      <c r="A33" t="s">
        <v>48</v>
      </c>
    </row>
    <row r="34" spans="1:30">
      <c r="A34" t="s">
        <v>49</v>
      </c>
    </row>
    <row r="35" spans="1:30">
      <c r="A35" t="s">
        <v>50</v>
      </c>
    </row>
    <row r="36" spans="1:30">
      <c r="A36" t="s">
        <v>51</v>
      </c>
    </row>
    <row r="37" spans="1:30">
      <c r="A37" t="s">
        <v>52</v>
      </c>
    </row>
    <row r="38" spans="1:30">
      <c r="A38" t="s">
        <v>53</v>
      </c>
    </row>
    <row r="39" spans="1:30">
      <c r="A39" t="s">
        <v>54</v>
      </c>
    </row>
    <row r="40" spans="1:30">
      <c r="A40" t="s">
        <v>55</v>
      </c>
    </row>
    <row r="41" spans="1:30">
      <c r="A41" t="s">
        <v>56</v>
      </c>
    </row>
    <row r="43" spans="1:30">
      <c r="A43" t="s">
        <v>57</v>
      </c>
    </row>
    <row r="45" spans="1:30">
      <c r="A45" t="s">
        <v>58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</row>
    <row r="46" spans="1:30">
      <c r="A46" t="s">
        <v>61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</row>
    <row r="52" spans="1:69">
      <c r="A52" t="s">
        <v>62</v>
      </c>
    </row>
    <row r="53" spans="1:69">
      <c r="A53" t="s">
        <v>2</v>
      </c>
    </row>
    <row r="54" spans="1:69">
      <c r="A54" t="s">
        <v>3</v>
      </c>
    </row>
    <row r="55" spans="1:69">
      <c r="A55" t="s">
        <v>4</v>
      </c>
      <c r="AE55" s="1"/>
      <c r="AF55" s="1"/>
    </row>
    <row r="56" spans="1:69">
      <c r="A56" t="s">
        <v>5</v>
      </c>
      <c r="AE56" s="1"/>
      <c r="AF56" s="1"/>
    </row>
    <row r="57" spans="1:69">
      <c r="AE57" s="1"/>
      <c r="AF57" s="1"/>
      <c r="AH57" s="5" t="s">
        <v>63</v>
      </c>
      <c r="AI57" s="5"/>
      <c r="AJ57" s="5"/>
      <c r="AK57" s="5"/>
      <c r="AL57" s="5"/>
      <c r="AM57" s="5"/>
      <c r="AN57" s="5"/>
    </row>
    <row r="58" spans="1:69">
      <c r="A58" t="s">
        <v>6</v>
      </c>
      <c r="AE58" s="1"/>
      <c r="AF58" s="1"/>
    </row>
    <row r="59" spans="1:69">
      <c r="AE59" s="1"/>
      <c r="AF59" s="2" t="s">
        <v>64</v>
      </c>
    </row>
    <row r="60" spans="1:69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s">
        <v>16</v>
      </c>
      <c r="K60" t="s">
        <v>17</v>
      </c>
      <c r="L60" t="s">
        <v>18</v>
      </c>
      <c r="M60" t="s">
        <v>19</v>
      </c>
      <c r="N60" t="s">
        <v>20</v>
      </c>
      <c r="O60" t="s">
        <v>21</v>
      </c>
      <c r="P60" t="s">
        <v>22</v>
      </c>
      <c r="Q60" t="s">
        <v>23</v>
      </c>
      <c r="R60" t="s">
        <v>24</v>
      </c>
      <c r="S60" t="s">
        <v>25</v>
      </c>
      <c r="T60" t="s">
        <v>26</v>
      </c>
      <c r="U60" t="s">
        <v>27</v>
      </c>
      <c r="V60" t="s">
        <v>28</v>
      </c>
      <c r="W60" t="s">
        <v>29</v>
      </c>
      <c r="X60" t="s">
        <v>30</v>
      </c>
      <c r="Y60" t="s">
        <v>31</v>
      </c>
      <c r="Z60" t="s">
        <v>32</v>
      </c>
      <c r="AA60" t="s">
        <v>33</v>
      </c>
      <c r="AB60" t="s">
        <v>34</v>
      </c>
      <c r="AC60" t="s">
        <v>35</v>
      </c>
      <c r="AD60" t="s">
        <v>36</v>
      </c>
      <c r="AE60" s="2" t="s">
        <v>37</v>
      </c>
      <c r="AF60" s="2" t="s">
        <v>38</v>
      </c>
      <c r="AH60" t="s">
        <v>8</v>
      </c>
      <c r="AI60" t="s">
        <v>9</v>
      </c>
      <c r="AJ60" t="s">
        <v>10</v>
      </c>
      <c r="AK60" t="s">
        <v>11</v>
      </c>
      <c r="AL60" t="s">
        <v>12</v>
      </c>
      <c r="AM60" t="s">
        <v>13</v>
      </c>
      <c r="AN60" t="s">
        <v>14</v>
      </c>
      <c r="AO60" t="s">
        <v>15</v>
      </c>
      <c r="AP60" t="s">
        <v>16</v>
      </c>
      <c r="AQ60" t="s">
        <v>17</v>
      </c>
      <c r="AR60" t="s">
        <v>18</v>
      </c>
      <c r="AS60" t="s">
        <v>19</v>
      </c>
      <c r="AT60" t="s">
        <v>20</v>
      </c>
      <c r="AU60" t="s">
        <v>21</v>
      </c>
      <c r="AV60" t="s">
        <v>22</v>
      </c>
      <c r="AW60" t="s">
        <v>23</v>
      </c>
      <c r="AX60" t="s">
        <v>24</v>
      </c>
      <c r="AY60" t="s">
        <v>25</v>
      </c>
      <c r="AZ60" t="s">
        <v>26</v>
      </c>
      <c r="BA60" t="s">
        <v>27</v>
      </c>
      <c r="BB60" t="s">
        <v>28</v>
      </c>
      <c r="BC60" t="s">
        <v>29</v>
      </c>
      <c r="BD60" t="s">
        <v>30</v>
      </c>
      <c r="BE60" t="s">
        <v>31</v>
      </c>
      <c r="BF60" t="s">
        <v>32</v>
      </c>
      <c r="BG60" t="s">
        <v>33</v>
      </c>
      <c r="BH60" t="s">
        <v>34</v>
      </c>
      <c r="BI60" t="s">
        <v>35</v>
      </c>
      <c r="BJ60" t="s">
        <v>36</v>
      </c>
      <c r="BL60" s="3" t="s">
        <v>65</v>
      </c>
      <c r="BN60" s="3" t="s">
        <v>66</v>
      </c>
    </row>
    <row r="61" spans="1:69">
      <c r="A61" t="s">
        <v>39</v>
      </c>
      <c r="B61">
        <v>1035111</v>
      </c>
      <c r="C61">
        <v>11120402</v>
      </c>
      <c r="D61">
        <v>7751037</v>
      </c>
      <c r="E61">
        <v>42199620</v>
      </c>
      <c r="F61">
        <v>10620957</v>
      </c>
      <c r="G61">
        <v>173147529</v>
      </c>
      <c r="H61">
        <v>15481023</v>
      </c>
      <c r="I61">
        <v>2153385356</v>
      </c>
      <c r="J61">
        <v>55702911</v>
      </c>
      <c r="K61">
        <v>122428</v>
      </c>
      <c r="L61">
        <v>1352687926</v>
      </c>
      <c r="M61">
        <v>1187691114</v>
      </c>
      <c r="N61">
        <v>17816833</v>
      </c>
      <c r="O61">
        <v>2636669</v>
      </c>
      <c r="P61">
        <v>579202</v>
      </c>
      <c r="Q61">
        <v>290262652</v>
      </c>
      <c r="R61">
        <v>3197923</v>
      </c>
      <c r="S61">
        <v>1422042621</v>
      </c>
      <c r="T61">
        <v>25108054</v>
      </c>
      <c r="U61">
        <v>7012933</v>
      </c>
      <c r="V61">
        <v>1728903903</v>
      </c>
      <c r="W61">
        <v>7959873</v>
      </c>
      <c r="X61">
        <v>602715661</v>
      </c>
      <c r="Y61">
        <v>404095</v>
      </c>
      <c r="Z61">
        <v>2878266435</v>
      </c>
      <c r="AA61">
        <v>55752728</v>
      </c>
      <c r="AB61">
        <v>1444353</v>
      </c>
      <c r="AC61">
        <v>777566676</v>
      </c>
      <c r="AD61">
        <v>1326230252</v>
      </c>
      <c r="AE61" s="1">
        <f>SUM(B61:AD61)</f>
        <v>14158846277</v>
      </c>
      <c r="AF61" s="1">
        <f>AE61+(8+6)*4294967296</f>
        <v>74288388421</v>
      </c>
      <c r="AH61">
        <f t="shared" ref="AH61:AN61" si="0">B61/B17*100</f>
        <v>100.50977753308456</v>
      </c>
      <c r="AI61">
        <f t="shared" si="0"/>
        <v>100.15166304290462</v>
      </c>
      <c r="AJ61">
        <f t="shared" si="0"/>
        <v>101.37627014011596</v>
      </c>
      <c r="AK61">
        <f t="shared" si="0"/>
        <v>100.00952705969344</v>
      </c>
      <c r="AL61">
        <f t="shared" si="0"/>
        <v>100.18461738725648</v>
      </c>
      <c r="AM61">
        <f t="shared" si="0"/>
        <v>100.31311114781232</v>
      </c>
      <c r="AN61">
        <f t="shared" si="0"/>
        <v>100.00846914981365</v>
      </c>
      <c r="AO61">
        <f>(I61+4294967296)/(I17+4294967296)*100</f>
        <v>100.1160206386969</v>
      </c>
      <c r="AP61">
        <f>J61/J17*100</f>
        <v>100.04283836765273</v>
      </c>
      <c r="AQ61">
        <f>K61/K17*100</f>
        <v>101.02903920581609</v>
      </c>
      <c r="AR61">
        <f>L61/L17*100</f>
        <v>100.26690024010152</v>
      </c>
      <c r="AS61">
        <f>(M61+4294967296*6)/(M17+4294967296*6)*100</f>
        <v>100.09273158641827</v>
      </c>
      <c r="AT61">
        <f t="shared" ref="AT61:BA61" si="1">N61/N17*100</f>
        <v>100.10787388930463</v>
      </c>
      <c r="AU61">
        <f t="shared" si="1"/>
        <v>100.27954006341567</v>
      </c>
      <c r="AV61">
        <f t="shared" si="1"/>
        <v>100.64606487756393</v>
      </c>
      <c r="AW61">
        <f t="shared" si="1"/>
        <v>100.00018018196235</v>
      </c>
      <c r="AX61">
        <f t="shared" si="1"/>
        <v>100.1890730501822</v>
      </c>
      <c r="AY61">
        <f t="shared" si="1"/>
        <v>100.02407237163693</v>
      </c>
      <c r="AZ61">
        <f t="shared" si="1"/>
        <v>100.34431438060258</v>
      </c>
      <c r="BA61">
        <f t="shared" si="1"/>
        <v>100.06417980619069</v>
      </c>
      <c r="BB61">
        <f>(V61+4294967295)/(V17+4294967295)*100</f>
        <v>100.32269478083732</v>
      </c>
      <c r="BC61">
        <f>W61/W17*100</f>
        <v>100.48936323318323</v>
      </c>
      <c r="BD61">
        <f>(X61+4294967296*8)/(X17+4294967296*8)*100</f>
        <v>100.22067695910107</v>
      </c>
      <c r="BE61">
        <f t="shared" ref="BE61:BJ61" si="2">Y61/Y17*100</f>
        <v>100.04134400190132</v>
      </c>
      <c r="BF61">
        <f t="shared" si="2"/>
        <v>100.28958459601698</v>
      </c>
      <c r="BG61">
        <f t="shared" si="2"/>
        <v>100.02304992404004</v>
      </c>
      <c r="BH61">
        <f t="shared" si="2"/>
        <v>100.30006277638275</v>
      </c>
      <c r="BI61">
        <f t="shared" si="2"/>
        <v>100.11504414561597</v>
      </c>
      <c r="BJ61">
        <f t="shared" si="2"/>
        <v>100.09787200544606</v>
      </c>
      <c r="BL61">
        <f>SUM(AH61:BJ61)/29</f>
        <v>100.26399850147416</v>
      </c>
      <c r="BN61">
        <f>BL61/100</f>
        <v>1.0026399850147416</v>
      </c>
    </row>
    <row r="62" spans="1:69">
      <c r="A62" t="s">
        <v>40</v>
      </c>
      <c r="B62">
        <v>298389</v>
      </c>
      <c r="C62">
        <v>7457081</v>
      </c>
      <c r="D62">
        <v>5182126</v>
      </c>
      <c r="E62">
        <v>25835066</v>
      </c>
      <c r="F62">
        <v>6680327</v>
      </c>
      <c r="G62">
        <v>104341309</v>
      </c>
      <c r="H62">
        <v>4814134</v>
      </c>
      <c r="I62">
        <v>3488646211</v>
      </c>
      <c r="J62">
        <v>38752246</v>
      </c>
      <c r="K62">
        <v>62755</v>
      </c>
      <c r="L62">
        <v>816753917</v>
      </c>
      <c r="M62">
        <v>362938992</v>
      </c>
      <c r="N62">
        <v>11366124</v>
      </c>
      <c r="O62">
        <v>1584254</v>
      </c>
      <c r="P62">
        <v>370140</v>
      </c>
      <c r="Q62">
        <v>167018152</v>
      </c>
      <c r="R62">
        <v>1237893</v>
      </c>
      <c r="S62">
        <v>818824165</v>
      </c>
      <c r="T62">
        <v>12398398</v>
      </c>
      <c r="U62">
        <v>5032518</v>
      </c>
      <c r="V62">
        <v>4227164129</v>
      </c>
      <c r="W62">
        <v>4603448</v>
      </c>
      <c r="X62">
        <v>3593350396</v>
      </c>
      <c r="Y62">
        <v>73025</v>
      </c>
      <c r="Z62">
        <v>1554346605</v>
      </c>
      <c r="AA62">
        <v>39886295</v>
      </c>
      <c r="AB62">
        <v>745155</v>
      </c>
      <c r="AC62">
        <v>517786030</v>
      </c>
      <c r="AD62">
        <v>743171523</v>
      </c>
      <c r="AE62" s="1"/>
      <c r="AF62" s="1"/>
      <c r="AH62" s="6">
        <f>AH61/100</f>
        <v>1.0050977753308457</v>
      </c>
      <c r="AI62" s="6">
        <f t="shared" ref="AI62:BJ62" si="3">AI61/100</f>
        <v>1.0015166304290462</v>
      </c>
      <c r="AJ62" s="6">
        <f t="shared" si="3"/>
        <v>1.0137627014011596</v>
      </c>
      <c r="AK62" s="6">
        <f t="shared" si="3"/>
        <v>1.0000952705969344</v>
      </c>
      <c r="AL62" s="6">
        <f t="shared" si="3"/>
        <v>1.0018461738725648</v>
      </c>
      <c r="AM62" s="6">
        <f t="shared" si="3"/>
        <v>1.0031311114781232</v>
      </c>
      <c r="AN62" s="6">
        <f t="shared" si="3"/>
        <v>1.0000846914981365</v>
      </c>
      <c r="AO62" s="6">
        <f t="shared" si="3"/>
        <v>1.0011602063869689</v>
      </c>
      <c r="AP62" s="6">
        <f t="shared" si="3"/>
        <v>1.0004283836765273</v>
      </c>
      <c r="AQ62" s="6">
        <f t="shared" si="3"/>
        <v>1.010290392058161</v>
      </c>
      <c r="AR62" s="6">
        <f t="shared" si="3"/>
        <v>1.0026690024010152</v>
      </c>
      <c r="AS62" s="6">
        <f t="shared" si="3"/>
        <v>1.0009273158641827</v>
      </c>
      <c r="AT62" s="6">
        <f t="shared" si="3"/>
        <v>1.0010787388930462</v>
      </c>
      <c r="AU62" s="6">
        <f t="shared" si="3"/>
        <v>1.0027954006341566</v>
      </c>
      <c r="AV62" s="6">
        <f t="shared" si="3"/>
        <v>1.0064606487756393</v>
      </c>
      <c r="AW62" s="6">
        <f t="shared" si="3"/>
        <v>1.0000018018196235</v>
      </c>
      <c r="AX62" s="6">
        <f t="shared" si="3"/>
        <v>1.0018907305018221</v>
      </c>
      <c r="AY62" s="6">
        <f t="shared" si="3"/>
        <v>1.0002407237163693</v>
      </c>
      <c r="AZ62" s="6">
        <f t="shared" si="3"/>
        <v>1.0034431438060258</v>
      </c>
      <c r="BA62" s="6">
        <f t="shared" si="3"/>
        <v>1.0006417980619069</v>
      </c>
      <c r="BB62" s="6">
        <f t="shared" si="3"/>
        <v>1.0032269478083733</v>
      </c>
      <c r="BC62" s="6">
        <f t="shared" si="3"/>
        <v>1.0048936323318323</v>
      </c>
      <c r="BD62" s="6">
        <f t="shared" si="3"/>
        <v>1.0022067695910106</v>
      </c>
      <c r="BE62" s="6">
        <f t="shared" si="3"/>
        <v>1.0004134400190132</v>
      </c>
      <c r="BF62" s="6">
        <f t="shared" si="3"/>
        <v>1.0028958459601698</v>
      </c>
      <c r="BG62" s="6">
        <f t="shared" si="3"/>
        <v>1.0002304992404003</v>
      </c>
      <c r="BH62" s="6">
        <f t="shared" si="3"/>
        <v>1.0030006277638275</v>
      </c>
      <c r="BI62" s="6">
        <f t="shared" si="3"/>
        <v>1.0011504414561596</v>
      </c>
      <c r="BJ62" s="6">
        <f t="shared" si="3"/>
        <v>1.0009787200544606</v>
      </c>
    </row>
    <row r="63" spans="1:69">
      <c r="A63" t="s">
        <v>41</v>
      </c>
      <c r="B63">
        <v>94706</v>
      </c>
      <c r="C63">
        <v>6045544</v>
      </c>
      <c r="D63">
        <v>3751070</v>
      </c>
      <c r="E63">
        <v>26138041</v>
      </c>
      <c r="F63">
        <v>7582172</v>
      </c>
      <c r="G63">
        <v>114608163</v>
      </c>
      <c r="H63">
        <v>2559075</v>
      </c>
      <c r="I63">
        <v>3994478949</v>
      </c>
      <c r="J63">
        <v>43302133</v>
      </c>
      <c r="K63">
        <v>88399</v>
      </c>
      <c r="L63">
        <v>946833799</v>
      </c>
      <c r="M63">
        <v>2140209912</v>
      </c>
      <c r="N63">
        <v>12318082</v>
      </c>
      <c r="O63">
        <v>1696138</v>
      </c>
      <c r="P63">
        <v>307078</v>
      </c>
      <c r="Q63">
        <v>226069083</v>
      </c>
      <c r="R63">
        <v>733456</v>
      </c>
      <c r="S63">
        <v>903823007</v>
      </c>
      <c r="T63">
        <v>13117206</v>
      </c>
      <c r="U63">
        <v>3848767</v>
      </c>
      <c r="V63">
        <v>4224447073</v>
      </c>
      <c r="W63">
        <v>4841243</v>
      </c>
      <c r="X63">
        <v>2971180220</v>
      </c>
      <c r="Y63">
        <v>88022</v>
      </c>
      <c r="Z63">
        <v>1421250619</v>
      </c>
      <c r="AA63">
        <v>44002159</v>
      </c>
      <c r="AB63">
        <v>1008075</v>
      </c>
      <c r="AC63">
        <v>465461017</v>
      </c>
      <c r="AD63">
        <v>871222523</v>
      </c>
      <c r="AE63" s="1"/>
      <c r="AF63" s="1" t="s">
        <v>67</v>
      </c>
      <c r="BQ63" t="s">
        <v>68</v>
      </c>
    </row>
    <row r="64" spans="1:69">
      <c r="A64" t="s">
        <v>42</v>
      </c>
      <c r="B64">
        <v>393095</v>
      </c>
      <c r="C64">
        <v>13502625</v>
      </c>
      <c r="D64">
        <v>8933196</v>
      </c>
      <c r="E64">
        <v>51973107</v>
      </c>
      <c r="F64">
        <v>14262499</v>
      </c>
      <c r="G64">
        <v>218949472</v>
      </c>
      <c r="H64">
        <v>7373209</v>
      </c>
      <c r="I64">
        <v>3188157864</v>
      </c>
      <c r="J64">
        <v>82054379</v>
      </c>
      <c r="K64">
        <v>151154</v>
      </c>
      <c r="L64">
        <v>1763587716</v>
      </c>
      <c r="M64">
        <v>2503148904</v>
      </c>
      <c r="N64">
        <v>23684206</v>
      </c>
      <c r="O64">
        <v>3280392</v>
      </c>
      <c r="P64">
        <v>677218</v>
      </c>
      <c r="Q64">
        <v>393087235</v>
      </c>
      <c r="R64">
        <v>1971349</v>
      </c>
      <c r="S64">
        <v>1722647172</v>
      </c>
      <c r="T64">
        <v>25515604</v>
      </c>
      <c r="U64">
        <v>8881285</v>
      </c>
      <c r="V64">
        <v>4156643906</v>
      </c>
      <c r="W64">
        <v>9444691</v>
      </c>
      <c r="X64">
        <v>2269563320</v>
      </c>
      <c r="Y64">
        <v>161047</v>
      </c>
      <c r="Z64">
        <v>2975597224</v>
      </c>
      <c r="AA64">
        <v>83888454</v>
      </c>
      <c r="AB64">
        <v>1753230</v>
      </c>
      <c r="AC64">
        <v>983247047</v>
      </c>
      <c r="AD64">
        <v>1614394046</v>
      </c>
      <c r="AE64" s="1"/>
      <c r="AF64" s="1">
        <f>AF61/AF17</f>
        <v>1.0019442320139698</v>
      </c>
      <c r="BQ64" t="s">
        <v>69</v>
      </c>
    </row>
    <row r="65" spans="1:70">
      <c r="A65" t="s">
        <v>43</v>
      </c>
      <c r="B65">
        <v>15</v>
      </c>
      <c r="C65">
        <v>52</v>
      </c>
      <c r="D65">
        <v>19</v>
      </c>
      <c r="E65">
        <v>12</v>
      </c>
      <c r="F65">
        <v>82</v>
      </c>
      <c r="G65">
        <v>157</v>
      </c>
      <c r="H65">
        <v>13</v>
      </c>
      <c r="I65">
        <v>366</v>
      </c>
      <c r="J65">
        <v>55</v>
      </c>
      <c r="K65">
        <v>12</v>
      </c>
      <c r="L65">
        <v>123</v>
      </c>
      <c r="M65">
        <v>93</v>
      </c>
      <c r="N65">
        <v>76</v>
      </c>
      <c r="O65">
        <v>71</v>
      </c>
      <c r="P65">
        <v>22</v>
      </c>
      <c r="Q65">
        <v>18</v>
      </c>
      <c r="R65">
        <v>39</v>
      </c>
      <c r="S65">
        <v>274</v>
      </c>
      <c r="T65">
        <v>147</v>
      </c>
      <c r="U65">
        <v>11</v>
      </c>
      <c r="V65">
        <v>152</v>
      </c>
      <c r="W65">
        <v>184</v>
      </c>
      <c r="X65">
        <v>324</v>
      </c>
      <c r="Y65">
        <v>15</v>
      </c>
      <c r="Z65">
        <v>170</v>
      </c>
      <c r="AA65">
        <v>53</v>
      </c>
      <c r="AB65">
        <v>13</v>
      </c>
      <c r="AC65">
        <v>71</v>
      </c>
      <c r="AD65">
        <v>161</v>
      </c>
      <c r="AE65" s="1"/>
      <c r="AF65" s="1"/>
    </row>
    <row r="66" spans="1:70">
      <c r="A66" t="s">
        <v>44</v>
      </c>
      <c r="B66">
        <v>6</v>
      </c>
      <c r="C66">
        <v>38</v>
      </c>
      <c r="D66">
        <v>12</v>
      </c>
      <c r="E66">
        <v>16</v>
      </c>
      <c r="F66">
        <v>19</v>
      </c>
      <c r="G66">
        <v>23</v>
      </c>
      <c r="H66">
        <v>54</v>
      </c>
      <c r="I66">
        <v>34</v>
      </c>
      <c r="J66">
        <v>6</v>
      </c>
      <c r="K66">
        <v>5</v>
      </c>
      <c r="L66">
        <v>534247</v>
      </c>
      <c r="M66">
        <v>245</v>
      </c>
      <c r="N66">
        <v>13</v>
      </c>
      <c r="O66">
        <v>8</v>
      </c>
      <c r="P66">
        <v>9</v>
      </c>
      <c r="Q66">
        <v>4</v>
      </c>
      <c r="R66">
        <v>12</v>
      </c>
      <c r="S66">
        <v>49</v>
      </c>
      <c r="T66">
        <v>30</v>
      </c>
      <c r="U66">
        <v>30</v>
      </c>
      <c r="V66">
        <v>25</v>
      </c>
      <c r="W66">
        <v>19</v>
      </c>
      <c r="X66">
        <v>407193</v>
      </c>
      <c r="Y66">
        <v>4</v>
      </c>
      <c r="Z66">
        <v>2791005</v>
      </c>
      <c r="AA66">
        <v>6</v>
      </c>
      <c r="AB66">
        <v>9</v>
      </c>
      <c r="AC66">
        <v>1107137</v>
      </c>
      <c r="AD66">
        <v>263</v>
      </c>
    </row>
    <row r="67" spans="1:70">
      <c r="A67" t="s">
        <v>45</v>
      </c>
      <c r="B67">
        <v>1037</v>
      </c>
      <c r="C67">
        <v>35107</v>
      </c>
      <c r="D67">
        <v>96077</v>
      </c>
      <c r="E67">
        <v>101062</v>
      </c>
      <c r="F67">
        <v>15140</v>
      </c>
      <c r="G67">
        <v>1451368</v>
      </c>
      <c r="H67">
        <v>42067</v>
      </c>
      <c r="I67">
        <v>102584382</v>
      </c>
      <c r="J67">
        <v>24120</v>
      </c>
      <c r="K67">
        <v>4038</v>
      </c>
      <c r="L67">
        <v>9234410</v>
      </c>
      <c r="M67">
        <v>152731335</v>
      </c>
      <c r="N67">
        <v>161354</v>
      </c>
      <c r="O67">
        <v>7154</v>
      </c>
      <c r="P67">
        <v>12077</v>
      </c>
      <c r="Q67">
        <v>12039074</v>
      </c>
      <c r="R67">
        <v>3064</v>
      </c>
      <c r="S67">
        <v>21833599</v>
      </c>
      <c r="T67">
        <v>198275</v>
      </c>
      <c r="U67">
        <v>113111</v>
      </c>
      <c r="V67">
        <v>16917159</v>
      </c>
      <c r="W67">
        <v>50407</v>
      </c>
      <c r="X67">
        <v>366450189</v>
      </c>
      <c r="Y67">
        <v>1025</v>
      </c>
      <c r="Z67">
        <v>52234507</v>
      </c>
      <c r="AA67">
        <v>22098</v>
      </c>
      <c r="AB67">
        <v>31031</v>
      </c>
      <c r="AC67">
        <v>1548144</v>
      </c>
      <c r="AD67">
        <v>7867414</v>
      </c>
    </row>
    <row r="69" spans="1:70">
      <c r="A69" t="s">
        <v>46</v>
      </c>
    </row>
    <row r="71" spans="1:70">
      <c r="A71" t="s">
        <v>43</v>
      </c>
      <c r="B71">
        <v>11</v>
      </c>
      <c r="C71">
        <v>56</v>
      </c>
      <c r="D71">
        <v>20</v>
      </c>
      <c r="E71">
        <v>12</v>
      </c>
      <c r="F71">
        <v>82</v>
      </c>
      <c r="G71">
        <v>157</v>
      </c>
      <c r="H71">
        <v>17</v>
      </c>
      <c r="I71">
        <v>364</v>
      </c>
      <c r="J71">
        <v>59</v>
      </c>
      <c r="K71">
        <v>11</v>
      </c>
      <c r="L71">
        <v>129</v>
      </c>
      <c r="M71">
        <v>93</v>
      </c>
      <c r="N71">
        <v>74</v>
      </c>
      <c r="O71">
        <v>74</v>
      </c>
      <c r="P71">
        <v>20</v>
      </c>
      <c r="Q71">
        <v>19</v>
      </c>
      <c r="R71">
        <v>38</v>
      </c>
      <c r="S71">
        <v>278</v>
      </c>
      <c r="T71">
        <v>148</v>
      </c>
      <c r="U71">
        <v>15</v>
      </c>
      <c r="V71">
        <v>153</v>
      </c>
      <c r="W71">
        <v>187</v>
      </c>
      <c r="X71">
        <v>321</v>
      </c>
      <c r="Y71">
        <v>14</v>
      </c>
      <c r="Z71">
        <v>169</v>
      </c>
      <c r="AA71">
        <v>56</v>
      </c>
      <c r="AB71">
        <v>11</v>
      </c>
      <c r="AC71">
        <v>70</v>
      </c>
      <c r="AD71">
        <v>201</v>
      </c>
    </row>
    <row r="72" spans="1:70">
      <c r="A72" t="s">
        <v>44</v>
      </c>
      <c r="B72">
        <v>4</v>
      </c>
      <c r="C72">
        <v>42</v>
      </c>
      <c r="D72">
        <v>16</v>
      </c>
      <c r="E72">
        <v>14</v>
      </c>
      <c r="F72">
        <v>23</v>
      </c>
      <c r="G72">
        <v>28</v>
      </c>
      <c r="H72">
        <v>52</v>
      </c>
      <c r="I72">
        <v>44</v>
      </c>
      <c r="J72">
        <v>8</v>
      </c>
      <c r="K72">
        <v>2</v>
      </c>
      <c r="L72">
        <v>543249</v>
      </c>
      <c r="M72">
        <v>252</v>
      </c>
      <c r="N72">
        <v>20</v>
      </c>
      <c r="O72">
        <v>13</v>
      </c>
      <c r="P72">
        <v>9</v>
      </c>
      <c r="Q72">
        <v>7</v>
      </c>
      <c r="R72">
        <v>14</v>
      </c>
      <c r="S72">
        <v>55</v>
      </c>
      <c r="T72">
        <v>34</v>
      </c>
      <c r="U72">
        <v>32</v>
      </c>
      <c r="V72">
        <v>31</v>
      </c>
      <c r="W72">
        <v>26</v>
      </c>
      <c r="X72">
        <v>405209</v>
      </c>
      <c r="Y72">
        <v>3</v>
      </c>
      <c r="Z72">
        <v>2811004</v>
      </c>
      <c r="AA72">
        <v>8</v>
      </c>
      <c r="AB72">
        <v>12</v>
      </c>
      <c r="AC72">
        <v>1101140</v>
      </c>
      <c r="AD72">
        <v>271</v>
      </c>
      <c r="BP72" t="s">
        <v>70</v>
      </c>
    </row>
    <row r="73" spans="1:70">
      <c r="A73" t="s">
        <v>45</v>
      </c>
      <c r="B73">
        <v>1041</v>
      </c>
      <c r="C73">
        <v>35133</v>
      </c>
      <c r="D73">
        <v>97074</v>
      </c>
      <c r="E73">
        <v>101083</v>
      </c>
      <c r="F73">
        <v>14132</v>
      </c>
      <c r="G73">
        <v>1451372</v>
      </c>
      <c r="H73">
        <v>42062</v>
      </c>
      <c r="I73">
        <v>102586393</v>
      </c>
      <c r="J73">
        <v>24124</v>
      </c>
      <c r="K73">
        <v>4042</v>
      </c>
      <c r="L73">
        <v>9235409</v>
      </c>
      <c r="M73">
        <v>152731337</v>
      </c>
      <c r="N73">
        <v>158394</v>
      </c>
      <c r="O73">
        <v>7164</v>
      </c>
      <c r="P73">
        <v>12090</v>
      </c>
      <c r="Q73">
        <v>12039070</v>
      </c>
      <c r="R73">
        <v>3067</v>
      </c>
      <c r="S73">
        <v>21839604</v>
      </c>
      <c r="T73">
        <v>198285</v>
      </c>
      <c r="U73">
        <v>113109</v>
      </c>
      <c r="V73">
        <v>16917155</v>
      </c>
      <c r="W73">
        <v>50432</v>
      </c>
      <c r="X73">
        <v>366450197</v>
      </c>
      <c r="Y73">
        <v>1030</v>
      </c>
      <c r="Z73">
        <v>52234523</v>
      </c>
      <c r="AA73">
        <v>22109</v>
      </c>
      <c r="AB73">
        <v>31039</v>
      </c>
      <c r="AC73">
        <v>1548166</v>
      </c>
      <c r="AD73">
        <v>7649388</v>
      </c>
      <c r="BQ73" t="s">
        <v>71</v>
      </c>
      <c r="BR73">
        <f>AF64</f>
        <v>1.0019442320139698</v>
      </c>
    </row>
    <row r="74" spans="1:70">
      <c r="BQ74" t="s">
        <v>72</v>
      </c>
      <c r="BR74">
        <f>BN61</f>
        <v>1.0026399850147416</v>
      </c>
    </row>
    <row r="75" spans="1:70">
      <c r="A75" t="s">
        <v>47</v>
      </c>
      <c r="BP75" t="s">
        <v>73</v>
      </c>
    </row>
    <row r="76" spans="1:70">
      <c r="BQ76" t="s">
        <v>71</v>
      </c>
      <c r="BR76">
        <f>AF108</f>
        <v>1.0017290652779796</v>
      </c>
    </row>
    <row r="77" spans="1:70">
      <c r="A77" t="s">
        <v>48</v>
      </c>
      <c r="BQ77" t="s">
        <v>72</v>
      </c>
      <c r="BR77">
        <f>BN105</f>
        <v>1.0026629512272509</v>
      </c>
    </row>
    <row r="78" spans="1:70">
      <c r="A78" t="s">
        <v>49</v>
      </c>
      <c r="BP78" t="s">
        <v>74</v>
      </c>
    </row>
    <row r="79" spans="1:70">
      <c r="A79" t="s">
        <v>50</v>
      </c>
      <c r="BQ79" t="s">
        <v>71</v>
      </c>
      <c r="BR79">
        <f>AF108/AF64</f>
        <v>0.99978525078630609</v>
      </c>
    </row>
    <row r="80" spans="1:70">
      <c r="A80" t="s">
        <v>51</v>
      </c>
      <c r="BQ80" t="s">
        <v>72</v>
      </c>
      <c r="BR80">
        <f>BL113</f>
        <v>1.0000257915490287</v>
      </c>
    </row>
    <row r="81" spans="1:30">
      <c r="A81" t="s">
        <v>52</v>
      </c>
    </row>
    <row r="82" spans="1:30">
      <c r="A82" t="s">
        <v>53</v>
      </c>
    </row>
    <row r="83" spans="1:30">
      <c r="A83" t="s">
        <v>54</v>
      </c>
    </row>
    <row r="84" spans="1:30">
      <c r="A84" t="s">
        <v>55</v>
      </c>
    </row>
    <row r="85" spans="1:30">
      <c r="A85" t="s">
        <v>56</v>
      </c>
    </row>
    <row r="87" spans="1:30">
      <c r="A87" t="s">
        <v>57</v>
      </c>
    </row>
    <row r="89" spans="1:30">
      <c r="A89" t="s">
        <v>58</v>
      </c>
      <c r="B89" t="s">
        <v>59</v>
      </c>
      <c r="C89" t="s">
        <v>59</v>
      </c>
      <c r="D89" t="s">
        <v>59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 t="s">
        <v>59</v>
      </c>
      <c r="AC89" t="s">
        <v>59</v>
      </c>
      <c r="AD89" t="s">
        <v>59</v>
      </c>
    </row>
    <row r="90" spans="1:30">
      <c r="A90" t="s">
        <v>61</v>
      </c>
      <c r="B90" t="s">
        <v>59</v>
      </c>
      <c r="C90" t="s">
        <v>59</v>
      </c>
      <c r="D90" t="s">
        <v>59</v>
      </c>
      <c r="E90" t="s">
        <v>59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</row>
    <row r="96" spans="1:30">
      <c r="A96" t="s">
        <v>62</v>
      </c>
    </row>
    <row r="97" spans="1:66">
      <c r="A97" t="s">
        <v>2</v>
      </c>
    </row>
    <row r="98" spans="1:66">
      <c r="A98" t="s">
        <v>75</v>
      </c>
    </row>
    <row r="99" spans="1:66">
      <c r="A99" t="s">
        <v>76</v>
      </c>
    </row>
    <row r="100" spans="1:66">
      <c r="A100" t="s">
        <v>77</v>
      </c>
    </row>
    <row r="101" spans="1:66">
      <c r="AH101" s="5" t="s">
        <v>78</v>
      </c>
      <c r="AI101" s="5"/>
      <c r="AJ101" s="5"/>
      <c r="AK101" s="5"/>
      <c r="AL101" s="5"/>
      <c r="AM101" s="5"/>
      <c r="AN101" s="5"/>
    </row>
    <row r="102" spans="1:66">
      <c r="A102" t="s">
        <v>6</v>
      </c>
    </row>
    <row r="103" spans="1:66">
      <c r="AE103" s="1"/>
      <c r="AF103" s="2" t="s">
        <v>79</v>
      </c>
    </row>
    <row r="104" spans="1:66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 t="s">
        <v>34</v>
      </c>
      <c r="AC104" t="s">
        <v>35</v>
      </c>
      <c r="AD104" t="s">
        <v>36</v>
      </c>
      <c r="AE104" s="2" t="s">
        <v>37</v>
      </c>
      <c r="AF104" s="2" t="s">
        <v>38</v>
      </c>
      <c r="AH104" t="s">
        <v>8</v>
      </c>
      <c r="AI104" t="s">
        <v>9</v>
      </c>
      <c r="AJ104" t="s">
        <v>10</v>
      </c>
      <c r="AK104" t="s">
        <v>11</v>
      </c>
      <c r="AL104" t="s">
        <v>12</v>
      </c>
      <c r="AM104" t="s">
        <v>13</v>
      </c>
      <c r="AN104" t="s">
        <v>14</v>
      </c>
      <c r="AO104" t="s">
        <v>15</v>
      </c>
      <c r="AP104" t="s">
        <v>16</v>
      </c>
      <c r="AQ104" t="s">
        <v>17</v>
      </c>
      <c r="AR104" t="s">
        <v>18</v>
      </c>
      <c r="AS104" t="s">
        <v>19</v>
      </c>
      <c r="AT104" t="s">
        <v>20</v>
      </c>
      <c r="AU104" t="s">
        <v>21</v>
      </c>
      <c r="AV104" t="s">
        <v>22</v>
      </c>
      <c r="AW104" t="s">
        <v>23</v>
      </c>
      <c r="AX104" t="s">
        <v>24</v>
      </c>
      <c r="AY104" t="s">
        <v>25</v>
      </c>
      <c r="AZ104" t="s">
        <v>26</v>
      </c>
      <c r="BA104" t="s">
        <v>27</v>
      </c>
      <c r="BB104" t="s">
        <v>28</v>
      </c>
      <c r="BC104" t="s">
        <v>29</v>
      </c>
      <c r="BD104" t="s">
        <v>30</v>
      </c>
      <c r="BE104" t="s">
        <v>31</v>
      </c>
      <c r="BF104" t="s">
        <v>32</v>
      </c>
      <c r="BG104" t="s">
        <v>33</v>
      </c>
      <c r="BH104" t="s">
        <v>34</v>
      </c>
      <c r="BI104" t="s">
        <v>35</v>
      </c>
      <c r="BJ104" t="s">
        <v>36</v>
      </c>
      <c r="BL104" s="3" t="s">
        <v>65</v>
      </c>
      <c r="BN104" s="3" t="s">
        <v>66</v>
      </c>
    </row>
    <row r="105" spans="1:66">
      <c r="A105" t="s">
        <v>39</v>
      </c>
      <c r="B105">
        <v>1035533</v>
      </c>
      <c r="C105">
        <v>11122640</v>
      </c>
      <c r="D105">
        <v>7748799</v>
      </c>
      <c r="E105">
        <v>42198887</v>
      </c>
      <c r="F105">
        <v>10623268</v>
      </c>
      <c r="G105">
        <v>173164767</v>
      </c>
      <c r="H105">
        <v>15479349</v>
      </c>
      <c r="I105">
        <v>2154570824</v>
      </c>
      <c r="J105">
        <v>55692420</v>
      </c>
      <c r="K105">
        <v>121110</v>
      </c>
      <c r="L105">
        <v>1353500770</v>
      </c>
      <c r="M105">
        <v>1180653266</v>
      </c>
      <c r="N105">
        <v>17815920</v>
      </c>
      <c r="O105">
        <v>2652026</v>
      </c>
      <c r="P105">
        <v>581143</v>
      </c>
      <c r="Q105">
        <v>290262777</v>
      </c>
      <c r="R105">
        <v>3196214</v>
      </c>
      <c r="S105">
        <v>1423847678</v>
      </c>
      <c r="T105">
        <v>25109833</v>
      </c>
      <c r="U105">
        <v>7016059</v>
      </c>
      <c r="V105">
        <v>1728887347</v>
      </c>
      <c r="W105">
        <v>7945149</v>
      </c>
      <c r="X105">
        <v>587762099</v>
      </c>
      <c r="Y105">
        <v>404510</v>
      </c>
      <c r="Z105">
        <v>2877894804</v>
      </c>
      <c r="AA105">
        <v>55757658</v>
      </c>
      <c r="AB105">
        <v>1443526</v>
      </c>
      <c r="AC105">
        <v>777924423</v>
      </c>
      <c r="AD105">
        <v>1328480105</v>
      </c>
      <c r="AE105" s="1">
        <f>SUM(B105:AD105)</f>
        <v>14142892904</v>
      </c>
      <c r="AF105" s="1">
        <f>AE105+(8+6)*4294967296</f>
        <v>74272435048</v>
      </c>
      <c r="AH105">
        <f t="shared" ref="AH105:AN105" si="4">B105/B17*100</f>
        <v>100.5507539366963</v>
      </c>
      <c r="AI105">
        <f t="shared" si="4"/>
        <v>100.17181873708635</v>
      </c>
      <c r="AJ105">
        <f t="shared" si="4"/>
        <v>101.34699920610113</v>
      </c>
      <c r="AK105">
        <f t="shared" si="4"/>
        <v>100.00778991174435</v>
      </c>
      <c r="AL105">
        <f t="shared" si="4"/>
        <v>100.20641642577831</v>
      </c>
      <c r="AM105">
        <f t="shared" si="4"/>
        <v>100.32309799209449</v>
      </c>
      <c r="AN105">
        <f t="shared" si="4"/>
        <v>99.997654995131697</v>
      </c>
      <c r="AO105">
        <f>(I105+4294967296)/(I17+4294967296)*100</f>
        <v>100.13442601215576</v>
      </c>
      <c r="AP105">
        <f>J105/J17*100</f>
        <v>100.02399645439411</v>
      </c>
      <c r="AQ105">
        <f>K105/K17*100</f>
        <v>99.941409957006471</v>
      </c>
      <c r="AR105">
        <f>L105/L17*100</f>
        <v>100.32715164524252</v>
      </c>
      <c r="AS105">
        <f>(M105+4294967296*6)/(M17+4294967296*6)*100</f>
        <v>100.06660017347787</v>
      </c>
      <c r="AT105">
        <f t="shared" ref="AT105:BA105" si="5">N105/N17*100</f>
        <v>100.10274399394885</v>
      </c>
      <c r="AU105">
        <f t="shared" si="5"/>
        <v>100.8636076489768</v>
      </c>
      <c r="AV105">
        <f t="shared" si="5"/>
        <v>100.98334619207485</v>
      </c>
      <c r="AW105">
        <f t="shared" si="5"/>
        <v>100.00022324648489</v>
      </c>
      <c r="AX105">
        <f t="shared" si="5"/>
        <v>100.13553107126565</v>
      </c>
      <c r="AY105">
        <f t="shared" si="5"/>
        <v>100.15103702750355</v>
      </c>
      <c r="AZ105">
        <f t="shared" si="5"/>
        <v>100.35142415244248</v>
      </c>
      <c r="BA105">
        <f t="shared" si="5"/>
        <v>100.10878320195593</v>
      </c>
      <c r="BB105">
        <f>(V105+4294967296)/(V17+4294967296 )*100</f>
        <v>100.32241905401588</v>
      </c>
      <c r="BC105">
        <f>W105/W17*100</f>
        <v>100.30348019406372</v>
      </c>
      <c r="BD105">
        <f>(X105+4294967296*8)/(X17+4294967296*8)*100</f>
        <v>100.17781223040249</v>
      </c>
      <c r="BE105">
        <f t="shared" ref="BE105:BJ105" si="6">Y105/Y17*100</f>
        <v>100.1440850844705</v>
      </c>
      <c r="BF105">
        <f t="shared" si="6"/>
        <v>100.27663557984536</v>
      </c>
      <c r="BG105">
        <f t="shared" si="6"/>
        <v>100.03189457889037</v>
      </c>
      <c r="BH105">
        <f t="shared" si="6"/>
        <v>100.2426334970334</v>
      </c>
      <c r="BI105">
        <f t="shared" si="6"/>
        <v>100.1611056060713</v>
      </c>
      <c r="BJ105">
        <f t="shared" si="6"/>
        <v>100.26768075267185</v>
      </c>
      <c r="BL105">
        <f>SUM(AH105:BJ105)/29</f>
        <v>100.2662951227251</v>
      </c>
      <c r="BN105">
        <f>BL105/100</f>
        <v>1.0026629512272509</v>
      </c>
    </row>
    <row r="106" spans="1:66">
      <c r="A106" t="s">
        <v>40</v>
      </c>
      <c r="B106">
        <v>296688</v>
      </c>
      <c r="C106">
        <v>7456495</v>
      </c>
      <c r="D106">
        <v>5182169</v>
      </c>
      <c r="E106">
        <v>25833511</v>
      </c>
      <c r="F106">
        <v>6680356</v>
      </c>
      <c r="G106">
        <v>104341489</v>
      </c>
      <c r="H106">
        <v>4814510</v>
      </c>
      <c r="I106">
        <v>3488646328</v>
      </c>
      <c r="J106">
        <v>38752390</v>
      </c>
      <c r="K106">
        <v>62044</v>
      </c>
      <c r="L106">
        <v>816530219</v>
      </c>
      <c r="M106">
        <v>362939066</v>
      </c>
      <c r="N106">
        <v>11366200</v>
      </c>
      <c r="O106">
        <v>1584108</v>
      </c>
      <c r="P106">
        <v>370220</v>
      </c>
      <c r="Q106">
        <v>167018234</v>
      </c>
      <c r="R106">
        <v>1235340</v>
      </c>
      <c r="S106">
        <v>818824301</v>
      </c>
      <c r="T106">
        <v>12398472</v>
      </c>
      <c r="U106">
        <v>5031143</v>
      </c>
      <c r="V106">
        <v>4227164133</v>
      </c>
      <c r="W106">
        <v>4603410</v>
      </c>
      <c r="X106">
        <v>3593350552</v>
      </c>
      <c r="Y106">
        <v>73848</v>
      </c>
      <c r="Z106">
        <v>1554345694</v>
      </c>
      <c r="AA106">
        <v>39886383</v>
      </c>
      <c r="AB106">
        <v>745212</v>
      </c>
      <c r="AC106">
        <v>517786122</v>
      </c>
      <c r="AD106">
        <v>743170665</v>
      </c>
      <c r="AE106" s="1"/>
      <c r="AF106" s="1"/>
      <c r="AH106" s="6">
        <f>AH105/100</f>
        <v>1.005507539366963</v>
      </c>
      <c r="AI106" s="6">
        <f t="shared" ref="AI106" si="7">AI105/100</f>
        <v>1.0017181873708636</v>
      </c>
      <c r="AJ106" s="6">
        <f t="shared" ref="AJ106" si="8">AJ105/100</f>
        <v>1.0134699920610113</v>
      </c>
      <c r="AK106" s="6">
        <f t="shared" ref="AK106" si="9">AK105/100</f>
        <v>1.0000778991174435</v>
      </c>
      <c r="AL106" s="6">
        <f t="shared" ref="AL106" si="10">AL105/100</f>
        <v>1.0020641642577832</v>
      </c>
      <c r="AM106" s="6">
        <f t="shared" ref="AM106" si="11">AM105/100</f>
        <v>1.0032309799209449</v>
      </c>
      <c r="AN106" s="6">
        <f t="shared" ref="AN106" si="12">AN105/100</f>
        <v>0.99997654995131702</v>
      </c>
      <c r="AO106" s="6">
        <f t="shared" ref="AO106" si="13">AO105/100</f>
        <v>1.0013442601215576</v>
      </c>
      <c r="AP106" s="6">
        <f t="shared" ref="AP106" si="14">AP105/100</f>
        <v>1.000239964543941</v>
      </c>
      <c r="AQ106" s="6">
        <f t="shared" ref="AQ106" si="15">AQ105/100</f>
        <v>0.99941409957006466</v>
      </c>
      <c r="AR106" s="6">
        <f t="shared" ref="AR106" si="16">AR105/100</f>
        <v>1.0032715164524253</v>
      </c>
      <c r="AS106" s="6">
        <f t="shared" ref="AS106" si="17">AS105/100</f>
        <v>1.0006660017347786</v>
      </c>
      <c r="AT106" s="6">
        <f t="shared" ref="AT106" si="18">AT105/100</f>
        <v>1.0010274399394885</v>
      </c>
      <c r="AU106" s="6">
        <f t="shared" ref="AU106" si="19">AU105/100</f>
        <v>1.0086360764897679</v>
      </c>
      <c r="AV106" s="6">
        <f t="shared" ref="AV106" si="20">AV105/100</f>
        <v>1.0098334619207485</v>
      </c>
      <c r="AW106" s="6">
        <f t="shared" ref="AW106" si="21">AW105/100</f>
        <v>1.000002232464849</v>
      </c>
      <c r="AX106" s="6">
        <f t="shared" ref="AX106" si="22">AX105/100</f>
        <v>1.0013553107126565</v>
      </c>
      <c r="AY106" s="6">
        <f t="shared" ref="AY106" si="23">AY105/100</f>
        <v>1.0015103702750354</v>
      </c>
      <c r="AZ106" s="6">
        <f t="shared" ref="AZ106" si="24">AZ105/100</f>
        <v>1.0035142415244247</v>
      </c>
      <c r="BA106" s="6">
        <f t="shared" ref="BA106" si="25">BA105/100</f>
        <v>1.0010878320195593</v>
      </c>
      <c r="BB106" s="6">
        <f t="shared" ref="BB106" si="26">BB105/100</f>
        <v>1.0032241905401589</v>
      </c>
      <c r="BC106" s="6">
        <f t="shared" ref="BC106" si="27">BC105/100</f>
        <v>1.0030348019406372</v>
      </c>
      <c r="BD106" s="6">
        <f t="shared" ref="BD106" si="28">BD105/100</f>
        <v>1.001778122304025</v>
      </c>
      <c r="BE106" s="6">
        <f t="shared" ref="BE106" si="29">BE105/100</f>
        <v>1.001440850844705</v>
      </c>
      <c r="BF106" s="6">
        <f t="shared" ref="BF106" si="30">BF105/100</f>
        <v>1.0027663557984536</v>
      </c>
      <c r="BG106" s="6">
        <f t="shared" ref="BG106" si="31">BG105/100</f>
        <v>1.0003189457889037</v>
      </c>
      <c r="BH106" s="6">
        <f t="shared" ref="BH106" si="32">BH105/100</f>
        <v>1.002426334970334</v>
      </c>
      <c r="BI106" s="6">
        <f t="shared" ref="BI106" si="33">BI105/100</f>
        <v>1.001611056060713</v>
      </c>
      <c r="BJ106" s="6">
        <f t="shared" ref="BJ106" si="34">BJ105/100</f>
        <v>1.0026768075267185</v>
      </c>
    </row>
    <row r="107" spans="1:66">
      <c r="A107" t="s">
        <v>41</v>
      </c>
      <c r="B107">
        <v>93858</v>
      </c>
      <c r="C107">
        <v>6045255</v>
      </c>
      <c r="D107">
        <v>3751094</v>
      </c>
      <c r="E107">
        <v>26137266</v>
      </c>
      <c r="F107">
        <v>7582189</v>
      </c>
      <c r="G107">
        <v>114608257</v>
      </c>
      <c r="H107">
        <v>2559267</v>
      </c>
      <c r="I107">
        <v>3994479013</v>
      </c>
      <c r="J107">
        <v>43302207</v>
      </c>
      <c r="K107">
        <v>88046</v>
      </c>
      <c r="L107">
        <v>946721951</v>
      </c>
      <c r="M107">
        <v>2140209950</v>
      </c>
      <c r="N107">
        <v>12318127</v>
      </c>
      <c r="O107">
        <v>1696066</v>
      </c>
      <c r="P107">
        <v>307122</v>
      </c>
      <c r="Q107">
        <v>226069128</v>
      </c>
      <c r="R107">
        <v>732182</v>
      </c>
      <c r="S107">
        <v>903823076</v>
      </c>
      <c r="T107">
        <v>13117247</v>
      </c>
      <c r="U107">
        <v>3848084</v>
      </c>
      <c r="V107">
        <v>4224447076</v>
      </c>
      <c r="W107">
        <v>4841227</v>
      </c>
      <c r="X107">
        <v>2971180302</v>
      </c>
      <c r="Y107">
        <v>88436</v>
      </c>
      <c r="Z107">
        <v>1421250166</v>
      </c>
      <c r="AA107">
        <v>44002207</v>
      </c>
      <c r="AB107">
        <v>1008106</v>
      </c>
      <c r="AC107">
        <v>465461067</v>
      </c>
      <c r="AD107">
        <v>871223595</v>
      </c>
      <c r="AE107" s="1"/>
      <c r="AF107" s="1" t="s">
        <v>67</v>
      </c>
    </row>
    <row r="108" spans="1:66">
      <c r="A108" t="s">
        <v>42</v>
      </c>
      <c r="B108">
        <v>390546</v>
      </c>
      <c r="C108">
        <v>13501750</v>
      </c>
      <c r="D108">
        <v>8933263</v>
      </c>
      <c r="E108">
        <v>51970777</v>
      </c>
      <c r="F108">
        <v>14262545</v>
      </c>
      <c r="G108">
        <v>218949746</v>
      </c>
      <c r="H108">
        <v>7373777</v>
      </c>
      <c r="I108">
        <v>3188158045</v>
      </c>
      <c r="J108">
        <v>82054597</v>
      </c>
      <c r="K108">
        <v>150090</v>
      </c>
      <c r="L108">
        <v>1763252170</v>
      </c>
      <c r="M108">
        <v>2503149016</v>
      </c>
      <c r="N108">
        <v>23684327</v>
      </c>
      <c r="O108">
        <v>3280174</v>
      </c>
      <c r="P108">
        <v>677342</v>
      </c>
      <c r="Q108">
        <v>393087362</v>
      </c>
      <c r="R108">
        <v>1967522</v>
      </c>
      <c r="S108">
        <v>1722647377</v>
      </c>
      <c r="T108">
        <v>25515719</v>
      </c>
      <c r="U108">
        <v>8879227</v>
      </c>
      <c r="V108">
        <v>4156643913</v>
      </c>
      <c r="W108">
        <v>9444637</v>
      </c>
      <c r="X108">
        <v>2269563558</v>
      </c>
      <c r="Y108">
        <v>162284</v>
      </c>
      <c r="Z108">
        <v>2975595860</v>
      </c>
      <c r="AA108">
        <v>83888590</v>
      </c>
      <c r="AB108">
        <v>1753318</v>
      </c>
      <c r="AC108">
        <v>983247189</v>
      </c>
      <c r="AD108">
        <v>1614394260</v>
      </c>
      <c r="AF108">
        <f>AF105/AF17</f>
        <v>1.0017290652779796</v>
      </c>
    </row>
    <row r="109" spans="1:66">
      <c r="A109" t="s">
        <v>43</v>
      </c>
      <c r="B109">
        <v>19</v>
      </c>
      <c r="C109">
        <v>55</v>
      </c>
      <c r="D109">
        <v>22</v>
      </c>
      <c r="E109">
        <v>16</v>
      </c>
      <c r="F109">
        <v>85</v>
      </c>
      <c r="G109">
        <v>159</v>
      </c>
      <c r="H109">
        <v>16</v>
      </c>
      <c r="I109">
        <v>370</v>
      </c>
      <c r="J109">
        <v>58</v>
      </c>
      <c r="K109">
        <v>15</v>
      </c>
      <c r="L109">
        <v>129</v>
      </c>
      <c r="M109">
        <v>95</v>
      </c>
      <c r="N109">
        <v>79</v>
      </c>
      <c r="O109">
        <v>74</v>
      </c>
      <c r="P109">
        <v>24</v>
      </c>
      <c r="Q109">
        <v>22</v>
      </c>
      <c r="R109">
        <v>42</v>
      </c>
      <c r="S109">
        <v>274</v>
      </c>
      <c r="T109">
        <v>148</v>
      </c>
      <c r="U109">
        <v>14</v>
      </c>
      <c r="V109">
        <v>155</v>
      </c>
      <c r="W109">
        <v>186</v>
      </c>
      <c r="X109">
        <v>327</v>
      </c>
      <c r="Y109">
        <v>18</v>
      </c>
      <c r="Z109">
        <v>173</v>
      </c>
      <c r="AA109">
        <v>56</v>
      </c>
      <c r="AB109">
        <v>16</v>
      </c>
      <c r="AC109">
        <v>74</v>
      </c>
      <c r="AD109">
        <v>163</v>
      </c>
    </row>
    <row r="110" spans="1:66">
      <c r="A110" t="s">
        <v>44</v>
      </c>
      <c r="B110">
        <v>7</v>
      </c>
      <c r="C110">
        <v>37</v>
      </c>
      <c r="D110">
        <v>12</v>
      </c>
      <c r="E110">
        <v>16</v>
      </c>
      <c r="F110">
        <v>19</v>
      </c>
      <c r="G110">
        <v>22</v>
      </c>
      <c r="H110">
        <v>55</v>
      </c>
      <c r="I110">
        <v>37</v>
      </c>
      <c r="J110">
        <v>5</v>
      </c>
      <c r="K110">
        <v>4</v>
      </c>
      <c r="L110">
        <v>540246</v>
      </c>
      <c r="M110">
        <v>244</v>
      </c>
      <c r="N110">
        <v>15</v>
      </c>
      <c r="O110">
        <v>10</v>
      </c>
      <c r="P110">
        <v>9</v>
      </c>
      <c r="Q110">
        <v>4</v>
      </c>
      <c r="R110">
        <v>11</v>
      </c>
      <c r="S110">
        <v>50</v>
      </c>
      <c r="T110">
        <v>29</v>
      </c>
      <c r="U110">
        <v>29</v>
      </c>
      <c r="V110">
        <v>25</v>
      </c>
      <c r="W110">
        <v>19</v>
      </c>
      <c r="X110">
        <v>416190</v>
      </c>
      <c r="Y110">
        <v>4</v>
      </c>
      <c r="Z110">
        <v>2793004</v>
      </c>
      <c r="AA110">
        <v>5</v>
      </c>
      <c r="AB110">
        <v>8</v>
      </c>
      <c r="AC110">
        <v>1110138</v>
      </c>
      <c r="AD110">
        <v>265</v>
      </c>
      <c r="AH110" s="5" t="s">
        <v>80</v>
      </c>
      <c r="AI110" s="5"/>
      <c r="AJ110" s="5"/>
      <c r="AK110" s="5"/>
      <c r="AL110" s="5"/>
      <c r="AM110" s="5"/>
      <c r="AN110" s="5"/>
    </row>
    <row r="111" spans="1:66">
      <c r="A111" t="s">
        <v>45</v>
      </c>
      <c r="B111">
        <v>1034</v>
      </c>
      <c r="C111">
        <v>35106</v>
      </c>
      <c r="D111">
        <v>97076</v>
      </c>
      <c r="E111">
        <v>101063</v>
      </c>
      <c r="F111">
        <v>15124</v>
      </c>
      <c r="G111">
        <v>1451364</v>
      </c>
      <c r="H111">
        <v>42071</v>
      </c>
      <c r="I111">
        <v>102584379</v>
      </c>
      <c r="J111">
        <v>23126</v>
      </c>
      <c r="K111">
        <v>4037</v>
      </c>
      <c r="L111">
        <v>9234403</v>
      </c>
      <c r="M111">
        <v>152731315</v>
      </c>
      <c r="N111">
        <v>158376</v>
      </c>
      <c r="O111">
        <v>10145</v>
      </c>
      <c r="P111">
        <v>12072</v>
      </c>
      <c r="Q111">
        <v>12039075</v>
      </c>
      <c r="R111">
        <v>3065</v>
      </c>
      <c r="S111">
        <v>21831593</v>
      </c>
      <c r="T111">
        <v>198179</v>
      </c>
      <c r="U111">
        <v>113110</v>
      </c>
      <c r="V111">
        <v>16917154</v>
      </c>
      <c r="W111">
        <v>50404</v>
      </c>
      <c r="X111">
        <v>366450184</v>
      </c>
      <c r="Y111">
        <v>1026</v>
      </c>
      <c r="Z111">
        <v>52236506</v>
      </c>
      <c r="AA111">
        <v>21106</v>
      </c>
      <c r="AB111">
        <v>31030</v>
      </c>
      <c r="AC111">
        <v>1548141</v>
      </c>
      <c r="AD111">
        <v>8297228</v>
      </c>
    </row>
    <row r="112" spans="1:66">
      <c r="AH112" t="s">
        <v>8</v>
      </c>
      <c r="AI112" t="s">
        <v>9</v>
      </c>
      <c r="AJ112" t="s">
        <v>10</v>
      </c>
      <c r="AK112" t="s">
        <v>11</v>
      </c>
      <c r="AL112" t="s">
        <v>12</v>
      </c>
      <c r="AM112" t="s">
        <v>13</v>
      </c>
      <c r="AN112" t="s">
        <v>14</v>
      </c>
      <c r="AO112" t="s">
        <v>15</v>
      </c>
      <c r="AP112" t="s">
        <v>16</v>
      </c>
      <c r="AQ112" t="s">
        <v>17</v>
      </c>
      <c r="AR112" t="s">
        <v>18</v>
      </c>
      <c r="AS112" t="s">
        <v>19</v>
      </c>
      <c r="AT112" t="s">
        <v>20</v>
      </c>
      <c r="AU112" t="s">
        <v>21</v>
      </c>
      <c r="AV112" t="s">
        <v>22</v>
      </c>
      <c r="AW112" t="s">
        <v>23</v>
      </c>
      <c r="AX112" t="s">
        <v>24</v>
      </c>
      <c r="AY112" t="s">
        <v>25</v>
      </c>
      <c r="AZ112" t="s">
        <v>26</v>
      </c>
      <c r="BA112" t="s">
        <v>27</v>
      </c>
      <c r="BB112" t="s">
        <v>28</v>
      </c>
      <c r="BC112" t="s">
        <v>29</v>
      </c>
      <c r="BD112" t="s">
        <v>30</v>
      </c>
      <c r="BE112" t="s">
        <v>31</v>
      </c>
      <c r="BF112" t="s">
        <v>32</v>
      </c>
      <c r="BG112" t="s">
        <v>33</v>
      </c>
      <c r="BH112" t="s">
        <v>34</v>
      </c>
      <c r="BI112" t="s">
        <v>35</v>
      </c>
      <c r="BJ112" t="s">
        <v>36</v>
      </c>
      <c r="BL112" s="3" t="s">
        <v>65</v>
      </c>
    </row>
    <row r="113" spans="1:64">
      <c r="A113" t="s">
        <v>46</v>
      </c>
      <c r="AH113">
        <f t="shared" ref="AH113:BJ113" si="35">AH105/AH61</f>
        <v>1.0004076857457798</v>
      </c>
      <c r="AI113">
        <f t="shared" si="35"/>
        <v>1.0002012517173389</v>
      </c>
      <c r="AJ113">
        <f t="shared" si="35"/>
        <v>0.99971126444113223</v>
      </c>
      <c r="AK113">
        <f t="shared" si="35"/>
        <v>0.99998263017534272</v>
      </c>
      <c r="AL113">
        <f t="shared" si="35"/>
        <v>1.0002175886786848</v>
      </c>
      <c r="AM113">
        <f t="shared" si="35"/>
        <v>1.000099556719634</v>
      </c>
      <c r="AN113">
        <f t="shared" si="35"/>
        <v>0.99989186761107451</v>
      </c>
      <c r="AO113">
        <f t="shared" si="35"/>
        <v>1.000183840441734</v>
      </c>
      <c r="AP113">
        <f t="shared" si="35"/>
        <v>0.99981166154853196</v>
      </c>
      <c r="AQ113">
        <f t="shared" si="35"/>
        <v>0.98923448884242182</v>
      </c>
      <c r="AR113">
        <f t="shared" si="35"/>
        <v>1.0006009102205884</v>
      </c>
      <c r="AS113">
        <f t="shared" si="35"/>
        <v>0.99973892796683406</v>
      </c>
      <c r="AT113">
        <f t="shared" si="35"/>
        <v>0.99994875632498748</v>
      </c>
      <c r="AU113">
        <f t="shared" si="35"/>
        <v>1.0058243943399798</v>
      </c>
      <c r="AV113">
        <f t="shared" si="35"/>
        <v>1.0033511624614555</v>
      </c>
      <c r="AW113">
        <f t="shared" si="35"/>
        <v>1.0000004306444494</v>
      </c>
      <c r="AX113">
        <f t="shared" si="35"/>
        <v>0.99946559063492146</v>
      </c>
      <c r="AY113">
        <f t="shared" si="35"/>
        <v>1.0012693409981837</v>
      </c>
      <c r="AZ113">
        <f t="shared" si="35"/>
        <v>1.0000708537587184</v>
      </c>
      <c r="BA113">
        <f t="shared" si="35"/>
        <v>1.0004457478775284</v>
      </c>
      <c r="BB113">
        <f t="shared" si="35"/>
        <v>0.99999725160072661</v>
      </c>
      <c r="BC113">
        <f t="shared" si="35"/>
        <v>0.99815022174348778</v>
      </c>
      <c r="BD113">
        <f t="shared" si="35"/>
        <v>0.99957229655596846</v>
      </c>
      <c r="BE113">
        <f t="shared" si="35"/>
        <v>1.001026986228486</v>
      </c>
      <c r="BF113">
        <f t="shared" si="35"/>
        <v>0.99987088373908639</v>
      </c>
      <c r="BG113">
        <f t="shared" si="35"/>
        <v>1.0000884261663392</v>
      </c>
      <c r="BH113">
        <f t="shared" si="35"/>
        <v>0.999427425290078</v>
      </c>
      <c r="BI113">
        <f t="shared" si="35"/>
        <v>1.000460085303347</v>
      </c>
      <c r="BJ113">
        <f t="shared" si="35"/>
        <v>1.0016964271449902</v>
      </c>
      <c r="BL113">
        <f>SUM(AH113:BJ113)/29</f>
        <v>1.0000257915490287</v>
      </c>
    </row>
    <row r="115" spans="1:64">
      <c r="A115" t="s">
        <v>43</v>
      </c>
      <c r="B115">
        <v>17</v>
      </c>
      <c r="C115">
        <v>59</v>
      </c>
      <c r="D115">
        <v>24</v>
      </c>
      <c r="E115">
        <v>16</v>
      </c>
      <c r="F115">
        <v>87</v>
      </c>
      <c r="G115">
        <v>159</v>
      </c>
      <c r="H115">
        <v>20</v>
      </c>
      <c r="I115">
        <v>370</v>
      </c>
      <c r="J115">
        <v>62</v>
      </c>
      <c r="K115">
        <v>14</v>
      </c>
      <c r="L115">
        <v>135</v>
      </c>
      <c r="M115">
        <v>96</v>
      </c>
      <c r="N115">
        <v>77</v>
      </c>
      <c r="O115">
        <v>78</v>
      </c>
      <c r="P115">
        <v>24</v>
      </c>
      <c r="Q115">
        <v>21</v>
      </c>
      <c r="R115">
        <v>42</v>
      </c>
      <c r="S115">
        <v>279</v>
      </c>
      <c r="T115">
        <v>151</v>
      </c>
      <c r="U115">
        <v>19</v>
      </c>
      <c r="V115">
        <v>157</v>
      </c>
      <c r="W115">
        <v>191</v>
      </c>
      <c r="X115">
        <v>326</v>
      </c>
      <c r="Y115">
        <v>18</v>
      </c>
      <c r="Z115">
        <v>172</v>
      </c>
      <c r="AA115">
        <v>60</v>
      </c>
      <c r="AB115">
        <v>16</v>
      </c>
      <c r="AC115">
        <v>74</v>
      </c>
      <c r="AD115">
        <v>166</v>
      </c>
    </row>
    <row r="116" spans="1:64">
      <c r="A116" t="s">
        <v>44</v>
      </c>
      <c r="B116">
        <v>6</v>
      </c>
      <c r="C116">
        <v>42</v>
      </c>
      <c r="D116">
        <v>17</v>
      </c>
      <c r="E116">
        <v>15</v>
      </c>
      <c r="F116">
        <v>23</v>
      </c>
      <c r="G116">
        <v>28</v>
      </c>
      <c r="H116">
        <v>53</v>
      </c>
      <c r="I116">
        <v>42</v>
      </c>
      <c r="J116">
        <v>8</v>
      </c>
      <c r="K116">
        <v>5</v>
      </c>
      <c r="L116">
        <v>537251</v>
      </c>
      <c r="M116">
        <v>251</v>
      </c>
      <c r="N116">
        <v>19</v>
      </c>
      <c r="O116">
        <v>13</v>
      </c>
      <c r="P116">
        <v>9</v>
      </c>
      <c r="Q116">
        <v>5</v>
      </c>
      <c r="R116">
        <v>13</v>
      </c>
      <c r="S116">
        <v>53</v>
      </c>
      <c r="T116">
        <v>34</v>
      </c>
      <c r="U116">
        <v>33</v>
      </c>
      <c r="V116">
        <v>31</v>
      </c>
      <c r="W116">
        <v>26</v>
      </c>
      <c r="X116">
        <v>397215</v>
      </c>
      <c r="Y116">
        <v>5</v>
      </c>
      <c r="Z116">
        <v>2813004</v>
      </c>
      <c r="AA116">
        <v>9</v>
      </c>
      <c r="AB116">
        <v>13</v>
      </c>
      <c r="AC116">
        <v>1101141</v>
      </c>
      <c r="AD116">
        <v>269</v>
      </c>
    </row>
    <row r="117" spans="1:64">
      <c r="A117" t="s">
        <v>45</v>
      </c>
      <c r="B117">
        <v>1041</v>
      </c>
      <c r="C117">
        <v>35125</v>
      </c>
      <c r="D117">
        <v>97075</v>
      </c>
      <c r="E117">
        <v>101081</v>
      </c>
      <c r="F117">
        <v>15144</v>
      </c>
      <c r="G117">
        <v>1449373</v>
      </c>
      <c r="H117">
        <v>42065</v>
      </c>
      <c r="I117">
        <v>102583394</v>
      </c>
      <c r="J117">
        <v>24122</v>
      </c>
      <c r="K117">
        <v>4040</v>
      </c>
      <c r="L117">
        <v>9234425</v>
      </c>
      <c r="M117">
        <v>152731344</v>
      </c>
      <c r="N117">
        <v>159382</v>
      </c>
      <c r="O117">
        <v>7163</v>
      </c>
      <c r="P117">
        <v>12090</v>
      </c>
      <c r="Q117">
        <v>12039071</v>
      </c>
      <c r="R117">
        <v>3068</v>
      </c>
      <c r="S117">
        <v>21832608</v>
      </c>
      <c r="T117">
        <v>198284</v>
      </c>
      <c r="U117">
        <v>113108</v>
      </c>
      <c r="V117">
        <v>16917155</v>
      </c>
      <c r="W117">
        <v>50425</v>
      </c>
      <c r="X117">
        <v>366450198</v>
      </c>
      <c r="Y117">
        <v>1033</v>
      </c>
      <c r="Z117">
        <v>52232547</v>
      </c>
      <c r="AA117">
        <v>22110</v>
      </c>
      <c r="AB117">
        <v>31039</v>
      </c>
      <c r="AC117">
        <v>1548151</v>
      </c>
      <c r="AD117">
        <v>7651366</v>
      </c>
    </row>
    <row r="119" spans="1:64">
      <c r="A119" t="s">
        <v>47</v>
      </c>
    </row>
    <row r="121" spans="1:64">
      <c r="A121" t="s">
        <v>48</v>
      </c>
      <c r="B121">
        <v>1032520</v>
      </c>
      <c r="C121">
        <v>11121516</v>
      </c>
      <c r="D121">
        <v>7748065</v>
      </c>
      <c r="E121">
        <v>42197669</v>
      </c>
      <c r="F121">
        <v>10622314</v>
      </c>
      <c r="G121">
        <v>173163608</v>
      </c>
      <c r="H121">
        <v>15478129</v>
      </c>
      <c r="I121">
        <v>2154570026</v>
      </c>
      <c r="J121">
        <v>55691420</v>
      </c>
      <c r="K121">
        <v>120629</v>
      </c>
      <c r="L121">
        <v>1353500083</v>
      </c>
      <c r="M121">
        <v>1180652497</v>
      </c>
      <c r="N121">
        <v>17815193</v>
      </c>
      <c r="O121">
        <v>2651472</v>
      </c>
      <c r="P121">
        <v>580438</v>
      </c>
      <c r="Q121">
        <v>290261947</v>
      </c>
      <c r="R121">
        <v>3195291</v>
      </c>
      <c r="S121">
        <v>1423846767</v>
      </c>
      <c r="T121">
        <v>25108701</v>
      </c>
      <c r="U121">
        <v>7015413</v>
      </c>
      <c r="V121">
        <v>1728886714</v>
      </c>
      <c r="W121">
        <v>7943998</v>
      </c>
      <c r="X121">
        <v>587761354</v>
      </c>
      <c r="Y121">
        <v>402861</v>
      </c>
      <c r="Z121">
        <v>2877893560</v>
      </c>
      <c r="AA121">
        <v>55756559</v>
      </c>
      <c r="AB121">
        <v>1442669</v>
      </c>
      <c r="AC121">
        <v>777923774</v>
      </c>
      <c r="AD121">
        <v>1328479502</v>
      </c>
    </row>
    <row r="122" spans="1:64">
      <c r="A122" t="s">
        <v>49</v>
      </c>
      <c r="B122">
        <v>388026</v>
      </c>
      <c r="C122">
        <v>13501021</v>
      </c>
      <c r="D122">
        <v>8933021</v>
      </c>
      <c r="E122">
        <v>51970021</v>
      </c>
      <c r="F122">
        <v>14262021</v>
      </c>
      <c r="G122">
        <v>218949019</v>
      </c>
      <c r="H122">
        <v>7373021</v>
      </c>
      <c r="I122">
        <v>3188157725</v>
      </c>
      <c r="J122">
        <v>82054021</v>
      </c>
      <c r="K122">
        <v>150021</v>
      </c>
      <c r="L122">
        <v>1763252021</v>
      </c>
      <c r="M122">
        <v>2503148653</v>
      </c>
      <c r="N122">
        <v>23684021</v>
      </c>
      <c r="O122">
        <v>3280021</v>
      </c>
      <c r="P122">
        <v>677021</v>
      </c>
      <c r="Q122">
        <v>393087021</v>
      </c>
      <c r="R122">
        <v>1967021</v>
      </c>
      <c r="S122">
        <v>1722647021</v>
      </c>
      <c r="T122">
        <v>25515021</v>
      </c>
      <c r="U122">
        <v>8879021</v>
      </c>
      <c r="V122">
        <v>4156643725</v>
      </c>
      <c r="W122">
        <v>9444021</v>
      </c>
      <c r="X122">
        <v>2269563295</v>
      </c>
      <c r="Y122">
        <v>161021</v>
      </c>
      <c r="Z122">
        <v>2975595021</v>
      </c>
      <c r="AA122">
        <v>83888021</v>
      </c>
      <c r="AB122">
        <v>1753021</v>
      </c>
      <c r="AC122">
        <v>983247022</v>
      </c>
      <c r="AD122">
        <v>1614394021</v>
      </c>
    </row>
    <row r="123" spans="1:64">
      <c r="A123" t="s">
        <v>50</v>
      </c>
      <c r="B123">
        <v>388025</v>
      </c>
      <c r="C123">
        <v>13501020</v>
      </c>
      <c r="D123">
        <v>8933020</v>
      </c>
      <c r="E123">
        <v>51970020</v>
      </c>
      <c r="F123">
        <v>14262020</v>
      </c>
      <c r="G123">
        <v>218949020</v>
      </c>
      <c r="H123">
        <v>7373020</v>
      </c>
      <c r="I123">
        <v>3188157724</v>
      </c>
      <c r="J123">
        <v>82054018</v>
      </c>
      <c r="K123">
        <v>150020</v>
      </c>
      <c r="L123">
        <v>1763252020</v>
      </c>
      <c r="M123">
        <v>2503148650</v>
      </c>
      <c r="N123">
        <v>23684020</v>
      </c>
      <c r="O123">
        <v>3280020</v>
      </c>
      <c r="P123">
        <v>677020</v>
      </c>
      <c r="Q123">
        <v>393087020</v>
      </c>
      <c r="R123">
        <v>1967020</v>
      </c>
      <c r="S123">
        <v>1722647020</v>
      </c>
      <c r="T123">
        <v>25515018</v>
      </c>
      <c r="U123">
        <v>8879018</v>
      </c>
      <c r="V123">
        <v>4156643722</v>
      </c>
      <c r="W123">
        <v>9444020</v>
      </c>
      <c r="X123">
        <v>2269563292</v>
      </c>
      <c r="Y123">
        <v>161020</v>
      </c>
      <c r="Z123">
        <v>2975595020</v>
      </c>
      <c r="AA123">
        <v>83888020</v>
      </c>
      <c r="AB123">
        <v>1753020</v>
      </c>
      <c r="AC123">
        <v>983247020</v>
      </c>
      <c r="AD123">
        <v>1614394020</v>
      </c>
    </row>
    <row r="124" spans="1:64">
      <c r="A124" t="s">
        <v>51</v>
      </c>
      <c r="B124">
        <v>1078</v>
      </c>
      <c r="C124">
        <v>3997</v>
      </c>
      <c r="D124">
        <v>0</v>
      </c>
      <c r="E124">
        <v>371</v>
      </c>
      <c r="F124">
        <v>0</v>
      </c>
      <c r="G124">
        <v>0</v>
      </c>
      <c r="H124">
        <v>589</v>
      </c>
      <c r="I124">
        <v>0</v>
      </c>
      <c r="J124">
        <v>0</v>
      </c>
      <c r="K124">
        <v>0</v>
      </c>
      <c r="L124">
        <v>0</v>
      </c>
      <c r="M124">
        <v>280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</v>
      </c>
      <c r="Y124">
        <v>0</v>
      </c>
      <c r="Z124">
        <v>159720</v>
      </c>
      <c r="AA124">
        <v>0</v>
      </c>
      <c r="AB124">
        <v>0</v>
      </c>
      <c r="AC124">
        <v>0</v>
      </c>
      <c r="AD124">
        <v>2919061</v>
      </c>
    </row>
    <row r="125" spans="1:64">
      <c r="A125" t="s">
        <v>52</v>
      </c>
      <c r="B125">
        <v>0</v>
      </c>
      <c r="C125">
        <v>2</v>
      </c>
      <c r="D125">
        <v>5</v>
      </c>
      <c r="E125">
        <v>2</v>
      </c>
      <c r="F125">
        <v>9</v>
      </c>
      <c r="G125">
        <v>9</v>
      </c>
      <c r="H125">
        <v>1</v>
      </c>
      <c r="I125">
        <v>3609</v>
      </c>
      <c r="J125">
        <v>10</v>
      </c>
      <c r="K125">
        <v>666</v>
      </c>
      <c r="L125">
        <v>802</v>
      </c>
      <c r="M125">
        <v>3</v>
      </c>
      <c r="N125">
        <v>8</v>
      </c>
      <c r="O125">
        <v>13</v>
      </c>
      <c r="P125">
        <v>2</v>
      </c>
      <c r="Q125">
        <v>3</v>
      </c>
      <c r="R125">
        <v>8</v>
      </c>
      <c r="S125">
        <v>14537</v>
      </c>
      <c r="T125">
        <v>9</v>
      </c>
      <c r="U125">
        <v>844</v>
      </c>
      <c r="V125">
        <v>1</v>
      </c>
      <c r="W125">
        <v>13</v>
      </c>
      <c r="X125">
        <v>194922</v>
      </c>
      <c r="Y125">
        <v>4</v>
      </c>
      <c r="Z125">
        <v>2</v>
      </c>
      <c r="AA125">
        <v>5</v>
      </c>
      <c r="AB125">
        <v>1</v>
      </c>
      <c r="AC125">
        <v>48851</v>
      </c>
      <c r="AD125">
        <v>18113936</v>
      </c>
    </row>
    <row r="126" spans="1:64">
      <c r="A126" t="s">
        <v>53</v>
      </c>
      <c r="B126">
        <v>2695</v>
      </c>
      <c r="C126">
        <v>7980</v>
      </c>
      <c r="D126">
        <v>0</v>
      </c>
      <c r="E126">
        <v>371</v>
      </c>
      <c r="F126">
        <v>0</v>
      </c>
      <c r="G126">
        <v>0</v>
      </c>
      <c r="H126">
        <v>589</v>
      </c>
      <c r="I126">
        <v>0</v>
      </c>
      <c r="J126">
        <v>0</v>
      </c>
      <c r="K126">
        <v>0</v>
      </c>
      <c r="L126">
        <v>0</v>
      </c>
      <c r="M126">
        <v>471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37</v>
      </c>
      <c r="Y126">
        <v>0</v>
      </c>
      <c r="Z126">
        <v>261859</v>
      </c>
      <c r="AA126">
        <v>0</v>
      </c>
      <c r="AB126">
        <v>0</v>
      </c>
      <c r="AC126">
        <v>0</v>
      </c>
      <c r="AD126">
        <v>3377475</v>
      </c>
    </row>
    <row r="127" spans="1:64">
      <c r="A127" t="s">
        <v>54</v>
      </c>
      <c r="B127">
        <v>0</v>
      </c>
      <c r="C127">
        <v>212</v>
      </c>
      <c r="D127">
        <v>195</v>
      </c>
      <c r="E127">
        <v>4</v>
      </c>
      <c r="F127">
        <v>310</v>
      </c>
      <c r="G127">
        <v>229</v>
      </c>
      <c r="H127">
        <v>18</v>
      </c>
      <c r="I127">
        <v>4741</v>
      </c>
      <c r="J127">
        <v>312</v>
      </c>
      <c r="K127">
        <v>794</v>
      </c>
      <c r="L127">
        <v>2581</v>
      </c>
      <c r="M127">
        <v>58</v>
      </c>
      <c r="N127">
        <v>210</v>
      </c>
      <c r="O127">
        <v>260</v>
      </c>
      <c r="P127">
        <v>150</v>
      </c>
      <c r="Q127">
        <v>142</v>
      </c>
      <c r="R127">
        <v>82</v>
      </c>
      <c r="S127">
        <v>24489</v>
      </c>
      <c r="T127">
        <v>396</v>
      </c>
      <c r="U127">
        <v>911</v>
      </c>
      <c r="V127">
        <v>244</v>
      </c>
      <c r="W127">
        <v>464</v>
      </c>
      <c r="X127">
        <v>1183321</v>
      </c>
      <c r="Y127">
        <v>57</v>
      </c>
      <c r="Z127">
        <v>35</v>
      </c>
      <c r="AA127">
        <v>233</v>
      </c>
      <c r="AB127">
        <v>1</v>
      </c>
      <c r="AC127">
        <v>123726</v>
      </c>
      <c r="AD127">
        <v>25121453</v>
      </c>
    </row>
    <row r="128" spans="1:64">
      <c r="A128" t="s">
        <v>55</v>
      </c>
      <c r="B128">
        <v>1001</v>
      </c>
      <c r="C128">
        <v>1002</v>
      </c>
      <c r="D128">
        <v>255</v>
      </c>
      <c r="E128">
        <v>1001</v>
      </c>
      <c r="F128">
        <v>834</v>
      </c>
      <c r="G128">
        <v>847</v>
      </c>
      <c r="H128">
        <v>1001</v>
      </c>
      <c r="I128">
        <v>873</v>
      </c>
      <c r="J128">
        <v>687</v>
      </c>
      <c r="K128">
        <v>442</v>
      </c>
      <c r="L128">
        <v>880</v>
      </c>
      <c r="M128">
        <v>1002</v>
      </c>
      <c r="N128">
        <v>404</v>
      </c>
      <c r="O128">
        <v>585</v>
      </c>
      <c r="P128">
        <v>366</v>
      </c>
      <c r="Q128">
        <v>488</v>
      </c>
      <c r="R128">
        <v>534</v>
      </c>
      <c r="S128">
        <v>996</v>
      </c>
      <c r="T128">
        <v>815</v>
      </c>
      <c r="U128">
        <v>253</v>
      </c>
      <c r="V128">
        <v>829</v>
      </c>
      <c r="W128">
        <v>769</v>
      </c>
      <c r="X128">
        <v>1002</v>
      </c>
      <c r="Y128">
        <v>523</v>
      </c>
      <c r="Z128">
        <v>1002</v>
      </c>
      <c r="AA128">
        <v>777</v>
      </c>
      <c r="AB128">
        <v>506</v>
      </c>
      <c r="AC128">
        <v>462</v>
      </c>
      <c r="AD128">
        <v>1002</v>
      </c>
    </row>
    <row r="129" spans="1:30">
      <c r="A129" t="s">
        <v>56</v>
      </c>
      <c r="B129">
        <v>769</v>
      </c>
      <c r="C129">
        <v>4294967207</v>
      </c>
      <c r="D129">
        <v>191</v>
      </c>
      <c r="E129">
        <v>4294967295</v>
      </c>
      <c r="F129">
        <v>4294967207</v>
      </c>
      <c r="G129">
        <v>5</v>
      </c>
      <c r="H129">
        <v>23</v>
      </c>
      <c r="I129">
        <v>0</v>
      </c>
      <c r="J129">
        <v>34</v>
      </c>
      <c r="K129">
        <v>95</v>
      </c>
      <c r="L129">
        <v>0</v>
      </c>
      <c r="M129">
        <v>0</v>
      </c>
      <c r="N129">
        <v>77</v>
      </c>
      <c r="O129">
        <v>301</v>
      </c>
      <c r="P129">
        <v>343</v>
      </c>
      <c r="Q129">
        <v>4294967292</v>
      </c>
      <c r="R129">
        <v>240</v>
      </c>
      <c r="S129">
        <v>0</v>
      </c>
      <c r="T129">
        <v>4294967222</v>
      </c>
      <c r="U129">
        <v>53</v>
      </c>
      <c r="V129">
        <v>0</v>
      </c>
      <c r="W129">
        <v>109</v>
      </c>
      <c r="X129">
        <v>0</v>
      </c>
      <c r="Y129">
        <v>302</v>
      </c>
      <c r="Z129">
        <v>0</v>
      </c>
      <c r="AA129">
        <v>4294967271</v>
      </c>
      <c r="AB129">
        <v>434</v>
      </c>
      <c r="AC129">
        <v>1</v>
      </c>
      <c r="AD129">
        <v>0</v>
      </c>
    </row>
    <row r="131" spans="1:30">
      <c r="A131" t="s">
        <v>57</v>
      </c>
    </row>
    <row r="133" spans="1:30">
      <c r="A133" t="s">
        <v>58</v>
      </c>
      <c r="B133" t="s">
        <v>59</v>
      </c>
      <c r="C133" t="s">
        <v>59</v>
      </c>
      <c r="D133" t="s">
        <v>59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  <c r="AD133" t="s">
        <v>59</v>
      </c>
    </row>
    <row r="134" spans="1:30">
      <c r="A134" t="s">
        <v>61</v>
      </c>
      <c r="B134" t="s">
        <v>59</v>
      </c>
      <c r="C134" t="s">
        <v>59</v>
      </c>
      <c r="D134" t="s">
        <v>59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</row>
  </sheetData>
  <mergeCells count="4">
    <mergeCell ref="E3:Q3"/>
    <mergeCell ref="AH57:AN57"/>
    <mergeCell ref="AH101:AN101"/>
    <mergeCell ref="AH110:AN110"/>
  </mergeCells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Abella</dc:creator>
  <cp:lastModifiedBy>Jaume Abella</cp:lastModifiedBy>
  <cp:revision>2</cp:revision>
  <dcterms:created xsi:type="dcterms:W3CDTF">2022-01-19T01:03:56Z</dcterms:created>
  <dcterms:modified xsi:type="dcterms:W3CDTF">2022-01-20T07:45:15Z</dcterms:modified>
</cp:coreProperties>
</file>