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440" yWindow="465" windowWidth="25605" windowHeight="16485" tabRatio="806" activeTab="4"/>
  </bookViews>
  <sheets>
    <sheet name="A325 BNW" sheetId="5" r:id="rId1"/>
    <sheet name="TFLG Threaded Rods" sheetId="4" r:id="rId2"/>
    <sheet name="FHNG HEX NUTS " sheetId="2" r:id="rId3"/>
    <sheet name="Lockwashers" sheetId="1" r:id="rId4"/>
    <sheet name="Flat Washers" sheetId="3" r:id="rId5"/>
    <sheet name="U-BOLT for Pipes" sheetId="7" r:id="rId6"/>
    <sheet name="HEX CAP SCREW" sheetId="6" r:id="rId7"/>
    <sheet name="HighStrength Washers" sheetId="8" r:id="rId8"/>
    <sheet name="DH NUTS" sheetId="9" r:id="rId9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6" i="3" l="1"/>
  <c r="D18" i="2"/>
  <c r="D4" i="6"/>
  <c r="D14" i="1"/>
  <c r="D15" i="3"/>
  <c r="D15" i="7"/>
  <c r="D14" i="7"/>
  <c r="D3" i="1"/>
  <c r="D3" i="3"/>
  <c r="D17" i="2"/>
  <c r="D9" i="4"/>
  <c r="D64" i="5"/>
  <c r="D63" i="5"/>
  <c r="D62" i="5"/>
  <c r="D61" i="5"/>
  <c r="D60" i="5"/>
  <c r="D59" i="5"/>
  <c r="D58" i="5"/>
  <c r="D57" i="5"/>
  <c r="D3" i="9"/>
  <c r="D4" i="9"/>
  <c r="D5" i="9"/>
  <c r="D6" i="9"/>
  <c r="D3" i="8"/>
  <c r="D4" i="8"/>
  <c r="D5" i="8"/>
  <c r="D6" i="8"/>
  <c r="D7" i="8"/>
  <c r="D3" i="6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6" i="1"/>
  <c r="D7" i="1"/>
  <c r="D5" i="1"/>
  <c r="D4" i="1"/>
  <c r="D8" i="1"/>
  <c r="D9" i="1"/>
  <c r="D10" i="1"/>
  <c r="D11" i="1"/>
  <c r="D12" i="1"/>
  <c r="D13" i="1"/>
  <c r="D4" i="3"/>
  <c r="D5" i="3"/>
  <c r="D6" i="3"/>
  <c r="D7" i="3"/>
  <c r="D8" i="3"/>
  <c r="D9" i="3"/>
  <c r="D10" i="3"/>
  <c r="D11" i="3"/>
  <c r="D12" i="3"/>
  <c r="D13" i="3"/>
  <c r="D14" i="3"/>
  <c r="D3" i="7"/>
  <c r="D4" i="7"/>
  <c r="D5" i="7"/>
  <c r="D6" i="7"/>
  <c r="D7" i="7"/>
  <c r="D8" i="7"/>
  <c r="D9" i="7"/>
  <c r="D10" i="7"/>
  <c r="D11" i="7"/>
  <c r="D12" i="7"/>
  <c r="D13" i="7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3" i="4"/>
  <c r="D4" i="4"/>
  <c r="D5" i="4"/>
  <c r="D6" i="4"/>
  <c r="D7" i="4"/>
  <c r="D8" i="4"/>
  <c r="J1" i="4"/>
</calcChain>
</file>

<file path=xl/sharedStrings.xml><?xml version="1.0" encoding="utf-8"?>
<sst xmlns="http://schemas.openxmlformats.org/spreadsheetml/2006/main" count="184" uniqueCount="58">
  <si>
    <t>Lockwashers</t>
  </si>
  <si>
    <t>Hex NUTS</t>
  </si>
  <si>
    <t>Type</t>
  </si>
  <si>
    <t>Price</t>
  </si>
  <si>
    <t>Date</t>
  </si>
  <si>
    <t>1/2"</t>
  </si>
  <si>
    <t>3/4"</t>
  </si>
  <si>
    <t>TFL</t>
  </si>
  <si>
    <t>3/4" X 12</t>
  </si>
  <si>
    <t>3/4"-10</t>
  </si>
  <si>
    <t>5/8"-11</t>
  </si>
  <si>
    <t>5/8"</t>
  </si>
  <si>
    <t>Price ($)</t>
  </si>
  <si>
    <t>3/4" X 2-1/2"</t>
  </si>
  <si>
    <t>5/8" X 1-3/4"</t>
  </si>
  <si>
    <t>5/8" X 2"</t>
  </si>
  <si>
    <t>5/8" X 2-1/2"</t>
  </si>
  <si>
    <t>1/2" X 2"</t>
  </si>
  <si>
    <t>1/2" X 1-3/4"</t>
  </si>
  <si>
    <t>HEX CAP SCREW</t>
  </si>
  <si>
    <t>1/2" X 1-1/2"</t>
  </si>
  <si>
    <t>1/2"-13</t>
  </si>
  <si>
    <t>U-BOLT</t>
  </si>
  <si>
    <t>5/8" X 2-1/4"</t>
  </si>
  <si>
    <t>1/2"|2-1/2" PIPE</t>
  </si>
  <si>
    <t>1/2" X 2-1/4"</t>
  </si>
  <si>
    <t>1/2"-13 GR.2H</t>
  </si>
  <si>
    <t>High Strength Washer</t>
  </si>
  <si>
    <t>3/4" X 2"</t>
  </si>
  <si>
    <t>3/4" X 2-1/4"</t>
  </si>
  <si>
    <t>5/8" X 12</t>
  </si>
  <si>
    <t>3/4" X 2" GALV</t>
  </si>
  <si>
    <t>DH NUTS</t>
  </si>
  <si>
    <t>5/8" X 5</t>
  </si>
  <si>
    <t>5/8" X 7</t>
  </si>
  <si>
    <t>5/8" X 6</t>
  </si>
  <si>
    <t>3/4" X 3-1/4" GALV</t>
  </si>
  <si>
    <t>3/4" X 2-1/4" GALV</t>
  </si>
  <si>
    <t>1/2"|3" PIPE</t>
  </si>
  <si>
    <t>1/2" X 12</t>
  </si>
  <si>
    <t>3/4" X 4 BOLTS GALV</t>
  </si>
  <si>
    <t>Flat Washers</t>
  </si>
  <si>
    <t>Price:  Cents</t>
  </si>
  <si>
    <t>Column1</t>
  </si>
  <si>
    <t>Price: Cents</t>
  </si>
  <si>
    <t>A325 BNW</t>
  </si>
  <si>
    <t>Price/Cents</t>
  </si>
  <si>
    <t>Price Cents</t>
  </si>
  <si>
    <t>HDG</t>
  </si>
  <si>
    <t>HOT DIP GALVANIZED</t>
  </si>
  <si>
    <t>TC</t>
  </si>
  <si>
    <t>TORSION CONTROL</t>
  </si>
  <si>
    <t>m</t>
  </si>
  <si>
    <t>mechanical galvanized</t>
  </si>
  <si>
    <t>galv</t>
  </si>
  <si>
    <t>galvanized</t>
  </si>
  <si>
    <t xml:space="preserve">5/8" X 2" </t>
  </si>
  <si>
    <t>1/2"|3-1/2" 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</si>
</sst>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164" formatCode="0.000"/>
    <numFmt numFmtId="165" formatCode="0.0000"/>
    <numFmt numFmtId="166" formatCode="_(&quot;$&quot;* #,##0.0000_);_(&quot;$&quot;* \(#,##0.0000\);_(&quot;$&quot;* &quot;-&quot;????_);_(@_)"/>
    <numFmt numFmtId="167" formatCode="#,##0.0000_);\(#,##0.0000\)"/>
    <numFmt numFmtId="168" formatCode="0.000000"/>
    <numFmt numFmtId="169" formatCode="m/d/yy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Britannic Bold"/>
      <family val="2"/>
    </font>
    <font>
      <sz val="18"/>
      <color theme="1"/>
      <name val="Britannic Bold"/>
      <family val="2"/>
    </font>
    <font>
      <sz val="20"/>
      <color theme="1"/>
      <name val="Britannic Bold"/>
      <family val="2"/>
    </font>
    <font>
      <b/>
      <sz val="20"/>
      <color theme="1"/>
      <name val="Britannic Bold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4" fontId="7" fillId="0" borderId="0" applyFont="0" applyFill="0" applyBorder="0" applyAlignment="0" applyProtection="0"/>
  </cellStyleXfs>
  <cellXfs count="21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0" fillId="0" borderId="0" xfId="0" applyBorder="1"/>
    <xf numFmtId="164" fontId="0" fillId="0" borderId="0" xfId="0" applyNumberFormat="1" applyBorder="1"/>
    <xf numFmtId="14" fontId="0" fillId="0" borderId="0" xfId="0" applyNumberFormat="1" applyBorder="1"/>
    <xf numFmtId="165" fontId="0" fillId="0" borderId="0" xfId="0" applyNumberFormat="1" applyBorder="1"/>
    <xf numFmtId="16" fontId="0" fillId="0" borderId="0" xfId="0" applyNumberForma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5" fontId="3" fillId="0" borderId="0" xfId="0" applyNumberFormat="1" applyFont="1"/>
    <xf numFmtId="166" fontId="0" fillId="0" borderId="0" xfId="7" applyNumberFormat="1" applyFont="1"/>
    <xf numFmtId="167" fontId="0" fillId="0" borderId="0" xfId="7" applyNumberFormat="1" applyFont="1"/>
    <xf numFmtId="165" fontId="0" fillId="0" borderId="0" xfId="7" applyNumberFormat="1" applyFont="1"/>
    <xf numFmtId="168" fontId="0" fillId="0" borderId="0" xfId="7" applyNumberFormat="1" applyFont="1"/>
    <xf numFmtId="169" fontId="0" fillId="0" borderId="0" xfId="0" applyNumberFormat="1"/>
    <xf numFmtId="0" fontId="0" fillId="0" borderId="0" xfId="0" applyNumberFormat="1"/>
    <xf numFmtId="169" fontId="0" fillId="0" borderId="0" xfId="0" applyNumberFormat="1" applyBorder="1"/>
  </cellXfs>
  <cellStyles count="8">
    <cellStyle name="Currency" xfId="7" builtinId="4"/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25">
    <dxf>
      <numFmt numFmtId="0" formatCode="General"/>
    </dxf>
    <dxf>
      <numFmt numFmtId="169" formatCode="m/d/yy"/>
    </dxf>
    <dxf>
      <numFmt numFmtId="165" formatCode="0.0000"/>
    </dxf>
    <dxf>
      <numFmt numFmtId="0" formatCode="General"/>
    </dxf>
    <dxf>
      <numFmt numFmtId="169" formatCode="m/d/yy"/>
    </dxf>
    <dxf>
      <numFmt numFmtId="165" formatCode="0.0000"/>
    </dxf>
    <dxf>
      <numFmt numFmtId="169" formatCode="m/d/yy"/>
    </dxf>
    <dxf>
      <numFmt numFmtId="0" formatCode="General"/>
    </dxf>
    <dxf>
      <numFmt numFmtId="169" formatCode="m/d/yy"/>
    </dxf>
    <dxf>
      <numFmt numFmtId="165" formatCode="0.0000"/>
    </dxf>
    <dxf>
      <numFmt numFmtId="165" formatCode="0.0000"/>
    </dxf>
    <dxf>
      <numFmt numFmtId="169" formatCode="m/d/yy"/>
    </dxf>
    <dxf>
      <numFmt numFmtId="165" formatCode="0.0000"/>
    </dxf>
    <dxf>
      <numFmt numFmtId="167" formatCode="#,##0.0000_);\(#,##0.0000\)"/>
    </dxf>
    <dxf>
      <numFmt numFmtId="169" formatCode="m/d/yy"/>
    </dxf>
    <dxf>
      <numFmt numFmtId="165" formatCode="0.0000"/>
    </dxf>
    <dxf>
      <numFmt numFmtId="168" formatCode="0.000000"/>
    </dxf>
    <dxf>
      <numFmt numFmtId="169" formatCode="m/d/yy"/>
    </dxf>
    <dxf>
      <numFmt numFmtId="165" formatCode="0.0000"/>
    </dxf>
    <dxf>
      <numFmt numFmtId="166" formatCode="_(&quot;$&quot;* #,##0.0000_);_(&quot;$&quot;* \(#,##0.0000\);_(&quot;$&quot;* &quot;-&quot;????_);_(@_)"/>
    </dxf>
    <dxf>
      <numFmt numFmtId="169" formatCode="m/d/yy"/>
    </dxf>
    <dxf>
      <numFmt numFmtId="165" formatCode="0.0000"/>
    </dxf>
    <dxf>
      <numFmt numFmtId="165" formatCode="0.0000"/>
    </dxf>
    <dxf>
      <numFmt numFmtId="169" formatCode="m/d/yy"/>
    </dxf>
    <dxf>
      <numFmt numFmtId="164" formatCode="0.00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5" name="Table5" displayName="Table5" ref="A2:D64" totalsRowShown="0">
  <autoFilter ref="A2:D64"/>
  <tableColumns count="4">
    <tableColumn id="1" name="Type"/>
    <tableColumn id="2" name="Price" dataDxfId="9"/>
    <tableColumn id="3" name="Date" dataDxfId="8"/>
    <tableColumn id="4" name="Column1" dataDxfId="7">
      <calculatedColumnFormula>SUM(Table5[[#This Row],[Price]]/100)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D9" totalsRowShown="0">
  <autoFilter ref="A2:D9"/>
  <tableColumns count="4">
    <tableColumn id="1" name="Type"/>
    <tableColumn id="2" name="Price" dataDxfId="21"/>
    <tableColumn id="3" name="Date" dataDxfId="20"/>
    <tableColumn id="4" name="Price ($)" dataDxfId="19" dataCellStyle="Currency">
      <calculatedColumnFormula>B3/100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:D18" totalsRowShown="0">
  <autoFilter ref="A2:D18"/>
  <tableColumns count="4">
    <tableColumn id="1" name="Type"/>
    <tableColumn id="2" name="Price: Cents" dataDxfId="18"/>
    <tableColumn id="3" name="Date" dataDxfId="17"/>
    <tableColumn id="4" name="Column1" dataDxfId="16" dataCellStyle="Currency">
      <calculatedColumnFormula>SUM(Table3[[#This Row],[Price: Cents]]/100)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2:D14" totalsRowShown="0">
  <autoFilter ref="A2:D14"/>
  <sortState ref="A3:D14">
    <sortCondition descending="1" ref="C2:C14"/>
  </sortState>
  <tableColumns count="4">
    <tableColumn id="1" name="Type"/>
    <tableColumn id="2" name="Price:  Cents" dataDxfId="24"/>
    <tableColumn id="3" name="Date" dataDxfId="23"/>
    <tableColumn id="4" name="Column1" dataDxfId="22" dataCellStyle="Currency">
      <calculatedColumnFormula>SUM(Table1[[#This Row],[Price:  Cents]]/100)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4" name="Table4" displayName="Table4" ref="A2:D16" totalsRowShown="0">
  <autoFilter ref="A2:D16"/>
  <sortState ref="A3:D14">
    <sortCondition descending="1" ref="C2:C14"/>
  </sortState>
  <tableColumns count="4">
    <tableColumn id="1" name="Type"/>
    <tableColumn id="2" name="Price ($)" dataDxfId="12"/>
    <tableColumn id="3" name="Date" dataDxfId="11"/>
    <tableColumn id="4" name="Column1" dataDxfId="10">
      <calculatedColumnFormula>SUM(Table4[[#This Row],[Price ($)]]/100)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2:D15" totalsRowShown="0">
  <autoFilter ref="A2:D15"/>
  <tableColumns count="4">
    <tableColumn id="1" name="Type"/>
    <tableColumn id="2" name="Price/Cents" dataDxfId="15"/>
    <tableColumn id="3" name="Date" dataDxfId="14"/>
    <tableColumn id="4" name="Price Cents" dataDxfId="13" dataCellStyle="Currency">
      <calculatedColumnFormula>SUM(Table7[[#This Row],[Price/Cents]]/100)</calculatedColumnFormula>
    </tableColumn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6" name="Table6" displayName="Table6" ref="A2:D4" totalsRowShown="0">
  <autoFilter ref="A2:D4"/>
  <tableColumns count="4">
    <tableColumn id="1" name="Type"/>
    <tableColumn id="2" name="Price"/>
    <tableColumn id="3" name="Date" dataDxfId="6"/>
    <tableColumn id="4" name="Column1">
      <calculatedColumnFormula>SUM(Table6[Price]/100)</calculatedColumnFormula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2:D7" totalsRowShown="0">
  <autoFilter ref="A2:D7"/>
  <tableColumns count="4">
    <tableColumn id="1" name="Type"/>
    <tableColumn id="2" name="Price" dataDxfId="5"/>
    <tableColumn id="3" name="Date" dataDxfId="4"/>
    <tableColumn id="4" name="Column1" dataDxfId="3">
      <calculatedColumnFormula>SUM(Table8[[#This Row],[Price]]/100)</calculatedColumnFormula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2:D6" totalsRowShown="0">
  <autoFilter ref="A2:D6"/>
  <tableColumns count="4">
    <tableColumn id="1" name="Type"/>
    <tableColumn id="2" name="Price" dataDxfId="2"/>
    <tableColumn id="3" name="Date" dataDxfId="1"/>
    <tableColumn id="4" name="Column1" dataDxfId="0">
      <calculatedColumnFormula>SUM(Table9[[#This Row],[Price]]/100)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I43" sqref="I43"/>
    </sheetView>
  </sheetViews>
  <sheetFormatPr defaultColWidth="11" defaultRowHeight="15.75" x14ac:dyDescent="0.25"/>
  <cols>
    <col min="1" max="1" width="29" customWidth="1"/>
    <col min="2" max="2" width="19.125" style="3" customWidth="1"/>
  </cols>
  <sheetData>
    <row r="1" spans="1:9" ht="25.5" x14ac:dyDescent="0.35">
      <c r="A1" s="12" t="s">
        <v>45</v>
      </c>
      <c r="H1" t="s">
        <v>48</v>
      </c>
      <c r="I1" t="s">
        <v>49</v>
      </c>
    </row>
    <row r="2" spans="1:9" x14ac:dyDescent="0.25">
      <c r="A2" t="s">
        <v>2</v>
      </c>
      <c r="B2" s="3" t="s">
        <v>3</v>
      </c>
      <c r="C2" t="s">
        <v>4</v>
      </c>
      <c r="D2" t="s">
        <v>43</v>
      </c>
      <c r="H2" t="s">
        <v>50</v>
      </c>
      <c r="I2" t="s">
        <v>51</v>
      </c>
    </row>
    <row r="3" spans="1:9" x14ac:dyDescent="0.25">
      <c r="A3" t="s">
        <v>28</v>
      </c>
      <c r="B3" s="3">
        <v>117.33710000000001</v>
      </c>
      <c r="C3" s="2">
        <v>42136</v>
      </c>
      <c r="D3">
        <f>SUM(Table5[[#This Row],[Price]]/100)</f>
        <v>1.1733710000000002</v>
      </c>
      <c r="H3" t="s">
        <v>53</v>
      </c>
      <c r="I3" t="s">
        <v>52</v>
      </c>
    </row>
    <row r="4" spans="1:9" x14ac:dyDescent="0.25">
      <c r="A4" s="4" t="s">
        <v>13</v>
      </c>
      <c r="B4" s="7">
        <v>127.8135</v>
      </c>
      <c r="C4" s="6">
        <v>42136</v>
      </c>
      <c r="D4">
        <f>SUM(Table5[[#This Row],[Price]]/100)</f>
        <v>1.278135</v>
      </c>
      <c r="H4" t="s">
        <v>54</v>
      </c>
      <c r="I4" t="s">
        <v>55</v>
      </c>
    </row>
    <row r="5" spans="1:9" x14ac:dyDescent="0.25">
      <c r="A5" s="4" t="s">
        <v>14</v>
      </c>
      <c r="B5" s="7">
        <v>77.588999999999999</v>
      </c>
      <c r="C5" s="6">
        <v>42136</v>
      </c>
      <c r="D5">
        <f>SUM(Table5[[#This Row],[Price]]/100)</f>
        <v>0.77588999999999997</v>
      </c>
    </row>
    <row r="6" spans="1:9" x14ac:dyDescent="0.25">
      <c r="A6" s="4" t="s">
        <v>15</v>
      </c>
      <c r="B6" s="7">
        <v>105.94029999999999</v>
      </c>
      <c r="C6" s="6">
        <v>42136</v>
      </c>
      <c r="D6">
        <f>SUM(Table5[[#This Row],[Price]]/100)</f>
        <v>1.0594029999999999</v>
      </c>
    </row>
    <row r="7" spans="1:9" x14ac:dyDescent="0.25">
      <c r="A7" s="4" t="s">
        <v>16</v>
      </c>
      <c r="B7" s="7">
        <v>121.35899999999999</v>
      </c>
      <c r="C7" s="6">
        <v>42136</v>
      </c>
      <c r="D7">
        <f>SUM(Table5[[#This Row],[Price]]/100)</f>
        <v>1.2135899999999999</v>
      </c>
    </row>
    <row r="8" spans="1:9" x14ac:dyDescent="0.25">
      <c r="A8" s="4" t="s">
        <v>17</v>
      </c>
      <c r="B8" s="7">
        <v>64.95</v>
      </c>
      <c r="C8" s="6">
        <v>42136</v>
      </c>
      <c r="D8">
        <f>SUM(Table5[[#This Row],[Price]]/100)</f>
        <v>0.64950000000000008</v>
      </c>
    </row>
    <row r="9" spans="1:9" x14ac:dyDescent="0.25">
      <c r="A9" s="4" t="s">
        <v>18</v>
      </c>
      <c r="B9" s="7">
        <v>63.267000000000003</v>
      </c>
      <c r="C9" s="6">
        <v>42136</v>
      </c>
      <c r="D9">
        <f>SUM(Table5[[#This Row],[Price]]/100)</f>
        <v>0.63267000000000007</v>
      </c>
    </row>
    <row r="10" spans="1:9" x14ac:dyDescent="0.25">
      <c r="A10" s="4" t="s">
        <v>23</v>
      </c>
      <c r="B10" s="7">
        <v>109.95</v>
      </c>
      <c r="C10" s="6">
        <v>42129</v>
      </c>
      <c r="D10">
        <f>SUM(Table5[[#This Row],[Price]]/100)</f>
        <v>1.0994999999999999</v>
      </c>
    </row>
    <row r="11" spans="1:9" x14ac:dyDescent="0.25">
      <c r="A11" s="4" t="s">
        <v>28</v>
      </c>
      <c r="B11" s="7">
        <v>117.33710000000001</v>
      </c>
      <c r="C11" s="6">
        <v>42102</v>
      </c>
      <c r="D11">
        <f>SUM(Table5[[#This Row],[Price]]/100)</f>
        <v>1.1733710000000002</v>
      </c>
    </row>
    <row r="12" spans="1:9" x14ac:dyDescent="0.25">
      <c r="A12" s="4" t="s">
        <v>23</v>
      </c>
      <c r="B12" s="7">
        <v>109.95</v>
      </c>
      <c r="C12" s="6">
        <v>42102</v>
      </c>
      <c r="D12">
        <f>SUM(Table5[[#This Row],[Price]]/100)</f>
        <v>1.0994999999999999</v>
      </c>
    </row>
    <row r="13" spans="1:9" x14ac:dyDescent="0.25">
      <c r="A13" s="4" t="s">
        <v>14</v>
      </c>
      <c r="B13" s="7">
        <v>77.588999999999999</v>
      </c>
      <c r="C13" s="6">
        <v>42102</v>
      </c>
      <c r="D13">
        <f>SUM(Table5[[#This Row],[Price]]/100)</f>
        <v>0.77588999999999997</v>
      </c>
    </row>
    <row r="14" spans="1:9" x14ac:dyDescent="0.25">
      <c r="A14" s="4" t="s">
        <v>20</v>
      </c>
      <c r="B14" s="7">
        <v>59.316000000000003</v>
      </c>
      <c r="C14" s="6">
        <v>42102</v>
      </c>
      <c r="D14">
        <f>SUM(Table5[[#This Row],[Price]]/100)</f>
        <v>0.59316000000000002</v>
      </c>
    </row>
    <row r="15" spans="1:9" x14ac:dyDescent="0.25">
      <c r="A15" s="4" t="s">
        <v>28</v>
      </c>
      <c r="B15" s="7">
        <v>117.33710000000001</v>
      </c>
      <c r="C15" s="6">
        <v>42102</v>
      </c>
      <c r="D15">
        <f>SUM(Table5[[#This Row],[Price]]/100)</f>
        <v>1.1733710000000002</v>
      </c>
    </row>
    <row r="16" spans="1:9" x14ac:dyDescent="0.25">
      <c r="A16" s="4" t="s">
        <v>23</v>
      </c>
      <c r="B16" s="7">
        <v>109.95</v>
      </c>
      <c r="C16" s="6">
        <v>42102</v>
      </c>
      <c r="D16">
        <f>SUM(Table5[[#This Row],[Price]]/100)</f>
        <v>1.0994999999999999</v>
      </c>
    </row>
    <row r="17" spans="1:4" x14ac:dyDescent="0.25">
      <c r="A17" s="4" t="s">
        <v>20</v>
      </c>
      <c r="B17" s="7">
        <v>59.316000000000003</v>
      </c>
      <c r="C17" s="6">
        <v>42102</v>
      </c>
      <c r="D17">
        <f>SUM(Table5[[#This Row],[Price]]/100)</f>
        <v>0.59316000000000002</v>
      </c>
    </row>
    <row r="18" spans="1:4" x14ac:dyDescent="0.25">
      <c r="A18" s="4" t="s">
        <v>25</v>
      </c>
      <c r="B18" s="7">
        <v>54.408000000000001</v>
      </c>
      <c r="C18" s="6">
        <v>42054</v>
      </c>
      <c r="D18">
        <f>SUM(Table5[[#This Row],[Price]]/100)</f>
        <v>0.54408000000000001</v>
      </c>
    </row>
    <row r="19" spans="1:4" x14ac:dyDescent="0.25">
      <c r="A19" s="4" t="s">
        <v>28</v>
      </c>
      <c r="B19" s="7">
        <v>117.33710000000001</v>
      </c>
      <c r="C19" s="6">
        <v>42054</v>
      </c>
      <c r="D19">
        <f>SUM(Table5[[#This Row],[Price]]/100)</f>
        <v>1.1733710000000002</v>
      </c>
    </row>
    <row r="20" spans="1:4" x14ac:dyDescent="0.25">
      <c r="A20" s="4" t="s">
        <v>29</v>
      </c>
      <c r="B20" s="7">
        <v>112.47199999999999</v>
      </c>
      <c r="C20" s="6">
        <v>42054</v>
      </c>
      <c r="D20">
        <f>SUM(Table5[[#This Row],[Price]]/100)</f>
        <v>1.1247199999999999</v>
      </c>
    </row>
    <row r="21" spans="1:4" x14ac:dyDescent="0.25">
      <c r="A21" s="4" t="s">
        <v>15</v>
      </c>
      <c r="B21" s="7">
        <v>105.94029999999999</v>
      </c>
      <c r="C21" s="6">
        <v>42054</v>
      </c>
      <c r="D21">
        <f>SUM(Table5[[#This Row],[Price]]/100)</f>
        <v>1.0594029999999999</v>
      </c>
    </row>
    <row r="22" spans="1:4" x14ac:dyDescent="0.25">
      <c r="A22" s="4" t="s">
        <v>17</v>
      </c>
      <c r="B22" s="7">
        <v>64.95</v>
      </c>
      <c r="C22" s="6">
        <v>42054</v>
      </c>
      <c r="D22">
        <f>SUM(Table5[[#This Row],[Price]]/100)</f>
        <v>0.64950000000000008</v>
      </c>
    </row>
    <row r="23" spans="1:4" x14ac:dyDescent="0.25">
      <c r="A23" s="4" t="s">
        <v>20</v>
      </c>
      <c r="B23" s="7">
        <v>59.316000000000003</v>
      </c>
      <c r="C23" s="6">
        <v>42054</v>
      </c>
      <c r="D23">
        <f>SUM(Table5[[#This Row],[Price]]/100)</f>
        <v>0.59316000000000002</v>
      </c>
    </row>
    <row r="24" spans="1:4" x14ac:dyDescent="0.25">
      <c r="A24" s="4" t="s">
        <v>17</v>
      </c>
      <c r="B24" s="7">
        <v>64.95</v>
      </c>
      <c r="C24" s="6">
        <v>41934</v>
      </c>
      <c r="D24">
        <f>SUM(Table5[[#This Row],[Price]]/100)</f>
        <v>0.64950000000000008</v>
      </c>
    </row>
    <row r="25" spans="1:4" x14ac:dyDescent="0.25">
      <c r="A25" s="4" t="s">
        <v>15</v>
      </c>
      <c r="B25" s="7">
        <v>105.9402</v>
      </c>
      <c r="C25" s="6">
        <v>41934</v>
      </c>
      <c r="D25">
        <f>SUM(Table5[[#This Row],[Price]]/100)</f>
        <v>1.059402</v>
      </c>
    </row>
    <row r="26" spans="1:4" x14ac:dyDescent="0.25">
      <c r="A26" s="4" t="s">
        <v>23</v>
      </c>
      <c r="B26" s="7">
        <v>109.95</v>
      </c>
      <c r="C26" s="6">
        <v>41934</v>
      </c>
      <c r="D26">
        <f>SUM(Table5[[#This Row],[Price]]/100)</f>
        <v>1.0994999999999999</v>
      </c>
    </row>
    <row r="27" spans="1:4" x14ac:dyDescent="0.25">
      <c r="A27" s="4" t="s">
        <v>28</v>
      </c>
      <c r="B27" s="7">
        <v>117.33710000000001</v>
      </c>
      <c r="C27" s="6">
        <v>41934</v>
      </c>
      <c r="D27">
        <f>SUM(Table5[[#This Row],[Price]]/100)</f>
        <v>1.1733710000000002</v>
      </c>
    </row>
    <row r="28" spans="1:4" x14ac:dyDescent="0.25">
      <c r="A28" s="4" t="s">
        <v>29</v>
      </c>
      <c r="B28" s="7">
        <v>122.47199999999999</v>
      </c>
      <c r="C28" s="6">
        <v>41934</v>
      </c>
      <c r="D28">
        <f>SUM(Table5[[#This Row],[Price]]/100)</f>
        <v>1.22472</v>
      </c>
    </row>
    <row r="29" spans="1:4" x14ac:dyDescent="0.25">
      <c r="A29" s="4" t="s">
        <v>28</v>
      </c>
      <c r="B29" s="7">
        <v>130.3475</v>
      </c>
      <c r="C29" s="6">
        <v>41919</v>
      </c>
      <c r="D29">
        <f>SUM(Table5[[#This Row],[Price]]/100)</f>
        <v>1.3034749999999999</v>
      </c>
    </row>
    <row r="30" spans="1:4" x14ac:dyDescent="0.25">
      <c r="A30" s="4" t="s">
        <v>31</v>
      </c>
      <c r="B30" s="7">
        <v>160</v>
      </c>
      <c r="C30" s="6">
        <v>41919</v>
      </c>
      <c r="D30">
        <f>SUM(Table5[[#This Row],[Price]]/100)</f>
        <v>1.6</v>
      </c>
    </row>
    <row r="31" spans="1:4" x14ac:dyDescent="0.25">
      <c r="A31" s="4" t="s">
        <v>17</v>
      </c>
      <c r="B31" s="7">
        <v>64.95</v>
      </c>
      <c r="C31" s="6">
        <v>41919</v>
      </c>
      <c r="D31">
        <f>SUM(Table5[[#This Row],[Price]]/100)</f>
        <v>0.64950000000000008</v>
      </c>
    </row>
    <row r="32" spans="1:4" x14ac:dyDescent="0.25">
      <c r="A32" s="4" t="s">
        <v>18</v>
      </c>
      <c r="B32" s="7">
        <v>52.722499999999997</v>
      </c>
      <c r="C32" s="6">
        <v>41920</v>
      </c>
      <c r="D32">
        <f>SUM(Table5[[#This Row],[Price]]/100)</f>
        <v>0.52722499999999994</v>
      </c>
    </row>
    <row r="33" spans="1:4" x14ac:dyDescent="0.25">
      <c r="A33" s="4" t="s">
        <v>28</v>
      </c>
      <c r="B33" s="7">
        <v>160</v>
      </c>
      <c r="C33" s="6">
        <v>41885</v>
      </c>
      <c r="D33">
        <f>SUM(Table5[[#This Row],[Price]]/100)</f>
        <v>1.6</v>
      </c>
    </row>
    <row r="34" spans="1:4" x14ac:dyDescent="0.25">
      <c r="A34" s="4" t="s">
        <v>23</v>
      </c>
      <c r="B34" s="7">
        <v>109.95</v>
      </c>
      <c r="C34" s="6">
        <v>41885</v>
      </c>
      <c r="D34">
        <f>SUM(Table5[[#This Row],[Price]]/100)</f>
        <v>1.0994999999999999</v>
      </c>
    </row>
    <row r="35" spans="1:4" x14ac:dyDescent="0.25">
      <c r="A35" s="4" t="s">
        <v>18</v>
      </c>
      <c r="B35" s="7">
        <v>52.722499999999997</v>
      </c>
      <c r="C35" s="6">
        <v>41885</v>
      </c>
      <c r="D35">
        <f>SUM(Table5[[#This Row],[Price]]/100)</f>
        <v>0.52722499999999994</v>
      </c>
    </row>
    <row r="36" spans="1:4" x14ac:dyDescent="0.25">
      <c r="A36" s="4" t="s">
        <v>25</v>
      </c>
      <c r="B36" s="7">
        <v>54.408000000000001</v>
      </c>
      <c r="C36" s="6">
        <v>41885</v>
      </c>
      <c r="D36">
        <f>SUM(Table5[[#This Row],[Price]]/100)</f>
        <v>0.54408000000000001</v>
      </c>
    </row>
    <row r="37" spans="1:4" x14ac:dyDescent="0.25">
      <c r="A37" s="4" t="s">
        <v>33</v>
      </c>
      <c r="B37" s="7">
        <v>364</v>
      </c>
      <c r="C37" s="6">
        <v>41849</v>
      </c>
      <c r="D37">
        <f>SUM(Table5[[#This Row],[Price]]/100)</f>
        <v>3.64</v>
      </c>
    </row>
    <row r="38" spans="1:4" x14ac:dyDescent="0.25">
      <c r="A38" s="4" t="s">
        <v>34</v>
      </c>
      <c r="B38" s="7">
        <v>495</v>
      </c>
      <c r="C38" s="6">
        <v>41849</v>
      </c>
      <c r="D38">
        <f>SUM(Table5[[#This Row],[Price]]/100)</f>
        <v>4.95</v>
      </c>
    </row>
    <row r="39" spans="1:4" x14ac:dyDescent="0.25">
      <c r="A39" s="4" t="s">
        <v>35</v>
      </c>
      <c r="B39" s="7">
        <v>416</v>
      </c>
      <c r="C39" s="6">
        <v>41849</v>
      </c>
      <c r="D39">
        <f>SUM(Table5[[#This Row],[Price]]/100)</f>
        <v>4.16</v>
      </c>
    </row>
    <row r="40" spans="1:4" x14ac:dyDescent="0.25">
      <c r="A40" s="4" t="s">
        <v>36</v>
      </c>
      <c r="B40" s="7">
        <v>244</v>
      </c>
      <c r="C40" s="6">
        <v>41849</v>
      </c>
      <c r="D40">
        <f>SUM(Table5[[#This Row],[Price]]/100)</f>
        <v>2.44</v>
      </c>
    </row>
    <row r="41" spans="1:4" x14ac:dyDescent="0.25">
      <c r="A41" s="4" t="s">
        <v>31</v>
      </c>
      <c r="B41" s="7">
        <v>160</v>
      </c>
      <c r="C41" s="6">
        <v>41764</v>
      </c>
      <c r="D41">
        <f>SUM(Table5[[#This Row],[Price]]/100)</f>
        <v>1.6</v>
      </c>
    </row>
    <row r="42" spans="1:4" x14ac:dyDescent="0.25">
      <c r="A42" s="4" t="s">
        <v>29</v>
      </c>
      <c r="B42" s="7">
        <v>167.2</v>
      </c>
      <c r="C42" s="6">
        <v>41764</v>
      </c>
      <c r="D42">
        <f>SUM(Table5[[#This Row],[Price]]/100)</f>
        <v>1.6719999999999999</v>
      </c>
    </row>
    <row r="43" spans="1:4" x14ac:dyDescent="0.25">
      <c r="A43" s="4" t="s">
        <v>37</v>
      </c>
      <c r="B43" s="7">
        <v>136.08000000000001</v>
      </c>
      <c r="C43" s="6">
        <v>41764</v>
      </c>
      <c r="D43">
        <f>SUM(Table5[[#This Row],[Price]]/100)</f>
        <v>1.3608000000000002</v>
      </c>
    </row>
    <row r="44" spans="1:4" x14ac:dyDescent="0.25">
      <c r="A44" s="4" t="s">
        <v>56</v>
      </c>
      <c r="B44" s="7">
        <v>105.9402</v>
      </c>
      <c r="C44" s="6">
        <v>41764</v>
      </c>
      <c r="D44">
        <f>SUM(Table5[[#This Row],[Price]]/100)</f>
        <v>1.059402</v>
      </c>
    </row>
    <row r="45" spans="1:4" x14ac:dyDescent="0.25">
      <c r="A45" s="4" t="s">
        <v>31</v>
      </c>
      <c r="B45" s="7">
        <v>160</v>
      </c>
      <c r="C45" s="6">
        <v>41764</v>
      </c>
      <c r="D45">
        <f>SUM(Table5[[#This Row],[Price]]/100)</f>
        <v>1.6</v>
      </c>
    </row>
    <row r="46" spans="1:4" x14ac:dyDescent="0.25">
      <c r="A46" s="4" t="s">
        <v>37</v>
      </c>
      <c r="B46" s="7">
        <v>167.2</v>
      </c>
      <c r="C46" s="6">
        <v>41738</v>
      </c>
      <c r="D46">
        <f>SUM(Table5[[#This Row],[Price]]/100)</f>
        <v>1.6719999999999999</v>
      </c>
    </row>
    <row r="47" spans="1:4" x14ac:dyDescent="0.25">
      <c r="A47" s="4" t="s">
        <v>31</v>
      </c>
      <c r="B47" s="7">
        <v>160</v>
      </c>
      <c r="C47" s="6">
        <v>41746</v>
      </c>
      <c r="D47">
        <f>SUM(Table5[[#This Row],[Price]]/100)</f>
        <v>1.6</v>
      </c>
    </row>
    <row r="48" spans="1:4" x14ac:dyDescent="0.25">
      <c r="A48" s="4" t="s">
        <v>20</v>
      </c>
      <c r="B48" s="7">
        <v>59.316000000000003</v>
      </c>
      <c r="C48" s="6">
        <v>41746</v>
      </c>
      <c r="D48">
        <f>SUM(Table5[[#This Row],[Price]]/100)</f>
        <v>0.59316000000000002</v>
      </c>
    </row>
    <row r="49" spans="1:4" x14ac:dyDescent="0.25">
      <c r="A49" s="8" t="s">
        <v>40</v>
      </c>
      <c r="B49" s="7">
        <v>209.976</v>
      </c>
      <c r="C49" s="6">
        <v>41746</v>
      </c>
      <c r="D49">
        <f>SUM(Table5[[#This Row],[Price]]/100)</f>
        <v>2.0997599999999998</v>
      </c>
    </row>
    <row r="50" spans="1:4" x14ac:dyDescent="0.25">
      <c r="A50" s="4" t="s">
        <v>31</v>
      </c>
      <c r="B50" s="7">
        <v>160</v>
      </c>
      <c r="C50" s="6">
        <v>41710</v>
      </c>
      <c r="D50">
        <f>SUM(Table5[[#This Row],[Price]]/100)</f>
        <v>1.6</v>
      </c>
    </row>
    <row r="51" spans="1:4" x14ac:dyDescent="0.25">
      <c r="A51" s="4" t="s">
        <v>56</v>
      </c>
      <c r="B51" s="7">
        <v>105.9402</v>
      </c>
      <c r="C51" s="6">
        <v>41710</v>
      </c>
      <c r="D51">
        <f>SUM(Table5[[#This Row],[Price]]/100)</f>
        <v>1.059402</v>
      </c>
    </row>
    <row r="52" spans="1:4" x14ac:dyDescent="0.25">
      <c r="A52" s="4" t="s">
        <v>31</v>
      </c>
      <c r="B52" s="7">
        <v>160</v>
      </c>
      <c r="C52" s="6">
        <v>41655</v>
      </c>
      <c r="D52">
        <f>SUM(Table5[[#This Row],[Price]]/100)</f>
        <v>1.6</v>
      </c>
    </row>
    <row r="53" spans="1:4" x14ac:dyDescent="0.25">
      <c r="A53" s="4" t="s">
        <v>37</v>
      </c>
      <c r="B53" s="7">
        <v>136.08000000000001</v>
      </c>
      <c r="C53" s="6">
        <v>41655</v>
      </c>
      <c r="D53">
        <f>SUM(Table5[[#This Row],[Price]]/100)</f>
        <v>1.3608000000000002</v>
      </c>
    </row>
    <row r="54" spans="1:4" x14ac:dyDescent="0.25">
      <c r="A54" s="4" t="s">
        <v>15</v>
      </c>
      <c r="B54" s="7">
        <v>105.9402</v>
      </c>
      <c r="C54" s="6">
        <v>41655</v>
      </c>
      <c r="D54">
        <f>SUM(Table5[[#This Row],[Price]]/100)</f>
        <v>1.059402</v>
      </c>
    </row>
    <row r="55" spans="1:4" x14ac:dyDescent="0.25">
      <c r="A55" s="4" t="s">
        <v>18</v>
      </c>
      <c r="B55" s="7">
        <v>52.722499999999997</v>
      </c>
      <c r="C55" s="6">
        <v>41655</v>
      </c>
      <c r="D55">
        <f>SUM(Table5[[#This Row],[Price]]/100)</f>
        <v>0.52722499999999994</v>
      </c>
    </row>
    <row r="56" spans="1:4" x14ac:dyDescent="0.25">
      <c r="A56" s="4"/>
      <c r="B56" s="7"/>
      <c r="C56" s="6"/>
      <c r="D56">
        <f>SUM(Table5[[#This Row],[Price]]/100)</f>
        <v>0</v>
      </c>
    </row>
    <row r="57" spans="1:4" x14ac:dyDescent="0.25">
      <c r="A57" s="4" t="s">
        <v>29</v>
      </c>
      <c r="B57" s="7">
        <v>112.47199999999999</v>
      </c>
      <c r="C57" s="6">
        <v>42241</v>
      </c>
      <c r="D57">
        <f>SUM(Table5[[#This Row],[Price]]/100)</f>
        <v>1.1247199999999999</v>
      </c>
    </row>
    <row r="58" spans="1:4" x14ac:dyDescent="0.25">
      <c r="A58" t="s">
        <v>28</v>
      </c>
      <c r="B58" s="3">
        <v>117.33710000000001</v>
      </c>
      <c r="C58" s="2">
        <v>42242</v>
      </c>
      <c r="D58">
        <f>SUM(Table5[[#This Row],[Price]]/100)</f>
        <v>1.1733710000000002</v>
      </c>
    </row>
    <row r="59" spans="1:4" x14ac:dyDescent="0.25">
      <c r="A59" s="4" t="s">
        <v>15</v>
      </c>
      <c r="B59" s="7">
        <v>88.283699999999996</v>
      </c>
      <c r="C59" s="20">
        <v>42242</v>
      </c>
      <c r="D59" s="19">
        <f>SUM(Table5[[#This Row],[Price]]/100)</f>
        <v>0.88283699999999998</v>
      </c>
    </row>
    <row r="60" spans="1:4" x14ac:dyDescent="0.25">
      <c r="A60" s="4" t="s">
        <v>14</v>
      </c>
      <c r="B60" s="7">
        <v>77.588999999999999</v>
      </c>
      <c r="C60" s="20">
        <v>42244</v>
      </c>
      <c r="D60" s="19">
        <f>SUM(Table5[[#This Row],[Price]]/100)</f>
        <v>0.77588999999999997</v>
      </c>
    </row>
    <row r="61" spans="1:4" x14ac:dyDescent="0.25">
      <c r="A61" s="4" t="s">
        <v>17</v>
      </c>
      <c r="B61" s="7">
        <v>64.95</v>
      </c>
      <c r="C61" s="6">
        <v>42242</v>
      </c>
      <c r="D61">
        <f>SUM(Table5[[#This Row],[Price]]/100)</f>
        <v>0.64950000000000008</v>
      </c>
    </row>
    <row r="62" spans="1:4" x14ac:dyDescent="0.25">
      <c r="C62" s="18"/>
      <c r="D62" s="19">
        <f>SUM(Table5[[#This Row],[Price]]/100)</f>
        <v>0</v>
      </c>
    </row>
    <row r="63" spans="1:4" x14ac:dyDescent="0.25">
      <c r="A63" s="4" t="s">
        <v>18</v>
      </c>
      <c r="B63" s="7">
        <v>63.267000000000003</v>
      </c>
      <c r="C63" s="6">
        <v>42242</v>
      </c>
      <c r="D63">
        <f>SUM(Table5[[#This Row],[Price]]/100)</f>
        <v>0.63267000000000007</v>
      </c>
    </row>
    <row r="64" spans="1:4" x14ac:dyDescent="0.25">
      <c r="A64" s="4" t="s">
        <v>20</v>
      </c>
      <c r="B64" s="7">
        <v>59.316000000000003</v>
      </c>
      <c r="C64" s="6">
        <v>42242</v>
      </c>
      <c r="D64">
        <f>SUM(Table5[[#This Row],[Price]]/100)</f>
        <v>0.59316000000000002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>
      <selection activeCell="D9" sqref="D9"/>
    </sheetView>
  </sheetViews>
  <sheetFormatPr defaultColWidth="11" defaultRowHeight="15.75" x14ac:dyDescent="0.25"/>
  <cols>
    <col min="1" max="1" width="17.875" customWidth="1"/>
    <col min="2" max="2" width="13.375" style="3" customWidth="1"/>
  </cols>
  <sheetData>
    <row r="1" spans="1:25" ht="22.5" x14ac:dyDescent="0.3">
      <c r="A1" s="9" t="s">
        <v>7</v>
      </c>
      <c r="J1" t="e">
        <f xml:space="preserve"> B3:B1000 / 1000</f>
        <v>#VALUE!</v>
      </c>
    </row>
    <row r="2" spans="1:25" x14ac:dyDescent="0.25">
      <c r="A2" t="s">
        <v>2</v>
      </c>
      <c r="B2" s="3" t="s">
        <v>3</v>
      </c>
      <c r="C2" t="s">
        <v>4</v>
      </c>
      <c r="D2" t="s">
        <v>12</v>
      </c>
      <c r="Y2">
        <v>100</v>
      </c>
    </row>
    <row r="3" spans="1:25" x14ac:dyDescent="0.25">
      <c r="A3" t="s">
        <v>8</v>
      </c>
      <c r="B3" s="3">
        <v>243.81</v>
      </c>
      <c r="C3" s="2">
        <v>42136</v>
      </c>
      <c r="D3" s="14">
        <f t="shared" ref="D3:D9" si="0">B3/100</f>
        <v>2.4380999999999999</v>
      </c>
    </row>
    <row r="4" spans="1:25" x14ac:dyDescent="0.25">
      <c r="A4" s="4" t="s">
        <v>30</v>
      </c>
      <c r="B4" s="7">
        <v>194</v>
      </c>
      <c r="C4" s="6">
        <v>41934</v>
      </c>
      <c r="D4" s="14">
        <f t="shared" si="0"/>
        <v>1.94</v>
      </c>
    </row>
    <row r="5" spans="1:25" x14ac:dyDescent="0.25">
      <c r="A5" s="4" t="s">
        <v>30</v>
      </c>
      <c r="B5" s="7">
        <v>194.4</v>
      </c>
      <c r="C5" s="6">
        <v>41849</v>
      </c>
      <c r="D5" s="14">
        <f t="shared" si="0"/>
        <v>1.944</v>
      </c>
    </row>
    <row r="6" spans="1:25" x14ac:dyDescent="0.25">
      <c r="A6" s="4" t="s">
        <v>39</v>
      </c>
      <c r="B6" s="7">
        <v>175</v>
      </c>
      <c r="C6" s="6">
        <v>41738</v>
      </c>
      <c r="D6" s="14">
        <f t="shared" si="0"/>
        <v>1.75</v>
      </c>
    </row>
    <row r="7" spans="1:25" x14ac:dyDescent="0.25">
      <c r="A7" s="4" t="s">
        <v>39</v>
      </c>
      <c r="B7" s="7">
        <v>175</v>
      </c>
      <c r="C7" s="6">
        <v>41710</v>
      </c>
      <c r="D7" s="14">
        <f t="shared" si="0"/>
        <v>1.75</v>
      </c>
    </row>
    <row r="8" spans="1:25" x14ac:dyDescent="0.25">
      <c r="A8" s="4" t="s">
        <v>30</v>
      </c>
      <c r="B8" s="7">
        <v>194.4</v>
      </c>
      <c r="C8" s="6">
        <v>41655</v>
      </c>
      <c r="D8" s="14">
        <f t="shared" si="0"/>
        <v>1.944</v>
      </c>
    </row>
    <row r="9" spans="1:25" x14ac:dyDescent="0.25">
      <c r="A9" s="4" t="s">
        <v>30</v>
      </c>
      <c r="B9" s="7">
        <v>194.4</v>
      </c>
      <c r="C9" s="6">
        <v>42242</v>
      </c>
      <c r="D9" s="14">
        <f t="shared" ref="D9" si="1">B9/100</f>
        <v>1.944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28" sqref="C28"/>
    </sheetView>
  </sheetViews>
  <sheetFormatPr defaultColWidth="11" defaultRowHeight="15.75" x14ac:dyDescent="0.25"/>
  <cols>
    <col min="1" max="1" width="22.625" customWidth="1"/>
    <col min="2" max="2" width="21.625" style="3" customWidth="1"/>
    <col min="4" max="4" width="13" customWidth="1"/>
  </cols>
  <sheetData>
    <row r="1" spans="1:4" ht="22.5" x14ac:dyDescent="0.3">
      <c r="A1" s="9" t="s">
        <v>1</v>
      </c>
    </row>
    <row r="2" spans="1:4" x14ac:dyDescent="0.25">
      <c r="A2" t="s">
        <v>2</v>
      </c>
      <c r="B2" s="3" t="s">
        <v>44</v>
      </c>
      <c r="C2" t="s">
        <v>4</v>
      </c>
      <c r="D2" t="s">
        <v>43</v>
      </c>
    </row>
    <row r="3" spans="1:4" x14ac:dyDescent="0.25">
      <c r="A3" t="s">
        <v>9</v>
      </c>
      <c r="B3" s="3">
        <v>35.07</v>
      </c>
      <c r="C3" s="2">
        <v>42136</v>
      </c>
      <c r="D3" s="17">
        <f>SUM(Table3[[#This Row],[Price: Cents]]/100)</f>
        <v>0.35070000000000001</v>
      </c>
    </row>
    <row r="4" spans="1:4" x14ac:dyDescent="0.25">
      <c r="A4" s="4" t="s">
        <v>10</v>
      </c>
      <c r="B4" s="7">
        <v>21.462</v>
      </c>
      <c r="C4" s="6">
        <v>42136</v>
      </c>
      <c r="D4" s="17">
        <f>SUM(Table3[[#This Row],[Price: Cents]]/100)</f>
        <v>0.21462000000000001</v>
      </c>
    </row>
    <row r="5" spans="1:4" x14ac:dyDescent="0.25">
      <c r="A5" s="4" t="s">
        <v>21</v>
      </c>
      <c r="B5" s="7">
        <v>11.16</v>
      </c>
      <c r="C5" s="6">
        <v>42136</v>
      </c>
      <c r="D5" s="17">
        <f>SUM(Table3[[#This Row],[Price: Cents]]/100)</f>
        <v>0.1116</v>
      </c>
    </row>
    <row r="6" spans="1:4" x14ac:dyDescent="0.25">
      <c r="A6" s="4" t="s">
        <v>21</v>
      </c>
      <c r="B6" s="7">
        <v>11.16</v>
      </c>
      <c r="C6" s="6">
        <v>42102</v>
      </c>
      <c r="D6" s="17">
        <f>SUM(Table3[[#This Row],[Price: Cents]]/100)</f>
        <v>0.1116</v>
      </c>
    </row>
    <row r="7" spans="1:4" x14ac:dyDescent="0.25">
      <c r="A7" s="4" t="s">
        <v>26</v>
      </c>
      <c r="B7" s="7">
        <v>15.263400000000001</v>
      </c>
      <c r="C7" s="6">
        <v>42054</v>
      </c>
      <c r="D7" s="17">
        <f>SUM(Table3[[#This Row],[Price: Cents]]/100)</f>
        <v>0.15263400000000002</v>
      </c>
    </row>
    <row r="8" spans="1:4" x14ac:dyDescent="0.25">
      <c r="A8" s="4" t="s">
        <v>21</v>
      </c>
      <c r="B8" s="7">
        <v>11.16</v>
      </c>
      <c r="C8" s="6">
        <v>42054</v>
      </c>
      <c r="D8" s="17">
        <f>SUM(Table3[[#This Row],[Price: Cents]]/100)</f>
        <v>0.1116</v>
      </c>
    </row>
    <row r="9" spans="1:4" x14ac:dyDescent="0.25">
      <c r="A9" s="4" t="s">
        <v>21</v>
      </c>
      <c r="B9" s="7">
        <v>18.600000000000001</v>
      </c>
      <c r="C9" s="6">
        <v>41977</v>
      </c>
      <c r="D9" s="17">
        <f>SUM(Table3[[#This Row],[Price: Cents]]/100)</f>
        <v>0.18600000000000003</v>
      </c>
    </row>
    <row r="10" spans="1:4" x14ac:dyDescent="0.25">
      <c r="A10" s="4" t="s">
        <v>10</v>
      </c>
      <c r="B10" s="7">
        <v>21.462</v>
      </c>
      <c r="C10" s="6">
        <v>41934</v>
      </c>
      <c r="D10" s="17">
        <f>SUM(Table3[[#This Row],[Price: Cents]]/100)</f>
        <v>0.21462000000000001</v>
      </c>
    </row>
    <row r="11" spans="1:4" x14ac:dyDescent="0.25">
      <c r="A11" s="4" t="s">
        <v>9</v>
      </c>
      <c r="B11" s="7">
        <v>35.07</v>
      </c>
      <c r="C11" s="6">
        <v>41919</v>
      </c>
      <c r="D11" s="17">
        <f>SUM(Table3[[#This Row],[Price: Cents]]/100)</f>
        <v>0.35070000000000001</v>
      </c>
    </row>
    <row r="12" spans="1:4" x14ac:dyDescent="0.25">
      <c r="A12" s="4" t="s">
        <v>21</v>
      </c>
      <c r="B12" s="7">
        <v>11.16</v>
      </c>
      <c r="C12" s="6">
        <v>41885</v>
      </c>
      <c r="D12" s="17">
        <f>SUM(Table3[[#This Row],[Price: Cents]]/100)</f>
        <v>0.1116</v>
      </c>
    </row>
    <row r="13" spans="1:4" x14ac:dyDescent="0.25">
      <c r="A13" s="4" t="s">
        <v>10</v>
      </c>
      <c r="B13" s="7">
        <v>21.462</v>
      </c>
      <c r="C13" s="6">
        <v>41849</v>
      </c>
      <c r="D13" s="17">
        <f>SUM(Table3[[#This Row],[Price: Cents]]/100)</f>
        <v>0.21462000000000001</v>
      </c>
    </row>
    <row r="14" spans="1:4" x14ac:dyDescent="0.25">
      <c r="A14" s="4" t="s">
        <v>21</v>
      </c>
      <c r="B14" s="7">
        <v>11.16</v>
      </c>
      <c r="C14" s="6">
        <v>41738</v>
      </c>
      <c r="D14" s="17">
        <f>SUM(Table3[[#This Row],[Price: Cents]]/100)</f>
        <v>0.1116</v>
      </c>
    </row>
    <row r="15" spans="1:4" x14ac:dyDescent="0.25">
      <c r="A15" s="4" t="s">
        <v>10</v>
      </c>
      <c r="B15" s="7">
        <v>21.462</v>
      </c>
      <c r="C15" s="6">
        <v>41655</v>
      </c>
      <c r="D15" s="17">
        <f>SUM(Table3[[#This Row],[Price: Cents]]/100)</f>
        <v>0.21462000000000001</v>
      </c>
    </row>
    <row r="16" spans="1:4" x14ac:dyDescent="0.25">
      <c r="A16" s="4" t="s">
        <v>21</v>
      </c>
      <c r="B16" s="7">
        <v>11.16</v>
      </c>
      <c r="C16" s="6">
        <v>41655</v>
      </c>
      <c r="D16" s="17">
        <f>SUM(Table3[[#This Row],[Price: Cents]]/100)</f>
        <v>0.1116</v>
      </c>
    </row>
    <row r="17" spans="1:4" x14ac:dyDescent="0.25">
      <c r="A17" s="4" t="s">
        <v>10</v>
      </c>
      <c r="B17" s="7">
        <v>21.462</v>
      </c>
      <c r="C17" s="6">
        <v>42242</v>
      </c>
      <c r="D17" s="17">
        <f>SUM(Table3[[#This Row],[Price: Cents]]/100)</f>
        <v>0.21462000000000001</v>
      </c>
    </row>
    <row r="18" spans="1:4" x14ac:dyDescent="0.25">
      <c r="A18" s="4" t="s">
        <v>21</v>
      </c>
      <c r="B18" s="7">
        <v>11.16</v>
      </c>
      <c r="C18" s="6">
        <v>42242</v>
      </c>
      <c r="D18" s="17">
        <f>SUM(Table3[[#This Row],[Price: Cents]]/100)</f>
        <v>0.1116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3" sqref="D3"/>
    </sheetView>
  </sheetViews>
  <sheetFormatPr defaultColWidth="11" defaultRowHeight="15.75" x14ac:dyDescent="0.25"/>
  <cols>
    <col min="1" max="1" width="18.375" customWidth="1"/>
    <col min="2" max="2" width="13.875" style="1" customWidth="1"/>
  </cols>
  <sheetData>
    <row r="1" spans="1:4" ht="22.5" x14ac:dyDescent="0.3">
      <c r="A1" s="9" t="s">
        <v>0</v>
      </c>
    </row>
    <row r="2" spans="1:4" x14ac:dyDescent="0.25">
      <c r="A2" t="s">
        <v>2</v>
      </c>
      <c r="B2" s="1" t="s">
        <v>42</v>
      </c>
      <c r="C2" t="s">
        <v>4</v>
      </c>
      <c r="D2" t="s">
        <v>43</v>
      </c>
    </row>
    <row r="3" spans="1:4" x14ac:dyDescent="0.25">
      <c r="A3" t="s">
        <v>5</v>
      </c>
      <c r="B3" s="1">
        <v>24</v>
      </c>
      <c r="C3" s="2">
        <v>42242</v>
      </c>
      <c r="D3" s="16">
        <f>SUM(Table1[[#This Row],[Price:  Cents]]/100)</f>
        <v>0.24</v>
      </c>
    </row>
    <row r="4" spans="1:4" x14ac:dyDescent="0.25">
      <c r="A4" s="4" t="s">
        <v>11</v>
      </c>
      <c r="B4" s="5">
        <v>17</v>
      </c>
      <c r="C4" s="6">
        <v>42145</v>
      </c>
      <c r="D4" s="16">
        <f>SUM(Table1[[#This Row],[Price:  Cents]]/100)</f>
        <v>0.17</v>
      </c>
    </row>
    <row r="5" spans="1:4" x14ac:dyDescent="0.25">
      <c r="A5" s="4" t="s">
        <v>11</v>
      </c>
      <c r="B5" s="5">
        <v>13.88</v>
      </c>
      <c r="C5" s="6">
        <v>42143</v>
      </c>
      <c r="D5" s="16">
        <f>SUM(Table1[[#This Row],[Price:  Cents]]/100)</f>
        <v>0.13880000000000001</v>
      </c>
    </row>
    <row r="6" spans="1:4" x14ac:dyDescent="0.25">
      <c r="A6" t="s">
        <v>5</v>
      </c>
      <c r="B6" s="1">
        <v>9.6</v>
      </c>
      <c r="C6" s="2">
        <v>42136</v>
      </c>
      <c r="D6" s="16">
        <f>SUM(Table1[[#This Row],[Price:  Cents]]/100)</f>
        <v>9.6000000000000002E-2</v>
      </c>
    </row>
    <row r="7" spans="1:4" x14ac:dyDescent="0.25">
      <c r="A7" s="4" t="s">
        <v>6</v>
      </c>
      <c r="B7" s="5">
        <v>16.5</v>
      </c>
      <c r="C7" s="6">
        <v>42136</v>
      </c>
      <c r="D7" s="16">
        <f>SUM(Table1[[#This Row],[Price:  Cents]]/100)</f>
        <v>0.16500000000000001</v>
      </c>
    </row>
    <row r="8" spans="1:4" x14ac:dyDescent="0.25">
      <c r="A8" s="4" t="s">
        <v>5</v>
      </c>
      <c r="B8" s="5">
        <v>9.6</v>
      </c>
      <c r="C8" s="6">
        <v>42102</v>
      </c>
      <c r="D8" s="16">
        <f>SUM(Table1[[#This Row],[Price:  Cents]]/100)</f>
        <v>9.6000000000000002E-2</v>
      </c>
    </row>
    <row r="9" spans="1:4" x14ac:dyDescent="0.25">
      <c r="A9" s="4" t="s">
        <v>5</v>
      </c>
      <c r="B9" s="5">
        <v>9.6</v>
      </c>
      <c r="C9" s="6">
        <v>42054</v>
      </c>
      <c r="D9" s="16">
        <f>SUM(Table1[[#This Row],[Price:  Cents]]/100)</f>
        <v>9.6000000000000002E-2</v>
      </c>
    </row>
    <row r="10" spans="1:4" x14ac:dyDescent="0.25">
      <c r="A10" s="4" t="s">
        <v>11</v>
      </c>
      <c r="B10" s="5">
        <v>17</v>
      </c>
      <c r="C10" s="6">
        <v>41934</v>
      </c>
      <c r="D10" s="16">
        <f>SUM(Table1[[#This Row],[Price:  Cents]]/100)</f>
        <v>0.17</v>
      </c>
    </row>
    <row r="11" spans="1:4" x14ac:dyDescent="0.25">
      <c r="A11" s="8" t="s">
        <v>5</v>
      </c>
      <c r="B11" s="5">
        <v>9.6</v>
      </c>
      <c r="C11" s="6">
        <v>41885</v>
      </c>
      <c r="D11" s="16">
        <f>SUM(Table1[[#This Row],[Price:  Cents]]/100)</f>
        <v>9.6000000000000002E-2</v>
      </c>
    </row>
    <row r="12" spans="1:4" x14ac:dyDescent="0.25">
      <c r="A12" s="4" t="s">
        <v>11</v>
      </c>
      <c r="B12" s="5">
        <v>17</v>
      </c>
      <c r="C12" s="6">
        <v>41866</v>
      </c>
      <c r="D12" s="16">
        <f>SUM(Table1[[#This Row],[Price:  Cents]]/100)</f>
        <v>0.17</v>
      </c>
    </row>
    <row r="13" spans="1:4" x14ac:dyDescent="0.25">
      <c r="A13" s="4" t="s">
        <v>5</v>
      </c>
      <c r="B13" s="5">
        <v>9.6</v>
      </c>
      <c r="C13" s="6">
        <v>41738</v>
      </c>
      <c r="D13" s="16">
        <f>SUM(Table1[[#This Row],[Price:  Cents]]/100)</f>
        <v>9.6000000000000002E-2</v>
      </c>
    </row>
    <row r="14" spans="1:4" x14ac:dyDescent="0.25">
      <c r="A14" s="4" t="s">
        <v>5</v>
      </c>
      <c r="B14" s="5">
        <v>24</v>
      </c>
      <c r="C14" s="6">
        <v>41738</v>
      </c>
      <c r="D14" s="16">
        <f>SUM(Table1[[#This Row],[Price:  Cents]]/100)</f>
        <v>0.24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8" sqref="B18"/>
    </sheetView>
  </sheetViews>
  <sheetFormatPr defaultColWidth="11" defaultRowHeight="15.75" x14ac:dyDescent="0.25"/>
  <cols>
    <col min="1" max="1" width="22" customWidth="1"/>
    <col min="2" max="2" width="17" style="3" customWidth="1"/>
  </cols>
  <sheetData>
    <row r="1" spans="1:4" ht="22.5" x14ac:dyDescent="0.3">
      <c r="A1" s="10" t="s">
        <v>41</v>
      </c>
    </row>
    <row r="2" spans="1:4" x14ac:dyDescent="0.25">
      <c r="A2" t="s">
        <v>2</v>
      </c>
      <c r="B2" s="3" t="s">
        <v>12</v>
      </c>
      <c r="C2" t="s">
        <v>4</v>
      </c>
      <c r="D2" t="s">
        <v>43</v>
      </c>
    </row>
    <row r="3" spans="1:4" x14ac:dyDescent="0.25">
      <c r="A3" s="4" t="s">
        <v>11</v>
      </c>
      <c r="B3" s="7">
        <v>175</v>
      </c>
      <c r="C3" s="6">
        <v>42211</v>
      </c>
      <c r="D3" s="16">
        <f>SUM(Table4[[#This Row],[Price ($)]]/100)</f>
        <v>1.75</v>
      </c>
    </row>
    <row r="4" spans="1:4" x14ac:dyDescent="0.25">
      <c r="A4" t="s">
        <v>6</v>
      </c>
      <c r="B4" s="3">
        <v>175</v>
      </c>
      <c r="C4" s="2">
        <v>42136</v>
      </c>
      <c r="D4" s="16">
        <f>SUM(Table4[[#This Row],[Price ($)]]/100)</f>
        <v>1.75</v>
      </c>
    </row>
    <row r="5" spans="1:4" x14ac:dyDescent="0.25">
      <c r="A5" s="4" t="s">
        <v>11</v>
      </c>
      <c r="B5" s="7">
        <v>175</v>
      </c>
      <c r="C5" s="6">
        <v>42136</v>
      </c>
      <c r="D5" s="16">
        <f>SUM(Table4[[#This Row],[Price ($)]]/100)</f>
        <v>1.75</v>
      </c>
    </row>
    <row r="6" spans="1:4" x14ac:dyDescent="0.25">
      <c r="A6" s="4" t="s">
        <v>5</v>
      </c>
      <c r="B6" s="7">
        <v>175</v>
      </c>
      <c r="C6" s="6">
        <v>42136</v>
      </c>
      <c r="D6" s="16">
        <f>SUM(Table4[[#This Row],[Price ($)]]/100)</f>
        <v>1.75</v>
      </c>
    </row>
    <row r="7" spans="1:4" x14ac:dyDescent="0.25">
      <c r="A7" s="4" t="s">
        <v>5</v>
      </c>
      <c r="B7" s="7">
        <v>175</v>
      </c>
      <c r="C7" s="6">
        <v>42102</v>
      </c>
      <c r="D7" s="16">
        <f>SUM(Table4[[#This Row],[Price ($)]]/100)</f>
        <v>1.75</v>
      </c>
    </row>
    <row r="8" spans="1:4" x14ac:dyDescent="0.25">
      <c r="A8" s="4" t="s">
        <v>5</v>
      </c>
      <c r="B8" s="7">
        <v>175</v>
      </c>
      <c r="C8" s="6">
        <v>42054</v>
      </c>
      <c r="D8" s="16">
        <f>SUM(Table4[[#This Row],[Price ($)]]/100)</f>
        <v>1.75</v>
      </c>
    </row>
    <row r="9" spans="1:4" x14ac:dyDescent="0.25">
      <c r="A9" s="4" t="s">
        <v>5</v>
      </c>
      <c r="B9" s="7">
        <v>175</v>
      </c>
      <c r="C9" s="6">
        <v>41977</v>
      </c>
      <c r="D9" s="16">
        <f>SUM(Table4[[#This Row],[Price ($)]]/100)</f>
        <v>1.75</v>
      </c>
    </row>
    <row r="10" spans="1:4" x14ac:dyDescent="0.25">
      <c r="A10" s="4" t="s">
        <v>11</v>
      </c>
      <c r="B10" s="7">
        <v>175</v>
      </c>
      <c r="C10" s="6">
        <v>41934</v>
      </c>
      <c r="D10" s="16">
        <f>SUM(Table4[[#This Row],[Price ($)]]/100)</f>
        <v>1.75</v>
      </c>
    </row>
    <row r="11" spans="1:4" x14ac:dyDescent="0.25">
      <c r="A11" s="4" t="s">
        <v>6</v>
      </c>
      <c r="B11" s="7">
        <v>175</v>
      </c>
      <c r="C11" s="6">
        <v>41920</v>
      </c>
      <c r="D11" s="16">
        <f>SUM(Table4[[#This Row],[Price ($)]]/100)</f>
        <v>1.75</v>
      </c>
    </row>
    <row r="12" spans="1:4" x14ac:dyDescent="0.25">
      <c r="A12" s="4" t="s">
        <v>5</v>
      </c>
      <c r="B12" s="7">
        <v>175</v>
      </c>
      <c r="C12" s="6">
        <v>41885</v>
      </c>
      <c r="D12" s="16">
        <f>SUM(Table4[[#This Row],[Price ($)]]/100)</f>
        <v>1.75</v>
      </c>
    </row>
    <row r="13" spans="1:4" x14ac:dyDescent="0.25">
      <c r="A13" s="4" t="s">
        <v>11</v>
      </c>
      <c r="B13" s="7">
        <v>175</v>
      </c>
      <c r="C13" s="6">
        <v>41849</v>
      </c>
      <c r="D13" s="16">
        <f>SUM(Table4[[#This Row],[Price ($)]]/100)</f>
        <v>1.75</v>
      </c>
    </row>
    <row r="14" spans="1:4" x14ac:dyDescent="0.25">
      <c r="A14" s="4" t="s">
        <v>5</v>
      </c>
      <c r="B14" s="7">
        <v>175</v>
      </c>
      <c r="C14" s="6">
        <v>41738</v>
      </c>
      <c r="D14" s="16">
        <f>SUM(Table4[[#This Row],[Price ($)]]/100)</f>
        <v>1.75</v>
      </c>
    </row>
    <row r="15" spans="1:4" x14ac:dyDescent="0.25">
      <c r="A15" s="4" t="s">
        <v>11</v>
      </c>
      <c r="B15" s="7">
        <v>175</v>
      </c>
      <c r="C15" s="6">
        <v>42242</v>
      </c>
      <c r="D15" s="16">
        <f>SUM(Table4[[#This Row],[Price ($)]]/100)</f>
        <v>1.75</v>
      </c>
    </row>
    <row r="16" spans="1:4" x14ac:dyDescent="0.25">
      <c r="A16" s="4" t="s">
        <v>5</v>
      </c>
      <c r="B16" s="7">
        <v>175</v>
      </c>
      <c r="C16" s="6">
        <v>42242</v>
      </c>
      <c r="D16" s="16">
        <f>SUM(Table4[[#This Row],[Price ($)]]/100)</f>
        <v>1.75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H45" sqref="H45"/>
    </sheetView>
  </sheetViews>
  <sheetFormatPr defaultColWidth="11" defaultRowHeight="15.75" x14ac:dyDescent="0.25"/>
  <cols>
    <col min="1" max="1" width="23.625" customWidth="1"/>
    <col min="2" max="2" width="15.625" style="3" customWidth="1"/>
    <col min="4" max="4" width="13.5" customWidth="1"/>
  </cols>
  <sheetData>
    <row r="1" spans="1:4" ht="25.5" x14ac:dyDescent="0.35">
      <c r="A1" s="12" t="s">
        <v>22</v>
      </c>
    </row>
    <row r="2" spans="1:4" x14ac:dyDescent="0.25">
      <c r="A2" t="s">
        <v>2</v>
      </c>
      <c r="B2" s="3" t="s">
        <v>46</v>
      </c>
      <c r="C2" t="s">
        <v>4</v>
      </c>
      <c r="D2" t="s">
        <v>47</v>
      </c>
    </row>
    <row r="3" spans="1:4" x14ac:dyDescent="0.25">
      <c r="A3" t="s">
        <v>24</v>
      </c>
      <c r="B3" s="3">
        <v>195</v>
      </c>
      <c r="C3" s="2">
        <v>42136</v>
      </c>
      <c r="D3" s="15">
        <f>SUM(Table7[[#This Row],[Price/Cents]]/100)</f>
        <v>1.95</v>
      </c>
    </row>
    <row r="4" spans="1:4" x14ac:dyDescent="0.25">
      <c r="A4" s="4" t="s">
        <v>38</v>
      </c>
      <c r="B4" s="7">
        <v>250</v>
      </c>
      <c r="C4" s="6">
        <v>42136</v>
      </c>
      <c r="D4" s="15">
        <f>SUM(Table7[[#This Row],[Price/Cents]]/100)</f>
        <v>2.5</v>
      </c>
    </row>
    <row r="5" spans="1:4" x14ac:dyDescent="0.25">
      <c r="A5" s="4" t="s">
        <v>24</v>
      </c>
      <c r="B5" s="7">
        <v>195</v>
      </c>
      <c r="C5" s="6">
        <v>42102</v>
      </c>
      <c r="D5" s="15">
        <f>SUM(Table7[[#This Row],[Price/Cents]]/100)</f>
        <v>1.95</v>
      </c>
    </row>
    <row r="6" spans="1:4" x14ac:dyDescent="0.25">
      <c r="A6" s="4" t="s">
        <v>38</v>
      </c>
      <c r="B6" s="7">
        <v>250</v>
      </c>
      <c r="C6" s="6">
        <v>42066</v>
      </c>
      <c r="D6" s="15">
        <f>SUM(Table7[[#This Row],[Price/Cents]]/100)</f>
        <v>2.5</v>
      </c>
    </row>
    <row r="7" spans="1:4" x14ac:dyDescent="0.25">
      <c r="A7" s="4" t="s">
        <v>38</v>
      </c>
      <c r="B7" s="7">
        <v>250</v>
      </c>
      <c r="C7" s="6">
        <v>42054</v>
      </c>
      <c r="D7" s="15">
        <f>SUM(Table7[[#This Row],[Price/Cents]]/100)</f>
        <v>2.5</v>
      </c>
    </row>
    <row r="8" spans="1:4" x14ac:dyDescent="0.25">
      <c r="A8" s="4" t="s">
        <v>38</v>
      </c>
      <c r="B8" s="7">
        <v>250</v>
      </c>
      <c r="C8" s="6">
        <v>41977</v>
      </c>
      <c r="D8" s="15">
        <f>SUM(Table7[[#This Row],[Price/Cents]]/100)</f>
        <v>2.5</v>
      </c>
    </row>
    <row r="9" spans="1:4" x14ac:dyDescent="0.25">
      <c r="A9" s="4" t="s">
        <v>24</v>
      </c>
      <c r="B9" s="7">
        <v>195</v>
      </c>
      <c r="C9" s="6">
        <v>41977</v>
      </c>
      <c r="D9" s="15">
        <f>SUM(Table7[[#This Row],[Price/Cents]]/100)</f>
        <v>1.95</v>
      </c>
    </row>
    <row r="10" spans="1:4" x14ac:dyDescent="0.25">
      <c r="A10" s="4" t="s">
        <v>24</v>
      </c>
      <c r="B10" s="7">
        <v>195</v>
      </c>
      <c r="C10" s="6">
        <v>41885</v>
      </c>
      <c r="D10" s="15">
        <f>SUM(Table7[[#This Row],[Price/Cents]]/100)</f>
        <v>1.95</v>
      </c>
    </row>
    <row r="11" spans="1:4" x14ac:dyDescent="0.25">
      <c r="A11" s="4" t="s">
        <v>38</v>
      </c>
      <c r="B11" s="7">
        <v>250</v>
      </c>
      <c r="C11" s="6">
        <v>41885</v>
      </c>
      <c r="D11" s="15">
        <f>SUM(Table7[[#This Row],[Price/Cents]]/100)</f>
        <v>2.5</v>
      </c>
    </row>
    <row r="12" spans="1:4" x14ac:dyDescent="0.25">
      <c r="A12" s="4" t="s">
        <v>38</v>
      </c>
      <c r="B12" s="7">
        <v>250</v>
      </c>
      <c r="C12" s="6">
        <v>41738</v>
      </c>
      <c r="D12" s="15">
        <f>SUM(Table7[[#This Row],[Price/Cents]]/100)</f>
        <v>2.5</v>
      </c>
    </row>
    <row r="13" spans="1:4" x14ac:dyDescent="0.25">
      <c r="A13" s="4" t="s">
        <v>24</v>
      </c>
      <c r="B13" s="7">
        <v>195</v>
      </c>
      <c r="C13" s="6">
        <v>41738</v>
      </c>
      <c r="D13" s="15">
        <f>SUM(Table7[[#This Row],[Price/Cents]]/100)</f>
        <v>1.95</v>
      </c>
    </row>
    <row r="14" spans="1:4" x14ac:dyDescent="0.25">
      <c r="A14" t="s">
        <v>24</v>
      </c>
      <c r="B14" s="3">
        <v>195</v>
      </c>
      <c r="C14" s="18">
        <v>42242</v>
      </c>
      <c r="D14" s="15">
        <f>SUM(Table7[[#This Row],[Price/Cents]]/100)</f>
        <v>1.95</v>
      </c>
    </row>
    <row r="15" spans="1:4" x14ac:dyDescent="0.25">
      <c r="A15" s="4" t="s">
        <v>57</v>
      </c>
      <c r="B15" s="7">
        <v>294.95</v>
      </c>
      <c r="C15" s="20">
        <v>42242</v>
      </c>
      <c r="D15" s="15">
        <f>SUM(Table7[[#This Row],[Price/Cents]]/100)</f>
        <v>2.9495</v>
      </c>
    </row>
    <row r="41" spans="6:6" x14ac:dyDescent="0.25">
      <c r="F41">
        <v>1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7" sqref="B7"/>
    </sheetView>
  </sheetViews>
  <sheetFormatPr defaultColWidth="11" defaultRowHeight="15.75" x14ac:dyDescent="0.25"/>
  <cols>
    <col min="1" max="1" width="14.625" customWidth="1"/>
    <col min="2" max="2" width="17" customWidth="1"/>
  </cols>
  <sheetData>
    <row r="1" spans="1:4" ht="25.5" x14ac:dyDescent="0.35">
      <c r="A1" s="11" t="s">
        <v>19</v>
      </c>
    </row>
    <row r="2" spans="1:4" x14ac:dyDescent="0.25">
      <c r="A2" t="s">
        <v>2</v>
      </c>
      <c r="B2" t="s">
        <v>3</v>
      </c>
      <c r="C2" t="s">
        <v>4</v>
      </c>
      <c r="D2" t="s">
        <v>43</v>
      </c>
    </row>
    <row r="3" spans="1:4" x14ac:dyDescent="0.25">
      <c r="A3" t="s">
        <v>20</v>
      </c>
      <c r="B3">
        <v>25.782</v>
      </c>
      <c r="C3" s="2">
        <v>42136</v>
      </c>
      <c r="D3">
        <f>SUM(Table6[Price]/100)</f>
        <v>0.25781999999999999</v>
      </c>
    </row>
    <row r="4" spans="1:4" x14ac:dyDescent="0.25">
      <c r="A4" t="s">
        <v>20</v>
      </c>
      <c r="B4">
        <v>25.782</v>
      </c>
      <c r="C4" s="2">
        <v>42242</v>
      </c>
      <c r="D4">
        <f>SUM(Table6[Price]/100)</f>
        <v>0.25781999999999999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ColWidth="11" defaultRowHeight="15.75" x14ac:dyDescent="0.25"/>
  <cols>
    <col min="1" max="1" width="15.5" customWidth="1"/>
    <col min="2" max="2" width="11" style="3" customWidth="1"/>
  </cols>
  <sheetData>
    <row r="1" spans="1:4" ht="22.5" x14ac:dyDescent="0.3">
      <c r="A1" s="9" t="s">
        <v>27</v>
      </c>
      <c r="B1" s="13"/>
    </row>
    <row r="2" spans="1:4" x14ac:dyDescent="0.25">
      <c r="A2" t="s">
        <v>2</v>
      </c>
      <c r="B2" s="3" t="s">
        <v>3</v>
      </c>
      <c r="C2" t="s">
        <v>4</v>
      </c>
      <c r="D2" t="s">
        <v>43</v>
      </c>
    </row>
    <row r="3" spans="1:4" x14ac:dyDescent="0.25">
      <c r="A3" t="s">
        <v>5</v>
      </c>
      <c r="B3" s="3">
        <v>9.6</v>
      </c>
      <c r="C3" s="2">
        <v>42054</v>
      </c>
      <c r="D3">
        <f>SUM(Table8[[#This Row],[Price]]/100)</f>
        <v>9.6000000000000002E-2</v>
      </c>
    </row>
    <row r="4" spans="1:4" x14ac:dyDescent="0.25">
      <c r="A4" s="4" t="s">
        <v>5</v>
      </c>
      <c r="B4" s="7">
        <v>16</v>
      </c>
      <c r="C4" s="6">
        <v>41885</v>
      </c>
      <c r="D4">
        <f>SUM(Table8[[#This Row],[Price]]/100)</f>
        <v>0.16</v>
      </c>
    </row>
    <row r="5" spans="1:4" x14ac:dyDescent="0.25">
      <c r="A5" s="4" t="s">
        <v>11</v>
      </c>
      <c r="B5" s="7">
        <v>23</v>
      </c>
      <c r="C5" s="6">
        <v>41849</v>
      </c>
      <c r="D5">
        <f>SUM(Table8[[#This Row],[Price]]/100)</f>
        <v>0.23</v>
      </c>
    </row>
    <row r="6" spans="1:4" x14ac:dyDescent="0.25">
      <c r="A6" s="8" t="s">
        <v>6</v>
      </c>
      <c r="B6" s="7">
        <v>16.8</v>
      </c>
      <c r="C6" s="6">
        <v>41746</v>
      </c>
      <c r="D6">
        <f>SUM(Table8[[#This Row],[Price]]/100)</f>
        <v>0.16800000000000001</v>
      </c>
    </row>
    <row r="7" spans="1:4" x14ac:dyDescent="0.25">
      <c r="A7" s="4"/>
      <c r="B7" s="7"/>
      <c r="C7" s="6"/>
      <c r="D7">
        <f>SUM(Table8[[#This Row],[Price]]/100)</f>
        <v>0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8" sqref="E18"/>
    </sheetView>
  </sheetViews>
  <sheetFormatPr defaultColWidth="11" defaultRowHeight="15.75" x14ac:dyDescent="0.25"/>
  <cols>
    <col min="1" max="1" width="22.375" customWidth="1"/>
    <col min="2" max="2" width="16.875" style="3" customWidth="1"/>
  </cols>
  <sheetData>
    <row r="1" spans="1:4" ht="25.5" x14ac:dyDescent="0.35">
      <c r="A1" s="12" t="s">
        <v>32</v>
      </c>
    </row>
    <row r="2" spans="1:4" x14ac:dyDescent="0.25">
      <c r="A2" t="s">
        <v>2</v>
      </c>
      <c r="B2" s="3" t="s">
        <v>3</v>
      </c>
      <c r="C2" t="s">
        <v>4</v>
      </c>
      <c r="D2" t="s">
        <v>43</v>
      </c>
    </row>
    <row r="3" spans="1:4" x14ac:dyDescent="0.25">
      <c r="A3" t="s">
        <v>21</v>
      </c>
      <c r="B3" s="3">
        <v>45.646000000000001</v>
      </c>
      <c r="C3" s="2">
        <v>41885</v>
      </c>
      <c r="D3">
        <f>SUM(Table9[[#This Row],[Price]]/100)</f>
        <v>0.45646000000000003</v>
      </c>
    </row>
    <row r="4" spans="1:4" x14ac:dyDescent="0.25">
      <c r="A4" s="4" t="s">
        <v>10</v>
      </c>
      <c r="B4" s="7">
        <v>72.5</v>
      </c>
      <c r="C4" s="6">
        <v>41849</v>
      </c>
      <c r="D4">
        <f>SUM(Table9[[#This Row],[Price]]/100)</f>
        <v>0.72499999999999998</v>
      </c>
    </row>
    <row r="5" spans="1:4" x14ac:dyDescent="0.25">
      <c r="A5" s="4" t="s">
        <v>9</v>
      </c>
      <c r="B5" s="7">
        <v>16.8</v>
      </c>
      <c r="C5" s="6">
        <v>41746</v>
      </c>
      <c r="D5">
        <f>SUM(Table9[[#This Row],[Price]]/100)</f>
        <v>0.16800000000000001</v>
      </c>
    </row>
    <row r="6" spans="1:4" x14ac:dyDescent="0.25">
      <c r="A6" s="4"/>
      <c r="B6" s="7"/>
      <c r="C6" s="6"/>
      <c r="D6">
        <f>SUM(Table9[[#This Row],[Price]]/100)</f>
        <v>0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A325 BNW</vt:lpstr>
      <vt:lpstr>TFLG Threaded Rods</vt:lpstr>
      <vt:lpstr>FHNG HEX NUTS </vt:lpstr>
      <vt:lpstr>Lockwashers</vt:lpstr>
      <vt:lpstr>Flat Washers</vt:lpstr>
      <vt:lpstr>U-BOLT for Pipes</vt:lpstr>
      <vt:lpstr>HEX CAP SCREW</vt:lpstr>
      <vt:lpstr>HighStrength Washers</vt:lpstr>
      <vt:lpstr>DH NUTS</vt:lpstr>
    </vt:vector>
  </TitlesOfParts>
  <Company>Franks Mac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Ali</dc:creator>
  <cp:lastModifiedBy>Windows User</cp:lastModifiedBy>
  <dcterms:created xsi:type="dcterms:W3CDTF">2015-07-17T12:34:39Z</dcterms:created>
  <dcterms:modified xsi:type="dcterms:W3CDTF">2015-08-25T20:06:02Z</dcterms:modified>
</cp:coreProperties>
</file>