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3860" tabRatio="500"/>
  </bookViews>
  <sheets>
    <sheet name="cs279_hw2_online_logs_computed." sheetId="1" r:id="rId1"/>
  </sheets>
  <externalReferences>
    <externalReference r:id="rId2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50" i="1" l="1"/>
  <c r="AI50" i="1"/>
  <c r="AG50" i="1"/>
  <c r="AF50" i="1"/>
  <c r="AD9" i="1"/>
  <c r="AC9" i="1"/>
  <c r="AB9" i="1"/>
  <c r="AA9" i="1"/>
  <c r="AC16" i="1"/>
  <c r="AB16" i="1"/>
  <c r="AA2" i="1"/>
  <c r="AC15" i="1"/>
  <c r="AB15" i="1"/>
  <c r="AD2" i="1"/>
  <c r="AC2" i="1"/>
  <c r="AB2" i="1"/>
  <c r="AG46" i="1"/>
  <c r="AH46" i="1"/>
  <c r="AI46" i="1"/>
  <c r="AF46" i="1"/>
  <c r="AG45" i="1"/>
  <c r="AH45" i="1"/>
  <c r="AI45" i="1"/>
  <c r="AF45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2" i="1"/>
  <c r="AF43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3" i="1"/>
  <c r="AF4" i="1"/>
  <c r="AF5" i="1"/>
  <c r="AF6" i="1"/>
  <c r="AF7" i="1"/>
  <c r="AF8" i="1"/>
  <c r="AF9" i="1"/>
  <c r="AF10" i="1"/>
  <c r="AF2" i="1"/>
  <c r="AC4" i="1"/>
  <c r="AD4" i="1"/>
  <c r="AB4" i="1"/>
  <c r="AA4" i="1"/>
</calcChain>
</file>

<file path=xl/sharedStrings.xml><?xml version="1.0" encoding="utf-8"?>
<sst xmlns="http://schemas.openxmlformats.org/spreadsheetml/2006/main" count="100" uniqueCount="98">
  <si>
    <t>_id</t>
  </si>
  <si>
    <t>value.CommandMaps.switch.misses</t>
  </si>
  <si>
    <t>value.CommandMaps.switch.totalClicks</t>
  </si>
  <si>
    <t>value.CommandMaps.switch.totalTime</t>
  </si>
  <si>
    <t>value.CommandMaps.switch.totalTrials</t>
  </si>
  <si>
    <t>value.CommandMaps.switch.average</t>
  </si>
  <si>
    <t>value.CommandMaps.switch.error</t>
  </si>
  <si>
    <t>value.Ribbons.switch.misses</t>
  </si>
  <si>
    <t>value.Ribbons.switch.totalClicks</t>
  </si>
  <si>
    <t>value.Ribbons.switch.totalTime</t>
  </si>
  <si>
    <t>value.Ribbons.switch.totalTrials</t>
  </si>
  <si>
    <t>value.Ribbons.switch.average</t>
  </si>
  <si>
    <t>value.Ribbons.switch.error</t>
  </si>
  <si>
    <t>value.CommandMaps.noSwitch.misses</t>
  </si>
  <si>
    <t>value.CommandMaps.noSwitch.totalClicks</t>
  </si>
  <si>
    <t>value.CommandMaps.noSwitch.totalTime</t>
  </si>
  <si>
    <t>value.CommandMaps.noSwitch.totalTrials</t>
  </si>
  <si>
    <t>value.CommandMaps.noSwitch.average</t>
  </si>
  <si>
    <t>value.CommandMaps.noSwitch.error</t>
  </si>
  <si>
    <t>value.Ribbons.noSwitch.misses</t>
  </si>
  <si>
    <t>value.Ribbons.noSwitch.totalClicks</t>
  </si>
  <si>
    <t>value.Ribbons.noSwitch.totalTime</t>
  </si>
  <si>
    <t>value.Ribbons.noSwitch.totalTrials</t>
  </si>
  <si>
    <t>value.Ribbons.noSwitch.error</t>
  </si>
  <si>
    <t>02c25856a519b597796cddb38dc8ab8c7cf8f642</t>
  </si>
  <si>
    <t>0d0683c06587897f759fc4bb8e386c3438597690</t>
  </si>
  <si>
    <t>1259ee1eba698c626e997b3e512ef66c65710e86</t>
  </si>
  <si>
    <t>12c89ba2751e8d5175fbd15ff1d25de018937b1f</t>
  </si>
  <si>
    <t>14d4e744e759584532be277cb63ed08131c69c03</t>
  </si>
  <si>
    <t>1c5f85f092bd061abb104f3d0b4b0ceb96371e87</t>
  </si>
  <si>
    <t>1f1a9f8a9fdfa2fbc296bcf099dd365f067ed312</t>
  </si>
  <si>
    <t>200dcaa03fd27eeed997148daf5872b2484e5199</t>
  </si>
  <si>
    <t>313e7ebed9d63bd12ecc4f92e819cfcfda7b3d45</t>
  </si>
  <si>
    <t>34c725a90e11ed7d7eb2a187692a3b0a27065b91</t>
  </si>
  <si>
    <t>378b3fa2d78b064feff86cff999ea4fd764543ae</t>
  </si>
  <si>
    <t>38a959689a0d162170471ceff742d546e4811db9</t>
  </si>
  <si>
    <t>3e79b30cb03b894f6c4578a8bfb8eb1d7b2c044e</t>
  </si>
  <si>
    <t>46b38f532b75c29c749bfd43020d41efa49c529c</t>
  </si>
  <si>
    <t>4aa5dc6ab22208cc21a5bbfa76b160cec112904e</t>
  </si>
  <si>
    <t>4e4bfc16d464a03aec0f79f0eff25e1d94dbee6c</t>
  </si>
  <si>
    <t>55420d7258e136efae34e39c3092028cbad8b90f</t>
  </si>
  <si>
    <t>5b85a8383cb0534c3a87acadb1b6da917bcee345</t>
  </si>
  <si>
    <t>5f3aec598bb3f34db4e700da9d5508e77c02b5b2</t>
  </si>
  <si>
    <t>64c3e6a9bd57b861f1d11d8484c6a4fe56a5347a</t>
  </si>
  <si>
    <t>6f7f06f8f49ecdafcdc79bbfd76e17ddba59ba3d</t>
  </si>
  <si>
    <t>721d45ce879482bd1ac3e93619d0be8d7d4bdba5</t>
  </si>
  <si>
    <t>760738b51e8e7c3678e1b835f713709ca678039c</t>
  </si>
  <si>
    <t>7943660ece3f0f1fa44c9e73c5a3e9bc4ac8c9f7</t>
  </si>
  <si>
    <t>839942b6d02b9409129e9f90b1561492e753b809</t>
  </si>
  <si>
    <t>8d8a51860ff2f3d030e3bd059b981c88b3d20511</t>
  </si>
  <si>
    <t>915540e2b93453f31afd7c65f9e73e1b75349ff5</t>
  </si>
  <si>
    <t>97456cd97738095a63bb3d0c0852c4c70d44e19c</t>
  </si>
  <si>
    <t>97ddb0db8d7a60e792a3aa496c7d06de40580cb3</t>
  </si>
  <si>
    <t>9a835187bbfe936d51f49546999b1ec4ad290b06</t>
  </si>
  <si>
    <t>9da36b05e41832b6acb219f0af5f5b569448c600</t>
  </si>
  <si>
    <t>a2a53917f590d1d3d050a26bf8d9c8eb5da740f0</t>
  </si>
  <si>
    <t>ad2d0dc3739917b0ee0300f5f668701ffcb13161</t>
  </si>
  <si>
    <t>bd92cfa918eab4e9a3f11b1996358ee80c2764b7</t>
  </si>
  <si>
    <t>be660b8caf81b97ff9d4bc84dda7c20a2ffa6b64</t>
  </si>
  <si>
    <t>cc6e25af07a912872e8bf00ab6e68fa2a1ed8d14</t>
  </si>
  <si>
    <t>cf3526631bb5945122ba662681db8caeb05b2698</t>
  </si>
  <si>
    <t>d2c68a35a69e4ef6c780b4c10e6da84995442c08</t>
  </si>
  <si>
    <t>d2f3ff16675899bf3a336f70c0397be4daf99607</t>
  </si>
  <si>
    <t>dd528652f8f80694cecddfe686a9af6650ce19a2</t>
  </si>
  <si>
    <t>ddb0dde53c9fb4ff2fad77e42bb4b0984f56cb7c</t>
  </si>
  <si>
    <t>e0fe2f5d4ae243c7ebcce266109bd7dc8c2b1ef1</t>
  </si>
  <si>
    <t>avtime_CM_diff</t>
  </si>
  <si>
    <t>avtime_CM_same</t>
  </si>
  <si>
    <t>avtime_Rib_diff</t>
  </si>
  <si>
    <t>avtime_Rib_same</t>
  </si>
  <si>
    <t>std errror:</t>
  </si>
  <si>
    <t>Same parent</t>
  </si>
  <si>
    <t>Different parent</t>
  </si>
  <si>
    <t>error_CM_same</t>
  </si>
  <si>
    <t>error_CM_diff</t>
  </si>
  <si>
    <t>error_Rib_same</t>
  </si>
  <si>
    <t>error_Rib_diff</t>
  </si>
  <si>
    <t>av:</t>
  </si>
  <si>
    <t>std error:</t>
  </si>
  <si>
    <t>p-val:</t>
  </si>
  <si>
    <t>Same parent(CMvsRib)</t>
  </si>
  <si>
    <t>Different parent(CMvsRib)</t>
  </si>
  <si>
    <t>tab switch (CMvsCM)</t>
  </si>
  <si>
    <t>tab switch (Rib vs Rib)</t>
  </si>
  <si>
    <t>However, CM and Ribbon with different parent are significantly different from each other (p-val: small number)</t>
  </si>
  <si>
    <t>* aligns with our offline results</t>
  </si>
  <si>
    <t>CM</t>
  </si>
  <si>
    <t>Rib</t>
  </si>
  <si>
    <t>Mean</t>
  </si>
  <si>
    <t>std</t>
  </si>
  <si>
    <t>*note: CM and Ribbon with same parent aren't too different from each other (p-val: 0.09)</t>
  </si>
  <si>
    <t>log p-val:</t>
  </si>
  <si>
    <t>CM same vs CM diff</t>
  </si>
  <si>
    <t>Rib same vs Rib diff</t>
  </si>
  <si>
    <t>* difference between CM and Ribbon with same parent is not significant (p-val: 0.8)</t>
  </si>
  <si>
    <t>* difference between CM and Ribbon with different parent is not significant (p-val:0.5)</t>
  </si>
  <si>
    <t>*difference between CM with same parent and different parent is significant (p-val:0.01)</t>
  </si>
  <si>
    <t>* difference between Rib with same parent and different parent is significant (small number)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</si>
</sst>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CommandMap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cs279_hw2_online_logs_computed.!$AC$4:$AD$4</c:f>
                <c:numCache>
                  <c:formatCode>General</c:formatCode>
                  <c:ptCount val="2"/>
                  <c:pt idx="0">
                    <c:v>0.0828361467307011</c:v>
                  </c:pt>
                  <c:pt idx="1">
                    <c:v>0.105028832486056</c:v>
                  </c:pt>
                </c:numCache>
              </c:numRef>
            </c:plus>
            <c:minus>
              <c:numRef>
                <c:f>cs279_hw2_online_logs_computed.!$AC$4:$AD$4</c:f>
                <c:numCache>
                  <c:formatCode>General</c:formatCode>
                  <c:ptCount val="2"/>
                  <c:pt idx="0">
                    <c:v>0.0828361467307011</c:v>
                  </c:pt>
                  <c:pt idx="1">
                    <c:v>0.105028832486056</c:v>
                  </c:pt>
                </c:numCache>
              </c:numRef>
            </c:minus>
          </c:errBars>
          <c:cat>
            <c:strRef>
              <c:f>cs279_hw2_online_logs_computed.!$AA$6:$AB$6</c:f>
              <c:strCache>
                <c:ptCount val="2"/>
                <c:pt idx="0">
                  <c:v>Same parent</c:v>
                </c:pt>
                <c:pt idx="1">
                  <c:v>Different parent</c:v>
                </c:pt>
              </c:strCache>
            </c:strRef>
          </c:cat>
          <c:val>
            <c:numRef>
              <c:f>cs279_hw2_online_logs_computed.!$AA$2:$AB$2</c:f>
              <c:numCache>
                <c:formatCode>General</c:formatCode>
                <c:ptCount val="2"/>
                <c:pt idx="0">
                  <c:v>0.966010426879332</c:v>
                </c:pt>
                <c:pt idx="1">
                  <c:v>1.747184867482796</c:v>
                </c:pt>
              </c:numCache>
            </c:numRef>
          </c:val>
          <c:smooth val="0"/>
        </c:ser>
        <c:ser>
          <c:idx val="1"/>
          <c:order val="1"/>
          <c:tx>
            <c:v>Ribbon</c:v>
          </c:tx>
          <c:spPr>
            <a:ln>
              <a:solidFill>
                <a:schemeClr val="accent2">
                  <a:lumMod val="75000"/>
                </a:schemeClr>
              </a:solidFill>
              <a:prstDash val="sysDash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cs279_hw2_online_logs_computed.!$AA$4:$AB$4</c:f>
                <c:numCache>
                  <c:formatCode>General</c:formatCode>
                  <c:ptCount val="2"/>
                  <c:pt idx="0">
                    <c:v>0.0591661987327653</c:v>
                  </c:pt>
                  <c:pt idx="1">
                    <c:v>0.0687334968619456</c:v>
                  </c:pt>
                </c:numCache>
              </c:numRef>
            </c:plus>
            <c:minus>
              <c:numRef>
                <c:f>cs279_hw2_online_logs_computed.!$AA$4:$AB$4</c:f>
                <c:numCache>
                  <c:formatCode>General</c:formatCode>
                  <c:ptCount val="2"/>
                  <c:pt idx="0">
                    <c:v>0.0591661987327653</c:v>
                  </c:pt>
                  <c:pt idx="1">
                    <c:v>0.0687334968619456</c:v>
                  </c:pt>
                </c:numCache>
              </c:numRef>
            </c:minus>
          </c:errBars>
          <c:cat>
            <c:strRef>
              <c:f>cs279_hw2_online_logs_computed.!$AA$6:$AB$6</c:f>
              <c:strCache>
                <c:ptCount val="2"/>
                <c:pt idx="0">
                  <c:v>Same parent</c:v>
                </c:pt>
                <c:pt idx="1">
                  <c:v>Different parent</c:v>
                </c:pt>
              </c:strCache>
            </c:strRef>
          </c:cat>
          <c:val>
            <c:numRef>
              <c:f>cs279_hw2_online_logs_computed.!$AC$2:$AD$2</c:f>
              <c:numCache>
                <c:formatCode>General</c:formatCode>
                <c:ptCount val="2"/>
                <c:pt idx="0">
                  <c:v>1.093874746931928</c:v>
                </c:pt>
                <c:pt idx="1">
                  <c:v>2.882437287109401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660216"/>
        <c:axId val="-2133947272"/>
      </c:lineChart>
      <c:catAx>
        <c:axId val="-2132660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Parent</a:t>
                </a:r>
                <a:r>
                  <a:rPr lang="en-US" baseline="0"/>
                  <a:t> switching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-2133947272"/>
        <c:crosses val="autoZero"/>
        <c:auto val="1"/>
        <c:lblAlgn val="ctr"/>
        <c:lblOffset val="100"/>
        <c:noMultiLvlLbl val="0"/>
      </c:catAx>
      <c:valAx>
        <c:axId val="-2133947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</a:t>
                </a:r>
                <a:r>
                  <a:rPr lang="en-US" baseline="0"/>
                  <a:t> selection time (seconds)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2660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Ribbon</c:v>
          </c:tx>
          <c:spPr>
            <a:solidFill>
              <a:schemeClr val="accent2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cs279_hw2_online_logs_computed.!$AH$46:$AI$46</c:f>
                <c:numCache>
                  <c:formatCode>General</c:formatCode>
                  <c:ptCount val="2"/>
                  <c:pt idx="0">
                    <c:v>0.00395798839184393</c:v>
                  </c:pt>
                  <c:pt idx="1">
                    <c:v>0.0104214172627838</c:v>
                  </c:pt>
                </c:numCache>
              </c:numRef>
            </c:plus>
            <c:minus>
              <c:numRef>
                <c:f>cs279_hw2_online_logs_computed.!$AH$46:$AI$46</c:f>
                <c:numCache>
                  <c:formatCode>General</c:formatCode>
                  <c:ptCount val="2"/>
                  <c:pt idx="0">
                    <c:v>0.00395798839184393</c:v>
                  </c:pt>
                  <c:pt idx="1">
                    <c:v>0.0104214172627838</c:v>
                  </c:pt>
                </c:numCache>
              </c:numRef>
            </c:minus>
          </c:errBars>
          <c:cat>
            <c:strRef>
              <c:f>cs279_hw2_online_logs_computed.!$AA$6:$AB$6</c:f>
              <c:strCache>
                <c:ptCount val="2"/>
                <c:pt idx="0">
                  <c:v>Same parent</c:v>
                </c:pt>
                <c:pt idx="1">
                  <c:v>Different parent</c:v>
                </c:pt>
              </c:strCache>
            </c:strRef>
          </c:cat>
          <c:val>
            <c:numRef>
              <c:f>cs279_hw2_online_logs_computed.!$AH$45:$AI$45</c:f>
              <c:numCache>
                <c:formatCode>General</c:formatCode>
                <c:ptCount val="2"/>
                <c:pt idx="0">
                  <c:v>0.0105101404336079</c:v>
                </c:pt>
                <c:pt idx="1">
                  <c:v>0.0482607660676956</c:v>
                </c:pt>
              </c:numCache>
            </c:numRef>
          </c:val>
        </c:ser>
        <c:ser>
          <c:idx val="0"/>
          <c:order val="1"/>
          <c:tx>
            <c:v>CommandMap</c:v>
          </c:tx>
          <c:spPr>
            <a:solidFill>
              <a:schemeClr val="accent3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cs279_hw2_online_logs_computed.!$AF$46:$AG$46</c:f>
                <c:numCache>
                  <c:formatCode>General</c:formatCode>
                  <c:ptCount val="2"/>
                  <c:pt idx="0">
                    <c:v>0.00405694363077645</c:v>
                  </c:pt>
                  <c:pt idx="1">
                    <c:v>0.0192639616639859</c:v>
                  </c:pt>
                </c:numCache>
              </c:numRef>
            </c:plus>
            <c:minus>
              <c:numRef>
                <c:f>cs279_hw2_online_logs_computed.!$AF$46:$AG$46</c:f>
                <c:numCache>
                  <c:formatCode>General</c:formatCode>
                  <c:ptCount val="2"/>
                  <c:pt idx="0">
                    <c:v>0.00405694363077645</c:v>
                  </c:pt>
                  <c:pt idx="1">
                    <c:v>0.0192639616639859</c:v>
                  </c:pt>
                </c:numCache>
              </c:numRef>
            </c:minus>
          </c:errBars>
          <c:cat>
            <c:strRef>
              <c:f>cs279_hw2_online_logs_computed.!$AA$6:$AB$6</c:f>
              <c:strCache>
                <c:ptCount val="2"/>
                <c:pt idx="0">
                  <c:v>Same parent</c:v>
                </c:pt>
                <c:pt idx="1">
                  <c:v>Different parent</c:v>
                </c:pt>
              </c:strCache>
            </c:strRef>
          </c:cat>
          <c:val>
            <c:numRef>
              <c:f>cs279_hw2_online_logs_computed.!$AF$45:$AG$45</c:f>
              <c:numCache>
                <c:formatCode>General</c:formatCode>
                <c:ptCount val="2"/>
                <c:pt idx="0">
                  <c:v>0.0118159175884058</c:v>
                </c:pt>
                <c:pt idx="1">
                  <c:v>0.0587160142623583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1019944"/>
        <c:axId val="-2131161112"/>
      </c:barChart>
      <c:catAx>
        <c:axId val="-2131019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Parent</a:t>
                </a:r>
                <a:r>
                  <a:rPr lang="en-US" baseline="0"/>
                  <a:t> switching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-2131161112"/>
        <c:crosses val="autoZero"/>
        <c:auto val="1"/>
        <c:lblAlgn val="ctr"/>
        <c:lblOffset val="100"/>
        <c:noMultiLvlLbl val="0"/>
      </c:catAx>
      <c:valAx>
        <c:axId val="-2131161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</a:t>
                </a:r>
                <a:r>
                  <a:rPr lang="en-US" baseline="0"/>
                  <a:t> error rate (proportion)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1019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622300</xdr:colOff>
      <xdr:row>2</xdr:row>
      <xdr:rowOff>63500</xdr:rowOff>
    </xdr:from>
    <xdr:to>
      <xdr:col>46</xdr:col>
      <xdr:colOff>306832</xdr:colOff>
      <xdr:row>20</xdr:row>
      <xdr:rowOff>26924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584200</xdr:colOff>
      <xdr:row>22</xdr:row>
      <xdr:rowOff>127000</xdr:rowOff>
    </xdr:from>
    <xdr:to>
      <xdr:col>47</xdr:col>
      <xdr:colOff>156464</xdr:colOff>
      <xdr:row>40</xdr:row>
      <xdr:rowOff>81280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279_hw2_logs_wt_wnot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s279_hw2_logs_wt.csv"/>
    </sheetNames>
    <sheetDataSet>
      <sheetData sheetId="0">
        <row r="13">
          <cell r="X13">
            <v>1.1627906976744186E-3</v>
          </cell>
          <cell r="Y13">
            <v>1.4452959950025246E-2</v>
          </cell>
          <cell r="Z13">
            <v>3.2689144736842103E-3</v>
          </cell>
          <cell r="AA13">
            <v>2.0434896893230227E-2</v>
          </cell>
        </row>
        <row r="14">
          <cell r="Q14">
            <v>0.70660845370737047</v>
          </cell>
          <cell r="R14">
            <v>1.5583847617726287</v>
          </cell>
          <cell r="S14">
            <v>0.79051040731829358</v>
          </cell>
          <cell r="T14">
            <v>2.5887928429711815</v>
          </cell>
        </row>
        <row r="15">
          <cell r="Q15">
            <v>2.5118015186474271E-2</v>
          </cell>
          <cell r="R15">
            <v>6.2263628054506151E-2</v>
          </cell>
          <cell r="S15">
            <v>9.310839445453159E-2</v>
          </cell>
          <cell r="T15">
            <v>0.15258245877792151</v>
          </cell>
          <cell r="X15">
            <v>1.1627906976744186E-3</v>
          </cell>
          <cell r="Y15">
            <v>4.5910328869688847E-3</v>
          </cell>
          <cell r="Z15">
            <v>2.2304506323603357E-3</v>
          </cell>
          <cell r="AA15">
            <v>6.4661712854464162E-3</v>
          </cell>
        </row>
        <row r="16">
          <cell r="Q16" t="str">
            <v>Same parent(CMvsRib)</v>
          </cell>
          <cell r="R16" t="str">
            <v>Different parent(CMvsRib)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5"/>
  <sheetViews>
    <sheetView tabSelected="1" topLeftCell="Y1" workbookViewId="0">
      <selection activeCell="Z17" sqref="Z17"/>
    </sheetView>
  </sheetViews>
  <sheetFormatPr baseColWidth="10" defaultRowHeight="15" x14ac:dyDescent="0"/>
  <cols>
    <col min="2" max="2" width="38.5" customWidth="1"/>
    <col min="3" max="3" width="47.5" customWidth="1"/>
    <col min="4" max="4" width="37.83203125" customWidth="1"/>
    <col min="5" max="5" width="36.83203125" customWidth="1"/>
    <col min="6" max="6" width="38.33203125" customWidth="1"/>
    <col min="7" max="7" width="32.6640625" customWidth="1"/>
    <col min="8" max="8" width="33.5" customWidth="1"/>
    <col min="9" max="9" width="31.5" customWidth="1"/>
    <col min="10" max="10" width="30" customWidth="1"/>
    <col min="12" max="12" width="34" customWidth="1"/>
    <col min="14" max="14" width="30.33203125" customWidth="1"/>
    <col min="15" max="15" width="39.33203125" customWidth="1"/>
    <col min="16" max="16" width="44.5" customWidth="1"/>
    <col min="18" max="18" width="38" customWidth="1"/>
    <col min="19" max="19" width="35.83203125" customWidth="1"/>
    <col min="20" max="20" width="34.33203125" customWidth="1"/>
    <col min="21" max="21" width="43" customWidth="1"/>
    <col min="22" max="22" width="48.1640625" customWidth="1"/>
    <col min="23" max="23" width="33.1640625" customWidth="1"/>
    <col min="24" max="24" width="30" customWidth="1"/>
    <col min="25" max="25" width="34.5" customWidth="1"/>
    <col min="27" max="27" width="14.6640625" customWidth="1"/>
    <col min="28" max="28" width="13.6640625" customWidth="1"/>
    <col min="29" max="29" width="18.5" customWidth="1"/>
    <col min="30" max="30" width="12.1640625" bestFit="1" customWidth="1"/>
    <col min="32" max="32" width="16.33203125" customWidth="1"/>
    <col min="34" max="34" width="18" customWidth="1"/>
    <col min="35" max="35" width="16.33203125" customWidth="1"/>
  </cols>
  <sheetData>
    <row r="1" spans="1: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Y1" t="s">
        <v>23</v>
      </c>
      <c r="AA1" t="s">
        <v>67</v>
      </c>
      <c r="AB1" t="s">
        <v>66</v>
      </c>
      <c r="AC1" t="s">
        <v>69</v>
      </c>
      <c r="AD1" t="s">
        <v>68</v>
      </c>
      <c r="AF1" t="s">
        <v>73</v>
      </c>
      <c r="AG1" t="s">
        <v>74</v>
      </c>
      <c r="AH1" t="s">
        <v>75</v>
      </c>
      <c r="AI1" t="s">
        <v>76</v>
      </c>
    </row>
    <row r="2" spans="1:35">
      <c r="A2" t="s">
        <v>24</v>
      </c>
      <c r="B2">
        <v>1</v>
      </c>
      <c r="C2">
        <v>59</v>
      </c>
      <c r="D2">
        <v>81592</v>
      </c>
      <c r="E2">
        <v>58</v>
      </c>
      <c r="F2">
        <v>1406.7586206896499</v>
      </c>
      <c r="G2">
        <v>1.6949152542372801E-2</v>
      </c>
      <c r="H2">
        <v>2</v>
      </c>
      <c r="I2">
        <v>110</v>
      </c>
      <c r="J2">
        <v>125928</v>
      </c>
      <c r="K2">
        <v>54</v>
      </c>
      <c r="L2">
        <v>2332</v>
      </c>
      <c r="M2">
        <v>1.8181818181818101E-2</v>
      </c>
      <c r="N2">
        <v>0</v>
      </c>
      <c r="O2">
        <v>32</v>
      </c>
      <c r="P2">
        <v>22938</v>
      </c>
      <c r="Q2">
        <v>32</v>
      </c>
      <c r="R2">
        <v>716.8125</v>
      </c>
      <c r="S2">
        <v>0</v>
      </c>
      <c r="T2">
        <v>2</v>
      </c>
      <c r="U2">
        <v>38</v>
      </c>
      <c r="V2">
        <v>24477</v>
      </c>
      <c r="W2">
        <v>36</v>
      </c>
      <c r="X2">
        <v>679.91666666666595</v>
      </c>
      <c r="Y2">
        <v>5.2631578947368397E-2</v>
      </c>
      <c r="AA2">
        <f>AVERAGE(R2:R43)/1000</f>
        <v>0.96601042687933203</v>
      </c>
      <c r="AB2">
        <f>AVERAGE(F2:F43)/1000</f>
        <v>1.7471848674827963</v>
      </c>
      <c r="AC2">
        <f>AVERAGE(X2:X43)/1000</f>
        <v>1.0938747469319283</v>
      </c>
      <c r="AD2">
        <f>AVERAGE(L2:L43)/1000</f>
        <v>2.8824372871094015</v>
      </c>
      <c r="AF2">
        <f>N2/O2</f>
        <v>0</v>
      </c>
      <c r="AG2">
        <f>B2/C2</f>
        <v>1.6949152542372881E-2</v>
      </c>
      <c r="AH2">
        <f>T2/U2</f>
        <v>5.2631578947368418E-2</v>
      </c>
      <c r="AI2">
        <f>H2/I2</f>
        <v>1.8181818181818181E-2</v>
      </c>
    </row>
    <row r="3" spans="1:35">
      <c r="A3" t="s">
        <v>25</v>
      </c>
      <c r="B3">
        <v>4</v>
      </c>
      <c r="C3">
        <v>60</v>
      </c>
      <c r="D3">
        <v>79906</v>
      </c>
      <c r="E3">
        <v>56</v>
      </c>
      <c r="F3">
        <v>1426.8928571428501</v>
      </c>
      <c r="G3">
        <v>6.6666666666666596E-2</v>
      </c>
      <c r="H3">
        <v>2</v>
      </c>
      <c r="I3">
        <v>117</v>
      </c>
      <c r="J3">
        <v>120455</v>
      </c>
      <c r="K3">
        <v>56</v>
      </c>
      <c r="L3">
        <v>2150.9821428571399</v>
      </c>
      <c r="M3">
        <v>1.7094017094017099E-2</v>
      </c>
      <c r="N3">
        <v>1</v>
      </c>
      <c r="O3">
        <v>35</v>
      </c>
      <c r="P3">
        <v>31903</v>
      </c>
      <c r="Q3">
        <v>34</v>
      </c>
      <c r="R3">
        <v>938.32352941176396</v>
      </c>
      <c r="S3">
        <v>2.8571428571428501E-2</v>
      </c>
      <c r="T3">
        <v>0</v>
      </c>
      <c r="U3">
        <v>34</v>
      </c>
      <c r="V3">
        <v>22994</v>
      </c>
      <c r="W3">
        <v>34</v>
      </c>
      <c r="X3">
        <v>676.29411764705799</v>
      </c>
      <c r="Y3">
        <v>0</v>
      </c>
      <c r="AF3">
        <f t="shared" ref="AF3:AF43" si="0">N3/O3</f>
        <v>2.8571428571428571E-2</v>
      </c>
      <c r="AG3">
        <f t="shared" ref="AG3:AG43" si="1">B3/C3</f>
        <v>6.6666666666666666E-2</v>
      </c>
      <c r="AH3">
        <f t="shared" ref="AH3:AH43" si="2">T3/U3</f>
        <v>0</v>
      </c>
      <c r="AI3">
        <f t="shared" ref="AI3:AI43" si="3">H3/I3</f>
        <v>1.7094017094017096E-2</v>
      </c>
    </row>
    <row r="4" spans="1:35">
      <c r="A4" t="s">
        <v>26</v>
      </c>
      <c r="B4">
        <v>2</v>
      </c>
      <c r="C4">
        <v>57</v>
      </c>
      <c r="D4">
        <v>95997</v>
      </c>
      <c r="E4">
        <v>55</v>
      </c>
      <c r="F4">
        <v>1745.4</v>
      </c>
      <c r="G4">
        <v>3.5087719298245598E-2</v>
      </c>
      <c r="H4">
        <v>3</v>
      </c>
      <c r="I4">
        <v>130</v>
      </c>
      <c r="J4">
        <v>194585</v>
      </c>
      <c r="K4">
        <v>60</v>
      </c>
      <c r="L4">
        <v>3243.0833333333298</v>
      </c>
      <c r="M4">
        <v>2.3076923076922998E-2</v>
      </c>
      <c r="N4">
        <v>0</v>
      </c>
      <c r="O4">
        <v>35</v>
      </c>
      <c r="P4">
        <v>23729</v>
      </c>
      <c r="Q4">
        <v>35</v>
      </c>
      <c r="R4">
        <v>677.97142857142796</v>
      </c>
      <c r="S4">
        <v>0</v>
      </c>
      <c r="T4">
        <v>1</v>
      </c>
      <c r="U4">
        <v>31</v>
      </c>
      <c r="V4">
        <v>28306</v>
      </c>
      <c r="W4">
        <v>30</v>
      </c>
      <c r="X4">
        <v>943.53333333333296</v>
      </c>
      <c r="Y4">
        <v>3.2258064516128997E-2</v>
      </c>
      <c r="Z4" t="s">
        <v>70</v>
      </c>
      <c r="AA4">
        <f>STDEV(R2:R43)/1000/SQRT(42)</f>
        <v>5.9166198732765289E-2</v>
      </c>
      <c r="AB4">
        <f>STDEV(F2:F43)/1000/SQRT(42)</f>
        <v>6.8733496861945576E-2</v>
      </c>
      <c r="AC4">
        <f>STDEV(X2:X43)/1000/SQRT(42)</f>
        <v>8.2836146730701166E-2</v>
      </c>
      <c r="AD4">
        <f>STDEV(L2:L43)/1000/SQRT(42)</f>
        <v>0.10502883248605591</v>
      </c>
      <c r="AF4">
        <f t="shared" si="0"/>
        <v>0</v>
      </c>
      <c r="AG4">
        <f t="shared" si="1"/>
        <v>3.5087719298245612E-2</v>
      </c>
      <c r="AH4">
        <f t="shared" si="2"/>
        <v>3.2258064516129031E-2</v>
      </c>
      <c r="AI4">
        <f t="shared" si="3"/>
        <v>2.3076923076923078E-2</v>
      </c>
    </row>
    <row r="5" spans="1:35">
      <c r="A5" t="s">
        <v>27</v>
      </c>
      <c r="B5">
        <v>2</v>
      </c>
      <c r="C5">
        <v>62</v>
      </c>
      <c r="D5">
        <v>104735</v>
      </c>
      <c r="E5">
        <v>60</v>
      </c>
      <c r="F5">
        <v>1745.5833333333301</v>
      </c>
      <c r="G5">
        <v>3.2258064516128997E-2</v>
      </c>
      <c r="H5">
        <v>8</v>
      </c>
      <c r="I5">
        <v>126</v>
      </c>
      <c r="J5">
        <v>181657</v>
      </c>
      <c r="K5">
        <v>58</v>
      </c>
      <c r="L5">
        <v>3132.0172413793098</v>
      </c>
      <c r="M5">
        <v>6.3492063492063405E-2</v>
      </c>
      <c r="N5">
        <v>0</v>
      </c>
      <c r="O5">
        <v>30</v>
      </c>
      <c r="P5">
        <v>25085</v>
      </c>
      <c r="Q5">
        <v>30</v>
      </c>
      <c r="R5">
        <v>836.16666666666595</v>
      </c>
      <c r="S5">
        <v>0</v>
      </c>
      <c r="T5">
        <v>0</v>
      </c>
      <c r="U5">
        <v>32</v>
      </c>
      <c r="V5">
        <v>26030</v>
      </c>
      <c r="W5">
        <v>32</v>
      </c>
      <c r="X5">
        <v>813.4375</v>
      </c>
      <c r="Y5">
        <v>0</v>
      </c>
      <c r="AF5">
        <f t="shared" si="0"/>
        <v>0</v>
      </c>
      <c r="AG5">
        <f t="shared" si="1"/>
        <v>3.2258064516129031E-2</v>
      </c>
      <c r="AH5">
        <f t="shared" si="2"/>
        <v>0</v>
      </c>
      <c r="AI5">
        <f t="shared" si="3"/>
        <v>6.3492063492063489E-2</v>
      </c>
    </row>
    <row r="6" spans="1:35">
      <c r="A6" t="s">
        <v>28</v>
      </c>
      <c r="B6">
        <v>1</v>
      </c>
      <c r="C6">
        <v>63</v>
      </c>
      <c r="D6">
        <v>119452</v>
      </c>
      <c r="E6">
        <v>62</v>
      </c>
      <c r="F6">
        <v>1926.6451612903199</v>
      </c>
      <c r="G6">
        <v>1.5873015873015799E-2</v>
      </c>
      <c r="H6">
        <v>3</v>
      </c>
      <c r="I6">
        <v>134</v>
      </c>
      <c r="J6">
        <v>155681</v>
      </c>
      <c r="K6">
        <v>63</v>
      </c>
      <c r="L6">
        <v>2471.12698412698</v>
      </c>
      <c r="M6">
        <v>2.2388059701492501E-2</v>
      </c>
      <c r="N6">
        <v>2</v>
      </c>
      <c r="O6">
        <v>30</v>
      </c>
      <c r="P6">
        <v>31086</v>
      </c>
      <c r="Q6">
        <v>28</v>
      </c>
      <c r="R6">
        <v>1110.2142857142801</v>
      </c>
      <c r="S6">
        <v>6.6666666666666596E-2</v>
      </c>
      <c r="T6">
        <v>0</v>
      </c>
      <c r="U6">
        <v>27</v>
      </c>
      <c r="V6">
        <v>41816</v>
      </c>
      <c r="W6">
        <v>27</v>
      </c>
      <c r="X6">
        <v>1548.74074074074</v>
      </c>
      <c r="Y6">
        <v>0</v>
      </c>
      <c r="AA6" t="s">
        <v>71</v>
      </c>
      <c r="AB6" t="s">
        <v>72</v>
      </c>
      <c r="AF6">
        <f t="shared" si="0"/>
        <v>6.6666666666666666E-2</v>
      </c>
      <c r="AG6">
        <f t="shared" si="1"/>
        <v>1.5873015873015872E-2</v>
      </c>
      <c r="AH6">
        <f t="shared" si="2"/>
        <v>0</v>
      </c>
      <c r="AI6">
        <f t="shared" si="3"/>
        <v>2.2388059701492536E-2</v>
      </c>
    </row>
    <row r="7" spans="1:35">
      <c r="A7" t="s">
        <v>29</v>
      </c>
      <c r="B7">
        <v>1</v>
      </c>
      <c r="C7">
        <v>52</v>
      </c>
      <c r="D7">
        <v>83522</v>
      </c>
      <c r="E7">
        <v>51</v>
      </c>
      <c r="F7">
        <v>1637.6862745097999</v>
      </c>
      <c r="G7">
        <v>1.9230769230769201E-2</v>
      </c>
      <c r="H7">
        <v>0</v>
      </c>
      <c r="I7">
        <v>104</v>
      </c>
      <c r="J7">
        <v>147173</v>
      </c>
      <c r="K7">
        <v>51</v>
      </c>
      <c r="L7">
        <v>2885.74509803921</v>
      </c>
      <c r="M7">
        <v>0</v>
      </c>
      <c r="N7">
        <v>0</v>
      </c>
      <c r="O7">
        <v>39</v>
      </c>
      <c r="P7">
        <v>42009</v>
      </c>
      <c r="Q7">
        <v>39</v>
      </c>
      <c r="R7">
        <v>1077.15384615384</v>
      </c>
      <c r="S7">
        <v>0</v>
      </c>
      <c r="T7">
        <v>0</v>
      </c>
      <c r="U7">
        <v>39</v>
      </c>
      <c r="V7">
        <v>48355</v>
      </c>
      <c r="W7">
        <v>39</v>
      </c>
      <c r="X7">
        <v>1239.8717948717899</v>
      </c>
      <c r="Y7">
        <v>0</v>
      </c>
      <c r="AF7">
        <f t="shared" si="0"/>
        <v>0</v>
      </c>
      <c r="AG7">
        <f t="shared" si="1"/>
        <v>1.9230769230769232E-2</v>
      </c>
      <c r="AH7">
        <f t="shared" si="2"/>
        <v>0</v>
      </c>
      <c r="AI7">
        <f t="shared" si="3"/>
        <v>0</v>
      </c>
    </row>
    <row r="8" spans="1:35">
      <c r="A8" t="s">
        <v>30</v>
      </c>
      <c r="B8">
        <v>1</v>
      </c>
      <c r="C8">
        <v>57</v>
      </c>
      <c r="D8">
        <v>94565</v>
      </c>
      <c r="E8">
        <v>56</v>
      </c>
      <c r="F8">
        <v>1688.6607142857099</v>
      </c>
      <c r="G8">
        <v>1.7543859649122799E-2</v>
      </c>
      <c r="H8">
        <v>13</v>
      </c>
      <c r="I8">
        <v>120</v>
      </c>
      <c r="J8">
        <v>162042</v>
      </c>
      <c r="K8">
        <v>53</v>
      </c>
      <c r="L8">
        <v>3057.39622641509</v>
      </c>
      <c r="M8">
        <v>0.108333333333333</v>
      </c>
      <c r="N8">
        <v>0</v>
      </c>
      <c r="O8">
        <v>34</v>
      </c>
      <c r="P8">
        <v>23405</v>
      </c>
      <c r="Q8">
        <v>34</v>
      </c>
      <c r="R8">
        <v>688.38235294117601</v>
      </c>
      <c r="S8">
        <v>0</v>
      </c>
      <c r="T8">
        <v>0</v>
      </c>
      <c r="U8">
        <v>37</v>
      </c>
      <c r="V8">
        <v>65779</v>
      </c>
      <c r="W8">
        <v>37</v>
      </c>
      <c r="X8">
        <v>1777.8108108108099</v>
      </c>
      <c r="Y8">
        <v>0</v>
      </c>
      <c r="AA8" t="s">
        <v>80</v>
      </c>
      <c r="AB8" t="s">
        <v>81</v>
      </c>
      <c r="AC8" t="s">
        <v>82</v>
      </c>
      <c r="AD8" t="s">
        <v>83</v>
      </c>
      <c r="AF8">
        <f t="shared" si="0"/>
        <v>0</v>
      </c>
      <c r="AG8">
        <f t="shared" si="1"/>
        <v>1.7543859649122806E-2</v>
      </c>
      <c r="AH8">
        <f t="shared" si="2"/>
        <v>0</v>
      </c>
      <c r="AI8">
        <f t="shared" si="3"/>
        <v>0.10833333333333334</v>
      </c>
    </row>
    <row r="9" spans="1:35">
      <c r="A9" t="s">
        <v>31</v>
      </c>
      <c r="B9">
        <v>22</v>
      </c>
      <c r="C9">
        <v>82</v>
      </c>
      <c r="D9">
        <v>200645</v>
      </c>
      <c r="E9">
        <v>60</v>
      </c>
      <c r="F9">
        <v>3344.0833333333298</v>
      </c>
      <c r="G9">
        <v>0.26829268292682901</v>
      </c>
      <c r="H9">
        <v>9</v>
      </c>
      <c r="I9">
        <v>129</v>
      </c>
      <c r="J9">
        <v>261975</v>
      </c>
      <c r="K9">
        <v>57</v>
      </c>
      <c r="L9">
        <v>4596.0526315789402</v>
      </c>
      <c r="M9">
        <v>6.9767441860465101E-2</v>
      </c>
      <c r="N9">
        <v>0</v>
      </c>
      <c r="O9">
        <v>30</v>
      </c>
      <c r="P9">
        <v>46657</v>
      </c>
      <c r="Q9">
        <v>30</v>
      </c>
      <c r="R9">
        <v>1555.2333333333299</v>
      </c>
      <c r="S9">
        <v>0</v>
      </c>
      <c r="T9">
        <v>0</v>
      </c>
      <c r="U9">
        <v>33</v>
      </c>
      <c r="V9">
        <v>86786</v>
      </c>
      <c r="W9">
        <v>33</v>
      </c>
      <c r="X9">
        <v>2629.8787878787798</v>
      </c>
      <c r="Y9">
        <v>0</v>
      </c>
      <c r="Z9" t="s">
        <v>91</v>
      </c>
      <c r="AA9">
        <f>TTEST(LOG(R2:R43),LOG(X2:X43),2,1)</f>
        <v>9.3132233257746791E-2</v>
      </c>
      <c r="AB9">
        <f>TTEST(LOG(F2:F43),LOG(L2:L43),2,1)</f>
        <v>3.5621049770722496E-22</v>
      </c>
      <c r="AC9">
        <f>TTEST(LOG(R2:R43),LOG(F2:F43),2,1)</f>
        <v>2.6614659742740205E-15</v>
      </c>
      <c r="AD9">
        <f>TTEST(LOG(X2:X43),LOG(L2:L43),2,1)</f>
        <v>2.5538204819251006E-21</v>
      </c>
      <c r="AF9">
        <f t="shared" si="0"/>
        <v>0</v>
      </c>
      <c r="AG9">
        <f t="shared" si="1"/>
        <v>0.26829268292682928</v>
      </c>
      <c r="AH9">
        <f t="shared" si="2"/>
        <v>0</v>
      </c>
      <c r="AI9">
        <f t="shared" si="3"/>
        <v>6.9767441860465115E-2</v>
      </c>
    </row>
    <row r="10" spans="1:35">
      <c r="A10" t="s">
        <v>32</v>
      </c>
      <c r="B10">
        <v>1</v>
      </c>
      <c r="C10">
        <v>57</v>
      </c>
      <c r="D10">
        <v>124275</v>
      </c>
      <c r="E10">
        <v>56</v>
      </c>
      <c r="F10">
        <v>2219.1964285714198</v>
      </c>
      <c r="G10">
        <v>1.7543859649122799E-2</v>
      </c>
      <c r="H10">
        <v>0</v>
      </c>
      <c r="I10">
        <v>105</v>
      </c>
      <c r="J10">
        <v>181634</v>
      </c>
      <c r="K10">
        <v>51</v>
      </c>
      <c r="L10">
        <v>3561.4509803921501</v>
      </c>
      <c r="M10">
        <v>0</v>
      </c>
      <c r="N10">
        <v>0</v>
      </c>
      <c r="O10">
        <v>34</v>
      </c>
      <c r="P10">
        <v>43047</v>
      </c>
      <c r="Q10">
        <v>34</v>
      </c>
      <c r="R10">
        <v>1266.0882352941101</v>
      </c>
      <c r="S10">
        <v>0</v>
      </c>
      <c r="T10">
        <v>0</v>
      </c>
      <c r="U10">
        <v>39</v>
      </c>
      <c r="V10">
        <v>64211</v>
      </c>
      <c r="W10">
        <v>39</v>
      </c>
      <c r="X10">
        <v>1646.43589743589</v>
      </c>
      <c r="Y10">
        <v>0</v>
      </c>
      <c r="AA10" t="s">
        <v>90</v>
      </c>
      <c r="AF10">
        <f t="shared" si="0"/>
        <v>0</v>
      </c>
      <c r="AG10">
        <f t="shared" si="1"/>
        <v>1.7543859649122806E-2</v>
      </c>
      <c r="AH10">
        <f t="shared" si="2"/>
        <v>0</v>
      </c>
      <c r="AI10">
        <f t="shared" si="3"/>
        <v>0</v>
      </c>
    </row>
    <row r="11" spans="1:35">
      <c r="A11" t="s">
        <v>33</v>
      </c>
      <c r="B11">
        <v>1</v>
      </c>
      <c r="C11">
        <v>51</v>
      </c>
      <c r="D11">
        <v>77101</v>
      </c>
      <c r="E11">
        <v>50</v>
      </c>
      <c r="F11">
        <v>1542.02</v>
      </c>
      <c r="G11">
        <v>1.9607843137254902E-2</v>
      </c>
      <c r="H11">
        <v>2</v>
      </c>
      <c r="I11">
        <v>99</v>
      </c>
      <c r="J11">
        <v>116802</v>
      </c>
      <c r="K11">
        <v>48</v>
      </c>
      <c r="L11">
        <v>2433.375</v>
      </c>
      <c r="M11">
        <v>2.02020202020202E-2</v>
      </c>
      <c r="N11">
        <v>0</v>
      </c>
      <c r="O11">
        <v>40</v>
      </c>
      <c r="P11">
        <v>29649</v>
      </c>
      <c r="Q11">
        <v>40</v>
      </c>
      <c r="R11">
        <v>741.22500000000002</v>
      </c>
      <c r="S11">
        <v>0</v>
      </c>
      <c r="T11">
        <v>0</v>
      </c>
      <c r="U11">
        <v>42</v>
      </c>
      <c r="V11">
        <v>24349</v>
      </c>
      <c r="W11">
        <v>42</v>
      </c>
      <c r="X11">
        <v>579.73809523809496</v>
      </c>
      <c r="Y11">
        <v>0</v>
      </c>
      <c r="AA11" t="s">
        <v>84</v>
      </c>
      <c r="AF11">
        <f t="shared" si="0"/>
        <v>0</v>
      </c>
      <c r="AG11">
        <f t="shared" si="1"/>
        <v>1.9607843137254902E-2</v>
      </c>
      <c r="AH11">
        <f t="shared" si="2"/>
        <v>0</v>
      </c>
      <c r="AI11">
        <f t="shared" si="3"/>
        <v>2.0202020202020204E-2</v>
      </c>
    </row>
    <row r="12" spans="1:35">
      <c r="A12" t="s">
        <v>34</v>
      </c>
      <c r="B12">
        <v>3</v>
      </c>
      <c r="C12">
        <v>60</v>
      </c>
      <c r="D12">
        <v>146123</v>
      </c>
      <c r="E12">
        <v>57</v>
      </c>
      <c r="F12">
        <v>2563.5614035087701</v>
      </c>
      <c r="G12">
        <v>0.05</v>
      </c>
      <c r="H12">
        <v>2</v>
      </c>
      <c r="I12">
        <v>97</v>
      </c>
      <c r="J12">
        <v>149075</v>
      </c>
      <c r="K12">
        <v>47</v>
      </c>
      <c r="L12">
        <v>3171.80851063829</v>
      </c>
      <c r="M12">
        <v>2.06185567010309E-2</v>
      </c>
      <c r="N12">
        <v>0</v>
      </c>
      <c r="O12">
        <v>33</v>
      </c>
      <c r="P12">
        <v>31816</v>
      </c>
      <c r="Q12">
        <v>33</v>
      </c>
      <c r="R12">
        <v>964.12121212121201</v>
      </c>
      <c r="S12">
        <v>0</v>
      </c>
      <c r="T12">
        <v>0</v>
      </c>
      <c r="U12">
        <v>43</v>
      </c>
      <c r="V12">
        <v>70552</v>
      </c>
      <c r="W12">
        <v>43</v>
      </c>
      <c r="X12">
        <v>1640.7441860465101</v>
      </c>
      <c r="Y12">
        <v>0</v>
      </c>
      <c r="AA12" t="s">
        <v>85</v>
      </c>
      <c r="AF12">
        <f t="shared" si="0"/>
        <v>0</v>
      </c>
      <c r="AG12">
        <f t="shared" si="1"/>
        <v>0.05</v>
      </c>
      <c r="AH12">
        <f t="shared" si="2"/>
        <v>0</v>
      </c>
      <c r="AI12">
        <f t="shared" si="3"/>
        <v>2.0618556701030927E-2</v>
      </c>
    </row>
    <row r="13" spans="1:35">
      <c r="A13" t="s">
        <v>35</v>
      </c>
      <c r="B13">
        <v>5</v>
      </c>
      <c r="C13">
        <v>57</v>
      </c>
      <c r="D13">
        <v>72211</v>
      </c>
      <c r="E13">
        <v>52</v>
      </c>
      <c r="F13">
        <v>1388.6730769230701</v>
      </c>
      <c r="G13">
        <v>8.7719298245614002E-2</v>
      </c>
      <c r="H13">
        <v>0</v>
      </c>
      <c r="I13">
        <v>123</v>
      </c>
      <c r="J13">
        <v>122990</v>
      </c>
      <c r="K13">
        <v>58</v>
      </c>
      <c r="L13">
        <v>2120.5172413793098</v>
      </c>
      <c r="M13">
        <v>0</v>
      </c>
      <c r="N13">
        <v>1</v>
      </c>
      <c r="O13">
        <v>39</v>
      </c>
      <c r="P13">
        <v>24035</v>
      </c>
      <c r="Q13">
        <v>38</v>
      </c>
      <c r="R13">
        <v>632.5</v>
      </c>
      <c r="S13">
        <v>2.5641025641025599E-2</v>
      </c>
      <c r="T13">
        <v>0</v>
      </c>
      <c r="U13">
        <v>32</v>
      </c>
      <c r="V13">
        <v>20511</v>
      </c>
      <c r="W13">
        <v>32</v>
      </c>
      <c r="X13">
        <v>640.96875</v>
      </c>
      <c r="Y13">
        <v>0</v>
      </c>
      <c r="AF13">
        <f t="shared" si="0"/>
        <v>2.564102564102564E-2</v>
      </c>
      <c r="AG13">
        <f t="shared" si="1"/>
        <v>8.771929824561403E-2</v>
      </c>
      <c r="AH13">
        <f t="shared" si="2"/>
        <v>0</v>
      </c>
      <c r="AI13">
        <f t="shared" si="3"/>
        <v>0</v>
      </c>
    </row>
    <row r="14" spans="1:35">
      <c r="A14" t="s">
        <v>36</v>
      </c>
      <c r="B14">
        <v>0</v>
      </c>
      <c r="C14">
        <v>54</v>
      </c>
      <c r="D14">
        <v>139479</v>
      </c>
      <c r="E14">
        <v>54</v>
      </c>
      <c r="F14">
        <v>2582.9444444444398</v>
      </c>
      <c r="G14">
        <v>0</v>
      </c>
      <c r="H14">
        <v>0</v>
      </c>
      <c r="I14">
        <v>102</v>
      </c>
      <c r="J14">
        <v>214643</v>
      </c>
      <c r="K14">
        <v>51</v>
      </c>
      <c r="L14">
        <v>4208.6862745097997</v>
      </c>
      <c r="M14">
        <v>0</v>
      </c>
      <c r="N14">
        <v>0</v>
      </c>
      <c r="O14">
        <v>36</v>
      </c>
      <c r="P14">
        <v>51377</v>
      </c>
      <c r="Q14">
        <v>36</v>
      </c>
      <c r="R14">
        <v>1427.13888888888</v>
      </c>
      <c r="S14">
        <v>0</v>
      </c>
      <c r="T14">
        <v>1</v>
      </c>
      <c r="U14">
        <v>40</v>
      </c>
      <c r="V14">
        <v>97617</v>
      </c>
      <c r="W14">
        <v>39</v>
      </c>
      <c r="X14">
        <v>2503</v>
      </c>
      <c r="Y14">
        <v>2.5000000000000001E-2</v>
      </c>
      <c r="AB14" t="s">
        <v>86</v>
      </c>
      <c r="AC14" t="s">
        <v>87</v>
      </c>
      <c r="AF14">
        <f t="shared" si="0"/>
        <v>0</v>
      </c>
      <c r="AG14">
        <f t="shared" si="1"/>
        <v>0</v>
      </c>
      <c r="AH14">
        <f t="shared" si="2"/>
        <v>2.5000000000000001E-2</v>
      </c>
      <c r="AI14">
        <f t="shared" si="3"/>
        <v>0</v>
      </c>
    </row>
    <row r="15" spans="1:35">
      <c r="A15" t="s">
        <v>37</v>
      </c>
      <c r="B15">
        <v>1</v>
      </c>
      <c r="C15">
        <v>53</v>
      </c>
      <c r="D15">
        <v>141812</v>
      </c>
      <c r="E15">
        <v>52</v>
      </c>
      <c r="F15">
        <v>2727.1538461538398</v>
      </c>
      <c r="G15">
        <v>1.8867924528301799E-2</v>
      </c>
      <c r="H15">
        <v>3</v>
      </c>
      <c r="I15">
        <v>114</v>
      </c>
      <c r="J15">
        <v>207399</v>
      </c>
      <c r="K15">
        <v>53</v>
      </c>
      <c r="L15">
        <v>3913.1886792452801</v>
      </c>
      <c r="M15">
        <v>2.6315789473684199E-2</v>
      </c>
      <c r="N15">
        <v>0</v>
      </c>
      <c r="O15">
        <v>38</v>
      </c>
      <c r="P15">
        <v>71357</v>
      </c>
      <c r="Q15">
        <v>38</v>
      </c>
      <c r="R15">
        <v>1877.8157894736801</v>
      </c>
      <c r="S15">
        <v>0</v>
      </c>
      <c r="T15">
        <v>0</v>
      </c>
      <c r="U15">
        <v>39</v>
      </c>
      <c r="V15">
        <v>56871</v>
      </c>
      <c r="W15">
        <v>37</v>
      </c>
      <c r="X15">
        <v>1537.0540540540501</v>
      </c>
      <c r="Y15">
        <v>0</v>
      </c>
      <c r="AA15" t="s">
        <v>88</v>
      </c>
      <c r="AB15">
        <f>AVERAGE(AA2:AB2)</f>
        <v>1.3565976471810641</v>
      </c>
      <c r="AC15">
        <f>AVERAGE(AC2:AD2)</f>
        <v>1.9881560170206649</v>
      </c>
      <c r="AF15">
        <f t="shared" si="0"/>
        <v>0</v>
      </c>
      <c r="AG15">
        <f t="shared" si="1"/>
        <v>1.8867924528301886E-2</v>
      </c>
      <c r="AH15">
        <f t="shared" si="2"/>
        <v>0</v>
      </c>
      <c r="AI15">
        <f t="shared" si="3"/>
        <v>2.6315789473684209E-2</v>
      </c>
    </row>
    <row r="16" spans="1:35">
      <c r="A16" t="s">
        <v>38</v>
      </c>
      <c r="B16">
        <v>4</v>
      </c>
      <c r="C16">
        <v>63</v>
      </c>
      <c r="D16">
        <v>73830</v>
      </c>
      <c r="E16">
        <v>59</v>
      </c>
      <c r="F16">
        <v>1251.35593220339</v>
      </c>
      <c r="G16">
        <v>6.3492063492063405E-2</v>
      </c>
      <c r="H16">
        <v>9</v>
      </c>
      <c r="I16">
        <v>125</v>
      </c>
      <c r="J16">
        <v>127834</v>
      </c>
      <c r="K16">
        <v>50</v>
      </c>
      <c r="L16">
        <v>2556.6799999999998</v>
      </c>
      <c r="M16">
        <v>7.1999999999999897E-2</v>
      </c>
      <c r="N16">
        <v>3</v>
      </c>
      <c r="O16">
        <v>34</v>
      </c>
      <c r="P16">
        <v>19458</v>
      </c>
      <c r="Q16">
        <v>31</v>
      </c>
      <c r="R16">
        <v>627.67741935483798</v>
      </c>
      <c r="S16">
        <v>8.8235294117646995E-2</v>
      </c>
      <c r="T16">
        <v>0</v>
      </c>
      <c r="U16">
        <v>40</v>
      </c>
      <c r="V16">
        <v>21493</v>
      </c>
      <c r="W16">
        <v>40</v>
      </c>
      <c r="X16">
        <v>537.32500000000005</v>
      </c>
      <c r="Y16">
        <v>0</v>
      </c>
      <c r="AA16" t="s">
        <v>89</v>
      </c>
      <c r="AB16">
        <f>STDEV(AA2:AB2)</f>
        <v>0.55237374424031793</v>
      </c>
      <c r="AC16">
        <f>STDEV(AC2:AD2)</f>
        <v>1.2647047007357282</v>
      </c>
      <c r="AF16">
        <f t="shared" si="0"/>
        <v>8.8235294117647065E-2</v>
      </c>
      <c r="AG16">
        <f t="shared" si="1"/>
        <v>6.3492063492063489E-2</v>
      </c>
      <c r="AH16">
        <f t="shared" si="2"/>
        <v>0</v>
      </c>
      <c r="AI16">
        <f t="shared" si="3"/>
        <v>7.1999999999999995E-2</v>
      </c>
    </row>
    <row r="17" spans="1:35">
      <c r="A17" t="s">
        <v>39</v>
      </c>
      <c r="B17">
        <v>1</v>
      </c>
      <c r="C17">
        <v>59</v>
      </c>
      <c r="D17">
        <v>99909</v>
      </c>
      <c r="E17">
        <v>58</v>
      </c>
      <c r="F17">
        <v>1722.56896551724</v>
      </c>
      <c r="G17">
        <v>1.6949152542372801E-2</v>
      </c>
      <c r="H17">
        <v>3</v>
      </c>
      <c r="I17">
        <v>120</v>
      </c>
      <c r="J17">
        <v>175318</v>
      </c>
      <c r="K17">
        <v>57</v>
      </c>
      <c r="L17">
        <v>3075.7543859649099</v>
      </c>
      <c r="M17">
        <v>2.5000000000000001E-2</v>
      </c>
      <c r="N17">
        <v>0</v>
      </c>
      <c r="O17">
        <v>32</v>
      </c>
      <c r="P17">
        <v>22692</v>
      </c>
      <c r="Q17">
        <v>32</v>
      </c>
      <c r="R17">
        <v>709.125</v>
      </c>
      <c r="S17">
        <v>0</v>
      </c>
      <c r="T17">
        <v>0</v>
      </c>
      <c r="U17">
        <v>33</v>
      </c>
      <c r="V17">
        <v>24245</v>
      </c>
      <c r="W17">
        <v>33</v>
      </c>
      <c r="X17">
        <v>734.69696969696895</v>
      </c>
      <c r="Y17">
        <v>0</v>
      </c>
      <c r="AF17">
        <f t="shared" si="0"/>
        <v>0</v>
      </c>
      <c r="AG17">
        <f t="shared" si="1"/>
        <v>1.6949152542372881E-2</v>
      </c>
      <c r="AH17">
        <f t="shared" si="2"/>
        <v>0</v>
      </c>
      <c r="AI17">
        <f t="shared" si="3"/>
        <v>2.5000000000000001E-2</v>
      </c>
    </row>
    <row r="18" spans="1:35">
      <c r="A18" t="s">
        <v>40</v>
      </c>
      <c r="B18">
        <v>0</v>
      </c>
      <c r="C18">
        <v>55</v>
      </c>
      <c r="D18">
        <v>91108</v>
      </c>
      <c r="E18">
        <v>55</v>
      </c>
      <c r="F18">
        <v>1656.50909090909</v>
      </c>
      <c r="G18">
        <v>0</v>
      </c>
      <c r="H18">
        <v>6</v>
      </c>
      <c r="I18">
        <v>116</v>
      </c>
      <c r="J18">
        <v>124659</v>
      </c>
      <c r="K18">
        <v>51</v>
      </c>
      <c r="L18">
        <v>2444.2941176470499</v>
      </c>
      <c r="M18">
        <v>5.1724137931034399E-2</v>
      </c>
      <c r="N18">
        <v>0</v>
      </c>
      <c r="O18">
        <v>35</v>
      </c>
      <c r="P18">
        <v>39010</v>
      </c>
      <c r="Q18">
        <v>35</v>
      </c>
      <c r="R18">
        <v>1114.57142857142</v>
      </c>
      <c r="S18">
        <v>0</v>
      </c>
      <c r="T18">
        <v>0</v>
      </c>
      <c r="U18">
        <v>39</v>
      </c>
      <c r="V18">
        <v>26321</v>
      </c>
      <c r="W18">
        <v>39</v>
      </c>
      <c r="X18">
        <v>674.897435897435</v>
      </c>
      <c r="Y18">
        <v>0</v>
      </c>
      <c r="AF18">
        <f t="shared" si="0"/>
        <v>0</v>
      </c>
      <c r="AG18">
        <f t="shared" si="1"/>
        <v>0</v>
      </c>
      <c r="AH18">
        <f t="shared" si="2"/>
        <v>0</v>
      </c>
      <c r="AI18">
        <f t="shared" si="3"/>
        <v>5.1724137931034482E-2</v>
      </c>
    </row>
    <row r="19" spans="1:35">
      <c r="A19" t="s">
        <v>41</v>
      </c>
      <c r="B19">
        <v>0</v>
      </c>
      <c r="C19">
        <v>56</v>
      </c>
      <c r="D19">
        <v>99962</v>
      </c>
      <c r="E19">
        <v>56</v>
      </c>
      <c r="F19">
        <v>1785.0357142857099</v>
      </c>
      <c r="G19">
        <v>0</v>
      </c>
      <c r="H19">
        <v>27</v>
      </c>
      <c r="I19">
        <v>146</v>
      </c>
      <c r="J19">
        <v>162603</v>
      </c>
      <c r="K19">
        <v>58</v>
      </c>
      <c r="L19">
        <v>2803.5</v>
      </c>
      <c r="M19">
        <v>0.184931506849315</v>
      </c>
      <c r="N19">
        <v>0</v>
      </c>
      <c r="O19">
        <v>34</v>
      </c>
      <c r="P19">
        <v>51049</v>
      </c>
      <c r="Q19">
        <v>34</v>
      </c>
      <c r="R19">
        <v>1501.4411764705801</v>
      </c>
      <c r="S19">
        <v>0</v>
      </c>
      <c r="T19">
        <v>0</v>
      </c>
      <c r="U19">
        <v>32</v>
      </c>
      <c r="V19">
        <v>29076</v>
      </c>
      <c r="W19">
        <v>32</v>
      </c>
      <c r="X19">
        <v>908.625</v>
      </c>
      <c r="Y19">
        <v>0</v>
      </c>
      <c r="AF19">
        <f t="shared" si="0"/>
        <v>0</v>
      </c>
      <c r="AG19">
        <f t="shared" si="1"/>
        <v>0</v>
      </c>
      <c r="AH19">
        <f t="shared" si="2"/>
        <v>0</v>
      </c>
      <c r="AI19">
        <f t="shared" si="3"/>
        <v>0.18493150684931506</v>
      </c>
    </row>
    <row r="20" spans="1:35">
      <c r="A20" t="s">
        <v>42</v>
      </c>
      <c r="B20">
        <v>0</v>
      </c>
      <c r="C20">
        <v>54</v>
      </c>
      <c r="D20">
        <v>91456</v>
      </c>
      <c r="E20">
        <v>54</v>
      </c>
      <c r="F20">
        <v>1693.62962962963</v>
      </c>
      <c r="G20">
        <v>0</v>
      </c>
      <c r="H20">
        <v>4</v>
      </c>
      <c r="I20">
        <v>113</v>
      </c>
      <c r="J20">
        <v>142654</v>
      </c>
      <c r="K20">
        <v>54</v>
      </c>
      <c r="L20">
        <v>2641.74074074074</v>
      </c>
      <c r="M20">
        <v>3.5398230088495498E-2</v>
      </c>
      <c r="N20">
        <v>0</v>
      </c>
      <c r="O20">
        <v>36</v>
      </c>
      <c r="P20">
        <v>53557</v>
      </c>
      <c r="Q20">
        <v>36</v>
      </c>
      <c r="R20">
        <v>1487.69444444444</v>
      </c>
      <c r="S20">
        <v>0</v>
      </c>
      <c r="T20">
        <v>0</v>
      </c>
      <c r="U20">
        <v>34</v>
      </c>
      <c r="V20">
        <v>50824</v>
      </c>
      <c r="W20">
        <v>34</v>
      </c>
      <c r="X20">
        <v>1494.8235294117601</v>
      </c>
      <c r="Y20">
        <v>0</v>
      </c>
      <c r="AF20">
        <f t="shared" si="0"/>
        <v>0</v>
      </c>
      <c r="AG20">
        <f t="shared" si="1"/>
        <v>0</v>
      </c>
      <c r="AH20">
        <f t="shared" si="2"/>
        <v>0</v>
      </c>
      <c r="AI20">
        <f t="shared" si="3"/>
        <v>3.5398230088495575E-2</v>
      </c>
    </row>
    <row r="21" spans="1:35">
      <c r="A21" t="s">
        <v>43</v>
      </c>
      <c r="B21">
        <v>1</v>
      </c>
      <c r="C21">
        <v>51</v>
      </c>
      <c r="D21">
        <v>69063</v>
      </c>
      <c r="E21">
        <v>50</v>
      </c>
      <c r="F21">
        <v>1381.26</v>
      </c>
      <c r="G21">
        <v>1.9607843137254902E-2</v>
      </c>
      <c r="H21">
        <v>5</v>
      </c>
      <c r="I21">
        <v>112</v>
      </c>
      <c r="J21">
        <v>121796</v>
      </c>
      <c r="K21">
        <v>49</v>
      </c>
      <c r="L21">
        <v>2485.63265306122</v>
      </c>
      <c r="M21">
        <v>4.4642857142857102E-2</v>
      </c>
      <c r="N21">
        <v>0</v>
      </c>
      <c r="O21">
        <v>40</v>
      </c>
      <c r="P21">
        <v>22314</v>
      </c>
      <c r="Q21">
        <v>40</v>
      </c>
      <c r="R21">
        <v>557.85</v>
      </c>
      <c r="S21">
        <v>0</v>
      </c>
      <c r="T21">
        <v>0</v>
      </c>
      <c r="U21">
        <v>41</v>
      </c>
      <c r="V21">
        <v>25096</v>
      </c>
      <c r="W21">
        <v>41</v>
      </c>
      <c r="X21">
        <v>612.09756097560899</v>
      </c>
      <c r="Y21">
        <v>0</v>
      </c>
      <c r="AF21">
        <f t="shared" si="0"/>
        <v>0</v>
      </c>
      <c r="AG21">
        <f t="shared" si="1"/>
        <v>1.9607843137254902E-2</v>
      </c>
      <c r="AH21">
        <f t="shared" si="2"/>
        <v>0</v>
      </c>
      <c r="AI21">
        <f t="shared" si="3"/>
        <v>4.4642857142857144E-2</v>
      </c>
    </row>
    <row r="22" spans="1:35">
      <c r="A22" t="s">
        <v>44</v>
      </c>
      <c r="B22">
        <v>46</v>
      </c>
      <c r="C22">
        <v>101</v>
      </c>
      <c r="D22">
        <v>113413</v>
      </c>
      <c r="E22">
        <v>55</v>
      </c>
      <c r="F22">
        <v>2062.0545454545399</v>
      </c>
      <c r="G22">
        <v>0.45544554455445502</v>
      </c>
      <c r="H22">
        <v>10</v>
      </c>
      <c r="I22">
        <v>102</v>
      </c>
      <c r="J22">
        <v>121849</v>
      </c>
      <c r="K22">
        <v>45</v>
      </c>
      <c r="L22">
        <v>2707.75555555555</v>
      </c>
      <c r="M22">
        <v>9.8039215686274495E-2</v>
      </c>
      <c r="N22">
        <v>4</v>
      </c>
      <c r="O22">
        <v>39</v>
      </c>
      <c r="P22">
        <v>21093</v>
      </c>
      <c r="Q22">
        <v>35</v>
      </c>
      <c r="R22">
        <v>602.65714285714205</v>
      </c>
      <c r="S22">
        <v>0.10256410256410201</v>
      </c>
      <c r="T22">
        <v>1</v>
      </c>
      <c r="U22">
        <v>46</v>
      </c>
      <c r="V22">
        <v>32206</v>
      </c>
      <c r="W22">
        <v>45</v>
      </c>
      <c r="X22">
        <v>715.68888888888796</v>
      </c>
      <c r="Y22">
        <v>2.1739130434782601E-2</v>
      </c>
      <c r="AF22">
        <f t="shared" si="0"/>
        <v>0.10256410256410256</v>
      </c>
      <c r="AG22">
        <f t="shared" si="1"/>
        <v>0.45544554455445546</v>
      </c>
      <c r="AH22">
        <f t="shared" si="2"/>
        <v>2.1739130434782608E-2</v>
      </c>
      <c r="AI22">
        <f t="shared" si="3"/>
        <v>9.8039215686274508E-2</v>
      </c>
    </row>
    <row r="23" spans="1:35">
      <c r="A23" t="s">
        <v>45</v>
      </c>
      <c r="B23">
        <v>1</v>
      </c>
      <c r="C23">
        <v>53</v>
      </c>
      <c r="D23">
        <v>74565</v>
      </c>
      <c r="E23">
        <v>52</v>
      </c>
      <c r="F23">
        <v>1433.9423076922999</v>
      </c>
      <c r="G23">
        <v>1.8867924528301799E-2</v>
      </c>
      <c r="H23">
        <v>1</v>
      </c>
      <c r="I23">
        <v>119</v>
      </c>
      <c r="J23">
        <v>147890</v>
      </c>
      <c r="K23">
        <v>58</v>
      </c>
      <c r="L23">
        <v>2549.8275862068899</v>
      </c>
      <c r="M23">
        <v>8.4033613445378096E-3</v>
      </c>
      <c r="N23">
        <v>0</v>
      </c>
      <c r="O23">
        <v>38</v>
      </c>
      <c r="P23">
        <v>36339</v>
      </c>
      <c r="Q23">
        <v>38</v>
      </c>
      <c r="R23">
        <v>956.28947368420995</v>
      </c>
      <c r="S23">
        <v>0</v>
      </c>
      <c r="T23">
        <v>0</v>
      </c>
      <c r="U23">
        <v>32</v>
      </c>
      <c r="V23">
        <v>57607</v>
      </c>
      <c r="W23">
        <v>32</v>
      </c>
      <c r="X23">
        <v>1800.21875</v>
      </c>
      <c r="Y23">
        <v>0</v>
      </c>
      <c r="AF23">
        <f t="shared" si="0"/>
        <v>0</v>
      </c>
      <c r="AG23">
        <f t="shared" si="1"/>
        <v>1.8867924528301886E-2</v>
      </c>
      <c r="AH23">
        <f t="shared" si="2"/>
        <v>0</v>
      </c>
      <c r="AI23">
        <f t="shared" si="3"/>
        <v>8.4033613445378148E-3</v>
      </c>
    </row>
    <row r="24" spans="1:35">
      <c r="A24" t="s">
        <v>46</v>
      </c>
      <c r="B24">
        <v>1</v>
      </c>
      <c r="C24">
        <v>55</v>
      </c>
      <c r="D24">
        <v>86713</v>
      </c>
      <c r="E24">
        <v>54</v>
      </c>
      <c r="F24">
        <v>1605.7962962962899</v>
      </c>
      <c r="G24">
        <v>1.8181818181818101E-2</v>
      </c>
      <c r="H24">
        <v>1</v>
      </c>
      <c r="I24">
        <v>126</v>
      </c>
      <c r="J24">
        <v>156108</v>
      </c>
      <c r="K24">
        <v>61</v>
      </c>
      <c r="L24">
        <v>2559.1475409835998</v>
      </c>
      <c r="M24">
        <v>7.9365079365079309E-3</v>
      </c>
      <c r="N24">
        <v>0</v>
      </c>
      <c r="O24">
        <v>36</v>
      </c>
      <c r="P24">
        <v>42376</v>
      </c>
      <c r="Q24">
        <v>36</v>
      </c>
      <c r="R24">
        <v>1177.1111111111099</v>
      </c>
      <c r="S24">
        <v>0</v>
      </c>
      <c r="T24">
        <v>0</v>
      </c>
      <c r="U24">
        <v>31</v>
      </c>
      <c r="V24">
        <v>33407</v>
      </c>
      <c r="W24">
        <v>29</v>
      </c>
      <c r="X24">
        <v>1151.96551724137</v>
      </c>
      <c r="Y24">
        <v>0</v>
      </c>
      <c r="AF24">
        <f t="shared" si="0"/>
        <v>0</v>
      </c>
      <c r="AG24">
        <f t="shared" si="1"/>
        <v>1.8181818181818181E-2</v>
      </c>
      <c r="AH24">
        <f t="shared" si="2"/>
        <v>0</v>
      </c>
      <c r="AI24">
        <f t="shared" si="3"/>
        <v>7.9365079365079361E-3</v>
      </c>
    </row>
    <row r="25" spans="1:35">
      <c r="A25" t="s">
        <v>47</v>
      </c>
      <c r="B25">
        <v>0</v>
      </c>
      <c r="C25">
        <v>62</v>
      </c>
      <c r="D25">
        <v>99836</v>
      </c>
      <c r="E25">
        <v>62</v>
      </c>
      <c r="F25">
        <v>1610.2580645161199</v>
      </c>
      <c r="G25">
        <v>0</v>
      </c>
      <c r="H25">
        <v>1</v>
      </c>
      <c r="I25">
        <v>99</v>
      </c>
      <c r="J25">
        <v>111836</v>
      </c>
      <c r="K25">
        <v>49</v>
      </c>
      <c r="L25">
        <v>2282.36734693877</v>
      </c>
      <c r="M25">
        <v>1.01010101010101E-2</v>
      </c>
      <c r="N25">
        <v>2</v>
      </c>
      <c r="O25">
        <v>30</v>
      </c>
      <c r="P25">
        <v>49458</v>
      </c>
      <c r="Q25">
        <v>28</v>
      </c>
      <c r="R25">
        <v>1766.3571428571399</v>
      </c>
      <c r="S25">
        <v>6.6666666666666596E-2</v>
      </c>
      <c r="T25">
        <v>0</v>
      </c>
      <c r="U25">
        <v>38</v>
      </c>
      <c r="V25">
        <v>35554</v>
      </c>
      <c r="W25">
        <v>38</v>
      </c>
      <c r="X25">
        <v>935.63157894736798</v>
      </c>
      <c r="Y25">
        <v>0</v>
      </c>
      <c r="AF25">
        <f t="shared" si="0"/>
        <v>6.6666666666666666E-2</v>
      </c>
      <c r="AG25">
        <f t="shared" si="1"/>
        <v>0</v>
      </c>
      <c r="AH25">
        <f t="shared" si="2"/>
        <v>0</v>
      </c>
      <c r="AI25">
        <f t="shared" si="3"/>
        <v>1.0101010101010102E-2</v>
      </c>
    </row>
    <row r="26" spans="1:35">
      <c r="A26" t="s">
        <v>48</v>
      </c>
      <c r="B26">
        <v>7</v>
      </c>
      <c r="C26">
        <v>68</v>
      </c>
      <c r="D26">
        <v>80699</v>
      </c>
      <c r="E26">
        <v>61</v>
      </c>
      <c r="F26">
        <v>1322.9344262295001</v>
      </c>
      <c r="G26">
        <v>0.10294117647058799</v>
      </c>
      <c r="H26">
        <v>62</v>
      </c>
      <c r="I26">
        <v>187</v>
      </c>
      <c r="J26">
        <v>273179</v>
      </c>
      <c r="K26">
        <v>61</v>
      </c>
      <c r="L26">
        <v>4478.3442622950797</v>
      </c>
      <c r="M26">
        <v>0.33155080213903698</v>
      </c>
      <c r="N26">
        <v>0</v>
      </c>
      <c r="O26">
        <v>29</v>
      </c>
      <c r="P26">
        <v>19168</v>
      </c>
      <c r="Q26">
        <v>29</v>
      </c>
      <c r="R26">
        <v>660.96551724137896</v>
      </c>
      <c r="S26">
        <v>0</v>
      </c>
      <c r="T26">
        <v>2</v>
      </c>
      <c r="U26">
        <v>31</v>
      </c>
      <c r="V26">
        <v>24526</v>
      </c>
      <c r="W26">
        <v>29</v>
      </c>
      <c r="X26">
        <v>845.72413793103397</v>
      </c>
      <c r="Y26">
        <v>6.4516129032257993E-2</v>
      </c>
      <c r="AF26">
        <f t="shared" si="0"/>
        <v>0</v>
      </c>
      <c r="AG26">
        <f t="shared" si="1"/>
        <v>0.10294117647058823</v>
      </c>
      <c r="AH26">
        <f t="shared" si="2"/>
        <v>6.4516129032258063E-2</v>
      </c>
      <c r="AI26">
        <f t="shared" si="3"/>
        <v>0.33155080213903743</v>
      </c>
    </row>
    <row r="27" spans="1:35">
      <c r="A27" t="s">
        <v>49</v>
      </c>
      <c r="B27">
        <v>0</v>
      </c>
      <c r="C27">
        <v>60</v>
      </c>
      <c r="D27">
        <v>78769</v>
      </c>
      <c r="E27">
        <v>60</v>
      </c>
      <c r="F27">
        <v>1312.81666666666</v>
      </c>
      <c r="G27">
        <v>0</v>
      </c>
      <c r="H27">
        <v>2</v>
      </c>
      <c r="I27">
        <v>115</v>
      </c>
      <c r="J27">
        <v>128936</v>
      </c>
      <c r="K27">
        <v>54</v>
      </c>
      <c r="L27">
        <v>2387.7037037036998</v>
      </c>
      <c r="M27">
        <v>1.7391304347826E-2</v>
      </c>
      <c r="N27">
        <v>0</v>
      </c>
      <c r="O27">
        <v>30</v>
      </c>
      <c r="P27">
        <v>21549</v>
      </c>
      <c r="Q27">
        <v>30</v>
      </c>
      <c r="R27">
        <v>718.3</v>
      </c>
      <c r="S27">
        <v>0</v>
      </c>
      <c r="T27">
        <v>0</v>
      </c>
      <c r="U27">
        <v>38</v>
      </c>
      <c r="V27">
        <v>21345</v>
      </c>
      <c r="W27">
        <v>36</v>
      </c>
      <c r="X27">
        <v>592.91666666666595</v>
      </c>
      <c r="Y27">
        <v>0</v>
      </c>
      <c r="AF27">
        <f t="shared" si="0"/>
        <v>0</v>
      </c>
      <c r="AG27">
        <f t="shared" si="1"/>
        <v>0</v>
      </c>
      <c r="AH27">
        <f t="shared" si="2"/>
        <v>0</v>
      </c>
      <c r="AI27">
        <f t="shared" si="3"/>
        <v>1.7391304347826087E-2</v>
      </c>
    </row>
    <row r="28" spans="1:35">
      <c r="A28" t="s">
        <v>50</v>
      </c>
      <c r="B28">
        <v>0</v>
      </c>
      <c r="C28">
        <v>59</v>
      </c>
      <c r="D28">
        <v>111445</v>
      </c>
      <c r="E28">
        <v>59</v>
      </c>
      <c r="F28">
        <v>1888.8983050847401</v>
      </c>
      <c r="G28">
        <v>0</v>
      </c>
      <c r="H28">
        <v>1</v>
      </c>
      <c r="I28">
        <v>94</v>
      </c>
      <c r="J28">
        <v>109352</v>
      </c>
      <c r="K28">
        <v>46</v>
      </c>
      <c r="L28">
        <v>2377.2173913043398</v>
      </c>
      <c r="M28">
        <v>1.0638297872340399E-2</v>
      </c>
      <c r="N28">
        <v>0</v>
      </c>
      <c r="O28">
        <v>31</v>
      </c>
      <c r="P28">
        <v>29179</v>
      </c>
      <c r="Q28">
        <v>31</v>
      </c>
      <c r="R28">
        <v>941.25806451612902</v>
      </c>
      <c r="S28">
        <v>0</v>
      </c>
      <c r="T28">
        <v>0</v>
      </c>
      <c r="U28">
        <v>44</v>
      </c>
      <c r="V28">
        <v>46107</v>
      </c>
      <c r="W28">
        <v>44</v>
      </c>
      <c r="X28">
        <v>1047.8863636363601</v>
      </c>
      <c r="Y28">
        <v>0</v>
      </c>
      <c r="AF28">
        <f t="shared" si="0"/>
        <v>0</v>
      </c>
      <c r="AG28">
        <f t="shared" si="1"/>
        <v>0</v>
      </c>
      <c r="AH28">
        <f t="shared" si="2"/>
        <v>0</v>
      </c>
      <c r="AI28">
        <f t="shared" si="3"/>
        <v>1.0638297872340425E-2</v>
      </c>
    </row>
    <row r="29" spans="1:35">
      <c r="A29" t="s">
        <v>51</v>
      </c>
      <c r="B29">
        <v>85</v>
      </c>
      <c r="C29">
        <v>131</v>
      </c>
      <c r="D29">
        <v>65602</v>
      </c>
      <c r="E29">
        <v>46</v>
      </c>
      <c r="F29">
        <v>1426.1304347826001</v>
      </c>
      <c r="G29">
        <v>0.64885496183206104</v>
      </c>
      <c r="H29">
        <v>46</v>
      </c>
      <c r="I29">
        <v>173</v>
      </c>
      <c r="J29">
        <v>138427</v>
      </c>
      <c r="K29">
        <v>57</v>
      </c>
      <c r="L29">
        <v>2428.5438596491199</v>
      </c>
      <c r="M29">
        <v>0.26589595375722502</v>
      </c>
      <c r="N29">
        <v>3</v>
      </c>
      <c r="O29">
        <v>47</v>
      </c>
      <c r="P29">
        <v>10160</v>
      </c>
      <c r="Q29">
        <v>44</v>
      </c>
      <c r="R29">
        <v>230.90909090909</v>
      </c>
      <c r="S29">
        <v>6.3829787234042507E-2</v>
      </c>
      <c r="T29">
        <v>2</v>
      </c>
      <c r="U29">
        <v>35</v>
      </c>
      <c r="V29">
        <v>18244</v>
      </c>
      <c r="W29">
        <v>33</v>
      </c>
      <c r="X29">
        <v>552.84848484848396</v>
      </c>
      <c r="Y29">
        <v>5.7142857142857099E-2</v>
      </c>
      <c r="AF29">
        <f t="shared" si="0"/>
        <v>6.3829787234042548E-2</v>
      </c>
      <c r="AG29">
        <f t="shared" si="1"/>
        <v>0.64885496183206104</v>
      </c>
      <c r="AH29">
        <f t="shared" si="2"/>
        <v>5.7142857142857141E-2</v>
      </c>
      <c r="AI29">
        <f t="shared" si="3"/>
        <v>0.26589595375722541</v>
      </c>
    </row>
    <row r="30" spans="1:35">
      <c r="A30" t="s">
        <v>52</v>
      </c>
      <c r="B30">
        <v>2</v>
      </c>
      <c r="C30">
        <v>58</v>
      </c>
      <c r="D30">
        <v>86781</v>
      </c>
      <c r="E30">
        <v>56</v>
      </c>
      <c r="F30">
        <v>1549.6607142857099</v>
      </c>
      <c r="G30">
        <v>3.4482758620689599E-2</v>
      </c>
      <c r="H30">
        <v>1</v>
      </c>
      <c r="I30">
        <v>119</v>
      </c>
      <c r="J30">
        <v>144987</v>
      </c>
      <c r="K30">
        <v>54</v>
      </c>
      <c r="L30">
        <v>2684.9444444444398</v>
      </c>
      <c r="M30">
        <v>8.4033613445378096E-3</v>
      </c>
      <c r="N30">
        <v>0</v>
      </c>
      <c r="O30">
        <v>34</v>
      </c>
      <c r="P30">
        <v>25344</v>
      </c>
      <c r="Q30">
        <v>34</v>
      </c>
      <c r="R30">
        <v>745.41176470588198</v>
      </c>
      <c r="S30">
        <v>0</v>
      </c>
      <c r="T30">
        <v>0</v>
      </c>
      <c r="U30">
        <v>36</v>
      </c>
      <c r="V30">
        <v>67242</v>
      </c>
      <c r="W30">
        <v>36</v>
      </c>
      <c r="X30">
        <v>1867.8333333333301</v>
      </c>
      <c r="Y30">
        <v>0</v>
      </c>
      <c r="AF30">
        <f t="shared" si="0"/>
        <v>0</v>
      </c>
      <c r="AG30">
        <f t="shared" si="1"/>
        <v>3.4482758620689655E-2</v>
      </c>
      <c r="AH30">
        <f t="shared" si="2"/>
        <v>0</v>
      </c>
      <c r="AI30">
        <f t="shared" si="3"/>
        <v>8.4033613445378148E-3</v>
      </c>
    </row>
    <row r="31" spans="1:35">
      <c r="A31" t="s">
        <v>53</v>
      </c>
      <c r="B31">
        <v>1</v>
      </c>
      <c r="C31">
        <v>64</v>
      </c>
      <c r="D31">
        <v>88475</v>
      </c>
      <c r="E31">
        <v>63</v>
      </c>
      <c r="F31">
        <v>1404.36507936507</v>
      </c>
      <c r="G31">
        <v>1.5625E-2</v>
      </c>
      <c r="H31">
        <v>2</v>
      </c>
      <c r="I31">
        <v>113</v>
      </c>
      <c r="J31">
        <v>130174</v>
      </c>
      <c r="K31">
        <v>55</v>
      </c>
      <c r="L31">
        <v>2366.8000000000002</v>
      </c>
      <c r="M31">
        <v>1.7699115044247701E-2</v>
      </c>
      <c r="N31">
        <v>0</v>
      </c>
      <c r="O31">
        <v>27</v>
      </c>
      <c r="P31">
        <v>16040</v>
      </c>
      <c r="Q31">
        <v>27</v>
      </c>
      <c r="R31">
        <v>594.07407407407402</v>
      </c>
      <c r="S31">
        <v>0</v>
      </c>
      <c r="T31">
        <v>1</v>
      </c>
      <c r="U31">
        <v>36</v>
      </c>
      <c r="V31">
        <v>22171</v>
      </c>
      <c r="W31">
        <v>35</v>
      </c>
      <c r="X31">
        <v>633.457142857142</v>
      </c>
      <c r="Y31">
        <v>2.77777777777777E-2</v>
      </c>
      <c r="AF31">
        <f t="shared" si="0"/>
        <v>0</v>
      </c>
      <c r="AG31">
        <f t="shared" si="1"/>
        <v>1.5625E-2</v>
      </c>
      <c r="AH31">
        <f t="shared" si="2"/>
        <v>2.7777777777777776E-2</v>
      </c>
      <c r="AI31">
        <f t="shared" si="3"/>
        <v>1.7699115044247787E-2</v>
      </c>
    </row>
    <row r="32" spans="1:35">
      <c r="A32" t="s">
        <v>54</v>
      </c>
      <c r="B32">
        <v>14</v>
      </c>
      <c r="C32">
        <v>69</v>
      </c>
      <c r="D32">
        <v>77259</v>
      </c>
      <c r="E32">
        <v>55</v>
      </c>
      <c r="F32">
        <v>1404.70909090909</v>
      </c>
      <c r="G32">
        <v>0.202898550724637</v>
      </c>
      <c r="H32">
        <v>4</v>
      </c>
      <c r="I32">
        <v>126</v>
      </c>
      <c r="J32">
        <v>138993</v>
      </c>
      <c r="K32">
        <v>59</v>
      </c>
      <c r="L32">
        <v>2355.81355932203</v>
      </c>
      <c r="M32">
        <v>3.1746031746031703E-2</v>
      </c>
      <c r="N32">
        <v>0</v>
      </c>
      <c r="O32">
        <v>35</v>
      </c>
      <c r="P32">
        <v>19597</v>
      </c>
      <c r="Q32">
        <v>35</v>
      </c>
      <c r="R32">
        <v>559.91428571428503</v>
      </c>
      <c r="S32">
        <v>0</v>
      </c>
      <c r="T32">
        <v>0</v>
      </c>
      <c r="U32">
        <v>31</v>
      </c>
      <c r="V32">
        <v>20428</v>
      </c>
      <c r="W32">
        <v>31</v>
      </c>
      <c r="X32">
        <v>658.96774193548299</v>
      </c>
      <c r="Y32">
        <v>0</v>
      </c>
      <c r="AF32">
        <f t="shared" si="0"/>
        <v>0</v>
      </c>
      <c r="AG32">
        <f t="shared" si="1"/>
        <v>0.20289855072463769</v>
      </c>
      <c r="AH32">
        <f t="shared" si="2"/>
        <v>0</v>
      </c>
      <c r="AI32">
        <f t="shared" si="3"/>
        <v>3.1746031746031744E-2</v>
      </c>
    </row>
    <row r="33" spans="1:36">
      <c r="A33" t="s">
        <v>55</v>
      </c>
      <c r="B33">
        <v>0</v>
      </c>
      <c r="C33">
        <v>57</v>
      </c>
      <c r="D33">
        <v>119710</v>
      </c>
      <c r="E33">
        <v>57</v>
      </c>
      <c r="F33">
        <v>2100.17543859649</v>
      </c>
      <c r="G33">
        <v>0</v>
      </c>
      <c r="H33">
        <v>1</v>
      </c>
      <c r="I33">
        <v>107</v>
      </c>
      <c r="J33">
        <v>162409</v>
      </c>
      <c r="K33">
        <v>53</v>
      </c>
      <c r="L33">
        <v>3064.32075471698</v>
      </c>
      <c r="M33">
        <v>9.3457943925233603E-3</v>
      </c>
      <c r="N33">
        <v>0</v>
      </c>
      <c r="O33">
        <v>33</v>
      </c>
      <c r="P33">
        <v>31304</v>
      </c>
      <c r="Q33">
        <v>33</v>
      </c>
      <c r="R33">
        <v>948.60606060606005</v>
      </c>
      <c r="S33">
        <v>0</v>
      </c>
      <c r="T33">
        <v>0</v>
      </c>
      <c r="U33">
        <v>37</v>
      </c>
      <c r="V33">
        <v>29412</v>
      </c>
      <c r="W33">
        <v>37</v>
      </c>
      <c r="X33">
        <v>794.91891891891896</v>
      </c>
      <c r="Y33">
        <v>0</v>
      </c>
      <c r="AF33">
        <f t="shared" si="0"/>
        <v>0</v>
      </c>
      <c r="AG33">
        <f t="shared" si="1"/>
        <v>0</v>
      </c>
      <c r="AH33">
        <f t="shared" si="2"/>
        <v>0</v>
      </c>
      <c r="AI33">
        <f t="shared" si="3"/>
        <v>9.3457943925233638E-3</v>
      </c>
    </row>
    <row r="34" spans="1:36">
      <c r="A34" t="s">
        <v>56</v>
      </c>
      <c r="B34">
        <v>2</v>
      </c>
      <c r="C34">
        <v>65</v>
      </c>
      <c r="D34">
        <v>127334</v>
      </c>
      <c r="E34">
        <v>63</v>
      </c>
      <c r="F34">
        <v>2021.1746031746</v>
      </c>
      <c r="G34">
        <v>3.0769230769230702E-2</v>
      </c>
      <c r="H34">
        <v>5</v>
      </c>
      <c r="I34">
        <v>120</v>
      </c>
      <c r="J34">
        <v>196050</v>
      </c>
      <c r="K34">
        <v>54</v>
      </c>
      <c r="L34">
        <v>3630.5555555555502</v>
      </c>
      <c r="M34">
        <v>4.1666666666666602E-2</v>
      </c>
      <c r="N34">
        <v>0</v>
      </c>
      <c r="O34">
        <v>27</v>
      </c>
      <c r="P34">
        <v>32328</v>
      </c>
      <c r="Q34">
        <v>27</v>
      </c>
      <c r="R34">
        <v>1197.3333333333301</v>
      </c>
      <c r="S34">
        <v>0</v>
      </c>
      <c r="T34">
        <v>0</v>
      </c>
      <c r="U34">
        <v>36</v>
      </c>
      <c r="V34">
        <v>49330</v>
      </c>
      <c r="W34">
        <v>36</v>
      </c>
      <c r="X34">
        <v>1370.2777777777701</v>
      </c>
      <c r="Y34">
        <v>0</v>
      </c>
      <c r="AF34">
        <f t="shared" si="0"/>
        <v>0</v>
      </c>
      <c r="AG34">
        <f t="shared" si="1"/>
        <v>3.0769230769230771E-2</v>
      </c>
      <c r="AH34">
        <f t="shared" si="2"/>
        <v>0</v>
      </c>
      <c r="AI34">
        <f t="shared" si="3"/>
        <v>4.1666666666666664E-2</v>
      </c>
    </row>
    <row r="35" spans="1:36">
      <c r="A35" t="s">
        <v>57</v>
      </c>
      <c r="B35">
        <v>0</v>
      </c>
      <c r="C35">
        <v>54</v>
      </c>
      <c r="D35">
        <v>90354</v>
      </c>
      <c r="E35">
        <v>54</v>
      </c>
      <c r="F35">
        <v>1673.2222222222199</v>
      </c>
      <c r="G35">
        <v>0</v>
      </c>
      <c r="H35">
        <v>4</v>
      </c>
      <c r="I35">
        <v>108</v>
      </c>
      <c r="J35">
        <v>126509</v>
      </c>
      <c r="K35">
        <v>49</v>
      </c>
      <c r="L35">
        <v>2581.8163265306098</v>
      </c>
      <c r="M35">
        <v>3.7037037037037E-2</v>
      </c>
      <c r="N35">
        <v>0</v>
      </c>
      <c r="O35">
        <v>36</v>
      </c>
      <c r="P35">
        <v>36035</v>
      </c>
      <c r="Q35">
        <v>36</v>
      </c>
      <c r="R35">
        <v>1000.97222222222</v>
      </c>
      <c r="S35">
        <v>0</v>
      </c>
      <c r="T35">
        <v>0</v>
      </c>
      <c r="U35">
        <v>41</v>
      </c>
      <c r="V35">
        <v>30373</v>
      </c>
      <c r="W35">
        <v>41</v>
      </c>
      <c r="X35">
        <v>740.80487804877998</v>
      </c>
      <c r="Y35">
        <v>0</v>
      </c>
      <c r="AF35">
        <f t="shared" si="0"/>
        <v>0</v>
      </c>
      <c r="AG35">
        <f t="shared" si="1"/>
        <v>0</v>
      </c>
      <c r="AH35">
        <f t="shared" si="2"/>
        <v>0</v>
      </c>
      <c r="AI35">
        <f t="shared" si="3"/>
        <v>3.7037037037037035E-2</v>
      </c>
    </row>
    <row r="36" spans="1:36">
      <c r="A36" t="s">
        <v>58</v>
      </c>
      <c r="B36">
        <v>2</v>
      </c>
      <c r="C36">
        <v>58</v>
      </c>
      <c r="D36">
        <v>90348</v>
      </c>
      <c r="E36">
        <v>56</v>
      </c>
      <c r="F36">
        <v>1613.3571428571399</v>
      </c>
      <c r="G36">
        <v>3.4482758620689599E-2</v>
      </c>
      <c r="H36">
        <v>2</v>
      </c>
      <c r="I36">
        <v>131</v>
      </c>
      <c r="J36">
        <v>189525</v>
      </c>
      <c r="K36">
        <v>60</v>
      </c>
      <c r="L36">
        <v>3158.75</v>
      </c>
      <c r="M36">
        <v>1.5267175572519E-2</v>
      </c>
      <c r="N36">
        <v>0</v>
      </c>
      <c r="O36">
        <v>34</v>
      </c>
      <c r="P36">
        <v>27340</v>
      </c>
      <c r="Q36">
        <v>34</v>
      </c>
      <c r="R36">
        <v>804.11764705882297</v>
      </c>
      <c r="S36">
        <v>0</v>
      </c>
      <c r="T36">
        <v>0</v>
      </c>
      <c r="U36">
        <v>30</v>
      </c>
      <c r="V36">
        <v>20665</v>
      </c>
      <c r="W36">
        <v>30</v>
      </c>
      <c r="X36">
        <v>688.83333333333303</v>
      </c>
      <c r="Y36">
        <v>0</v>
      </c>
      <c r="AF36">
        <f t="shared" si="0"/>
        <v>0</v>
      </c>
      <c r="AG36">
        <f t="shared" si="1"/>
        <v>3.4482758620689655E-2</v>
      </c>
      <c r="AH36">
        <f t="shared" si="2"/>
        <v>0</v>
      </c>
      <c r="AI36">
        <f t="shared" si="3"/>
        <v>1.5267175572519083E-2</v>
      </c>
    </row>
    <row r="37" spans="1:36">
      <c r="A37" t="s">
        <v>59</v>
      </c>
      <c r="B37">
        <v>2</v>
      </c>
      <c r="C37">
        <v>64</v>
      </c>
      <c r="D37">
        <v>125601</v>
      </c>
      <c r="E37">
        <v>62</v>
      </c>
      <c r="F37">
        <v>2025.8225806451601</v>
      </c>
      <c r="G37">
        <v>3.125E-2</v>
      </c>
      <c r="H37">
        <v>11</v>
      </c>
      <c r="I37">
        <v>115</v>
      </c>
      <c r="J37">
        <v>226263</v>
      </c>
      <c r="K37">
        <v>51</v>
      </c>
      <c r="L37">
        <v>4436.5294117646999</v>
      </c>
      <c r="M37">
        <v>9.5652173913043398E-2</v>
      </c>
      <c r="N37">
        <v>0</v>
      </c>
      <c r="O37">
        <v>28</v>
      </c>
      <c r="P37">
        <v>28030</v>
      </c>
      <c r="Q37">
        <v>28</v>
      </c>
      <c r="R37">
        <v>1001.07142857142</v>
      </c>
      <c r="S37">
        <v>0</v>
      </c>
      <c r="T37">
        <v>6</v>
      </c>
      <c r="U37">
        <v>45</v>
      </c>
      <c r="V37">
        <v>50148</v>
      </c>
      <c r="W37">
        <v>39</v>
      </c>
      <c r="X37">
        <v>1285.8461538461499</v>
      </c>
      <c r="Y37">
        <v>0.133333333333333</v>
      </c>
      <c r="AF37">
        <f t="shared" si="0"/>
        <v>0</v>
      </c>
      <c r="AG37">
        <f t="shared" si="1"/>
        <v>3.125E-2</v>
      </c>
      <c r="AH37">
        <f t="shared" si="2"/>
        <v>0.13333333333333333</v>
      </c>
      <c r="AI37">
        <f t="shared" si="3"/>
        <v>9.5652173913043481E-2</v>
      </c>
    </row>
    <row r="38" spans="1:36">
      <c r="A38" t="s">
        <v>60</v>
      </c>
      <c r="B38">
        <v>1</v>
      </c>
      <c r="C38">
        <v>54</v>
      </c>
      <c r="D38">
        <v>124934</v>
      </c>
      <c r="E38">
        <v>53</v>
      </c>
      <c r="F38">
        <v>2357.2452830188599</v>
      </c>
      <c r="G38">
        <v>1.85185185185185E-2</v>
      </c>
      <c r="H38">
        <v>3</v>
      </c>
      <c r="I38">
        <v>129</v>
      </c>
      <c r="J38">
        <v>231157</v>
      </c>
      <c r="K38">
        <v>59</v>
      </c>
      <c r="L38">
        <v>3917.9152542372799</v>
      </c>
      <c r="M38">
        <v>2.3255813953488299E-2</v>
      </c>
      <c r="N38">
        <v>1</v>
      </c>
      <c r="O38">
        <v>38</v>
      </c>
      <c r="P38">
        <v>54219</v>
      </c>
      <c r="Q38">
        <v>37</v>
      </c>
      <c r="R38">
        <v>1465.3783783783699</v>
      </c>
      <c r="S38">
        <v>2.6315789473684199E-2</v>
      </c>
      <c r="T38">
        <v>0</v>
      </c>
      <c r="U38">
        <v>31</v>
      </c>
      <c r="V38">
        <v>51271</v>
      </c>
      <c r="W38">
        <v>31</v>
      </c>
      <c r="X38">
        <v>1653.9032258064501</v>
      </c>
      <c r="Y38">
        <v>0</v>
      </c>
      <c r="AF38">
        <f t="shared" si="0"/>
        <v>2.6315789473684209E-2</v>
      </c>
      <c r="AG38">
        <f t="shared" si="1"/>
        <v>1.8518518518518517E-2</v>
      </c>
      <c r="AH38">
        <f t="shared" si="2"/>
        <v>0</v>
      </c>
      <c r="AI38">
        <f t="shared" si="3"/>
        <v>2.3255813953488372E-2</v>
      </c>
    </row>
    <row r="39" spans="1:36">
      <c r="A39" t="s">
        <v>61</v>
      </c>
      <c r="B39">
        <v>1</v>
      </c>
      <c r="C39">
        <v>59</v>
      </c>
      <c r="D39">
        <v>87323</v>
      </c>
      <c r="E39">
        <v>58</v>
      </c>
      <c r="F39">
        <v>1505.56896551724</v>
      </c>
      <c r="G39">
        <v>1.6949152542372801E-2</v>
      </c>
      <c r="H39">
        <v>3</v>
      </c>
      <c r="I39">
        <v>104</v>
      </c>
      <c r="J39">
        <v>121501</v>
      </c>
      <c r="K39">
        <v>49</v>
      </c>
      <c r="L39">
        <v>2479.6122448979499</v>
      </c>
      <c r="M39">
        <v>2.8846153846153799E-2</v>
      </c>
      <c r="N39">
        <v>0</v>
      </c>
      <c r="O39">
        <v>32</v>
      </c>
      <c r="P39">
        <v>26426</v>
      </c>
      <c r="Q39">
        <v>32</v>
      </c>
      <c r="R39">
        <v>825.8125</v>
      </c>
      <c r="S39">
        <v>0</v>
      </c>
      <c r="T39">
        <v>0</v>
      </c>
      <c r="U39">
        <v>41</v>
      </c>
      <c r="V39">
        <v>50057</v>
      </c>
      <c r="W39">
        <v>41</v>
      </c>
      <c r="X39">
        <v>1220.9024390243901</v>
      </c>
      <c r="Y39">
        <v>0</v>
      </c>
      <c r="AF39">
        <f t="shared" si="0"/>
        <v>0</v>
      </c>
      <c r="AG39">
        <f t="shared" si="1"/>
        <v>1.6949152542372881E-2</v>
      </c>
      <c r="AH39">
        <f t="shared" si="2"/>
        <v>0</v>
      </c>
      <c r="AI39">
        <f t="shared" si="3"/>
        <v>2.8846153846153848E-2</v>
      </c>
    </row>
    <row r="40" spans="1:36">
      <c r="A40" t="s">
        <v>62</v>
      </c>
      <c r="B40">
        <v>1</v>
      </c>
      <c r="C40">
        <v>57</v>
      </c>
      <c r="D40">
        <v>84017</v>
      </c>
      <c r="E40">
        <v>56</v>
      </c>
      <c r="F40">
        <v>1500.30357142857</v>
      </c>
      <c r="G40">
        <v>1.7543859649122799E-2</v>
      </c>
      <c r="H40">
        <v>6</v>
      </c>
      <c r="I40">
        <v>106</v>
      </c>
      <c r="J40">
        <v>110807</v>
      </c>
      <c r="K40">
        <v>49</v>
      </c>
      <c r="L40">
        <v>2261.36734693877</v>
      </c>
      <c r="M40">
        <v>5.6603773584905599E-2</v>
      </c>
      <c r="N40">
        <v>0</v>
      </c>
      <c r="O40">
        <v>33</v>
      </c>
      <c r="P40">
        <v>23751</v>
      </c>
      <c r="Q40">
        <v>33</v>
      </c>
      <c r="R40">
        <v>719.72727272727195</v>
      </c>
      <c r="S40">
        <v>0</v>
      </c>
      <c r="T40">
        <v>0</v>
      </c>
      <c r="U40">
        <v>41</v>
      </c>
      <c r="V40">
        <v>27259</v>
      </c>
      <c r="W40">
        <v>41</v>
      </c>
      <c r="X40">
        <v>664.85365853658504</v>
      </c>
      <c r="Y40">
        <v>0</v>
      </c>
      <c r="AF40">
        <f t="shared" si="0"/>
        <v>0</v>
      </c>
      <c r="AG40">
        <f t="shared" si="1"/>
        <v>1.7543859649122806E-2</v>
      </c>
      <c r="AH40">
        <f t="shared" si="2"/>
        <v>0</v>
      </c>
      <c r="AI40">
        <f t="shared" si="3"/>
        <v>5.6603773584905662E-2</v>
      </c>
    </row>
    <row r="41" spans="1:36">
      <c r="A41" t="s">
        <v>63</v>
      </c>
      <c r="B41">
        <v>0</v>
      </c>
      <c r="C41">
        <v>58</v>
      </c>
      <c r="D41">
        <v>79621</v>
      </c>
      <c r="E41">
        <v>58</v>
      </c>
      <c r="F41">
        <v>1372.7758620689599</v>
      </c>
      <c r="G41">
        <v>0</v>
      </c>
      <c r="H41">
        <v>1</v>
      </c>
      <c r="I41">
        <v>108</v>
      </c>
      <c r="J41">
        <v>127356</v>
      </c>
      <c r="K41">
        <v>52</v>
      </c>
      <c r="L41">
        <v>2449.1538461538398</v>
      </c>
      <c r="M41">
        <v>9.2592592592592501E-3</v>
      </c>
      <c r="N41">
        <v>0</v>
      </c>
      <c r="O41">
        <v>32</v>
      </c>
      <c r="P41">
        <v>58170</v>
      </c>
      <c r="Q41">
        <v>32</v>
      </c>
      <c r="R41">
        <v>1817.8125</v>
      </c>
      <c r="S41">
        <v>0</v>
      </c>
      <c r="T41">
        <v>0</v>
      </c>
      <c r="U41">
        <v>38</v>
      </c>
      <c r="V41">
        <v>62338</v>
      </c>
      <c r="W41">
        <v>38</v>
      </c>
      <c r="X41">
        <v>1640.4736842105201</v>
      </c>
      <c r="Y41">
        <v>0</v>
      </c>
      <c r="AF41">
        <f t="shared" si="0"/>
        <v>0</v>
      </c>
      <c r="AG41">
        <f t="shared" si="1"/>
        <v>0</v>
      </c>
      <c r="AH41">
        <f t="shared" si="2"/>
        <v>0</v>
      </c>
      <c r="AI41">
        <f t="shared" si="3"/>
        <v>9.2592592592592587E-3</v>
      </c>
    </row>
    <row r="42" spans="1:36">
      <c r="A42" t="s">
        <v>64</v>
      </c>
      <c r="B42">
        <v>1</v>
      </c>
      <c r="C42">
        <v>56</v>
      </c>
      <c r="D42">
        <v>75546</v>
      </c>
      <c r="E42">
        <v>55</v>
      </c>
      <c r="F42">
        <v>1373.5636363636299</v>
      </c>
      <c r="G42">
        <v>1.7857142857142801E-2</v>
      </c>
      <c r="H42">
        <v>3</v>
      </c>
      <c r="I42">
        <v>96</v>
      </c>
      <c r="J42">
        <v>112992</v>
      </c>
      <c r="K42">
        <v>46</v>
      </c>
      <c r="L42">
        <v>2456.3478260869501</v>
      </c>
      <c r="M42">
        <v>3.125E-2</v>
      </c>
      <c r="N42">
        <v>1</v>
      </c>
      <c r="O42">
        <v>36</v>
      </c>
      <c r="P42">
        <v>22424</v>
      </c>
      <c r="Q42">
        <v>35</v>
      </c>
      <c r="R42">
        <v>640.68571428571397</v>
      </c>
      <c r="S42">
        <v>2.77777777777777E-2</v>
      </c>
      <c r="T42">
        <v>0</v>
      </c>
      <c r="U42">
        <v>44</v>
      </c>
      <c r="V42">
        <v>29462</v>
      </c>
      <c r="W42">
        <v>44</v>
      </c>
      <c r="X42">
        <v>669.59090909090901</v>
      </c>
      <c r="Y42">
        <v>0</v>
      </c>
      <c r="AF42">
        <f t="shared" si="0"/>
        <v>2.7777777777777776E-2</v>
      </c>
      <c r="AG42">
        <f t="shared" si="1"/>
        <v>1.7857142857142856E-2</v>
      </c>
      <c r="AH42">
        <f t="shared" si="2"/>
        <v>0</v>
      </c>
      <c r="AI42">
        <f t="shared" si="3"/>
        <v>3.125E-2</v>
      </c>
    </row>
    <row r="43" spans="1:36">
      <c r="A43" t="s">
        <v>65</v>
      </c>
      <c r="B43">
        <v>2</v>
      </c>
      <c r="C43">
        <v>56</v>
      </c>
      <c r="D43">
        <v>74594</v>
      </c>
      <c r="E43">
        <v>54</v>
      </c>
      <c r="F43">
        <v>1381.37037037037</v>
      </c>
      <c r="G43">
        <v>3.5714285714285698E-2</v>
      </c>
      <c r="H43">
        <v>8</v>
      </c>
      <c r="I43">
        <v>118</v>
      </c>
      <c r="J43">
        <v>116775</v>
      </c>
      <c r="K43">
        <v>54</v>
      </c>
      <c r="L43">
        <v>2162.5</v>
      </c>
      <c r="M43">
        <v>6.7796610169491497E-2</v>
      </c>
      <c r="N43">
        <v>0</v>
      </c>
      <c r="O43">
        <v>36</v>
      </c>
      <c r="P43">
        <v>24846</v>
      </c>
      <c r="Q43">
        <v>36</v>
      </c>
      <c r="R43">
        <v>690.16666666666595</v>
      </c>
      <c r="S43">
        <v>0</v>
      </c>
      <c r="T43">
        <v>1</v>
      </c>
      <c r="U43">
        <v>37</v>
      </c>
      <c r="V43">
        <v>21215</v>
      </c>
      <c r="W43">
        <v>36</v>
      </c>
      <c r="X43">
        <v>589.30555555555497</v>
      </c>
      <c r="Y43">
        <v>2.7027027027027001E-2</v>
      </c>
      <c r="AF43">
        <f t="shared" si="0"/>
        <v>0</v>
      </c>
      <c r="AG43">
        <f t="shared" si="1"/>
        <v>3.5714285714285712E-2</v>
      </c>
      <c r="AH43">
        <f t="shared" si="2"/>
        <v>2.7027027027027029E-2</v>
      </c>
      <c r="AI43">
        <f t="shared" si="3"/>
        <v>6.7796610169491525E-2</v>
      </c>
    </row>
    <row r="45" spans="1:36">
      <c r="AE45" t="s">
        <v>77</v>
      </c>
      <c r="AF45">
        <f>AVERAGE(AF2:AF43)</f>
        <v>1.1815917588405753E-2</v>
      </c>
      <c r="AG45">
        <f t="shared" ref="AG45:AI45" si="4">AVERAGE(AG2:AG43)</f>
        <v>5.8716014262358361E-2</v>
      </c>
      <c r="AH45">
        <f t="shared" si="4"/>
        <v>1.0510140433607937E-2</v>
      </c>
      <c r="AI45">
        <f t="shared" si="4"/>
        <v>4.8260766067695596E-2</v>
      </c>
    </row>
    <row r="46" spans="1:36">
      <c r="AE46" t="s">
        <v>78</v>
      </c>
      <c r="AF46">
        <f>STDEV(AF2:AF43)/SQRT(42)</f>
        <v>4.0569436307764488E-3</v>
      </c>
      <c r="AG46">
        <f t="shared" ref="AG46:AI46" si="5">STDEV(AG2:AG43)/SQRT(42)</f>
        <v>1.9263961663985883E-2</v>
      </c>
      <c r="AH46">
        <f t="shared" si="5"/>
        <v>3.9579883918439279E-3</v>
      </c>
      <c r="AI46">
        <f t="shared" si="5"/>
        <v>1.0421417262783807E-2</v>
      </c>
    </row>
    <row r="48" spans="1:36">
      <c r="AE48" s="1"/>
      <c r="AF48" s="1" t="s">
        <v>71</v>
      </c>
      <c r="AG48" s="1" t="s">
        <v>72</v>
      </c>
      <c r="AH48" s="1"/>
      <c r="AI48" s="1" t="s">
        <v>92</v>
      </c>
      <c r="AJ48" s="1" t="s">
        <v>93</v>
      </c>
    </row>
    <row r="49" spans="31:36">
      <c r="AE49" s="1"/>
      <c r="AF49" s="1"/>
      <c r="AG49" s="1"/>
      <c r="AH49" s="1"/>
      <c r="AI49" s="1"/>
      <c r="AJ49" s="1"/>
    </row>
    <row r="50" spans="31:36">
      <c r="AE50" s="1" t="s">
        <v>79</v>
      </c>
      <c r="AF50" s="1">
        <f>TTEST(AF2:AF43,AH2:AH43,2,1)</f>
        <v>0.81677610254225907</v>
      </c>
      <c r="AG50" s="1">
        <f>TTEST(AG2:AG46,AI2:AI46,2,1)</f>
        <v>0.5081964878769325</v>
      </c>
      <c r="AH50" s="1"/>
      <c r="AI50" s="1">
        <f>TTEST(AF2:AF43,AG2:AG43,2,1)</f>
        <v>1.044656612160064E-2</v>
      </c>
      <c r="AJ50" s="1">
        <f>TTEST(AH2:AH43,AI2:AI43,2,1)</f>
        <v>1.8758154007644394E-4</v>
      </c>
    </row>
    <row r="52" spans="31:36">
      <c r="AE52" t="s">
        <v>94</v>
      </c>
    </row>
    <row r="53" spans="31:36">
      <c r="AE53" t="s">
        <v>95</v>
      </c>
    </row>
    <row r="54" spans="31:36">
      <c r="AE54" t="s">
        <v>96</v>
      </c>
    </row>
    <row r="55" spans="31:36">
      <c r="AE55" t="s">
        <v>97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cs279_hw2_online_logs_computed.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Shenikaw Mantzini</dc:creator>
  <cp:lastModifiedBy>Shenikaw Mantzini</cp:lastModifiedBy>
  <dcterms:created xsi:type="dcterms:W3CDTF">2014-09-29T20:05:44Z</dcterms:created>
  <dcterms:modified xsi:type="dcterms:W3CDTF">2014-09-29T22:20:23Z</dcterms:modified>
</cp:coreProperties>
</file>