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#REF!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ULIQOGWdJ4T8EG4YB2TW81DdMthoz7NA9cRhowlQGrg="/>
    </ext>
  </extLst>
</workbook>
</file>

<file path=xl/sharedStrings.xml><?xml version="1.0" encoding="utf-8"?>
<sst xmlns="http://schemas.openxmlformats.org/spreadsheetml/2006/main" count="231" uniqueCount="138">
  <si>
    <t>Fuentes de Costo del Proyecto</t>
  </si>
  <si>
    <t xml:space="preserve">Nombre del Proyecto: 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</si>
  <si>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</si>
  <si>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</si>
  <si>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</si>
  <si>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</si>
  <si>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</si>
  <si>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</si>
  <si>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</si>
  <si>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</si>
  <si>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</si>
  <si>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</si>
  <si>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</si>
  <si>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</si>
  <si>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</t>
  </si>
  <si>
    <t>Acta de constitución del proyecto</t>
  </si>
  <si>
    <t>Backlog del producto</t>
  </si>
  <si>
    <t>Planificación del lanzamiento</t>
  </si>
  <si>
    <t>Registro de interesados</t>
  </si>
  <si>
    <t>Subtotal</t>
  </si>
  <si>
    <t>PLANIFICACION</t>
  </si>
  <si>
    <t>Backlog del sprint</t>
  </si>
  <si>
    <t>Backlog detallado del producto</t>
  </si>
  <si>
    <t>Cronograma de alto nivel - HITOS</t>
  </si>
  <si>
    <t>Cronograma detallado</t>
  </si>
  <si>
    <t>Presupuesto del proyecto</t>
  </si>
  <si>
    <t>Resgitro de riesgos</t>
  </si>
  <si>
    <t>IMPLEMENTACIÓN</t>
  </si>
  <si>
    <t>Informe del estado del proyecto</t>
  </si>
  <si>
    <t>Minuta de reunión</t>
  </si>
  <si>
    <t>Registro de impedimentos</t>
  </si>
  <si>
    <t>REVISIÓN Y RETROSPECTIVA</t>
  </si>
  <si>
    <t>Retrospectiva del sprint</t>
  </si>
  <si>
    <t>Revisión del sprint</t>
  </si>
  <si>
    <t>LANZAMIENTO</t>
  </si>
  <si>
    <t>Retrospectiva del proyecto</t>
  </si>
  <si>
    <t>CIERRE</t>
  </si>
  <si>
    <t>Acta de cierre del proyecto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</si>
  <si>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</si>
  <si>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</si>
  <si>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</si>
  <si>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</si>
  <si>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</si>
  <si>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</si>
  <si>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</si>
  <si>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</si>
  <si>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</si>
  <si>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</si>
  <si>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Costos a largo tiempo</t>
  </si>
  <si>
    <t>16/12/2023 - 16/12/2024</t>
  </si>
  <si>
    <t>Hosting y Dominio</t>
  </si>
  <si>
    <t>Mantenimiento</t>
  </si>
  <si>
    <t>Actualizaciones de Contenido</t>
  </si>
  <si>
    <t>Optimización para Motores de Búsqueda (SEO)</t>
  </si>
  <si>
    <t>Seguridad</t>
  </si>
  <si>
    <t>Soporte al Cliente</t>
  </si>
  <si>
    <t>Actualizaciones Tecnológicas</t>
  </si>
  <si>
    <t>Costos adicionales a largo tiempo</t>
  </si>
  <si>
    <t>16/12/2024 - 16/12/2025</t>
  </si>
  <si>
    <t>TOTAL PROYECTO</t>
  </si>
  <si>
    <t>Costos por Sprint</t>
  </si>
  <si>
    <t>Sprint 1</t>
  </si>
  <si>
    <t>Reunión de planeación del sprint</t>
  </si>
  <si>
    <t>Crear el backlog del sprint</t>
  </si>
  <si>
    <t>Crear Nueva Historia Clínica</t>
  </si>
  <si>
    <t>13/09/2023 - 18/09/2023</t>
  </si>
  <si>
    <t>Editar Historia Clínica</t>
  </si>
  <si>
    <t>Exportar Historia Clínica</t>
  </si>
  <si>
    <t>Visualización de radiografías e imágenes del pacientes</t>
  </si>
  <si>
    <t>Pruebas (testing)</t>
  </si>
  <si>
    <t>Reunión de demostración y revisión del Sprint</t>
  </si>
  <si>
    <t>Reunión de retrospectiva del sprint</t>
  </si>
  <si>
    <t>Sprint 2</t>
  </si>
  <si>
    <t>Seguimiento de Recetas y Medicamentos</t>
  </si>
  <si>
    <t>22/09/2023 - 28/09/2023</t>
  </si>
  <si>
    <t>Notificaciones de citas del paciente</t>
  </si>
  <si>
    <t>Implementar copias de seguridad y recuperación de datos.</t>
  </si>
  <si>
    <t>Sprint 3</t>
  </si>
  <si>
    <t>Programar Citas Médicas</t>
  </si>
  <si>
    <t>4/10/2023 - 9/10/2023</t>
  </si>
  <si>
    <t>Registro de Tratamientos Dentales</t>
  </si>
  <si>
    <t>Sprint 4</t>
  </si>
  <si>
    <t>Registro de datos personales del paciente</t>
  </si>
  <si>
    <t>13/10/2023 - 18/10/2023</t>
  </si>
  <si>
    <t>Editar los datos personales del paciente</t>
  </si>
  <si>
    <t>Notificación de Resultados de Laboratorio</t>
  </si>
  <si>
    <t>Sprint 5</t>
  </si>
  <si>
    <t>Añadir notas a las historias clínicas para registrar observaciones importantes.</t>
  </si>
  <si>
    <t>25/10/2023 - 30/10/2023</t>
  </si>
  <si>
    <t>Ver el historial de citas de un paciente</t>
  </si>
  <si>
    <t>Cumplir con regulaciones y estándares</t>
  </si>
  <si>
    <t xml:space="preserve">    Subtotal</t>
  </si>
  <si>
    <t>Sprint 6</t>
  </si>
  <si>
    <t>Gestionar Consentimientos Informados</t>
  </si>
  <si>
    <t>3/11/2023 - 8/11/2023</t>
  </si>
  <si>
    <t>Sprint 7</t>
  </si>
  <si>
    <t>Generar Informes de Odontogramas</t>
  </si>
  <si>
    <t>14/11/2023 - 17/11/2023</t>
  </si>
  <si>
    <t>Visualización de Odontogramas</t>
  </si>
  <si>
    <t>Registro de Equipamiento Dental</t>
  </si>
  <si>
    <t>Crear un Periodontograma</t>
  </si>
  <si>
    <t>Crear un tratamiento de ortodoncia</t>
  </si>
  <si>
    <t>Sprint 8</t>
  </si>
  <si>
    <t>Registro de Pacientes Emergencia</t>
  </si>
  <si>
    <t>23/11/2023 - 28/11/2023</t>
  </si>
  <si>
    <t>Registro de tratamiento</t>
  </si>
  <si>
    <t>Gestión de Pacientes</t>
  </si>
  <si>
    <t>Recomendaciones de Higiene Dental basadas en Odontograma.</t>
  </si>
  <si>
    <t>Integración con Imágenes Radiográficas</t>
  </si>
  <si>
    <t>Sprint 9</t>
  </si>
  <si>
    <t>Pruebas integrales del primer modulo</t>
  </si>
  <si>
    <t>4/12/2023 - 7/12/2023</t>
  </si>
  <si>
    <t>Pruebas integrales del segundo modulo</t>
  </si>
  <si>
    <t>Gestión de lanzamiento</t>
  </si>
  <si>
    <t>Despliegue en plataforma</t>
  </si>
  <si>
    <t>Manual de usuario y tecnico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</si>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</sst>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  <numFmt numFmtId="168" formatCode="d/MM/yyyy"/>
  </numFmts>
  <fonts count="2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readingOrder="0"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readingOrder="0"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readingOrder="0"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readingOrder="0"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21" fillId="3" fontId="1" numFmtId="0" xfId="0" applyAlignment="1" applyBorder="1" applyFont="1">
      <alignment horizontal="left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readingOrder="0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30" fillId="5" fontId="2" numFmtId="0" xfId="0" applyAlignment="1" applyBorder="1" applyFont="1">
      <alignment horizontal="left" readingOrder="0" shrinkToFit="0" vertical="center" wrapText="1"/>
    </xf>
    <xf borderId="24" fillId="3" fontId="1" numFmtId="0" xfId="0" applyAlignment="1" applyBorder="1" applyFont="1">
      <alignment horizontal="left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1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ont="1" applyNumberFormat="1">
      <alignment horizontal="center" readingOrder="0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18" fillId="8" fontId="2" numFmtId="165" xfId="0" applyAlignment="1" applyBorder="1" applyFont="1" applyNumberFormat="1">
      <alignment horizontal="center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2" fillId="0" fontId="4" numFmtId="0" xfId="0" applyBorder="1" applyFont="1"/>
    <xf borderId="33" fillId="9" fontId="6" numFmtId="0" xfId="0" applyAlignment="1" applyBorder="1" applyFill="1" applyFont="1">
      <alignment horizontal="left" shrinkToFit="0" vertical="bottom" wrapText="0"/>
    </xf>
    <xf borderId="34" fillId="0" fontId="4" numFmtId="0" xfId="0" applyBorder="1" applyFont="1"/>
    <xf borderId="35" fillId="2" fontId="6" numFmtId="0" xfId="0" applyAlignment="1" applyBorder="1" applyFont="1">
      <alignment horizontal="center" shrinkToFit="0" vertical="top" wrapText="0"/>
    </xf>
    <xf borderId="36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7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1" numFmtId="0" xfId="0" applyAlignment="1" applyBorder="1" applyFont="1">
      <alignment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5" fillId="3" fontId="12" numFmtId="0" xfId="0" applyAlignment="1" applyBorder="1" applyFont="1">
      <alignment horizontal="center" readingOrder="0" shrinkToFit="0" vertical="center" wrapText="1"/>
    </xf>
    <xf borderId="5" fillId="3" fontId="12" numFmtId="0" xfId="0" applyAlignment="1" applyBorder="1" applyFont="1">
      <alignment horizontal="center" shrinkToFit="0" vertical="center" wrapText="1"/>
    </xf>
    <xf borderId="5" fillId="3" fontId="12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2" numFmtId="166" xfId="0" applyAlignment="1" applyBorder="1" applyFont="1" applyNumberFormat="1">
      <alignment horizontal="center" readingOrder="0" shrinkToFit="0" vertical="center" wrapText="1"/>
    </xf>
    <xf borderId="5" fillId="0" fontId="12" numFmtId="164" xfId="0" applyAlignment="1" applyBorder="1" applyFont="1" applyNumberFormat="1">
      <alignment horizontal="center" readingOrder="0" shrinkToFit="0" vertical="center" wrapText="1"/>
    </xf>
    <xf borderId="5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5" fillId="7" fontId="7" numFmtId="0" xfId="0" applyAlignment="1" applyBorder="1" applyFont="1">
      <alignment horizontal="right" readingOrder="0" shrinkToFit="0" vertical="center" wrapText="1"/>
    </xf>
    <xf borderId="5" fillId="7" fontId="13" numFmtId="166" xfId="0" applyAlignment="1" applyBorder="1" applyFont="1" applyNumberFormat="1">
      <alignment horizontal="center" shrinkToFit="0" vertical="center" wrapText="1"/>
    </xf>
    <xf borderId="5" fillId="9" fontId="13" numFmtId="167" xfId="0" applyAlignment="1" applyBorder="1" applyFont="1" applyNumberFormat="1">
      <alignment horizontal="center"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3" numFmtId="166" xfId="0" applyAlignment="1" applyBorder="1" applyFont="1" applyNumberFormat="1">
      <alignment horizontal="center" shrinkToFit="0" vertical="center" wrapText="1"/>
    </xf>
    <xf borderId="5" fillId="10" fontId="13" numFmtId="167" xfId="0" applyAlignment="1" applyBorder="1" applyFill="1" applyFont="1" applyNumberForma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2" numFmtId="15" xfId="0" applyAlignment="1" applyBorder="1" applyFont="1" applyNumberFormat="1">
      <alignment horizontal="center" shrinkToFit="0" vertical="center" wrapText="1"/>
    </xf>
    <xf borderId="38" fillId="4" fontId="14" numFmtId="0" xfId="0" applyAlignment="1" applyBorder="1" applyFont="1">
      <alignment readingOrder="0"/>
    </xf>
    <xf borderId="38" fillId="4" fontId="14" numFmtId="168" xfId="0" applyAlignment="1" applyBorder="1" applyFont="1" applyNumberFormat="1">
      <alignment horizontal="center" readingOrder="0"/>
    </xf>
    <xf borderId="5" fillId="0" fontId="12" numFmtId="164" xfId="0" applyAlignment="1" applyBorder="1" applyFont="1" applyNumberFormat="1">
      <alignment horizontal="center" shrinkToFit="0" vertical="center" wrapText="1"/>
    </xf>
    <xf borderId="38" fillId="4" fontId="14" numFmtId="0" xfId="0" applyAlignment="1" applyBorder="1" applyFont="1">
      <alignment horizontal="center" readingOrder="0"/>
    </xf>
    <xf borderId="5" fillId="0" fontId="12" numFmtId="164" xfId="0" applyAlignment="1" applyBorder="1" applyFont="1" applyNumberFormat="1">
      <alignment horizontal="center" readingOrder="0" shrinkToFit="0" wrapText="1"/>
    </xf>
    <xf borderId="23" fillId="0" fontId="12" numFmtId="164" xfId="0" applyAlignment="1" applyBorder="1" applyFont="1" applyNumberFormat="1">
      <alignment horizontal="center" readingOrder="0" shrinkToFit="0" wrapText="1"/>
    </xf>
    <xf borderId="23" fillId="0" fontId="12" numFmtId="164" xfId="0" applyAlignment="1" applyBorder="1" applyFont="1" applyNumberFormat="1">
      <alignment horizontal="center" shrinkToFit="0" wrapText="1"/>
    </xf>
    <xf borderId="5" fillId="3" fontId="12" numFmtId="168" xfId="0" applyAlignment="1" applyBorder="1" applyFont="1" applyNumberFormat="1">
      <alignment horizontal="center" shrinkToFit="0" vertical="center" wrapText="1"/>
    </xf>
    <xf borderId="5" fillId="3" fontId="12" numFmtId="166" xfId="0" applyAlignment="1" applyBorder="1" applyFont="1" applyNumberFormat="1">
      <alignment horizontal="center" shrinkToFit="0" vertical="center" wrapText="1"/>
    </xf>
    <xf borderId="5" fillId="0" fontId="12" numFmtId="164" xfId="0" applyAlignment="1" applyBorder="1" applyFont="1" applyNumberFormat="1">
      <alignment horizontal="center" shrinkToFit="0" wrapText="1"/>
    </xf>
    <xf borderId="38" fillId="4" fontId="14" numFmtId="0" xfId="0" applyAlignment="1" applyBorder="1" applyFont="1">
      <alignment readingOrder="0" shrinkToFit="0" wrapText="1"/>
    </xf>
    <xf borderId="5" fillId="3" fontId="15" numFmtId="0" xfId="0" applyAlignment="1" applyBorder="1" applyFont="1">
      <alignment readingOrder="0" shrinkToFit="0" wrapText="1"/>
    </xf>
    <xf borderId="18" fillId="3" fontId="16" numFmtId="166" xfId="0" applyAlignment="1" applyBorder="1" applyFont="1" applyNumberFormat="1">
      <alignment horizontal="center"/>
    </xf>
    <xf borderId="18" fillId="3" fontId="16" numFmtId="167" xfId="0" applyBorder="1" applyFont="1" applyNumberFormat="1"/>
    <xf borderId="18" fillId="3" fontId="16" numFmtId="0" xfId="0" applyBorder="1" applyFont="1"/>
    <xf borderId="22" fillId="0" fontId="16" numFmtId="0" xfId="0" applyBorder="1" applyFont="1"/>
    <xf borderId="22" fillId="0" fontId="12" numFmtId="164" xfId="0" applyAlignment="1" applyBorder="1" applyFont="1" applyNumberFormat="1">
      <alignment horizontal="center" readingOrder="0" shrinkToFit="0" wrapText="1"/>
    </xf>
    <xf borderId="22" fillId="0" fontId="12" numFmtId="164" xfId="0" applyAlignment="1" applyBorder="1" applyFont="1" applyNumberFormat="1">
      <alignment horizontal="center" shrinkToFit="0" wrapText="1"/>
    </xf>
    <xf borderId="23" fillId="7" fontId="17" numFmtId="0" xfId="0" applyAlignment="1" applyBorder="1" applyFont="1">
      <alignment horizontal="right" shrinkToFit="0" wrapText="1"/>
    </xf>
    <xf borderId="22" fillId="7" fontId="16" numFmtId="166" xfId="0" applyAlignment="1" applyBorder="1" applyFont="1" applyNumberFormat="1">
      <alignment horizontal="center"/>
    </xf>
    <xf borderId="22" fillId="9" fontId="13" numFmtId="167" xfId="0" applyAlignment="1" applyBorder="1" applyFont="1" applyNumberFormat="1">
      <alignment horizontal="center" shrinkToFit="0" wrapText="1"/>
    </xf>
    <xf borderId="22" fillId="3" fontId="16" numFmtId="0" xfId="0" applyBorder="1" applyFont="1"/>
    <xf borderId="39" fillId="2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0" fillId="0" fontId="18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2" fillId="0" fontId="1" numFmtId="1" xfId="0" applyAlignment="1" applyBorder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43" fillId="7" fontId="1" numFmtId="164" xfId="0" applyAlignment="1" applyBorder="1" applyFont="1" applyNumberFormat="1">
      <alignment readingOrder="0" shrinkToFit="0" vertical="bottom" wrapText="0"/>
    </xf>
    <xf borderId="43" fillId="0" fontId="1" numFmtId="164" xfId="0" applyAlignment="1" applyBorder="1" applyFont="1" applyNumberFormat="1">
      <alignment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3" fillId="0" fontId="1" numFmtId="164" xfId="0" applyAlignment="1" applyBorder="1" applyFont="1" applyNumberFormat="1">
      <alignment readingOrder="0" shrinkToFit="0" vertical="bottom" wrapText="0"/>
    </xf>
    <xf borderId="43" fillId="7" fontId="1" numFmtId="164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64" xfId="0" applyAlignment="1" applyBorder="1" applyFont="1" applyNumberFormat="1">
      <alignment shrinkToFit="0" vertical="bottom" wrapText="0"/>
    </xf>
    <xf borderId="46" fillId="7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axId val="1564186175"/>
        <c:axId val="71507771"/>
      </c:lineChart>
      <c:catAx>
        <c:axId val="156418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07771"/>
      </c:catAx>
      <c:valAx>
        <c:axId val="71507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186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19631650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/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2</v>
      </c>
      <c r="C4" s="12"/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3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4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5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6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7</v>
      </c>
      <c r="C10" s="25"/>
      <c r="D10" s="26" t="s">
        <v>8</v>
      </c>
      <c r="E10" s="26" t="s">
        <v>9</v>
      </c>
      <c r="F10" s="26" t="s">
        <v>10</v>
      </c>
      <c r="G10" s="26" t="s">
        <v>11</v>
      </c>
      <c r="H10" s="26" t="s">
        <v>12</v>
      </c>
      <c r="I10" s="26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14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15</v>
      </c>
      <c r="D13" s="37">
        <v>4.0</v>
      </c>
      <c r="E13" s="38">
        <v>10.0</v>
      </c>
      <c r="F13" s="39">
        <v>0.0</v>
      </c>
      <c r="G13" s="39">
        <v>0.0</v>
      </c>
      <c r="H13" s="39">
        <v>0.0</v>
      </c>
      <c r="I13" s="40">
        <f t="shared" ref="I13:I16" si="1">(D13*E13)+F13+G13+H13</f>
        <v>40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16</v>
      </c>
      <c r="D14" s="37">
        <v>10.0</v>
      </c>
      <c r="E14" s="38">
        <v>10.0</v>
      </c>
      <c r="F14" s="39">
        <v>0.0</v>
      </c>
      <c r="G14" s="39">
        <v>0.0</v>
      </c>
      <c r="H14" s="39">
        <v>0.0</v>
      </c>
      <c r="I14" s="40">
        <f t="shared" si="1"/>
        <v>100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1" t="s">
        <v>17</v>
      </c>
      <c r="D15" s="37">
        <v>5.0</v>
      </c>
      <c r="E15" s="38">
        <v>5.0</v>
      </c>
      <c r="F15" s="39">
        <v>0.0</v>
      </c>
      <c r="G15" s="39">
        <v>0.0</v>
      </c>
      <c r="H15" s="39">
        <v>0.0</v>
      </c>
      <c r="I15" s="40">
        <f t="shared" si="1"/>
        <v>25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18</v>
      </c>
      <c r="D16" s="37">
        <v>5.0</v>
      </c>
      <c r="E16" s="38">
        <v>5.0</v>
      </c>
      <c r="F16" s="39">
        <v>0.0</v>
      </c>
      <c r="G16" s="39">
        <v>0.0</v>
      </c>
      <c r="H16" s="39">
        <v>0.0</v>
      </c>
      <c r="I16" s="40">
        <f t="shared" si="1"/>
        <v>25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42"/>
      <c r="C17" s="43" t="s">
        <v>19</v>
      </c>
      <c r="D17" s="44">
        <f>SUM(D13:D16)</f>
        <v>24</v>
      </c>
      <c r="E17" s="45"/>
      <c r="F17" s="45">
        <f t="shared" ref="F17:I17" si="2">SUM(F13:F16)</f>
        <v>0</v>
      </c>
      <c r="G17" s="45">
        <f t="shared" si="2"/>
        <v>0</v>
      </c>
      <c r="H17" s="45">
        <f t="shared" si="2"/>
        <v>0</v>
      </c>
      <c r="I17" s="45">
        <f t="shared" si="2"/>
        <v>190</v>
      </c>
      <c r="J17" s="1">
        <f t="shared" ref="J17:J43" si="3">I17/4</f>
        <v>47.5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31">
        <v>2.0</v>
      </c>
      <c r="C18" s="46" t="s">
        <v>20</v>
      </c>
      <c r="D18" s="47"/>
      <c r="E18" s="48"/>
      <c r="F18" s="48"/>
      <c r="G18" s="48"/>
      <c r="H18" s="48"/>
      <c r="I18" s="49"/>
      <c r="J18" s="1">
        <f t="shared" si="3"/>
        <v>0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5">
        <v>2.1</v>
      </c>
      <c r="C19" s="36" t="s">
        <v>21</v>
      </c>
      <c r="D19" s="50">
        <v>2.0</v>
      </c>
      <c r="E19" s="38">
        <v>10.0</v>
      </c>
      <c r="F19" s="39">
        <v>0.0</v>
      </c>
      <c r="G19" s="39">
        <v>0.0</v>
      </c>
      <c r="H19" s="39">
        <v>0.0</v>
      </c>
      <c r="I19" s="40">
        <f t="shared" ref="I19:I23" si="4">(D19*E19)+F19+G19+H19</f>
        <v>20</v>
      </c>
      <c r="J19" s="1">
        <f t="shared" si="3"/>
        <v>5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2.2</v>
      </c>
      <c r="C20" s="36" t="s">
        <v>22</v>
      </c>
      <c r="D20" s="50">
        <v>3.0</v>
      </c>
      <c r="E20" s="38">
        <v>5.0</v>
      </c>
      <c r="F20" s="39">
        <v>0.0</v>
      </c>
      <c r="G20" s="39">
        <v>0.0</v>
      </c>
      <c r="H20" s="39">
        <v>0.0</v>
      </c>
      <c r="I20" s="40">
        <f t="shared" si="4"/>
        <v>15</v>
      </c>
      <c r="J20" s="1">
        <f t="shared" si="3"/>
        <v>3.75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2.3</v>
      </c>
      <c r="C21" s="36" t="s">
        <v>23</v>
      </c>
      <c r="D21" s="50">
        <v>5.0</v>
      </c>
      <c r="E21" s="38">
        <v>5.0</v>
      </c>
      <c r="F21" s="39">
        <v>0.0</v>
      </c>
      <c r="G21" s="39">
        <v>0.0</v>
      </c>
      <c r="H21" s="39">
        <v>0.0</v>
      </c>
      <c r="I21" s="40">
        <f t="shared" si="4"/>
        <v>25</v>
      </c>
      <c r="J21" s="1">
        <f t="shared" si="3"/>
        <v>6.25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2.4</v>
      </c>
      <c r="C22" s="36" t="s">
        <v>24</v>
      </c>
      <c r="D22" s="50">
        <v>6.0</v>
      </c>
      <c r="E22" s="38">
        <v>10.0</v>
      </c>
      <c r="F22" s="39">
        <v>0.0</v>
      </c>
      <c r="G22" s="39">
        <v>0.0</v>
      </c>
      <c r="H22" s="39">
        <v>0.0</v>
      </c>
      <c r="I22" s="40">
        <f t="shared" si="4"/>
        <v>60</v>
      </c>
      <c r="J22" s="1">
        <f t="shared" si="3"/>
        <v>15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2.5</v>
      </c>
      <c r="C23" s="36" t="s">
        <v>25</v>
      </c>
      <c r="D23" s="50">
        <v>4.0</v>
      </c>
      <c r="E23" s="38">
        <v>5.0</v>
      </c>
      <c r="F23" s="39">
        <v>0.0</v>
      </c>
      <c r="G23" s="39">
        <v>0.0</v>
      </c>
      <c r="H23" s="39">
        <v>0.0</v>
      </c>
      <c r="I23" s="40">
        <f t="shared" si="4"/>
        <v>20</v>
      </c>
      <c r="J23" s="1">
        <f t="shared" si="3"/>
        <v>5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51"/>
      <c r="C24" s="36" t="s">
        <v>26</v>
      </c>
      <c r="D24" s="50">
        <v>2.0</v>
      </c>
      <c r="E24" s="38">
        <v>5.0</v>
      </c>
      <c r="F24" s="39">
        <v>0.0</v>
      </c>
      <c r="G24" s="39">
        <v>0.0</v>
      </c>
      <c r="H24" s="39">
        <v>0.0</v>
      </c>
      <c r="I24" s="40">
        <f>SUM(D24:H24)</f>
        <v>7</v>
      </c>
      <c r="J24" s="1">
        <f t="shared" si="3"/>
        <v>1.75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42"/>
      <c r="C25" s="43" t="s">
        <v>19</v>
      </c>
      <c r="D25" s="52">
        <f>SUM(D19:D24)</f>
        <v>22</v>
      </c>
      <c r="E25" s="45"/>
      <c r="F25" s="45">
        <f t="shared" ref="F25:H25" si="5">SUM(F19:F23)</f>
        <v>0</v>
      </c>
      <c r="G25" s="45">
        <f t="shared" si="5"/>
        <v>0</v>
      </c>
      <c r="H25" s="45">
        <f t="shared" si="5"/>
        <v>0</v>
      </c>
      <c r="I25" s="45">
        <f>SUM(I19:I24)</f>
        <v>147</v>
      </c>
      <c r="J25" s="1">
        <f t="shared" si="3"/>
        <v>36.75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53">
        <v>3.0</v>
      </c>
      <c r="C26" s="46" t="s">
        <v>27</v>
      </c>
      <c r="D26" s="54"/>
      <c r="E26" s="55"/>
      <c r="F26" s="55"/>
      <c r="G26" s="55"/>
      <c r="H26" s="55"/>
      <c r="I26" s="56"/>
      <c r="J26" s="1">
        <f t="shared" si="3"/>
        <v>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3.1</v>
      </c>
      <c r="C27" s="57" t="s">
        <v>28</v>
      </c>
      <c r="D27" s="50">
        <v>10.0</v>
      </c>
      <c r="E27" s="38">
        <v>15.0</v>
      </c>
      <c r="F27" s="38">
        <v>0.0</v>
      </c>
      <c r="G27" s="38">
        <v>0.0</v>
      </c>
      <c r="H27" s="39">
        <v>0.0</v>
      </c>
      <c r="I27" s="40">
        <f t="shared" ref="I27:I29" si="6">(D27*E27)+F27+G27+H27</f>
        <v>150</v>
      </c>
      <c r="J27" s="1">
        <f t="shared" si="3"/>
        <v>37.5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3.2</v>
      </c>
      <c r="C28" s="36" t="s">
        <v>29</v>
      </c>
      <c r="D28" s="50">
        <v>30.0</v>
      </c>
      <c r="E28" s="38">
        <v>25.0</v>
      </c>
      <c r="F28" s="38">
        <v>10.0</v>
      </c>
      <c r="G28" s="39">
        <v>0.0</v>
      </c>
      <c r="H28" s="39">
        <v>0.0</v>
      </c>
      <c r="I28" s="40">
        <f t="shared" si="6"/>
        <v>760</v>
      </c>
      <c r="J28" s="1">
        <f t="shared" si="3"/>
        <v>190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3.3</v>
      </c>
      <c r="C29" s="36" t="s">
        <v>30</v>
      </c>
      <c r="D29" s="50">
        <v>15.0</v>
      </c>
      <c r="E29" s="38">
        <v>30.0</v>
      </c>
      <c r="F29" s="39">
        <v>0.0</v>
      </c>
      <c r="G29" s="39">
        <v>0.0</v>
      </c>
      <c r="H29" s="39">
        <v>0.0</v>
      </c>
      <c r="I29" s="40">
        <f t="shared" si="6"/>
        <v>450</v>
      </c>
      <c r="J29" s="1">
        <f t="shared" si="3"/>
        <v>112.5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1"/>
      <c r="B30" s="58"/>
      <c r="C30" s="43" t="s">
        <v>19</v>
      </c>
      <c r="D30" s="59">
        <f>SUM(D27:D29)</f>
        <v>55</v>
      </c>
      <c r="E30" s="60"/>
      <c r="F30" s="60">
        <f t="shared" ref="F30:I30" si="7">SUM(F27:F29)</f>
        <v>10</v>
      </c>
      <c r="G30" s="60">
        <f t="shared" si="7"/>
        <v>0</v>
      </c>
      <c r="H30" s="60">
        <f t="shared" si="7"/>
        <v>0</v>
      </c>
      <c r="I30" s="60">
        <f t="shared" si="7"/>
        <v>1360</v>
      </c>
      <c r="J30" s="1">
        <f t="shared" si="3"/>
        <v>340</v>
      </c>
      <c r="K30" s="3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30"/>
      <c r="B31" s="61">
        <v>4.0</v>
      </c>
      <c r="C31" s="46" t="s">
        <v>31</v>
      </c>
      <c r="D31" s="47"/>
      <c r="E31" s="48"/>
      <c r="F31" s="48"/>
      <c r="G31" s="48"/>
      <c r="H31" s="48"/>
      <c r="I31" s="49"/>
      <c r="J31" s="1">
        <f t="shared" si="3"/>
        <v>0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62">
        <v>4.1</v>
      </c>
      <c r="C32" s="36" t="s">
        <v>32</v>
      </c>
      <c r="D32" s="63">
        <v>150.0</v>
      </c>
      <c r="E32" s="64">
        <v>40.0</v>
      </c>
      <c r="F32" s="65">
        <v>0.0</v>
      </c>
      <c r="G32" s="65">
        <v>0.0</v>
      </c>
      <c r="H32" s="65">
        <v>0.0</v>
      </c>
      <c r="I32" s="40">
        <f t="shared" ref="I32:I33" si="8">(D32*E32)+F32+G32+H32</f>
        <v>6000</v>
      </c>
      <c r="J32" s="1">
        <f t="shared" si="3"/>
        <v>1500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30"/>
      <c r="B33" s="35">
        <v>9.2</v>
      </c>
      <c r="C33" s="36" t="s">
        <v>33</v>
      </c>
      <c r="D33" s="50">
        <v>80.0</v>
      </c>
      <c r="E33" s="38">
        <v>40.0</v>
      </c>
      <c r="F33" s="39">
        <v>0.0</v>
      </c>
      <c r="G33" s="39">
        <v>0.0</v>
      </c>
      <c r="H33" s="39">
        <v>0.0</v>
      </c>
      <c r="I33" s="40">
        <f t="shared" si="8"/>
        <v>3200</v>
      </c>
      <c r="J33" s="1">
        <f t="shared" si="3"/>
        <v>800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9.5" customHeight="1">
      <c r="A34" s="30"/>
      <c r="B34" s="42"/>
      <c r="C34" s="43" t="s">
        <v>19</v>
      </c>
      <c r="D34" s="52">
        <f>SUM(D32:D33)</f>
        <v>230</v>
      </c>
      <c r="E34" s="45"/>
      <c r="F34" s="45">
        <f t="shared" ref="F34:I34" si="9">SUM(F32:F33)</f>
        <v>0</v>
      </c>
      <c r="G34" s="45">
        <f t="shared" si="9"/>
        <v>0</v>
      </c>
      <c r="H34" s="45">
        <f t="shared" si="9"/>
        <v>0</v>
      </c>
      <c r="I34" s="45">
        <f t="shared" si="9"/>
        <v>9200</v>
      </c>
      <c r="J34" s="1">
        <f t="shared" si="3"/>
        <v>2300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53">
        <v>9.0</v>
      </c>
      <c r="C35" s="46" t="s">
        <v>34</v>
      </c>
      <c r="D35" s="47"/>
      <c r="E35" s="48"/>
      <c r="F35" s="48"/>
      <c r="G35" s="48"/>
      <c r="H35" s="48"/>
      <c r="I35" s="49"/>
      <c r="J35" s="1">
        <f t="shared" si="3"/>
        <v>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B36" s="35">
        <v>3.1</v>
      </c>
      <c r="C36" s="57" t="s">
        <v>35</v>
      </c>
      <c r="D36" s="50">
        <v>10.0</v>
      </c>
      <c r="E36" s="38">
        <v>15.0</v>
      </c>
      <c r="F36" s="38">
        <v>0.0</v>
      </c>
      <c r="G36" s="38">
        <v>0.0</v>
      </c>
      <c r="H36" s="39">
        <v>0.0</v>
      </c>
      <c r="I36" s="40">
        <f>(D36*E36)+F36+G36+H36</f>
        <v>150</v>
      </c>
      <c r="J36" s="1">
        <f t="shared" si="3"/>
        <v>37.5</v>
      </c>
    </row>
    <row r="37">
      <c r="B37" s="58"/>
      <c r="C37" s="43" t="s">
        <v>19</v>
      </c>
      <c r="D37" s="59">
        <f>SUM(D36)</f>
        <v>10</v>
      </c>
      <c r="E37" s="60"/>
      <c r="F37" s="60">
        <f t="shared" ref="F37:I37" si="10">SUM(F36)</f>
        <v>0</v>
      </c>
      <c r="G37" s="60">
        <f t="shared" si="10"/>
        <v>0</v>
      </c>
      <c r="H37" s="60">
        <f t="shared" si="10"/>
        <v>0</v>
      </c>
      <c r="I37" s="60">
        <f t="shared" si="10"/>
        <v>150</v>
      </c>
      <c r="J37" s="1">
        <f t="shared" si="3"/>
        <v>37.5</v>
      </c>
    </row>
    <row r="38">
      <c r="B38" s="53">
        <v>9.0</v>
      </c>
      <c r="C38" s="46" t="s">
        <v>36</v>
      </c>
      <c r="D38" s="47"/>
      <c r="E38" s="48"/>
      <c r="F38" s="48"/>
      <c r="G38" s="48"/>
      <c r="H38" s="48"/>
      <c r="I38" s="49"/>
      <c r="J38" s="1">
        <f t="shared" si="3"/>
        <v>0</v>
      </c>
    </row>
    <row r="39" ht="12.75" customHeight="1">
      <c r="A39" s="1"/>
      <c r="B39" s="35">
        <v>3.1</v>
      </c>
      <c r="C39" s="57" t="s">
        <v>37</v>
      </c>
      <c r="D39" s="50">
        <v>10.0</v>
      </c>
      <c r="E39" s="38">
        <v>15.0</v>
      </c>
      <c r="F39" s="38">
        <v>0.0</v>
      </c>
      <c r="G39" s="38">
        <v>0.0</v>
      </c>
      <c r="H39" s="39">
        <v>0.0</v>
      </c>
      <c r="I39" s="40">
        <f>(D39*E39)+F39+G39+H39</f>
        <v>150</v>
      </c>
      <c r="J39" s="1">
        <f t="shared" si="3"/>
        <v>37.5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30"/>
      <c r="B40" s="58"/>
      <c r="C40" s="43" t="s">
        <v>19</v>
      </c>
      <c r="D40" s="59">
        <f>SUM(D39)</f>
        <v>10</v>
      </c>
      <c r="E40" s="60"/>
      <c r="F40" s="60">
        <f t="shared" ref="F40:I40" si="11">SUM(F39)</f>
        <v>0</v>
      </c>
      <c r="G40" s="60">
        <f t="shared" si="11"/>
        <v>0</v>
      </c>
      <c r="H40" s="60">
        <f t="shared" si="11"/>
        <v>0</v>
      </c>
      <c r="I40" s="60">
        <f t="shared" si="11"/>
        <v>150</v>
      </c>
      <c r="J40" s="1">
        <f t="shared" si="3"/>
        <v>37.5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9.5" customHeight="1">
      <c r="A41" s="30"/>
      <c r="B41" s="66" t="s">
        <v>38</v>
      </c>
      <c r="C41" s="67"/>
      <c r="D41" s="68">
        <f>SUM(D17,D25,D30,D34,D37,D40)</f>
        <v>351</v>
      </c>
      <c r="E41" s="69"/>
      <c r="F41" s="69">
        <f t="shared" ref="F41:I41" si="12">SUM(F17,F25,F30,F34,F37,F40)</f>
        <v>10</v>
      </c>
      <c r="G41" s="69">
        <f t="shared" si="12"/>
        <v>0</v>
      </c>
      <c r="H41" s="69">
        <f t="shared" si="12"/>
        <v>0</v>
      </c>
      <c r="I41" s="69">
        <f t="shared" si="12"/>
        <v>11197</v>
      </c>
      <c r="J41" s="1">
        <f t="shared" si="3"/>
        <v>2799.25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70" t="s">
        <v>39</v>
      </c>
      <c r="C42" s="67"/>
      <c r="D42" s="71">
        <v>0.0</v>
      </c>
      <c r="E42" s="39">
        <v>0.0</v>
      </c>
      <c r="F42" s="39">
        <v>0.0</v>
      </c>
      <c r="G42" s="39">
        <v>0.0</v>
      </c>
      <c r="H42" s="39">
        <v>0.0</v>
      </c>
      <c r="I42" s="72">
        <v>200.0</v>
      </c>
      <c r="J42" s="1">
        <f t="shared" si="3"/>
        <v>50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39.75" customHeight="1">
      <c r="A43" s="1"/>
      <c r="B43" s="73" t="s">
        <v>40</v>
      </c>
      <c r="C43" s="67"/>
      <c r="D43" s="74">
        <f>SUM(D41,D42)</f>
        <v>351</v>
      </c>
      <c r="E43" s="69"/>
      <c r="F43" s="69">
        <f t="shared" ref="F43:H43" si="13">SUM(F41,F42)</f>
        <v>10</v>
      </c>
      <c r="G43" s="69">
        <f t="shared" si="13"/>
        <v>0</v>
      </c>
      <c r="H43" s="69">
        <f t="shared" si="13"/>
        <v>0</v>
      </c>
      <c r="I43" s="69">
        <f>SUM(I41:I42)</f>
        <v>11397</v>
      </c>
      <c r="J43" s="1">
        <f t="shared" si="3"/>
        <v>2849.25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75" t="s">
        <v>41</v>
      </c>
      <c r="C44" s="76"/>
      <c r="D44" s="20"/>
      <c r="E44" s="20"/>
      <c r="F44" s="20"/>
      <c r="G44" s="20"/>
      <c r="H44" s="20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10:C11"/>
    <mergeCell ref="D10:D11"/>
    <mergeCell ref="E10:E11"/>
    <mergeCell ref="F10:F11"/>
    <mergeCell ref="G10:G11"/>
    <mergeCell ref="H10:H11"/>
    <mergeCell ref="I10:I11"/>
    <mergeCell ref="C44:I44"/>
    <mergeCell ref="B43:C43"/>
    <mergeCell ref="B42:C42"/>
    <mergeCell ref="B41:C4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26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77"/>
      <c r="B1" s="78"/>
      <c r="C1" s="78"/>
      <c r="D1" s="78"/>
      <c r="E1" s="79"/>
      <c r="F1" s="79"/>
      <c r="G1" s="79"/>
      <c r="H1" s="7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42</v>
      </c>
      <c r="B2" s="5"/>
      <c r="C2" s="5"/>
      <c r="D2" s="8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1" t="str">
        <f>'Fuentes de Costos del Proyecto'!C3</f>
        <v/>
      </c>
      <c r="C3" s="82"/>
      <c r="D3" s="8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2</v>
      </c>
      <c r="B4" s="81" t="str">
        <f>'Fuentes de Costos del Proyecto'!C4</f>
        <v/>
      </c>
      <c r="C4" s="82"/>
      <c r="D4" s="8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5" t="s">
        <v>43</v>
      </c>
      <c r="B6" s="86"/>
      <c r="C6" s="86"/>
      <c r="D6" s="8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5" t="s">
        <v>6</v>
      </c>
      <c r="B7" s="86"/>
      <c r="C7" s="86"/>
      <c r="D7" s="8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88" t="s">
        <v>44</v>
      </c>
      <c r="B8" s="89" t="s">
        <v>45</v>
      </c>
      <c r="C8" s="89" t="s">
        <v>46</v>
      </c>
      <c r="D8" s="89" t="s">
        <v>47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0" t="s">
        <v>48</v>
      </c>
      <c r="B9" s="91" t="s">
        <v>49</v>
      </c>
      <c r="C9" s="92"/>
      <c r="D9" s="9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4" t="s">
        <v>50</v>
      </c>
      <c r="B10" s="95"/>
      <c r="C10" s="96">
        <v>300.0</v>
      </c>
      <c r="D10" s="9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4" t="s">
        <v>51</v>
      </c>
      <c r="B11" s="95"/>
      <c r="C11" s="96">
        <v>150.0</v>
      </c>
      <c r="D11" s="9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4" t="s">
        <v>52</v>
      </c>
      <c r="B12" s="95"/>
      <c r="C12" s="96">
        <v>50.0</v>
      </c>
      <c r="D12" s="9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4" t="s">
        <v>53</v>
      </c>
      <c r="B13" s="98"/>
      <c r="C13" s="96">
        <v>50.0</v>
      </c>
      <c r="D13" s="9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4" t="s">
        <v>54</v>
      </c>
      <c r="B14" s="95"/>
      <c r="C14" s="96">
        <v>300.0</v>
      </c>
      <c r="D14" s="9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4" t="s">
        <v>55</v>
      </c>
      <c r="B15" s="98"/>
      <c r="C15" s="96">
        <v>10.0</v>
      </c>
      <c r="D15" s="9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94" t="s">
        <v>56</v>
      </c>
      <c r="B16" s="95"/>
      <c r="C16" s="96">
        <v>50.0</v>
      </c>
      <c r="D16" s="9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99" t="s">
        <v>19</v>
      </c>
      <c r="B17" s="100"/>
      <c r="C17" s="101">
        <f>SUM(C10:C16)</f>
        <v>910</v>
      </c>
      <c r="D17" s="9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90" t="s">
        <v>57</v>
      </c>
      <c r="B18" s="91" t="s">
        <v>58</v>
      </c>
      <c r="C18" s="92"/>
      <c r="D18" s="9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94" t="s">
        <v>50</v>
      </c>
      <c r="B19" s="98"/>
      <c r="C19" s="96">
        <v>300.0</v>
      </c>
      <c r="D19" s="9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4" t="s">
        <v>51</v>
      </c>
      <c r="B20" s="98"/>
      <c r="C20" s="96">
        <v>150.0</v>
      </c>
      <c r="D20" s="9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4" t="s">
        <v>52</v>
      </c>
      <c r="B21" s="95"/>
      <c r="C21" s="96">
        <v>50.0</v>
      </c>
      <c r="D21" s="9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4" t="s">
        <v>53</v>
      </c>
      <c r="B22" s="95"/>
      <c r="C22" s="96">
        <v>50.0</v>
      </c>
      <c r="D22" s="9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94" t="s">
        <v>54</v>
      </c>
      <c r="B23" s="98"/>
      <c r="C23" s="96">
        <v>300.0</v>
      </c>
      <c r="D23" s="9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94" t="s">
        <v>55</v>
      </c>
      <c r="B24" s="98"/>
      <c r="C24" s="96">
        <v>10.0</v>
      </c>
      <c r="D24" s="9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4" t="s">
        <v>56</v>
      </c>
      <c r="B25" s="98"/>
      <c r="C25" s="96">
        <v>50.0</v>
      </c>
      <c r="D25" s="9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02" t="s">
        <v>19</v>
      </c>
      <c r="B26" s="100"/>
      <c r="C26" s="101">
        <f>SUM(C19:C25)</f>
        <v>910</v>
      </c>
      <c r="D26" s="9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03" t="s">
        <v>59</v>
      </c>
      <c r="B27" s="104"/>
      <c r="C27" s="105">
        <f>C17+C26</f>
        <v>1820</v>
      </c>
      <c r="D27" s="9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5"/>
    <col customWidth="1" min="2" max="2" width="20.1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77"/>
      <c r="B1" s="78"/>
      <c r="C1" s="78"/>
      <c r="D1" s="78"/>
      <c r="E1" s="79"/>
      <c r="F1" s="79"/>
      <c r="G1" s="79"/>
      <c r="H1" s="7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60</v>
      </c>
      <c r="B2" s="5"/>
      <c r="C2" s="5"/>
      <c r="D2" s="8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1" t="str">
        <f>'Fuentes de Costos del Proyecto'!C3</f>
        <v/>
      </c>
      <c r="C3" s="82"/>
      <c r="D3" s="8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2</v>
      </c>
      <c r="B4" s="81" t="str">
        <f>'Fuentes de Costos del Proyecto'!C4</f>
        <v/>
      </c>
      <c r="C4" s="82"/>
      <c r="D4" s="8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5" t="s">
        <v>43</v>
      </c>
      <c r="B6" s="86"/>
      <c r="C6" s="86"/>
      <c r="D6" s="8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5" t="s">
        <v>6</v>
      </c>
      <c r="B7" s="86"/>
      <c r="C7" s="86"/>
      <c r="D7" s="8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88" t="s">
        <v>44</v>
      </c>
      <c r="B8" s="89" t="s">
        <v>45</v>
      </c>
      <c r="C8" s="89" t="s">
        <v>46</v>
      </c>
      <c r="D8" s="89" t="s">
        <v>47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06" t="s">
        <v>61</v>
      </c>
      <c r="B9" s="107"/>
      <c r="C9" s="92"/>
      <c r="D9" s="9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8" t="s">
        <v>62</v>
      </c>
      <c r="B10" s="109">
        <v>45181.0</v>
      </c>
      <c r="C10" s="110">
        <v>0.0</v>
      </c>
      <c r="D10" s="9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8" t="s">
        <v>63</v>
      </c>
      <c r="B11" s="109">
        <v>45181.0</v>
      </c>
      <c r="C11" s="96">
        <v>200.0</v>
      </c>
      <c r="D11" s="9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8" t="s">
        <v>64</v>
      </c>
      <c r="B12" s="111" t="s">
        <v>65</v>
      </c>
      <c r="C12" s="96">
        <v>200.0</v>
      </c>
      <c r="D12" s="9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8" t="s">
        <v>66</v>
      </c>
      <c r="B13" s="111" t="s">
        <v>65</v>
      </c>
      <c r="C13" s="96">
        <v>200.0</v>
      </c>
      <c r="D13" s="9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8" t="s">
        <v>67</v>
      </c>
      <c r="B14" s="111" t="s">
        <v>65</v>
      </c>
      <c r="C14" s="112">
        <v>100.0</v>
      </c>
      <c r="D14" s="9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8" t="s">
        <v>68</v>
      </c>
      <c r="B15" s="111" t="s">
        <v>65</v>
      </c>
      <c r="C15" s="112">
        <v>200.0</v>
      </c>
      <c r="D15" s="9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8" t="s">
        <v>69</v>
      </c>
      <c r="B16" s="109">
        <v>45188.0</v>
      </c>
      <c r="C16" s="113">
        <v>200.0</v>
      </c>
      <c r="D16" s="9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08" t="s">
        <v>70</v>
      </c>
      <c r="B17" s="109">
        <v>45189.0</v>
      </c>
      <c r="C17" s="114">
        <v>0.0</v>
      </c>
      <c r="D17" s="9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08" t="s">
        <v>71</v>
      </c>
      <c r="B18" s="109">
        <v>45189.0</v>
      </c>
      <c r="C18" s="114">
        <v>0.0</v>
      </c>
      <c r="D18" s="9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02" t="s">
        <v>19</v>
      </c>
      <c r="B19" s="100"/>
      <c r="C19" s="101">
        <f>SUM(C10:C18)</f>
        <v>1100</v>
      </c>
      <c r="D19" s="9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6" t="s">
        <v>72</v>
      </c>
      <c r="B20" s="115"/>
      <c r="C20" s="92"/>
      <c r="D20" s="9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8" t="s">
        <v>62</v>
      </c>
      <c r="B21" s="109">
        <v>45190.0</v>
      </c>
      <c r="C21" s="110">
        <v>0.0</v>
      </c>
      <c r="D21" s="9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8" t="s">
        <v>63</v>
      </c>
      <c r="B22" s="109">
        <v>45190.0</v>
      </c>
      <c r="C22" s="96">
        <v>150.0</v>
      </c>
      <c r="D22" s="9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8" t="s">
        <v>73</v>
      </c>
      <c r="B23" s="111" t="s">
        <v>74</v>
      </c>
      <c r="C23" s="96">
        <v>200.0</v>
      </c>
      <c r="D23" s="9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08" t="s">
        <v>75</v>
      </c>
      <c r="B24" s="111" t="s">
        <v>74</v>
      </c>
      <c r="C24" s="112">
        <v>50.0</v>
      </c>
      <c r="D24" s="9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08" t="s">
        <v>76</v>
      </c>
      <c r="B25" s="111" t="s">
        <v>74</v>
      </c>
      <c r="C25" s="112">
        <v>400.0</v>
      </c>
      <c r="D25" s="9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8" t="s">
        <v>69</v>
      </c>
      <c r="B26" s="109">
        <v>45198.0</v>
      </c>
      <c r="C26" s="113">
        <v>300.0</v>
      </c>
      <c r="D26" s="9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08" t="s">
        <v>70</v>
      </c>
      <c r="B27" s="109">
        <v>45201.0</v>
      </c>
      <c r="C27" s="114">
        <v>0.0</v>
      </c>
      <c r="D27" s="9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8" t="s">
        <v>71</v>
      </c>
      <c r="B28" s="109">
        <v>45201.0</v>
      </c>
      <c r="C28" s="114">
        <v>0.0</v>
      </c>
      <c r="D28" s="9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02" t="s">
        <v>19</v>
      </c>
      <c r="B29" s="100"/>
      <c r="C29" s="101">
        <f>SUM(C21:C28)</f>
        <v>1100</v>
      </c>
      <c r="D29" s="9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6" t="s">
        <v>77</v>
      </c>
      <c r="B30" s="116"/>
      <c r="C30" s="92"/>
      <c r="D30" s="9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8" t="s">
        <v>62</v>
      </c>
      <c r="B31" s="109">
        <v>45202.0</v>
      </c>
      <c r="C31" s="117">
        <v>0.0</v>
      </c>
      <c r="D31" s="9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08" t="s">
        <v>63</v>
      </c>
      <c r="B32" s="109">
        <v>45202.0</v>
      </c>
      <c r="C32" s="113">
        <v>150.0</v>
      </c>
      <c r="D32" s="9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08" t="s">
        <v>78</v>
      </c>
      <c r="B33" s="111" t="s">
        <v>79</v>
      </c>
      <c r="C33" s="113">
        <v>450.0</v>
      </c>
      <c r="D33" s="9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8" t="s">
        <v>80</v>
      </c>
      <c r="B34" s="111" t="s">
        <v>79</v>
      </c>
      <c r="C34" s="113">
        <v>200.0</v>
      </c>
      <c r="D34" s="9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08" t="s">
        <v>69</v>
      </c>
      <c r="B35" s="109">
        <v>45209.0</v>
      </c>
      <c r="C35" s="96">
        <v>600.0</v>
      </c>
      <c r="D35" s="9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8" t="s">
        <v>70</v>
      </c>
      <c r="B36" s="109">
        <v>45210.0</v>
      </c>
      <c r="C36" s="110">
        <v>0.0</v>
      </c>
      <c r="D36" s="9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08" t="s">
        <v>71</v>
      </c>
      <c r="B37" s="109">
        <v>45210.0</v>
      </c>
      <c r="C37" s="110">
        <v>0.0</v>
      </c>
      <c r="D37" s="9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02" t="s">
        <v>19</v>
      </c>
      <c r="B38" s="100"/>
      <c r="C38" s="101">
        <f>SUM(C31:C37)</f>
        <v>1400</v>
      </c>
      <c r="D38" s="9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6" t="s">
        <v>81</v>
      </c>
      <c r="B39" s="116"/>
      <c r="C39" s="92"/>
      <c r="D39" s="9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08" t="s">
        <v>62</v>
      </c>
      <c r="B40" s="109">
        <v>45211.0</v>
      </c>
      <c r="C40" s="117">
        <v>0.0</v>
      </c>
      <c r="D40" s="9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08" t="s">
        <v>63</v>
      </c>
      <c r="B41" s="109">
        <v>45211.0</v>
      </c>
      <c r="C41" s="113">
        <v>150.0</v>
      </c>
      <c r="D41" s="9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8" t="s">
        <v>82</v>
      </c>
      <c r="B42" s="111" t="s">
        <v>83</v>
      </c>
      <c r="C42" s="113">
        <v>300.0</v>
      </c>
      <c r="D42" s="9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08" t="s">
        <v>84</v>
      </c>
      <c r="B43" s="111" t="s">
        <v>83</v>
      </c>
      <c r="C43" s="113">
        <v>300.0</v>
      </c>
      <c r="D43" s="9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08" t="s">
        <v>85</v>
      </c>
      <c r="B44" s="109">
        <v>45218.0</v>
      </c>
      <c r="C44" s="96">
        <v>250.0</v>
      </c>
      <c r="D44" s="9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08" t="s">
        <v>69</v>
      </c>
      <c r="B45" s="109">
        <v>45219.0</v>
      </c>
      <c r="C45" s="96">
        <v>400.0</v>
      </c>
      <c r="D45" s="9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08" t="s">
        <v>70</v>
      </c>
      <c r="B46" s="109">
        <v>45222.0</v>
      </c>
      <c r="C46" s="110">
        <v>0.0</v>
      </c>
      <c r="D46" s="9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8" t="s">
        <v>71</v>
      </c>
      <c r="B47" s="109">
        <v>45222.0</v>
      </c>
      <c r="C47" s="110">
        <v>0.0</v>
      </c>
      <c r="D47" s="9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2" t="s">
        <v>19</v>
      </c>
      <c r="B48" s="100"/>
      <c r="C48" s="101">
        <f>SUM(C40:C47)</f>
        <v>1400</v>
      </c>
      <c r="D48" s="9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06" t="s">
        <v>86</v>
      </c>
      <c r="B49" s="116"/>
      <c r="C49" s="92"/>
      <c r="D49" s="9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08" t="s">
        <v>62</v>
      </c>
      <c r="B50" s="109">
        <v>45223.0</v>
      </c>
      <c r="C50" s="117">
        <v>0.0</v>
      </c>
      <c r="D50" s="9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08" t="s">
        <v>63</v>
      </c>
      <c r="B51" s="109">
        <v>45223.0</v>
      </c>
      <c r="C51" s="113">
        <v>300.0</v>
      </c>
      <c r="D51" s="9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8.5" customHeight="1">
      <c r="A52" s="118" t="s">
        <v>87</v>
      </c>
      <c r="B52" s="111" t="s">
        <v>88</v>
      </c>
      <c r="C52" s="113">
        <v>300.0</v>
      </c>
      <c r="D52" s="9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08" t="s">
        <v>89</v>
      </c>
      <c r="B53" s="111" t="s">
        <v>88</v>
      </c>
      <c r="C53" s="113">
        <v>300.0</v>
      </c>
      <c r="D53" s="9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08" t="s">
        <v>90</v>
      </c>
      <c r="B54" s="111" t="s">
        <v>88</v>
      </c>
      <c r="C54" s="96">
        <v>300.0</v>
      </c>
      <c r="D54" s="9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08" t="s">
        <v>69</v>
      </c>
      <c r="B55" s="109">
        <v>45230.0</v>
      </c>
      <c r="C55" s="96">
        <v>200.0</v>
      </c>
      <c r="D55" s="9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08" t="s">
        <v>70</v>
      </c>
      <c r="B56" s="109">
        <v>45231.0</v>
      </c>
      <c r="C56" s="110">
        <v>0.0</v>
      </c>
      <c r="D56" s="9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08" t="s">
        <v>71</v>
      </c>
      <c r="B57" s="109">
        <v>45231.0</v>
      </c>
      <c r="C57" s="110">
        <v>0.0</v>
      </c>
      <c r="D57" s="9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02" t="s">
        <v>91</v>
      </c>
      <c r="B58" s="100"/>
      <c r="C58" s="101">
        <f>SUM(C50:C57)</f>
        <v>1400</v>
      </c>
      <c r="D58" s="9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90" t="s">
        <v>92</v>
      </c>
      <c r="B59" s="116"/>
      <c r="C59" s="92"/>
      <c r="D59" s="9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08" t="s">
        <v>62</v>
      </c>
      <c r="B60" s="109">
        <v>45232.0</v>
      </c>
      <c r="C60" s="117">
        <v>0.0</v>
      </c>
      <c r="D60" s="9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08" t="s">
        <v>63</v>
      </c>
      <c r="B61" s="109">
        <v>45232.0</v>
      </c>
      <c r="C61" s="113">
        <v>200.0</v>
      </c>
      <c r="D61" s="9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08" t="s">
        <v>93</v>
      </c>
      <c r="B62" s="111" t="s">
        <v>94</v>
      </c>
      <c r="C62" s="113">
        <v>400.0</v>
      </c>
      <c r="D62" s="9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08" t="s">
        <v>69</v>
      </c>
      <c r="B63" s="109">
        <v>45239.0</v>
      </c>
      <c r="C63" s="113">
        <v>500.0</v>
      </c>
      <c r="D63" s="9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08" t="s">
        <v>70</v>
      </c>
      <c r="B64" s="109">
        <v>45240.0</v>
      </c>
      <c r="C64" s="110">
        <v>0.0</v>
      </c>
      <c r="D64" s="9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08" t="s">
        <v>71</v>
      </c>
      <c r="B65" s="109">
        <v>45240.0</v>
      </c>
      <c r="C65" s="110">
        <v>0.0</v>
      </c>
      <c r="D65" s="9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02" t="s">
        <v>91</v>
      </c>
      <c r="B66" s="100"/>
      <c r="C66" s="101">
        <f>SUM(C60:C65)</f>
        <v>1100</v>
      </c>
      <c r="D66" s="9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19" t="s">
        <v>95</v>
      </c>
      <c r="B67" s="120"/>
      <c r="C67" s="121"/>
      <c r="D67" s="12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08" t="s">
        <v>62</v>
      </c>
      <c r="B68" s="109">
        <v>45243.0</v>
      </c>
      <c r="C68" s="117">
        <v>0.0</v>
      </c>
      <c r="D68" s="12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08" t="s">
        <v>63</v>
      </c>
      <c r="B69" s="109">
        <v>45243.0</v>
      </c>
      <c r="C69" s="113">
        <v>250.0</v>
      </c>
      <c r="D69" s="12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08" t="s">
        <v>96</v>
      </c>
      <c r="B70" s="111" t="s">
        <v>97</v>
      </c>
      <c r="C70" s="112">
        <v>200.0</v>
      </c>
      <c r="D70" s="12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08" t="s">
        <v>98</v>
      </c>
      <c r="B71" s="111" t="s">
        <v>97</v>
      </c>
      <c r="C71" s="113">
        <v>200.0</v>
      </c>
      <c r="D71" s="1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08" t="s">
        <v>99</v>
      </c>
      <c r="B72" s="111" t="s">
        <v>97</v>
      </c>
      <c r="C72" s="113">
        <v>200.0</v>
      </c>
      <c r="D72" s="12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08" t="s">
        <v>100</v>
      </c>
      <c r="B73" s="111" t="s">
        <v>97</v>
      </c>
      <c r="C73" s="113">
        <v>200.0</v>
      </c>
      <c r="D73" s="1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08" t="s">
        <v>101</v>
      </c>
      <c r="B74" s="111" t="s">
        <v>97</v>
      </c>
      <c r="C74" s="124">
        <v>150.0</v>
      </c>
      <c r="D74" s="1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08" t="s">
        <v>69</v>
      </c>
      <c r="B75" s="109">
        <v>45250.0</v>
      </c>
      <c r="C75" s="124">
        <v>200.0</v>
      </c>
      <c r="D75" s="12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08" t="s">
        <v>70</v>
      </c>
      <c r="B76" s="109">
        <v>45251.0</v>
      </c>
      <c r="C76" s="125">
        <v>0.0</v>
      </c>
      <c r="D76" s="1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08" t="s">
        <v>71</v>
      </c>
      <c r="B77" s="109">
        <v>45251.0</v>
      </c>
      <c r="C77" s="125">
        <v>0.0</v>
      </c>
      <c r="D77" s="12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26" t="s">
        <v>91</v>
      </c>
      <c r="B78" s="127"/>
      <c r="C78" s="128">
        <f>SUM(C68:C77)</f>
        <v>1400</v>
      </c>
      <c r="D78" s="12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19" t="s">
        <v>102</v>
      </c>
      <c r="B79" s="120"/>
      <c r="C79" s="121"/>
      <c r="D79" s="12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08" t="s">
        <v>62</v>
      </c>
      <c r="B80" s="109">
        <v>45252.0</v>
      </c>
      <c r="C80" s="117">
        <v>0.0</v>
      </c>
      <c r="D80" s="12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08" t="s">
        <v>63</v>
      </c>
      <c r="B81" s="109">
        <v>45252.0</v>
      </c>
      <c r="C81" s="113">
        <v>150.0</v>
      </c>
      <c r="D81" s="12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08" t="s">
        <v>103</v>
      </c>
      <c r="B82" s="111" t="s">
        <v>104</v>
      </c>
      <c r="C82" s="113">
        <v>100.0</v>
      </c>
      <c r="D82" s="12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08" t="s">
        <v>105</v>
      </c>
      <c r="B83" s="111" t="s">
        <v>104</v>
      </c>
      <c r="C83" s="113">
        <v>100.0</v>
      </c>
      <c r="D83" s="12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08" t="s">
        <v>106</v>
      </c>
      <c r="B84" s="111" t="s">
        <v>104</v>
      </c>
      <c r="C84" s="112">
        <v>150.0</v>
      </c>
      <c r="D84" s="12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08" t="s">
        <v>107</v>
      </c>
      <c r="B85" s="111" t="s">
        <v>104</v>
      </c>
      <c r="C85" s="113">
        <v>200.0</v>
      </c>
      <c r="D85" s="12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08" t="s">
        <v>108</v>
      </c>
      <c r="B86" s="111" t="s">
        <v>104</v>
      </c>
      <c r="C86" s="113">
        <v>200.0</v>
      </c>
      <c r="D86" s="12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08" t="s">
        <v>69</v>
      </c>
      <c r="B87" s="109">
        <v>45259.0</v>
      </c>
      <c r="C87" s="113">
        <v>500.0</v>
      </c>
      <c r="D87" s="12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08" t="s">
        <v>70</v>
      </c>
      <c r="B88" s="109">
        <v>45260.0</v>
      </c>
      <c r="C88" s="125">
        <v>0.0</v>
      </c>
      <c r="D88" s="12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08" t="s">
        <v>71</v>
      </c>
      <c r="B89" s="109">
        <v>45260.0</v>
      </c>
      <c r="C89" s="125">
        <v>0.0</v>
      </c>
      <c r="D89" s="12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26" t="s">
        <v>91</v>
      </c>
      <c r="B90" s="127"/>
      <c r="C90" s="128">
        <f>SUM(C80:C89)</f>
        <v>1400</v>
      </c>
      <c r="D90" s="12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19" t="s">
        <v>109</v>
      </c>
      <c r="B91" s="120"/>
      <c r="C91" s="121"/>
      <c r="D91" s="12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08" t="s">
        <v>62</v>
      </c>
      <c r="B92" s="109">
        <v>45261.0</v>
      </c>
      <c r="C92" s="117">
        <v>0.0</v>
      </c>
      <c r="D92" s="12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08" t="s">
        <v>63</v>
      </c>
      <c r="B93" s="109">
        <v>45261.0</v>
      </c>
      <c r="C93" s="113">
        <v>150.0</v>
      </c>
      <c r="D93" s="12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08" t="s">
        <v>110</v>
      </c>
      <c r="B94" s="111" t="s">
        <v>111</v>
      </c>
      <c r="C94" s="113">
        <v>250.0</v>
      </c>
      <c r="D94" s="12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08" t="s">
        <v>112</v>
      </c>
      <c r="B95" s="111" t="s">
        <v>111</v>
      </c>
      <c r="C95" s="112">
        <v>250.0</v>
      </c>
      <c r="D95" s="12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08" t="s">
        <v>113</v>
      </c>
      <c r="B96" s="111" t="s">
        <v>111</v>
      </c>
      <c r="C96" s="113">
        <v>100.0</v>
      </c>
      <c r="D96" s="12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08" t="s">
        <v>114</v>
      </c>
      <c r="B97" s="111" t="s">
        <v>111</v>
      </c>
      <c r="C97" s="112">
        <v>250.0</v>
      </c>
      <c r="D97" s="12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08" t="s">
        <v>115</v>
      </c>
      <c r="B98" s="109">
        <v>45268.0</v>
      </c>
      <c r="C98" s="113">
        <v>100.0</v>
      </c>
      <c r="D98" s="12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08" t="s">
        <v>69</v>
      </c>
      <c r="B99" s="109">
        <v>45271.0</v>
      </c>
      <c r="C99" s="113">
        <v>300.0</v>
      </c>
      <c r="D99" s="12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08" t="s">
        <v>70</v>
      </c>
      <c r="B100" s="109">
        <v>45272.0</v>
      </c>
      <c r="C100" s="114">
        <v>0.0</v>
      </c>
      <c r="D100" s="12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08" t="s">
        <v>71</v>
      </c>
      <c r="B101" s="109">
        <v>45272.0</v>
      </c>
      <c r="C101" s="125">
        <v>0.0</v>
      </c>
      <c r="D101" s="12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26" t="s">
        <v>91</v>
      </c>
      <c r="B102" s="127"/>
      <c r="C102" s="128">
        <f>SUM(C92:C101)</f>
        <v>1400</v>
      </c>
      <c r="D102" s="12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79"/>
    </row>
    <row r="2" ht="52.5" customHeight="1">
      <c r="A2" s="130" t="s">
        <v>116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</row>
    <row r="3" ht="12.75" customHeight="1"/>
    <row r="4" ht="24.75" customHeight="1">
      <c r="A4" s="133" t="s">
        <v>117</v>
      </c>
    </row>
    <row r="5" ht="12.75" customHeight="1">
      <c r="A5" s="134" t="s">
        <v>118</v>
      </c>
    </row>
    <row r="6" ht="12.75" customHeight="1">
      <c r="A6" s="134" t="s">
        <v>119</v>
      </c>
    </row>
    <row r="7" ht="12.75" customHeight="1">
      <c r="A7" s="134" t="s">
        <v>120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ht="12.75" customHeight="1">
      <c r="A8" s="136" t="s">
        <v>121</v>
      </c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ht="12.75" customHeight="1">
      <c r="A9" s="134" t="s">
        <v>122</v>
      </c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ht="12.75" customHeight="1">
      <c r="A10" s="134" t="s">
        <v>123</v>
      </c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ht="12.75" customHeight="1">
      <c r="A11" s="137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ht="15.75" customHeight="1">
      <c r="A12" s="138" t="s">
        <v>124</v>
      </c>
    </row>
    <row r="13" ht="12.75" customHeight="1"/>
    <row r="14" ht="12.75" customHeight="1"/>
    <row r="15" ht="12.75" customHeight="1">
      <c r="A15" s="139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40" t="s">
        <v>125</v>
      </c>
      <c r="C2" s="20"/>
      <c r="D2" s="20"/>
      <c r="E2" s="20"/>
      <c r="F2" s="21"/>
    </row>
    <row r="3" ht="26.25" customHeight="1">
      <c r="A3" s="1"/>
      <c r="B3" s="141" t="s">
        <v>126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42" t="s">
        <v>127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36" t="s">
        <v>128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36" t="s">
        <v>129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6" t="s">
        <v>130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36" t="s">
        <v>131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43"/>
      <c r="B10" s="144" t="s">
        <v>132</v>
      </c>
      <c r="C10" s="144" t="s">
        <v>133</v>
      </c>
      <c r="D10" s="144" t="s">
        <v>134</v>
      </c>
      <c r="E10" s="144" t="s">
        <v>135</v>
      </c>
      <c r="F10" s="144" t="s">
        <v>136</v>
      </c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ht="12.75" customHeight="1">
      <c r="B11" s="145">
        <v>1.0</v>
      </c>
      <c r="C11" s="146">
        <v>2849.25</v>
      </c>
      <c r="D11" s="147">
        <f>C11</f>
        <v>2849.25</v>
      </c>
      <c r="E11" s="148"/>
      <c r="F11" s="149"/>
    </row>
    <row r="12" ht="12.75" customHeight="1">
      <c r="B12" s="145">
        <v>2.0</v>
      </c>
      <c r="C12" s="150">
        <f t="shared" ref="C12:C14" si="1">C11</f>
        <v>2849.25</v>
      </c>
      <c r="D12" s="151">
        <f t="shared" ref="D12:D14" si="2">C12+D11</f>
        <v>5698.5</v>
      </c>
      <c r="E12" s="148"/>
      <c r="F12" s="149"/>
    </row>
    <row r="13" ht="12.75" customHeight="1">
      <c r="B13" s="145">
        <v>3.0</v>
      </c>
      <c r="C13" s="150">
        <f t="shared" si="1"/>
        <v>2849.25</v>
      </c>
      <c r="D13" s="151">
        <f t="shared" si="2"/>
        <v>8547.75</v>
      </c>
      <c r="E13" s="148"/>
      <c r="F13" s="149"/>
    </row>
    <row r="14" ht="12.75" customHeight="1">
      <c r="B14" s="145">
        <v>4.0</v>
      </c>
      <c r="C14" s="150">
        <f t="shared" si="1"/>
        <v>2849.25</v>
      </c>
      <c r="D14" s="151">
        <f t="shared" si="2"/>
        <v>11397</v>
      </c>
      <c r="E14" s="148"/>
      <c r="F14" s="149"/>
    </row>
    <row r="15" ht="12.75" customHeight="1">
      <c r="B15" s="145"/>
      <c r="C15" s="148"/>
      <c r="D15" s="151"/>
      <c r="E15" s="148"/>
      <c r="F15" s="149"/>
    </row>
    <row r="16" ht="12.75" customHeight="1">
      <c r="B16" s="145"/>
      <c r="C16" s="148"/>
      <c r="D16" s="151"/>
      <c r="E16" s="148"/>
      <c r="F16" s="149"/>
    </row>
    <row r="17" ht="12.75" customHeight="1">
      <c r="B17" s="145"/>
      <c r="C17" s="148"/>
      <c r="D17" s="151"/>
      <c r="E17" s="148"/>
      <c r="F17" s="149"/>
    </row>
    <row r="18" ht="12.75" customHeight="1">
      <c r="B18" s="145"/>
      <c r="C18" s="148"/>
      <c r="D18" s="151"/>
      <c r="E18" s="148"/>
      <c r="F18" s="149"/>
    </row>
    <row r="19" ht="12.75" customHeight="1">
      <c r="B19" s="145"/>
      <c r="C19" s="148"/>
      <c r="D19" s="151"/>
      <c r="E19" s="148"/>
      <c r="F19" s="149"/>
    </row>
    <row r="20" ht="12.75" customHeight="1">
      <c r="B20" s="145"/>
      <c r="C20" s="148"/>
      <c r="D20" s="151"/>
      <c r="E20" s="148"/>
      <c r="F20" s="149"/>
    </row>
    <row r="21" ht="12.75" customHeight="1">
      <c r="B21" s="145"/>
      <c r="C21" s="148"/>
      <c r="D21" s="151"/>
      <c r="E21" s="148"/>
      <c r="F21" s="149"/>
    </row>
    <row r="22" ht="12.75" customHeight="1">
      <c r="B22" s="145"/>
      <c r="C22" s="148"/>
      <c r="D22" s="151"/>
      <c r="E22" s="148"/>
      <c r="F22" s="149"/>
    </row>
    <row r="23" ht="12.75" customHeight="1">
      <c r="B23" s="145"/>
      <c r="C23" s="148"/>
      <c r="D23" s="151"/>
      <c r="E23" s="148"/>
      <c r="F23" s="149"/>
    </row>
    <row r="24" ht="12.75" customHeight="1">
      <c r="B24" s="145"/>
      <c r="C24" s="148"/>
      <c r="D24" s="151"/>
      <c r="E24" s="148"/>
      <c r="F24" s="149"/>
    </row>
    <row r="25" ht="12.75" customHeight="1">
      <c r="B25" s="145"/>
      <c r="C25" s="148"/>
      <c r="D25" s="151"/>
      <c r="E25" s="148"/>
      <c r="F25" s="149"/>
    </row>
    <row r="26" ht="12.75" customHeight="1">
      <c r="B26" s="145"/>
      <c r="C26" s="148"/>
      <c r="D26" s="151"/>
      <c r="E26" s="148"/>
      <c r="F26" s="149"/>
    </row>
    <row r="27" ht="12.75" customHeight="1">
      <c r="B27" s="145"/>
      <c r="C27" s="148"/>
      <c r="D27" s="151"/>
      <c r="E27" s="148"/>
      <c r="F27" s="149"/>
    </row>
    <row r="28" ht="12.75" customHeight="1">
      <c r="B28" s="145"/>
      <c r="C28" s="148"/>
      <c r="D28" s="151"/>
      <c r="E28" s="148"/>
      <c r="F28" s="149"/>
    </row>
    <row r="29" ht="12.75" customHeight="1">
      <c r="B29" s="145"/>
      <c r="C29" s="148"/>
      <c r="D29" s="151"/>
      <c r="E29" s="148"/>
      <c r="F29" s="149"/>
    </row>
    <row r="30" ht="12.75" customHeight="1">
      <c r="B30" s="145"/>
      <c r="C30" s="148"/>
      <c r="D30" s="151"/>
      <c r="E30" s="148"/>
      <c r="F30" s="149"/>
    </row>
    <row r="31" ht="12.75" customHeight="1">
      <c r="B31" s="145"/>
      <c r="C31" s="148"/>
      <c r="D31" s="151"/>
      <c r="E31" s="148"/>
      <c r="F31" s="149"/>
    </row>
    <row r="32" ht="12.75" customHeight="1">
      <c r="B32" s="145"/>
      <c r="C32" s="148"/>
      <c r="D32" s="151"/>
      <c r="E32" s="148"/>
      <c r="F32" s="149"/>
    </row>
    <row r="33" ht="12.75" customHeight="1">
      <c r="B33" s="145"/>
      <c r="C33" s="148"/>
      <c r="D33" s="151"/>
      <c r="E33" s="148"/>
      <c r="F33" s="149"/>
    </row>
    <row r="34" ht="12.75" customHeight="1">
      <c r="B34" s="145"/>
      <c r="C34" s="148"/>
      <c r="D34" s="151"/>
      <c r="E34" s="148"/>
      <c r="F34" s="149"/>
    </row>
    <row r="35" ht="12.75" customHeight="1">
      <c r="B35" s="145"/>
      <c r="C35" s="148"/>
      <c r="D35" s="151"/>
      <c r="E35" s="148"/>
      <c r="F35" s="149"/>
    </row>
    <row r="36" ht="12.75" customHeight="1">
      <c r="B36" s="145"/>
      <c r="C36" s="148"/>
      <c r="D36" s="151"/>
      <c r="E36" s="148"/>
      <c r="F36" s="149"/>
    </row>
    <row r="37" ht="12.75" customHeight="1">
      <c r="B37" s="145"/>
      <c r="C37" s="148"/>
      <c r="D37" s="151"/>
      <c r="E37" s="148"/>
      <c r="F37" s="149"/>
    </row>
    <row r="38" ht="12.75" customHeight="1">
      <c r="B38" s="145"/>
      <c r="C38" s="148"/>
      <c r="D38" s="151"/>
      <c r="E38" s="148"/>
      <c r="F38" s="149"/>
    </row>
    <row r="39" ht="12.75" customHeight="1">
      <c r="B39" s="145"/>
      <c r="C39" s="148"/>
      <c r="D39" s="151"/>
      <c r="E39" s="148"/>
      <c r="F39" s="149"/>
    </row>
    <row r="40" ht="12.75" customHeight="1">
      <c r="B40" s="145"/>
      <c r="C40" s="148"/>
      <c r="D40" s="151"/>
      <c r="E40" s="148"/>
      <c r="F40" s="149"/>
    </row>
    <row r="41" ht="12.75" customHeight="1">
      <c r="B41" s="145"/>
      <c r="C41" s="148"/>
      <c r="D41" s="151"/>
      <c r="E41" s="148"/>
      <c r="F41" s="149"/>
    </row>
    <row r="42" ht="12.75" customHeight="1">
      <c r="B42" s="145"/>
      <c r="C42" s="148"/>
      <c r="D42" s="151"/>
      <c r="E42" s="148"/>
      <c r="F42" s="149"/>
    </row>
    <row r="43" ht="12.75" customHeight="1">
      <c r="B43" s="145"/>
      <c r="C43" s="148"/>
      <c r="D43" s="151"/>
      <c r="E43" s="148"/>
      <c r="F43" s="149"/>
    </row>
    <row r="44" ht="12.75" customHeight="1">
      <c r="B44" s="145"/>
      <c r="C44" s="148"/>
      <c r="D44" s="151"/>
      <c r="E44" s="148"/>
      <c r="F44" s="149"/>
    </row>
    <row r="45" ht="12.75" customHeight="1">
      <c r="B45" s="145"/>
      <c r="C45" s="148"/>
      <c r="D45" s="151"/>
      <c r="E45" s="148"/>
      <c r="F45" s="149"/>
    </row>
    <row r="46" ht="12.75" customHeight="1">
      <c r="B46" s="145"/>
      <c r="C46" s="148"/>
      <c r="D46" s="151"/>
      <c r="E46" s="148"/>
      <c r="F46" s="149"/>
    </row>
    <row r="47" ht="12.75" customHeight="1">
      <c r="B47" s="145"/>
      <c r="C47" s="148"/>
      <c r="D47" s="151"/>
      <c r="E47" s="148"/>
      <c r="F47" s="149"/>
    </row>
    <row r="48" ht="12.75" customHeight="1">
      <c r="B48" s="145"/>
      <c r="C48" s="148"/>
      <c r="D48" s="151"/>
      <c r="E48" s="148"/>
      <c r="F48" s="149"/>
    </row>
    <row r="49" ht="12.75" customHeight="1">
      <c r="B49" s="145"/>
      <c r="C49" s="148"/>
      <c r="D49" s="151"/>
      <c r="E49" s="148"/>
      <c r="F49" s="149"/>
    </row>
    <row r="50" ht="12.75" customHeight="1">
      <c r="B50" s="145"/>
      <c r="C50" s="148"/>
      <c r="D50" s="151"/>
      <c r="E50" s="148"/>
      <c r="F50" s="149"/>
    </row>
    <row r="51" ht="12.75" customHeight="1">
      <c r="B51" s="145"/>
      <c r="C51" s="148"/>
      <c r="D51" s="151"/>
      <c r="E51" s="148"/>
      <c r="F51" s="149"/>
    </row>
    <row r="52" ht="12.75" customHeight="1">
      <c r="B52" s="145"/>
      <c r="C52" s="148"/>
      <c r="D52" s="151"/>
      <c r="E52" s="148"/>
      <c r="F52" s="149"/>
    </row>
    <row r="53" ht="12.75" customHeight="1">
      <c r="B53" s="145"/>
      <c r="C53" s="148"/>
      <c r="D53" s="151"/>
      <c r="E53" s="148"/>
      <c r="F53" s="149"/>
    </row>
    <row r="54" ht="12.75" customHeight="1">
      <c r="B54" s="145"/>
      <c r="C54" s="148"/>
      <c r="D54" s="151"/>
      <c r="E54" s="148"/>
      <c r="F54" s="149"/>
    </row>
    <row r="55" ht="12.75" customHeight="1">
      <c r="B55" s="145"/>
      <c r="C55" s="148"/>
      <c r="D55" s="151"/>
      <c r="E55" s="148"/>
      <c r="F55" s="149"/>
    </row>
    <row r="56" ht="12.75" customHeight="1">
      <c r="B56" s="145"/>
      <c r="C56" s="148"/>
      <c r="D56" s="151"/>
      <c r="E56" s="148"/>
      <c r="F56" s="149"/>
    </row>
    <row r="57" ht="12.75" customHeight="1">
      <c r="B57" s="145"/>
      <c r="C57" s="148"/>
      <c r="D57" s="151"/>
      <c r="E57" s="148"/>
      <c r="F57" s="149"/>
    </row>
    <row r="58" ht="12.75" customHeight="1">
      <c r="B58" s="145"/>
      <c r="C58" s="148"/>
      <c r="D58" s="151"/>
      <c r="E58" s="148"/>
      <c r="F58" s="149"/>
    </row>
    <row r="59" ht="12.75" customHeight="1">
      <c r="B59" s="145"/>
      <c r="C59" s="148"/>
      <c r="D59" s="151"/>
      <c r="E59" s="148"/>
      <c r="F59" s="149"/>
    </row>
    <row r="60" ht="12.75" customHeight="1">
      <c r="B60" s="145"/>
      <c r="C60" s="148"/>
      <c r="D60" s="151"/>
      <c r="E60" s="148"/>
      <c r="F60" s="149"/>
    </row>
    <row r="61" ht="12.75" customHeight="1">
      <c r="B61" s="145"/>
      <c r="C61" s="148"/>
      <c r="D61" s="151"/>
      <c r="E61" s="148"/>
      <c r="F61" s="149"/>
    </row>
    <row r="62" ht="12.75" customHeight="1">
      <c r="B62" s="145"/>
      <c r="C62" s="148"/>
      <c r="D62" s="151"/>
      <c r="E62" s="148"/>
      <c r="F62" s="149"/>
    </row>
    <row r="63" ht="12.75" customHeight="1">
      <c r="B63" s="145"/>
      <c r="C63" s="148"/>
      <c r="D63" s="151"/>
      <c r="E63" s="148"/>
      <c r="F63" s="149"/>
    </row>
    <row r="64" ht="12.75" customHeight="1">
      <c r="B64" s="145"/>
      <c r="C64" s="148"/>
      <c r="D64" s="151"/>
      <c r="E64" s="148"/>
      <c r="F64" s="149"/>
    </row>
    <row r="65" ht="12.75" customHeight="1">
      <c r="B65" s="145"/>
      <c r="C65" s="148"/>
      <c r="D65" s="151"/>
      <c r="E65" s="148"/>
      <c r="F65" s="149"/>
    </row>
    <row r="66" ht="12.75" customHeight="1">
      <c r="B66" s="145"/>
      <c r="C66" s="148"/>
      <c r="D66" s="151"/>
      <c r="E66" s="148"/>
      <c r="F66" s="149"/>
    </row>
    <row r="67" ht="12.75" customHeight="1">
      <c r="B67" s="145"/>
      <c r="C67" s="148"/>
      <c r="D67" s="151"/>
      <c r="E67" s="148"/>
      <c r="F67" s="149"/>
    </row>
    <row r="68" ht="12.75" customHeight="1">
      <c r="B68" s="145"/>
      <c r="C68" s="148"/>
      <c r="D68" s="151"/>
      <c r="E68" s="148"/>
      <c r="F68" s="149"/>
    </row>
    <row r="69" ht="12.75" customHeight="1">
      <c r="B69" s="145"/>
      <c r="C69" s="148"/>
      <c r="D69" s="151"/>
      <c r="E69" s="148"/>
      <c r="F69" s="149"/>
    </row>
    <row r="70" ht="12.75" customHeight="1">
      <c r="B70" s="145"/>
      <c r="C70" s="148"/>
      <c r="D70" s="151"/>
      <c r="E70" s="148"/>
      <c r="F70" s="149"/>
    </row>
    <row r="71" ht="12.75" customHeight="1">
      <c r="B71" s="145"/>
      <c r="C71" s="148"/>
      <c r="D71" s="151"/>
      <c r="E71" s="148"/>
      <c r="F71" s="149"/>
    </row>
    <row r="72" ht="12.75" customHeight="1">
      <c r="B72" s="145"/>
      <c r="C72" s="148"/>
      <c r="D72" s="151"/>
      <c r="E72" s="148"/>
      <c r="F72" s="149"/>
    </row>
    <row r="73" ht="12.75" customHeight="1">
      <c r="B73" s="145"/>
      <c r="C73" s="148"/>
      <c r="D73" s="151"/>
      <c r="E73" s="148"/>
      <c r="F73" s="149"/>
    </row>
    <row r="74" ht="12.75" customHeight="1">
      <c r="B74" s="145"/>
      <c r="C74" s="148"/>
      <c r="D74" s="151"/>
      <c r="E74" s="148"/>
      <c r="F74" s="149"/>
    </row>
    <row r="75" ht="12.75" customHeight="1">
      <c r="B75" s="145"/>
      <c r="C75" s="148"/>
      <c r="D75" s="151"/>
      <c r="E75" s="148"/>
      <c r="F75" s="149"/>
    </row>
    <row r="76" ht="12.75" customHeight="1">
      <c r="B76" s="145"/>
      <c r="C76" s="148"/>
      <c r="D76" s="151"/>
      <c r="E76" s="148"/>
      <c r="F76" s="149"/>
    </row>
    <row r="77" ht="12.75" customHeight="1">
      <c r="B77" s="145"/>
      <c r="C77" s="148"/>
      <c r="D77" s="151"/>
      <c r="E77" s="148"/>
      <c r="F77" s="149"/>
    </row>
    <row r="78" ht="12.75" customHeight="1">
      <c r="B78" s="145"/>
      <c r="C78" s="148"/>
      <c r="D78" s="151"/>
      <c r="E78" s="148"/>
      <c r="F78" s="149"/>
    </row>
    <row r="79" ht="12.75" customHeight="1">
      <c r="B79" s="145"/>
      <c r="C79" s="148"/>
      <c r="D79" s="151"/>
      <c r="E79" s="148"/>
      <c r="F79" s="149"/>
    </row>
    <row r="80" ht="12.75" customHeight="1">
      <c r="B80" s="145"/>
      <c r="C80" s="148"/>
      <c r="D80" s="151"/>
      <c r="E80" s="148"/>
      <c r="F80" s="149"/>
    </row>
    <row r="81" ht="12.75" customHeight="1">
      <c r="B81" s="145"/>
      <c r="C81" s="148"/>
      <c r="D81" s="151"/>
      <c r="E81" s="148"/>
      <c r="F81" s="149"/>
    </row>
    <row r="82" ht="12.75" customHeight="1">
      <c r="B82" s="145"/>
      <c r="C82" s="148"/>
      <c r="D82" s="151"/>
      <c r="E82" s="148"/>
      <c r="F82" s="149"/>
    </row>
    <row r="83" ht="12.75" customHeight="1">
      <c r="B83" s="145"/>
      <c r="C83" s="148"/>
      <c r="D83" s="151"/>
      <c r="E83" s="148"/>
      <c r="F83" s="149"/>
    </row>
    <row r="84" ht="12.75" customHeight="1">
      <c r="B84" s="145"/>
      <c r="C84" s="148"/>
      <c r="D84" s="151"/>
      <c r="E84" s="148"/>
      <c r="F84" s="149"/>
    </row>
    <row r="85" ht="12.75" customHeight="1">
      <c r="B85" s="145"/>
      <c r="C85" s="148"/>
      <c r="D85" s="151"/>
      <c r="E85" s="148"/>
      <c r="F85" s="149"/>
    </row>
    <row r="86" ht="12.75" customHeight="1">
      <c r="B86" s="145"/>
      <c r="C86" s="148"/>
      <c r="D86" s="151"/>
      <c r="E86" s="148"/>
      <c r="F86" s="149"/>
    </row>
    <row r="87" ht="12.75" customHeight="1">
      <c r="B87" s="145"/>
      <c r="C87" s="148"/>
      <c r="D87" s="151"/>
      <c r="E87" s="148"/>
      <c r="F87" s="149"/>
    </row>
    <row r="88" ht="12.75" customHeight="1">
      <c r="B88" s="145"/>
      <c r="C88" s="148"/>
      <c r="D88" s="151"/>
      <c r="E88" s="148"/>
      <c r="F88" s="149"/>
    </row>
    <row r="89" ht="12.75" customHeight="1">
      <c r="B89" s="145"/>
      <c r="C89" s="148"/>
      <c r="D89" s="151"/>
      <c r="E89" s="148"/>
      <c r="F89" s="149"/>
    </row>
    <row r="90" ht="12.75" customHeight="1">
      <c r="B90" s="145"/>
      <c r="C90" s="148"/>
      <c r="D90" s="151"/>
      <c r="E90" s="148"/>
      <c r="F90" s="149"/>
    </row>
    <row r="91" ht="12.75" customHeight="1">
      <c r="B91" s="145"/>
      <c r="C91" s="148"/>
      <c r="D91" s="151"/>
      <c r="E91" s="148"/>
      <c r="F91" s="149"/>
    </row>
    <row r="92" ht="12.75" customHeight="1">
      <c r="B92" s="145"/>
      <c r="C92" s="148"/>
      <c r="D92" s="151"/>
      <c r="E92" s="148"/>
      <c r="F92" s="149"/>
    </row>
    <row r="93" ht="12.75" customHeight="1">
      <c r="B93" s="145"/>
      <c r="C93" s="148"/>
      <c r="D93" s="151"/>
      <c r="E93" s="148"/>
      <c r="F93" s="149"/>
    </row>
    <row r="94" ht="12.75" customHeight="1">
      <c r="B94" s="145"/>
      <c r="C94" s="148"/>
      <c r="D94" s="151"/>
      <c r="E94" s="148"/>
      <c r="F94" s="149"/>
    </row>
    <row r="95" ht="12.75" customHeight="1">
      <c r="B95" s="145"/>
      <c r="C95" s="148"/>
      <c r="D95" s="151"/>
      <c r="E95" s="148"/>
      <c r="F95" s="149"/>
    </row>
    <row r="96" ht="12.75" customHeight="1">
      <c r="B96" s="145"/>
      <c r="C96" s="148"/>
      <c r="D96" s="151"/>
      <c r="E96" s="148"/>
      <c r="F96" s="149"/>
    </row>
    <row r="97" ht="12.75" customHeight="1">
      <c r="B97" s="145"/>
      <c r="C97" s="148"/>
      <c r="D97" s="151"/>
      <c r="E97" s="148"/>
      <c r="F97" s="149"/>
    </row>
    <row r="98" ht="12.75" customHeight="1">
      <c r="B98" s="152"/>
      <c r="C98" s="153"/>
      <c r="D98" s="154"/>
      <c r="E98" s="153"/>
      <c r="F98" s="155"/>
    </row>
    <row r="99" ht="12.75" customHeight="1"/>
    <row r="100" ht="12.75" customHeight="1">
      <c r="B100" s="2" t="s">
        <v>137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