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sst. Prin" sheetId="1" r:id="rId3"/>
    <sheet state="visible" name="Coord. Health" sheetId="2" r:id="rId4"/>
    <sheet state="visible" name="Finance Dir" sheetId="3" r:id="rId5"/>
    <sheet state="visible" name="HR Director" sheetId="4" r:id="rId6"/>
    <sheet state="visible" name="Asst Super Academ" sheetId="5" r:id="rId7"/>
    <sheet state="hidden" name="Dir Tech Coord." sheetId="6" r:id="rId8"/>
    <sheet state="hidden" name="Legacy Teacher" sheetId="7" r:id="rId9"/>
    <sheet state="visible" name="Legacy Teacher wCorrection" sheetId="8" r:id="rId10"/>
    <sheet state="visible" name="10.5M Annualized Legacy Teacher" sheetId="9" r:id="rId11"/>
    <sheet state="visible" name="12M Annualized Legacy Teacher" sheetId="10" r:id="rId12"/>
    <sheet state="visible" name="LSS Teacher" sheetId="11" r:id="rId13"/>
    <sheet state="visible" name="10.5M Annualized Teacher" sheetId="12" r:id="rId14"/>
    <sheet state="visible" name="12M Annualized Teacher" sheetId="13" r:id="rId15"/>
    <sheet state="visible" name="Nutrition Coord" sheetId="14" r:id="rId16"/>
    <sheet state="visible" name="OT - P. Therapist" sheetId="15" r:id="rId17"/>
    <sheet state="visible" name="Psychologist" sheetId="16" r:id="rId18"/>
    <sheet state="visible" name="School Principal" sheetId="17" r:id="rId19"/>
    <sheet state="hidden" name="Social Worker" sheetId="18" r:id="rId20"/>
    <sheet state="visible" name="Speech Path" sheetId="19" r:id="rId21"/>
    <sheet state="visible" name="Superintendent" sheetId="20" r:id="rId22"/>
    <sheet state="visible" name="Tech Support" sheetId="21" r:id="rId23"/>
    <sheet state="visible" name="Attendance Operator" sheetId="22" r:id="rId24"/>
    <sheet state="visible" name="Custodian I" sheetId="23" r:id="rId25"/>
    <sheet state="visible" name="Ed Asst" sheetId="24" r:id="rId26"/>
    <sheet state="visible" name="Financial Sec" sheetId="25" r:id="rId27"/>
    <sheet state="visible" name="Leap Staff" sheetId="26" r:id="rId28"/>
    <sheet state="visible" name="Custodian II" sheetId="27" r:id="rId29"/>
    <sheet state="visible" name="Leap Manager" sheetId="28" r:id="rId30"/>
    <sheet state="visible" name="Leap Site Dir." sheetId="29" r:id="rId31"/>
    <sheet state="visible" name="School Security Officer" sheetId="30" r:id="rId32"/>
    <sheet state="hidden" name="LSS Adm Asst." sheetId="31" r:id="rId33"/>
    <sheet state="visible" name="Lunchroom Monitor" sheetId="32" r:id="rId34"/>
    <sheet state="visible" name="Medical Records Clerk" sheetId="33" r:id="rId35"/>
    <sheet state="visible" name="Nutrition Tech" sheetId="34" r:id="rId36"/>
    <sheet state="visible" name="Plant Manager" sheetId="35" r:id="rId37"/>
    <sheet state="visible" name="Cafeteria Manager" sheetId="36" r:id="rId38"/>
    <sheet state="visible" name="School Nurse" sheetId="37" r:id="rId39"/>
    <sheet state="visible" name="Spec Ed Asst." sheetId="38" r:id="rId40"/>
    <sheet state="visible" name="Special Ed Clerical" sheetId="39" r:id="rId41"/>
  </sheets>
  <definedNames/>
  <calcPr/>
</workbook>
</file>

<file path=xl/sharedStrings.xml><?xml version="1.0" encoding="utf-8"?>
<sst xmlns="http://schemas.openxmlformats.org/spreadsheetml/2006/main" count="164" uniqueCount="112">
  <si>
    <t>Coordinated School Health</t>
  </si>
  <si>
    <t>STEP</t>
  </si>
  <si>
    <t>CSH-0</t>
  </si>
  <si>
    <t>Assistant Principal</t>
  </si>
  <si>
    <t>Finance Director</t>
  </si>
  <si>
    <t>ASTPR-0</t>
  </si>
  <si>
    <t>DFHRC-0</t>
  </si>
  <si>
    <t>Human Resources Director</t>
  </si>
  <si>
    <t>Assistant Superintendent of Academics and Exceptional Learning</t>
  </si>
  <si>
    <t>DAEL-0</t>
  </si>
  <si>
    <t>District Technology Coordinator</t>
  </si>
  <si>
    <t>ITCOR-0</t>
  </si>
  <si>
    <t>Legacy Teacher</t>
  </si>
  <si>
    <t>LCYBA-0</t>
  </si>
  <si>
    <t>LCYMA-0</t>
  </si>
  <si>
    <t>LCYM+-0</t>
  </si>
  <si>
    <t>LCEDS-0</t>
  </si>
  <si>
    <t>LCEDD-0</t>
  </si>
  <si>
    <t>105LB-0</t>
  </si>
  <si>
    <t>105LM-0</t>
  </si>
  <si>
    <t>105L+-0</t>
  </si>
  <si>
    <t>105LS-0</t>
  </si>
  <si>
    <t>105LD-0</t>
  </si>
  <si>
    <t>12-Month Annualized Legacy Teacher</t>
  </si>
  <si>
    <t>12LBA-0</t>
  </si>
  <si>
    <t>12LMA-0</t>
  </si>
  <si>
    <t>12LM+-0</t>
  </si>
  <si>
    <t>12LES-0</t>
  </si>
  <si>
    <t>12LDD-0</t>
  </si>
  <si>
    <t>LSS Teacher</t>
  </si>
  <si>
    <t>LSBA-0</t>
  </si>
  <si>
    <t>LSMA-0</t>
  </si>
  <si>
    <t>10.5-Month Annualized LSS Teacher</t>
  </si>
  <si>
    <t>105BA-0</t>
  </si>
  <si>
    <t>105MA-0</t>
  </si>
  <si>
    <t>12-Month Annualized LSS Teacher</t>
  </si>
  <si>
    <t>12TBA-0</t>
  </si>
  <si>
    <t>12TMA-0</t>
  </si>
  <si>
    <t>Nutrition Coordinator</t>
  </si>
  <si>
    <t>NUTCO-0</t>
  </si>
  <si>
    <t>Cafeteria Manager</t>
  </si>
  <si>
    <t>step 0, 210 days</t>
  </si>
  <si>
    <t>260 days</t>
  </si>
  <si>
    <t>step 3, 260 days</t>
  </si>
  <si>
    <t>12-M</t>
  </si>
  <si>
    <t>10.5-M</t>
  </si>
  <si>
    <t>NC step 0, 10.5 months</t>
  </si>
  <si>
    <t>NC step 1, 10.5 months</t>
  </si>
  <si>
    <t>NC step 2, 10.5 months</t>
  </si>
  <si>
    <t>NC step 3, 10.5 months</t>
  </si>
  <si>
    <t>NC step 4, 10.5 months</t>
  </si>
  <si>
    <t>stipend</t>
  </si>
  <si>
    <t>Cafeteria Manager - 10.5M</t>
  </si>
  <si>
    <t>step 2, 210 days</t>
  </si>
  <si>
    <t>Cafeteria Manager + 5k Stipend</t>
  </si>
  <si>
    <t>step 1, 210 days</t>
  </si>
  <si>
    <t>step 3, 210 days</t>
  </si>
  <si>
    <t>step 4, 210 days</t>
  </si>
  <si>
    <t>OT &amp; Physical Therapist</t>
  </si>
  <si>
    <t>OT&amp;PT-0</t>
  </si>
  <si>
    <t>School Psychologist</t>
  </si>
  <si>
    <t>Contract</t>
  </si>
  <si>
    <t>Salary</t>
  </si>
  <si>
    <t>School Principal</t>
  </si>
  <si>
    <t>PRINC-0</t>
  </si>
  <si>
    <t>Social Worker</t>
  </si>
  <si>
    <t>SWBA-0</t>
  </si>
  <si>
    <t>SWMA-0</t>
  </si>
  <si>
    <t>SWMA+-0</t>
  </si>
  <si>
    <t>SWEDS-0</t>
  </si>
  <si>
    <t>SWEDD-0</t>
  </si>
  <si>
    <t>Speech Pathologist</t>
  </si>
  <si>
    <t>SP-BA-0</t>
  </si>
  <si>
    <t>SP-MA-0</t>
  </si>
  <si>
    <t>SPMA+-0</t>
  </si>
  <si>
    <t>SPEDS-0</t>
  </si>
  <si>
    <t>SPEDD-0</t>
  </si>
  <si>
    <t>Superintendent</t>
  </si>
  <si>
    <t>Contract Salary</t>
  </si>
  <si>
    <t>Technology Support Technician</t>
  </si>
  <si>
    <t>ITTEC-0</t>
  </si>
  <si>
    <t>Attendance Operator</t>
  </si>
  <si>
    <t>GNOFC-0</t>
  </si>
  <si>
    <t>Custodian I</t>
  </si>
  <si>
    <t>Hourly</t>
  </si>
  <si>
    <t>Ed. Assistant</t>
  </si>
  <si>
    <t>EDUCA-0</t>
  </si>
  <si>
    <t>Financial Secretary</t>
  </si>
  <si>
    <t>FINSE-0</t>
  </si>
  <si>
    <t>Leap Staff</t>
  </si>
  <si>
    <t>LEAP-0</t>
  </si>
  <si>
    <t>LPCER-0</t>
  </si>
  <si>
    <t>LPCLS-0</t>
  </si>
  <si>
    <t>Custodian II</t>
  </si>
  <si>
    <t>CUST-0</t>
  </si>
  <si>
    <t>Leap Manager</t>
  </si>
  <si>
    <t>LPMGR-0</t>
  </si>
  <si>
    <t>Leap Site Dir.</t>
  </si>
  <si>
    <t>School Security Officer</t>
  </si>
  <si>
    <t>LSS Adm Asst.</t>
  </si>
  <si>
    <t>LSSAA-0</t>
  </si>
  <si>
    <t>Lunchroom Monitor</t>
  </si>
  <si>
    <t>Medical Records Clerk</t>
  </si>
  <si>
    <t>Nutrition Tech</t>
  </si>
  <si>
    <t>Plant Manager</t>
  </si>
  <si>
    <t>PMGR-0</t>
  </si>
  <si>
    <t>SNMGR-0</t>
  </si>
  <si>
    <t>School Nurse</t>
  </si>
  <si>
    <t>Spec Ed Asst.</t>
  </si>
  <si>
    <t>SPEDA-0</t>
  </si>
  <si>
    <t>Special Ed Clerical</t>
  </si>
  <si>
    <t>SPCLR-0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</si>
</sst>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##,###,##0"/>
    <numFmt numFmtId="165" formatCode="&quot;$&quot;#,##0"/>
    <numFmt numFmtId="166" formatCode="&quot;$&quot;###,###,##0.00"/>
    <numFmt numFmtId="167" formatCode="&quot;$&quot;#,##0.00"/>
    <numFmt numFmtId="168" formatCode="&quot;$&quot;#,##0_);[Red]\(&quot;$&quot;#,##0\)"/>
    <numFmt numFmtId="169" formatCode="&quot;$&quot;#,##0.00_);[Red]\(&quot;$&quot;#,##0.00\)"/>
  </numFmts>
  <fonts count="16">
    <font>
      <sz val="11.0"/>
      <color rgb="FF000000"/>
      <name val="Calibri"/>
    </font>
    <font>
      <b/>
      <sz val="12.0"/>
      <color rgb="FF000000"/>
      <name val="Nunito"/>
    </font>
    <font>
      <sz val="12.0"/>
      <color rgb="FF000000"/>
      <name val="Nunito"/>
    </font>
    <font>
      <name val="Nunito"/>
    </font>
    <font>
      <b/>
      <sz val="11.0"/>
      <color rgb="FF000000"/>
      <name val="Nunito"/>
    </font>
    <font>
      <sz val="11.0"/>
      <color rgb="FF000000"/>
      <name val="Nunito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name val="Calibri"/>
    </font>
    <font>
      <u/>
      <sz val="9.0"/>
      <color rgb="FF000000"/>
      <name val="Calibri"/>
    </font>
    <font>
      <sz val="9.0"/>
      <color rgb="FF000000"/>
      <name val="Calibri"/>
    </font>
    <font>
      <u/>
      <sz val="9.0"/>
      <name val="Calibri"/>
    </font>
    <font>
      <sz val="9.0"/>
      <name val="Calibri"/>
    </font>
    <font>
      <b/>
      <sz val="14.0"/>
      <color rgb="FF000000"/>
      <name val="Calibri"/>
    </font>
    <font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right/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3" numFmtId="165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5" numFmtId="166" xfId="0" applyAlignment="1" applyFont="1" applyNumberFormat="1">
      <alignment horizontal="center" readingOrder="0"/>
    </xf>
    <xf borderId="0" fillId="2" fontId="3" numFmtId="165" xfId="0" applyFill="1" applyFont="1" applyNumberFormat="1"/>
    <xf borderId="0" fillId="0" fontId="4" numFmtId="165" xfId="0" applyFont="1" applyNumberFormat="1"/>
    <xf borderId="0" fillId="0" fontId="1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6" numFmtId="0" xfId="0" applyFont="1"/>
    <xf borderId="0" fillId="0" fontId="7" numFmtId="0" xfId="0" applyFont="1"/>
    <xf borderId="0" fillId="0" fontId="0" numFmtId="166" xfId="0" applyFont="1" applyNumberFormat="1"/>
    <xf borderId="0" fillId="0" fontId="5" numFmtId="0" xfId="0" applyFont="1"/>
    <xf borderId="0" fillId="0" fontId="5" numFmtId="164" xfId="0" applyAlignment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3" numFmtId="10" xfId="0" applyFont="1" applyNumberFormat="1"/>
    <xf borderId="0" fillId="0" fontId="8" numFmtId="0" xfId="0" applyAlignment="1" applyFont="1">
      <alignment vertical="bottom"/>
    </xf>
    <xf borderId="2" fillId="0" fontId="9" numFmtId="0" xfId="0" applyAlignment="1" applyBorder="1" applyFont="1">
      <alignment shrinkToFit="0" vertical="bottom" wrapText="0"/>
    </xf>
    <xf borderId="0" fillId="0" fontId="10" numFmtId="167" xfId="0" applyAlignment="1" applyFont="1" applyNumberFormat="1">
      <alignment horizontal="right" vertical="bottom"/>
    </xf>
    <xf borderId="2" fillId="0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vertical="bottom"/>
    </xf>
    <xf borderId="2" fillId="0" fontId="10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3" fillId="0" fontId="10" numFmtId="167" xfId="0" applyAlignment="1" applyBorder="1" applyFont="1" applyNumberFormat="1">
      <alignment horizontal="right" vertical="bottom"/>
    </xf>
    <xf borderId="4" fillId="0" fontId="10" numFmtId="167" xfId="0" applyAlignment="1" applyBorder="1" applyFont="1" applyNumberFormat="1">
      <alignment horizontal="right" vertical="bottom"/>
    </xf>
    <xf borderId="5" fillId="0" fontId="10" numFmtId="167" xfId="0" applyAlignment="1" applyBorder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2" fillId="0" fontId="8" numFmtId="0" xfId="0" applyAlignment="1" applyBorder="1" applyFont="1">
      <alignment vertical="bottom"/>
    </xf>
    <xf borderId="4" fillId="0" fontId="10" numFmtId="0" xfId="0" applyAlignment="1" applyBorder="1" applyFont="1">
      <alignment horizontal="right" vertical="bottom"/>
    </xf>
    <xf borderId="0" fillId="0" fontId="11" numFmtId="0" xfId="0" applyAlignment="1" applyFont="1">
      <alignment readingOrder="0"/>
    </xf>
    <xf borderId="0" fillId="0" fontId="12" numFmtId="165" xfId="0" applyFont="1" applyNumberFormat="1"/>
    <xf borderId="0" fillId="0" fontId="10" numFmtId="2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167" xfId="0" applyAlignment="1" applyFont="1" applyNumberFormat="1">
      <alignment horizontal="right" readingOrder="0" vertical="bottom"/>
    </xf>
    <xf borderId="0" fillId="0" fontId="5" numFmtId="168" xfId="0" applyFont="1" applyNumberFormat="1"/>
    <xf borderId="0" fillId="0" fontId="1" numFmtId="165" xfId="0" applyFont="1" applyNumberFormat="1"/>
    <xf borderId="0" fillId="0" fontId="5" numFmtId="165" xfId="0" applyFont="1" applyNumberFormat="1"/>
    <xf borderId="0" fillId="0" fontId="1" numFmtId="167" xfId="0" applyFont="1" applyNumberFormat="1"/>
    <xf borderId="0" fillId="0" fontId="5" numFmtId="167" xfId="0" applyFont="1" applyNumberFormat="1"/>
    <xf borderId="0" fillId="0" fontId="5" numFmtId="166" xfId="0" applyFont="1" applyNumberFormat="1"/>
    <xf borderId="0" fillId="0" fontId="3" numFmtId="167" xfId="0" applyFont="1" applyNumberFormat="1"/>
    <xf borderId="0" fillId="0" fontId="5" numFmtId="0" xfId="0" applyAlignment="1" applyFont="1">
      <alignment readingOrder="0"/>
    </xf>
    <xf borderId="0" fillId="0" fontId="4" numFmtId="166" xfId="0" applyFont="1" applyNumberFormat="1"/>
    <xf borderId="0" fillId="0" fontId="3" numFmtId="166" xfId="0" applyFont="1" applyNumberFormat="1"/>
    <xf borderId="0" fillId="0" fontId="5" numFmtId="169" xfId="0" applyFont="1" applyNumberFormat="1"/>
    <xf borderId="0" fillId="0" fontId="1" numFmtId="166" xfId="0" applyFont="1" applyNumberFormat="1"/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3.29"/>
    <col customWidth="1" min="3" max="26" width="8.71"/>
  </cols>
  <sheetData>
    <row r="1" ht="19.5" customHeight="1">
      <c r="A1" s="1" t="s">
        <v>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 t="s">
        <v>1</v>
      </c>
      <c r="B2" s="4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8">
        <v>0.0</v>
      </c>
      <c r="B3" s="9">
        <v>76619.0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8">
        <v>1.0</v>
      </c>
      <c r="B4" s="9">
        <v>78868.0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8">
        <v>2.0</v>
      </c>
      <c r="B5" s="9">
        <v>81117.0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8">
        <v>3.0</v>
      </c>
      <c r="B6" s="9">
        <v>83377.0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8">
        <v>4.0</v>
      </c>
      <c r="B7" s="9">
        <v>85627.0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5" footer="0.0" header="0.0" left="0.75" right="0.7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1.86"/>
    <col customWidth="1" min="3" max="3" width="11.0"/>
    <col customWidth="1" min="4" max="26" width="7.29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0.0</v>
      </c>
      <c r="B3" s="5">
        <v>53346.0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1.0</v>
      </c>
      <c r="B4" s="5">
        <v>54146.700000000004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2.0</v>
      </c>
      <c r="B5" s="5">
        <v>54958.62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3.0</v>
      </c>
      <c r="B6" s="5">
        <v>55782.78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4.0</v>
      </c>
      <c r="B7" s="5">
        <v>56619.18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8.71"/>
    <col customWidth="1" min="4" max="4" width="11.71"/>
    <col customWidth="1" min="5" max="25" width="8.71"/>
  </cols>
  <sheetData>
    <row r="1">
      <c r="A1" s="7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 t="s">
        <v>1</v>
      </c>
      <c r="B2" s="4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>
        <v>0.0</v>
      </c>
      <c r="B3" s="6">
        <v>74250.67339658814</v>
      </c>
      <c r="C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>
        <v>1.0</v>
      </c>
      <c r="B4" s="6">
        <v>75364.43349753696</v>
      </c>
      <c r="C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>
        <v>2.0</v>
      </c>
      <c r="B5" s="10">
        <v>76494.9</v>
      </c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>
        <v>3.0</v>
      </c>
      <c r="B6" s="6">
        <v>77642.32349999998</v>
      </c>
      <c r="C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>
        <v>4.0</v>
      </c>
      <c r="B7" s="6">
        <v>78806.95835249998</v>
      </c>
      <c r="C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11.0"/>
    <col customWidth="1" min="4" max="26" width="8.71"/>
  </cols>
  <sheetData>
    <row r="1">
      <c r="A1" s="7" t="s">
        <v>7</v>
      </c>
      <c r="B1" s="4"/>
      <c r="C1" s="1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</v>
      </c>
      <c r="B2" s="4" t="s">
        <v>6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0.0</v>
      </c>
      <c r="B3" s="5">
        <v>81600.0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1.0</v>
      </c>
      <c r="B4" s="5">
        <v>82823.99999999999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2.0</v>
      </c>
      <c r="B5" s="5">
        <v>84066.35999999997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3.0</v>
      </c>
      <c r="B6" s="5">
        <v>85327.35539999996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4.0</v>
      </c>
      <c r="B7" s="5">
        <v>86607.26573099995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26" width="8.71"/>
  </cols>
  <sheetData>
    <row r="1">
      <c r="A1" s="12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>
        <v>0.0</v>
      </c>
      <c r="B3" s="13">
        <v>89703.0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>
        <v>1.0</v>
      </c>
      <c r="B4" s="13">
        <v>91048.0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2.0</v>
      </c>
      <c r="B5" s="13">
        <v>92414.0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>
        <v>3.0</v>
      </c>
      <c r="B6" s="13">
        <v>93800.0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4.0</v>
      </c>
      <c r="B7" s="13">
        <v>95208.0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26" width="8.71"/>
  </cols>
  <sheetData>
    <row r="1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0.0</v>
      </c>
      <c r="B3" s="5">
        <v>81500.0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1.0</v>
      </c>
      <c r="B4" s="5">
        <v>82723.0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2.0</v>
      </c>
      <c r="B5" s="5">
        <v>83962.0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3.0</v>
      </c>
      <c r="B6" s="5">
        <v>85223.0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4.0</v>
      </c>
      <c r="B7" s="5">
        <v>86501.0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0.14"/>
    <col customWidth="1" min="7" max="26" width="8.71"/>
  </cols>
  <sheetData>
    <row r="1">
      <c r="A1" s="14" t="s">
        <v>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</v>
      </c>
      <c r="B2" s="15" t="s">
        <v>13</v>
      </c>
      <c r="C2" s="15" t="s">
        <v>14</v>
      </c>
      <c r="D2" s="15" t="s">
        <v>15</v>
      </c>
      <c r="E2" s="15" t="s">
        <v>16</v>
      </c>
      <c r="F2" s="15" t="s">
        <v>17</v>
      </c>
    </row>
    <row r="3">
      <c r="A3">
        <v>0.0</v>
      </c>
      <c r="B3" s="16">
        <v>43190.0</v>
      </c>
      <c r="C3" s="16">
        <v>46694.0</v>
      </c>
      <c r="D3" s="16">
        <v>50315.0</v>
      </c>
      <c r="E3" s="16">
        <v>51023.0</v>
      </c>
      <c r="F3" s="16">
        <v>52899.0</v>
      </c>
    </row>
    <row r="4">
      <c r="A4">
        <v>1.0</v>
      </c>
      <c r="B4" s="16">
        <v>44070.0</v>
      </c>
      <c r="C4" s="16">
        <v>47782.0</v>
      </c>
      <c r="D4" s="16">
        <v>51579.0</v>
      </c>
      <c r="E4" s="16">
        <v>52298.0</v>
      </c>
      <c r="F4" s="16">
        <v>54107.0</v>
      </c>
    </row>
    <row r="5">
      <c r="A5">
        <v>2.0</v>
      </c>
      <c r="B5" s="16">
        <v>45143.0</v>
      </c>
      <c r="C5" s="16">
        <v>48830.0</v>
      </c>
      <c r="D5" s="16">
        <v>52783.0</v>
      </c>
      <c r="E5" s="16">
        <v>53499.0</v>
      </c>
      <c r="F5" s="16">
        <v>55308.0</v>
      </c>
    </row>
    <row r="6">
      <c r="A6">
        <v>3.0</v>
      </c>
      <c r="B6" s="16">
        <v>46146.0</v>
      </c>
      <c r="C6" s="16">
        <v>49837.0</v>
      </c>
      <c r="D6" s="16">
        <v>53961.0</v>
      </c>
      <c r="E6" s="16">
        <v>54680.0</v>
      </c>
      <c r="F6" s="16">
        <v>56485.0</v>
      </c>
    </row>
    <row r="7">
      <c r="A7">
        <v>4.0</v>
      </c>
      <c r="B7" s="16">
        <v>47083.0</v>
      </c>
      <c r="C7" s="16">
        <v>50860.0</v>
      </c>
      <c r="D7" s="16">
        <v>55251.0</v>
      </c>
      <c r="E7" s="16">
        <v>55974.0</v>
      </c>
      <c r="F7" s="16">
        <v>57836.0</v>
      </c>
    </row>
    <row r="8">
      <c r="A8">
        <v>5.0</v>
      </c>
      <c r="B8" s="16">
        <v>47915.0</v>
      </c>
      <c r="C8" s="16">
        <v>51731.0</v>
      </c>
      <c r="D8" s="16">
        <v>56271.0</v>
      </c>
      <c r="E8" s="16">
        <v>56960.0</v>
      </c>
      <c r="F8" s="16">
        <v>58850.0</v>
      </c>
    </row>
    <row r="9">
      <c r="A9">
        <v>6.0</v>
      </c>
      <c r="B9" s="16">
        <v>49090.0</v>
      </c>
      <c r="C9" s="16">
        <v>52979.0</v>
      </c>
      <c r="D9" s="16">
        <v>57716.0</v>
      </c>
      <c r="E9" s="16">
        <v>58412.0</v>
      </c>
      <c r="F9" s="16">
        <v>60299.0</v>
      </c>
    </row>
    <row r="10">
      <c r="A10">
        <v>7.0</v>
      </c>
      <c r="B10" s="16">
        <v>49691.0</v>
      </c>
      <c r="C10" s="16">
        <v>53617.0</v>
      </c>
      <c r="D10" s="16">
        <v>58683.0</v>
      </c>
      <c r="E10" s="16">
        <v>59412.0</v>
      </c>
      <c r="F10" s="16">
        <v>61223.0</v>
      </c>
    </row>
    <row r="11">
      <c r="A11">
        <v>8.0</v>
      </c>
      <c r="B11" s="16">
        <v>50671.0</v>
      </c>
      <c r="C11" s="16">
        <v>53617.0</v>
      </c>
      <c r="D11" s="16">
        <v>59838.0</v>
      </c>
      <c r="E11" s="16">
        <v>60588.0</v>
      </c>
      <c r="F11" s="16">
        <v>62376.0</v>
      </c>
    </row>
    <row r="12">
      <c r="A12">
        <v>9.0</v>
      </c>
      <c r="B12" s="16">
        <v>51136.0</v>
      </c>
      <c r="C12" s="16">
        <v>55193.0</v>
      </c>
      <c r="D12" s="16">
        <v>60565.0</v>
      </c>
      <c r="E12" s="16">
        <v>61302.0</v>
      </c>
      <c r="F12" s="16">
        <v>63539.0</v>
      </c>
    </row>
    <row r="13">
      <c r="A13">
        <v>10.0</v>
      </c>
      <c r="B13" s="16">
        <v>52160.0</v>
      </c>
      <c r="C13" s="16">
        <v>56307.0</v>
      </c>
      <c r="D13" s="16">
        <v>61808.0</v>
      </c>
      <c r="E13" s="16">
        <v>62518.0</v>
      </c>
      <c r="F13" s="16">
        <v>64364.0</v>
      </c>
    </row>
    <row r="14">
      <c r="A14">
        <v>11.0</v>
      </c>
      <c r="B14" s="16">
        <v>53578.0</v>
      </c>
      <c r="C14" s="16">
        <v>57813.0</v>
      </c>
      <c r="D14" s="16">
        <v>63665.0</v>
      </c>
      <c r="E14" s="16">
        <v>63341.0</v>
      </c>
      <c r="F14" s="16">
        <v>66234.0</v>
      </c>
    </row>
    <row r="15">
      <c r="A15">
        <v>12.0</v>
      </c>
      <c r="B15" s="16">
        <v>54867.0</v>
      </c>
      <c r="C15" s="16">
        <v>59098.0</v>
      </c>
      <c r="D15" s="16">
        <v>65063.0</v>
      </c>
      <c r="E15" s="16">
        <v>65809.0</v>
      </c>
      <c r="F15" s="16">
        <v>67607.0</v>
      </c>
    </row>
    <row r="16">
      <c r="A16">
        <v>13.0</v>
      </c>
      <c r="B16" s="16">
        <v>56175.0</v>
      </c>
      <c r="C16" s="16">
        <v>60366.0</v>
      </c>
      <c r="D16" s="16">
        <v>66609.0</v>
      </c>
      <c r="E16" s="16">
        <v>67315.0</v>
      </c>
      <c r="F16" s="16">
        <v>69209.0</v>
      </c>
    </row>
    <row r="17">
      <c r="A17">
        <v>14.0</v>
      </c>
      <c r="B17" s="16">
        <v>57397.0</v>
      </c>
      <c r="C17" s="16">
        <v>61722.0</v>
      </c>
      <c r="D17" s="16">
        <v>67989.0</v>
      </c>
      <c r="E17" s="16">
        <v>68737.0</v>
      </c>
      <c r="F17" s="16">
        <v>70523.0</v>
      </c>
    </row>
    <row r="18">
      <c r="A18">
        <v>15.0</v>
      </c>
      <c r="B18" s="16">
        <v>58710.0</v>
      </c>
      <c r="C18" s="16">
        <v>62965.0</v>
      </c>
      <c r="D18" s="16">
        <v>69493.0</v>
      </c>
      <c r="E18" s="16">
        <v>70229.0</v>
      </c>
      <c r="F18" s="16">
        <v>72059.0</v>
      </c>
    </row>
    <row r="19">
      <c r="A19">
        <v>16.0</v>
      </c>
      <c r="B19" s="16">
        <v>59296.0</v>
      </c>
      <c r="C19" s="16">
        <v>63551.0</v>
      </c>
      <c r="D19" s="16">
        <v>70079.0</v>
      </c>
      <c r="E19" s="16">
        <v>70816.0</v>
      </c>
      <c r="F19" s="16">
        <v>72646.0</v>
      </c>
    </row>
    <row r="20">
      <c r="A20">
        <v>17.0</v>
      </c>
      <c r="B20" s="16">
        <v>59883.0</v>
      </c>
      <c r="C20" s="16">
        <v>64139.0</v>
      </c>
      <c r="D20" s="16">
        <v>70666.0</v>
      </c>
      <c r="E20" s="16">
        <v>71402.0</v>
      </c>
      <c r="F20" s="16">
        <v>73232.0</v>
      </c>
    </row>
    <row r="21" ht="15.75" customHeight="1">
      <c r="A21">
        <v>18.0</v>
      </c>
      <c r="B21" s="16">
        <v>60707.0</v>
      </c>
      <c r="C21" s="16">
        <v>65051.0</v>
      </c>
      <c r="D21" s="16">
        <v>71710.0</v>
      </c>
      <c r="E21" s="16">
        <v>72462.0</v>
      </c>
      <c r="F21" s="16">
        <v>74327.0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6" width="11.86"/>
    <col customWidth="1" min="7" max="26" width="8.71"/>
  </cols>
  <sheetData>
    <row r="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18">
        <v>44054.0</v>
      </c>
      <c r="C3" s="18">
        <v>47628.0</v>
      </c>
      <c r="D3" s="18">
        <v>51322.0</v>
      </c>
      <c r="E3" s="18">
        <v>52044.0</v>
      </c>
      <c r="F3" s="18">
        <v>53957.0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18">
        <v>44952.0</v>
      </c>
      <c r="C4" s="18">
        <v>48738.0</v>
      </c>
      <c r="D4" s="18">
        <v>52611.0</v>
      </c>
      <c r="E4" s="18">
        <v>53344.0</v>
      </c>
      <c r="F4" s="18">
        <v>55189.0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18">
        <v>46046.0</v>
      </c>
      <c r="C5" s="18">
        <v>49807.0</v>
      </c>
      <c r="D5" s="18">
        <v>53839.0</v>
      </c>
      <c r="E5" s="18">
        <v>54569.0</v>
      </c>
      <c r="F5" s="18">
        <v>56414.0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18">
        <v>47069.0</v>
      </c>
      <c r="C6" s="18">
        <v>50834.0</v>
      </c>
      <c r="D6" s="18">
        <v>55040.0</v>
      </c>
      <c r="E6" s="18">
        <v>55774.0</v>
      </c>
      <c r="F6" s="18">
        <v>57615.0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>
        <v>4.0</v>
      </c>
      <c r="B7" s="18">
        <v>48025.0</v>
      </c>
      <c r="C7" s="18">
        <v>51877.0</v>
      </c>
      <c r="D7" s="18">
        <v>56356.0</v>
      </c>
      <c r="E7" s="18">
        <v>57094.0</v>
      </c>
      <c r="F7" s="18">
        <v>58993.0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>
        <v>5.0</v>
      </c>
      <c r="B8" s="18">
        <v>48874.0</v>
      </c>
      <c r="C8" s="18">
        <v>52766.0</v>
      </c>
      <c r="D8" s="18">
        <v>57397.0</v>
      </c>
      <c r="E8" s="18">
        <v>58099.0</v>
      </c>
      <c r="F8" s="18">
        <v>60027.0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>
        <v>6.0</v>
      </c>
      <c r="B9" s="18">
        <v>50072.0</v>
      </c>
      <c r="C9" s="18">
        <v>54039.0</v>
      </c>
      <c r="D9" s="18">
        <v>58871.0</v>
      </c>
      <c r="E9" s="18">
        <v>59581.0</v>
      </c>
      <c r="F9" s="18">
        <v>61505.0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>
        <v>7.0</v>
      </c>
      <c r="B10" s="18">
        <v>50685.0</v>
      </c>
      <c r="C10" s="18">
        <v>54690.0</v>
      </c>
      <c r="D10" s="18">
        <v>59857.0</v>
      </c>
      <c r="E10" s="18">
        <v>60601.0</v>
      </c>
      <c r="F10" s="18">
        <v>62448.0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>
        <v>8.0</v>
      </c>
      <c r="B11" s="18">
        <v>51685.0</v>
      </c>
      <c r="C11" s="19">
        <v>55779.0</v>
      </c>
      <c r="D11" s="18">
        <v>61035.0</v>
      </c>
      <c r="E11" s="18">
        <v>61800.0</v>
      </c>
      <c r="F11" s="18">
        <v>63624.0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>
        <v>9.0</v>
      </c>
      <c r="B12" s="18">
        <v>52159.0</v>
      </c>
      <c r="C12" s="18">
        <v>56297.0</v>
      </c>
      <c r="D12" s="18">
        <v>61777.0</v>
      </c>
      <c r="E12" s="18">
        <v>62528.0</v>
      </c>
      <c r="F12" s="18">
        <v>64810.0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>
        <v>10.0</v>
      </c>
      <c r="B13" s="18">
        <v>53203.0</v>
      </c>
      <c r="C13" s="18">
        <v>57433.0</v>
      </c>
      <c r="D13" s="18">
        <v>63044.0</v>
      </c>
      <c r="E13" s="18">
        <v>63769.0</v>
      </c>
      <c r="F13" s="18">
        <v>65652.0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>
        <v>11.0</v>
      </c>
      <c r="B14" s="18">
        <v>54650.0</v>
      </c>
      <c r="C14" s="18">
        <v>58970.0</v>
      </c>
      <c r="D14" s="18">
        <v>64939.0</v>
      </c>
      <c r="E14" s="18">
        <v>65628.0</v>
      </c>
      <c r="F14" s="18">
        <v>67559.0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>
        <v>12.0</v>
      </c>
      <c r="B15" s="18">
        <v>55965.0</v>
      </c>
      <c r="C15" s="18">
        <v>60280.0</v>
      </c>
      <c r="D15" s="18">
        <v>66365.0</v>
      </c>
      <c r="E15" s="18">
        <v>67125.0</v>
      </c>
      <c r="F15" s="18">
        <v>68959.0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>
        <v>13.0</v>
      </c>
      <c r="B16" s="18">
        <v>57299.0</v>
      </c>
      <c r="C16" s="18">
        <v>61574.0</v>
      </c>
      <c r="D16" s="18">
        <v>67941.0</v>
      </c>
      <c r="E16" s="18">
        <v>68662.0</v>
      </c>
      <c r="F16" s="18">
        <v>70594.0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>
        <v>14.0</v>
      </c>
      <c r="B17" s="18">
        <v>58545.0</v>
      </c>
      <c r="C17" s="18">
        <v>62957.0</v>
      </c>
      <c r="D17" s="18">
        <v>69349.0</v>
      </c>
      <c r="E17" s="18">
        <v>70112.0</v>
      </c>
      <c r="F17" s="18">
        <v>71934.0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>
        <v>15.0</v>
      </c>
      <c r="B18" s="18">
        <v>59884.0</v>
      </c>
      <c r="C18" s="18">
        <v>64225.0</v>
      </c>
      <c r="D18" s="18">
        <v>70883.0</v>
      </c>
      <c r="E18" s="18">
        <v>71634.0</v>
      </c>
      <c r="F18" s="18">
        <v>73501.0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>
        <v>16.0</v>
      </c>
      <c r="B19" s="18">
        <v>60482.0</v>
      </c>
      <c r="C19" s="18">
        <v>64822.0</v>
      </c>
      <c r="D19" s="18">
        <v>71481.0</v>
      </c>
      <c r="E19" s="18">
        <v>72233.0</v>
      </c>
      <c r="F19" s="18">
        <v>74099.0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>
        <v>17.0</v>
      </c>
      <c r="B20" s="18">
        <v>61081.0</v>
      </c>
      <c r="C20" s="18">
        <v>65422.0</v>
      </c>
      <c r="D20" s="18">
        <v>72080.0</v>
      </c>
      <c r="E20" s="18">
        <v>72830.0</v>
      </c>
      <c r="F20" s="18">
        <v>74697.0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>
        <v>18.0</v>
      </c>
      <c r="B21" s="18">
        <v>61921.0</v>
      </c>
      <c r="C21" s="18">
        <v>66352.0</v>
      </c>
      <c r="D21" s="18">
        <v>73145.0</v>
      </c>
      <c r="E21" s="18">
        <v>73912.0</v>
      </c>
      <c r="F21" s="18">
        <v>75814.0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6" width="11.86"/>
    <col customWidth="1" min="7" max="26" width="8.71"/>
  </cols>
  <sheetData>
    <row r="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20" t="s">
        <v>18</v>
      </c>
      <c r="C2" s="20" t="s">
        <v>19</v>
      </c>
      <c r="D2" s="20" t="s">
        <v>20</v>
      </c>
      <c r="E2" s="20" t="s">
        <v>21</v>
      </c>
      <c r="F2" s="20" t="s">
        <v>22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18">
        <v>46257.0</v>
      </c>
      <c r="C3" s="18">
        <v>50010.0</v>
      </c>
      <c r="D3" s="18">
        <v>53888.0</v>
      </c>
      <c r="E3" s="18">
        <v>54645.0</v>
      </c>
      <c r="F3" s="18">
        <v>56655.0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18">
        <v>47199.0</v>
      </c>
      <c r="C4" s="18">
        <v>51174.0</v>
      </c>
      <c r="D4" s="18">
        <v>55241.0</v>
      </c>
      <c r="E4" s="18">
        <v>56011.0</v>
      </c>
      <c r="F4" s="18">
        <v>57948.0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18">
        <v>48348.0</v>
      </c>
      <c r="C5" s="18">
        <v>52297.0</v>
      </c>
      <c r="D5" s="18">
        <v>56530.0</v>
      </c>
      <c r="E5" s="18">
        <v>57297.0</v>
      </c>
      <c r="F5" s="18">
        <v>59234.0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18">
        <v>49422.0</v>
      </c>
      <c r="C6" s="18">
        <v>53376.0</v>
      </c>
      <c r="D6" s="18">
        <v>57792.0</v>
      </c>
      <c r="E6" s="18">
        <v>58562.0</v>
      </c>
      <c r="F6" s="18">
        <v>60495.0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>
        <v>4.0</v>
      </c>
      <c r="B7" s="18">
        <v>50426.0</v>
      </c>
      <c r="C7" s="18">
        <v>54471.0</v>
      </c>
      <c r="D7" s="18">
        <v>59174.0</v>
      </c>
      <c r="E7" s="18">
        <v>59948.0</v>
      </c>
      <c r="F7" s="18">
        <v>61943.0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>
        <v>5.0</v>
      </c>
      <c r="B8" s="18">
        <v>51317.0</v>
      </c>
      <c r="C8" s="18">
        <v>55404.0</v>
      </c>
      <c r="D8" s="18">
        <v>60267.0</v>
      </c>
      <c r="E8" s="18">
        <v>61004.0</v>
      </c>
      <c r="F8" s="18">
        <v>63029.0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>
        <v>6.0</v>
      </c>
      <c r="B9" s="18">
        <v>52576.0</v>
      </c>
      <c r="C9" s="18">
        <v>56741.0</v>
      </c>
      <c r="D9" s="18">
        <v>61814.0</v>
      </c>
      <c r="E9" s="18">
        <v>62560.0</v>
      </c>
      <c r="F9" s="18">
        <v>64580.0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>
        <v>7.0</v>
      </c>
      <c r="B10" s="18">
        <v>53220.0</v>
      </c>
      <c r="C10" s="18">
        <v>57424.0</v>
      </c>
      <c r="D10" s="18">
        <v>62849.0</v>
      </c>
      <c r="E10" s="18">
        <v>63631.0</v>
      </c>
      <c r="F10" s="18">
        <v>65570.0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>
        <v>8.0</v>
      </c>
      <c r="B11" s="18">
        <v>54269.0</v>
      </c>
      <c r="C11" s="18">
        <v>58567.0</v>
      </c>
      <c r="D11" s="18">
        <v>64087.0</v>
      </c>
      <c r="E11" s="18">
        <v>64889.0</v>
      </c>
      <c r="F11" s="18">
        <v>66805.0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>
        <v>9.0</v>
      </c>
      <c r="B12" s="18">
        <v>54767.0</v>
      </c>
      <c r="C12" s="18">
        <v>59112.0</v>
      </c>
      <c r="D12" s="18">
        <v>64865.0</v>
      </c>
      <c r="E12" s="18">
        <v>65654.0</v>
      </c>
      <c r="F12" s="18">
        <v>68050.0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>
        <v>10.0</v>
      </c>
      <c r="B13" s="18">
        <v>55863.0</v>
      </c>
      <c r="C13" s="18">
        <v>60304.0</v>
      </c>
      <c r="D13" s="18">
        <v>66196.0</v>
      </c>
      <c r="E13" s="18">
        <v>66957.0</v>
      </c>
      <c r="F13" s="18">
        <v>68934.0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>
        <v>11.0</v>
      </c>
      <c r="B14" s="18">
        <v>57382.0</v>
      </c>
      <c r="C14" s="18">
        <v>61918.0</v>
      </c>
      <c r="D14" s="18">
        <v>68185.0</v>
      </c>
      <c r="E14" s="18">
        <v>67838.0</v>
      </c>
      <c r="F14" s="18">
        <v>70937.0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>
        <v>12.0</v>
      </c>
      <c r="B15" s="18">
        <v>58762.0</v>
      </c>
      <c r="C15" s="18">
        <v>63294.0</v>
      </c>
      <c r="D15" s="18">
        <v>69682.0</v>
      </c>
      <c r="E15" s="18">
        <v>70481.0</v>
      </c>
      <c r="F15" s="18">
        <v>72407.0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>
        <v>13.0</v>
      </c>
      <c r="B16" s="18">
        <v>60164.0</v>
      </c>
      <c r="C16" s="18">
        <v>64652.0</v>
      </c>
      <c r="D16" s="18">
        <v>71338.0</v>
      </c>
      <c r="E16" s="18">
        <v>72095.0</v>
      </c>
      <c r="F16" s="18">
        <v>74122.0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>
        <v>14.0</v>
      </c>
      <c r="B17" s="18">
        <v>61472.0</v>
      </c>
      <c r="C17" s="18">
        <v>66104.0</v>
      </c>
      <c r="D17" s="18">
        <v>72816.0</v>
      </c>
      <c r="E17" s="18">
        <v>73617.0</v>
      </c>
      <c r="F17" s="18">
        <v>75530.0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>
        <v>15.0</v>
      </c>
      <c r="B18" s="18">
        <v>62879.0</v>
      </c>
      <c r="C18" s="18">
        <v>67435.0</v>
      </c>
      <c r="D18" s="18">
        <v>74427.0</v>
      </c>
      <c r="E18" s="18">
        <v>75215.0</v>
      </c>
      <c r="F18" s="18">
        <v>77175.0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>
        <v>16.0</v>
      </c>
      <c r="B19" s="18">
        <v>63506.0</v>
      </c>
      <c r="C19" s="18">
        <v>68064.0</v>
      </c>
      <c r="D19" s="18">
        <v>75055.0</v>
      </c>
      <c r="E19" s="18">
        <v>75844.0</v>
      </c>
      <c r="F19" s="18">
        <v>77804.0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>
        <v>17.0</v>
      </c>
      <c r="B20" s="18">
        <v>64135.0</v>
      </c>
      <c r="C20" s="18">
        <v>68693.0</v>
      </c>
      <c r="D20" s="18">
        <v>75683.0</v>
      </c>
      <c r="E20" s="18">
        <v>76471.0</v>
      </c>
      <c r="F20" s="18">
        <v>78432.0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>
        <v>18.0</v>
      </c>
      <c r="B21" s="18">
        <v>65017.0</v>
      </c>
      <c r="C21" s="18">
        <v>69670.0</v>
      </c>
      <c r="D21" s="18">
        <v>76802.0</v>
      </c>
      <c r="E21" s="18">
        <v>77607.0</v>
      </c>
      <c r="F21" s="18">
        <v>79604.0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6" width="11.86"/>
    <col customWidth="1" min="7" max="26" width="8.71"/>
  </cols>
  <sheetData>
    <row r="1">
      <c r="A1" s="12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20" t="s">
        <v>24</v>
      </c>
      <c r="C2" s="20" t="s">
        <v>25</v>
      </c>
      <c r="D2" s="20" t="s">
        <v>26</v>
      </c>
      <c r="E2" s="20" t="s">
        <v>27</v>
      </c>
      <c r="F2" s="20" t="s">
        <v>28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1">
        <v>0.0</v>
      </c>
      <c r="B3" s="13">
        <v>57269.0</v>
      </c>
      <c r="C3" s="13">
        <v>61915.0</v>
      </c>
      <c r="D3" s="13">
        <v>66717.0</v>
      </c>
      <c r="E3" s="13">
        <v>67655.0</v>
      </c>
      <c r="F3" s="13">
        <v>70143.0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1">
        <v>1.0</v>
      </c>
      <c r="B4" s="13">
        <v>58436.0</v>
      </c>
      <c r="C4" s="13">
        <v>63358.0</v>
      </c>
      <c r="D4" s="13">
        <v>68393.0</v>
      </c>
      <c r="E4" s="13">
        <v>69346.0</v>
      </c>
      <c r="F4" s="13">
        <v>71745.0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1">
        <v>2.0</v>
      </c>
      <c r="B5" s="13">
        <v>59859.0</v>
      </c>
      <c r="C5" s="13">
        <v>64748.0</v>
      </c>
      <c r="D5" s="13">
        <v>69989.0</v>
      </c>
      <c r="E5" s="13">
        <v>70939.0</v>
      </c>
      <c r="F5" s="13">
        <v>73337.0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1">
        <v>3.0</v>
      </c>
      <c r="B6" s="13">
        <v>61189.0</v>
      </c>
      <c r="C6" s="13">
        <v>66083.0</v>
      </c>
      <c r="D6" s="13">
        <v>71551.0</v>
      </c>
      <c r="E6" s="13">
        <v>72504.0</v>
      </c>
      <c r="F6" s="13">
        <v>74898.0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1">
        <v>4.0</v>
      </c>
      <c r="B7" s="13">
        <v>62431.0</v>
      </c>
      <c r="C7" s="13">
        <v>67439.0</v>
      </c>
      <c r="D7" s="13">
        <v>73261.0</v>
      </c>
      <c r="E7" s="13">
        <v>74220.0</v>
      </c>
      <c r="F7" s="13">
        <v>76689.0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1">
        <v>5.0</v>
      </c>
      <c r="B8" s="13">
        <v>63535.0</v>
      </c>
      <c r="C8" s="13">
        <v>68594.0</v>
      </c>
      <c r="D8" s="13">
        <v>74614.0</v>
      </c>
      <c r="E8" s="13">
        <v>75528.0</v>
      </c>
      <c r="F8" s="13">
        <v>78034.0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1">
        <v>6.0</v>
      </c>
      <c r="B9" s="13">
        <v>65092.0</v>
      </c>
      <c r="C9" s="13">
        <v>70249.0</v>
      </c>
      <c r="D9" s="13">
        <v>76530.0</v>
      </c>
      <c r="E9" s="13">
        <v>77453.0</v>
      </c>
      <c r="F9" s="13">
        <v>79955.0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1">
        <v>7.0</v>
      </c>
      <c r="B10" s="13">
        <v>65889.0</v>
      </c>
      <c r="C10" s="13">
        <v>71095.0</v>
      </c>
      <c r="D10" s="13">
        <v>77812.0</v>
      </c>
      <c r="E10" s="13">
        <v>78779.0</v>
      </c>
      <c r="F10" s="13">
        <v>81180.0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1">
        <v>8.0</v>
      </c>
      <c r="B11" s="13">
        <v>67188.0</v>
      </c>
      <c r="C11" s="13">
        <v>72512.0</v>
      </c>
      <c r="D11" s="13">
        <v>79343.0</v>
      </c>
      <c r="E11" s="13">
        <v>80338.0</v>
      </c>
      <c r="F11" s="13">
        <v>82709.0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1">
        <v>9.0</v>
      </c>
      <c r="B12" s="13">
        <v>67805.0</v>
      </c>
      <c r="C12" s="13">
        <v>73185.0</v>
      </c>
      <c r="D12" s="13">
        <v>80308.0</v>
      </c>
      <c r="E12" s="13">
        <v>81286.0</v>
      </c>
      <c r="F12" s="13">
        <v>84252.0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1">
        <v>10.0</v>
      </c>
      <c r="B13" s="13">
        <v>69163.0</v>
      </c>
      <c r="C13" s="13">
        <v>74662.0</v>
      </c>
      <c r="D13" s="13">
        <v>81956.0</v>
      </c>
      <c r="E13" s="13">
        <v>82897.0</v>
      </c>
      <c r="F13" s="13">
        <v>85345.0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1">
        <v>11.0</v>
      </c>
      <c r="B14" s="13">
        <v>71043.0</v>
      </c>
      <c r="C14" s="13">
        <v>76659.0</v>
      </c>
      <c r="D14" s="13">
        <v>84419.0</v>
      </c>
      <c r="E14" s="13">
        <v>83988.0</v>
      </c>
      <c r="F14" s="13">
        <v>87825.0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1">
        <v>12.0</v>
      </c>
      <c r="B15" s="13">
        <v>72752.0</v>
      </c>
      <c r="C15" s="13">
        <v>78362.0</v>
      </c>
      <c r="D15" s="13">
        <v>86272.0</v>
      </c>
      <c r="E15" s="13">
        <v>87262.0</v>
      </c>
      <c r="F15" s="13">
        <v>89645.0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1">
        <v>13.0</v>
      </c>
      <c r="B16" s="13">
        <v>74487.0</v>
      </c>
      <c r="C16" s="13">
        <v>80044.0</v>
      </c>
      <c r="D16" s="13">
        <v>88322.0</v>
      </c>
      <c r="E16" s="13">
        <v>89259.0</v>
      </c>
      <c r="F16" s="13">
        <v>91770.0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1">
        <v>14.0</v>
      </c>
      <c r="B17" s="13">
        <v>76107.0</v>
      </c>
      <c r="C17" s="13">
        <v>81842.0</v>
      </c>
      <c r="D17" s="13">
        <v>90152.0</v>
      </c>
      <c r="E17" s="13">
        <v>91144.0</v>
      </c>
      <c r="F17" s="13">
        <v>93512.0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21">
        <v>15.0</v>
      </c>
      <c r="B18" s="13">
        <v>77848.0</v>
      </c>
      <c r="C18" s="13">
        <v>83491.0</v>
      </c>
      <c r="D18" s="13">
        <v>92146.0</v>
      </c>
      <c r="E18" s="13">
        <v>93122.0</v>
      </c>
      <c r="F18" s="13">
        <v>95549.0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1">
        <v>16.0</v>
      </c>
      <c r="B19" s="13">
        <v>78625.0</v>
      </c>
      <c r="C19" s="13">
        <v>84267.0</v>
      </c>
      <c r="D19" s="13">
        <v>92924.0</v>
      </c>
      <c r="E19" s="13">
        <v>93901.0</v>
      </c>
      <c r="F19" s="13">
        <v>96327.0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21">
        <v>17.0</v>
      </c>
      <c r="B20" s="13">
        <v>79404.0</v>
      </c>
      <c r="C20" s="13">
        <v>85047.0</v>
      </c>
      <c r="D20" s="13">
        <v>93702.0</v>
      </c>
      <c r="E20" s="13">
        <v>94678.0</v>
      </c>
      <c r="F20" s="13">
        <v>97104.0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1">
        <v>18.0</v>
      </c>
      <c r="B21" s="13">
        <v>80496.0</v>
      </c>
      <c r="C21" s="13">
        <v>86256.0</v>
      </c>
      <c r="D21" s="13">
        <v>95086.0</v>
      </c>
      <c r="E21" s="13">
        <v>96083.0</v>
      </c>
      <c r="F21" s="13">
        <v>98556.0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86"/>
    <col customWidth="1" min="4" max="26" width="8.71"/>
  </cols>
  <sheetData>
    <row r="1">
      <c r="A1" s="12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30</v>
      </c>
      <c r="C2" s="4" t="s">
        <v>31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0.0</v>
      </c>
      <c r="B3" s="18">
        <v>44054.0</v>
      </c>
      <c r="C3" s="18">
        <v>47069.0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1.0</v>
      </c>
      <c r="B4" s="18">
        <v>44952.0</v>
      </c>
      <c r="C4" s="18">
        <v>48025.0</v>
      </c>
      <c r="D4" s="2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2.0</v>
      </c>
      <c r="B5" s="18">
        <v>46046.0</v>
      </c>
      <c r="C5" s="18">
        <v>48874.0</v>
      </c>
      <c r="D5" s="2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3.0</v>
      </c>
      <c r="B6" s="18">
        <v>47069.0</v>
      </c>
      <c r="C6" s="18">
        <v>50072.0</v>
      </c>
      <c r="D6" s="2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4.0</v>
      </c>
      <c r="B7" s="18">
        <v>48025.0</v>
      </c>
      <c r="C7" s="18">
        <v>50685.0</v>
      </c>
      <c r="D7" s="2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5.0</v>
      </c>
      <c r="B8" s="18">
        <v>48874.0</v>
      </c>
      <c r="C8" s="18">
        <v>51685.0</v>
      </c>
      <c r="D8" s="2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6.0</v>
      </c>
      <c r="B9" s="18">
        <v>50072.0</v>
      </c>
      <c r="C9" s="18">
        <v>52159.0</v>
      </c>
      <c r="D9" s="2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7.0</v>
      </c>
      <c r="B10" s="18">
        <v>50685.0</v>
      </c>
      <c r="C10" s="18">
        <v>53203.0</v>
      </c>
      <c r="D10" s="2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8.0</v>
      </c>
      <c r="B11" s="18">
        <v>51685.0</v>
      </c>
      <c r="C11" s="18">
        <v>54650.0</v>
      </c>
      <c r="D11" s="2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9.0</v>
      </c>
      <c r="B12" s="18">
        <v>52159.0</v>
      </c>
      <c r="C12" s="18">
        <v>55965.0</v>
      </c>
      <c r="D12" s="2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10.0</v>
      </c>
      <c r="B13" s="18">
        <v>53203.0</v>
      </c>
      <c r="C13" s="18">
        <v>57299.0</v>
      </c>
      <c r="D13" s="2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11.0</v>
      </c>
      <c r="B14" s="18">
        <v>54650.0</v>
      </c>
      <c r="C14" s="18">
        <v>58545.0</v>
      </c>
      <c r="D14" s="2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12.0</v>
      </c>
      <c r="B15" s="18">
        <v>55965.0</v>
      </c>
      <c r="C15" s="18">
        <v>59884.0</v>
      </c>
      <c r="D15" s="2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13.0</v>
      </c>
      <c r="B16" s="18">
        <v>57299.0</v>
      </c>
      <c r="C16" s="18">
        <v>60482.0</v>
      </c>
      <c r="D16" s="2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14.0</v>
      </c>
      <c r="B17" s="18">
        <v>58545.0</v>
      </c>
      <c r="C17" s="18">
        <v>61081.0</v>
      </c>
      <c r="D17" s="2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15.0</v>
      </c>
      <c r="B18" s="18">
        <v>59884.0</v>
      </c>
      <c r="C18" s="18">
        <v>61921.0</v>
      </c>
      <c r="D18" s="2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16.0</v>
      </c>
      <c r="B19" s="18">
        <v>60482.0</v>
      </c>
      <c r="C19" s="18">
        <v>63067.0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17.0</v>
      </c>
      <c r="B20" s="18">
        <v>61081.0</v>
      </c>
      <c r="C20" s="18">
        <v>64234.0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18.0</v>
      </c>
      <c r="B21" s="18">
        <v>61921.0</v>
      </c>
      <c r="C21" s="18">
        <v>65422.0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86"/>
    <col customWidth="1" min="4" max="26" width="8.71"/>
  </cols>
  <sheetData>
    <row r="1">
      <c r="A1" s="12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20" t="s">
        <v>33</v>
      </c>
      <c r="C2" s="20" t="s">
        <v>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0.0</v>
      </c>
      <c r="B3" s="18">
        <v>46257.0</v>
      </c>
      <c r="C3" s="18">
        <v>49422.06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1.0</v>
      </c>
      <c r="B4" s="18">
        <v>47199.48</v>
      </c>
      <c r="C4" s="18">
        <v>50425.74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2.0</v>
      </c>
      <c r="B5" s="18">
        <v>48348.0</v>
      </c>
      <c r="C5" s="18">
        <v>51317.22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3.0</v>
      </c>
      <c r="B6" s="18">
        <v>49422.06</v>
      </c>
      <c r="C6" s="18">
        <v>52575.9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4.0</v>
      </c>
      <c r="B7" s="18">
        <v>50425.74</v>
      </c>
      <c r="C7" s="18">
        <v>53219.52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5.0</v>
      </c>
      <c r="B8" s="18">
        <v>51317.22</v>
      </c>
      <c r="C8" s="18">
        <v>54269.1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6.0</v>
      </c>
      <c r="B9" s="18">
        <v>52575.9</v>
      </c>
      <c r="C9" s="18">
        <v>54766.86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7.0</v>
      </c>
      <c r="B10" s="18">
        <v>53219.52</v>
      </c>
      <c r="C10" s="18">
        <v>55863.36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8.0</v>
      </c>
      <c r="B11" s="18">
        <v>54269.1</v>
      </c>
      <c r="C11" s="18">
        <v>57382.14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9.0</v>
      </c>
      <c r="B12" s="18">
        <v>54766.86</v>
      </c>
      <c r="C12" s="18">
        <v>58762.2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10.0</v>
      </c>
      <c r="B13" s="18">
        <v>55863.36</v>
      </c>
      <c r="C13" s="18">
        <v>60163.68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11.0</v>
      </c>
      <c r="B14" s="18">
        <v>57382.14</v>
      </c>
      <c r="C14" s="18">
        <v>61472.34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12.0</v>
      </c>
      <c r="B15" s="18">
        <v>58762.2</v>
      </c>
      <c r="C15" s="18">
        <v>62878.92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13.0</v>
      </c>
      <c r="B16" s="18">
        <v>60163.68</v>
      </c>
      <c r="C16" s="18">
        <v>63506.22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14.0</v>
      </c>
      <c r="B17" s="18">
        <v>61472.34</v>
      </c>
      <c r="C17" s="18">
        <v>64134.54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15.0</v>
      </c>
      <c r="B18" s="18">
        <v>62878.92</v>
      </c>
      <c r="C18" s="18">
        <v>65016.84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16.0</v>
      </c>
      <c r="B19" s="18">
        <v>63506.22</v>
      </c>
      <c r="C19" s="18">
        <v>66220.44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17.0</v>
      </c>
      <c r="B20" s="18">
        <v>64134.54</v>
      </c>
      <c r="C20" s="18">
        <v>67445.46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18.0</v>
      </c>
      <c r="B21" s="18">
        <v>65016.84</v>
      </c>
      <c r="C21" s="18">
        <v>68692.92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86"/>
    <col customWidth="1" min="4" max="26" width="8.71"/>
  </cols>
  <sheetData>
    <row r="1">
      <c r="A1" s="12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20" t="s">
        <v>36</v>
      </c>
      <c r="C2" s="20" t="s">
        <v>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0.0</v>
      </c>
      <c r="B3" s="18">
        <v>57270.0</v>
      </c>
      <c r="C3" s="18">
        <v>61189.66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1.0</v>
      </c>
      <c r="B4" s="18">
        <v>58436.88</v>
      </c>
      <c r="C4" s="18">
        <v>62432.12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2.0</v>
      </c>
      <c r="B5" s="18">
        <v>59859.68</v>
      </c>
      <c r="C5" s="18">
        <v>63535.36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3.0</v>
      </c>
      <c r="B6" s="18">
        <v>61189.66</v>
      </c>
      <c r="C6" s="18">
        <v>65093.41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4.0</v>
      </c>
      <c r="B7" s="18">
        <v>62432.12</v>
      </c>
      <c r="C7" s="18">
        <v>65890.34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5.0</v>
      </c>
      <c r="B8" s="18">
        <v>63535.36</v>
      </c>
      <c r="C8" s="18">
        <v>67189.82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6.0</v>
      </c>
      <c r="B9" s="18">
        <v>65093.41</v>
      </c>
      <c r="C9" s="18">
        <v>67806.41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7.0</v>
      </c>
      <c r="B10" s="18">
        <v>65890.34</v>
      </c>
      <c r="C10" s="18">
        <v>69164.23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8.0</v>
      </c>
      <c r="B11" s="18">
        <v>67189.82</v>
      </c>
      <c r="C11" s="18">
        <v>71044.5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9.0</v>
      </c>
      <c r="B12" s="18">
        <v>67806.41</v>
      </c>
      <c r="C12" s="18">
        <v>72753.72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10.0</v>
      </c>
      <c r="B13" s="18">
        <v>69164.23</v>
      </c>
      <c r="C13" s="18">
        <v>74488.13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11.0</v>
      </c>
      <c r="B14" s="18">
        <v>71044.5</v>
      </c>
      <c r="C14" s="18">
        <v>76108.5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12.0</v>
      </c>
      <c r="B15" s="18">
        <v>72753.72</v>
      </c>
      <c r="C15" s="18">
        <v>77849.54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13.0</v>
      </c>
      <c r="B16" s="18">
        <v>74488.13</v>
      </c>
      <c r="C16" s="18">
        <v>78626.58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14.0</v>
      </c>
      <c r="B17" s="18">
        <v>76108.5</v>
      </c>
      <c r="C17" s="18">
        <v>79404.94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15.0</v>
      </c>
      <c r="B18" s="18">
        <v>77849.54</v>
      </c>
      <c r="C18" s="18">
        <v>80497.57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16.0</v>
      </c>
      <c r="B19" s="18">
        <v>78626.58</v>
      </c>
      <c r="C19" s="18">
        <v>81986.67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17.0</v>
      </c>
      <c r="B20" s="18">
        <v>79404.94</v>
      </c>
      <c r="C20" s="18">
        <v>83503.61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18.0</v>
      </c>
      <c r="B21" s="18">
        <v>80497.57</v>
      </c>
      <c r="C21" s="18">
        <v>85048.4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8.71"/>
    <col customWidth="1" min="4" max="4" width="10.43"/>
    <col customWidth="1" min="5" max="26" width="8.71"/>
  </cols>
  <sheetData>
    <row r="1">
      <c r="A1" s="1" t="s">
        <v>38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4" t="s">
        <v>39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>
        <v>0.0</v>
      </c>
      <c r="B3" s="5">
        <v>44521.0</v>
      </c>
      <c r="C3" s="3"/>
      <c r="D3" s="6">
        <f>((19.93*8)*210)+2476.95</f>
        <v>35959.35</v>
      </c>
      <c r="E3" s="3"/>
      <c r="F3" s="3"/>
      <c r="G3" s="3"/>
      <c r="H3" s="3"/>
      <c r="I3" s="3"/>
      <c r="J3" s="23"/>
      <c r="K3" s="23"/>
      <c r="L3" s="24" t="s">
        <v>40</v>
      </c>
      <c r="M3" s="23"/>
      <c r="N3" s="2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>
        <v>1.0</v>
      </c>
      <c r="B4" s="5">
        <v>45114.0</v>
      </c>
      <c r="C4" s="3"/>
      <c r="D4" s="6">
        <f>((20.14*8)*210)+2603.03</f>
        <v>36438.23</v>
      </c>
      <c r="E4" s="22"/>
      <c r="F4" s="3"/>
      <c r="G4" s="3"/>
      <c r="H4" s="3"/>
      <c r="I4" s="3"/>
      <c r="K4" s="23"/>
      <c r="L4" s="25">
        <f>(19.93*8)*210</f>
        <v>33482.4</v>
      </c>
      <c r="M4" s="26" t="s">
        <v>41</v>
      </c>
      <c r="N4" s="2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>
        <v>2.0</v>
      </c>
      <c r="B5" s="5">
        <v>45716.0</v>
      </c>
      <c r="C5" s="3"/>
      <c r="D5" s="6">
        <f>((20.35*8)*210)+2736.46</f>
        <v>36924.46</v>
      </c>
      <c r="E5" s="22"/>
      <c r="F5" s="3"/>
      <c r="G5" s="3"/>
      <c r="H5" s="3"/>
      <c r="I5" s="3"/>
      <c r="K5" s="23"/>
      <c r="L5" s="25">
        <f>(20.14*8)*260</f>
        <v>41891.2</v>
      </c>
      <c r="M5" s="27" t="s">
        <v>42</v>
      </c>
      <c r="N5" s="2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>
        <v>3.0</v>
      </c>
      <c r="B6" s="5">
        <v>46327.0</v>
      </c>
      <c r="C6" s="3"/>
      <c r="D6" s="6">
        <f>((20.55*8)*210)+2893.96</f>
        <v>37417.96</v>
      </c>
      <c r="E6" s="22"/>
      <c r="F6" s="3"/>
      <c r="G6" s="3"/>
      <c r="H6" s="3"/>
      <c r="I6" s="3"/>
      <c r="K6" s="23"/>
      <c r="L6" s="25">
        <f>(20.55*8)*260</f>
        <v>42744</v>
      </c>
      <c r="M6" s="28" t="s">
        <v>43</v>
      </c>
      <c r="N6" s="2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>
        <v>4.0</v>
      </c>
      <c r="B7" s="5">
        <v>46947.0</v>
      </c>
      <c r="C7" s="3"/>
      <c r="D7" s="6">
        <f>((20.76*8)*210)+3041.93</f>
        <v>37918.73</v>
      </c>
      <c r="E7" s="3"/>
      <c r="F7" s="3"/>
      <c r="G7" s="3"/>
      <c r="H7" s="3"/>
      <c r="I7" s="3"/>
      <c r="K7" s="23"/>
      <c r="L7" s="23"/>
      <c r="M7" s="23"/>
      <c r="N7" s="2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24" t="s">
        <v>38</v>
      </c>
      <c r="K8" s="23"/>
      <c r="M8" s="23"/>
      <c r="N8" s="2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9" t="s">
        <v>44</v>
      </c>
      <c r="C9" s="3"/>
      <c r="D9" s="29" t="s">
        <v>45</v>
      </c>
      <c r="E9" s="3"/>
      <c r="F9" s="3"/>
      <c r="G9" s="3"/>
      <c r="H9" s="3"/>
      <c r="I9" s="25">
        <f>(B3/260)*210</f>
        <v>35959.26923</v>
      </c>
      <c r="J9" s="26" t="s">
        <v>46</v>
      </c>
      <c r="K9" s="23"/>
      <c r="L9" s="30">
        <f>(B4/260)*210</f>
        <v>36438.23077</v>
      </c>
      <c r="M9" s="26" t="s">
        <v>47</v>
      </c>
      <c r="N9" s="23"/>
      <c r="O9" s="30">
        <f>(B5/260)*210</f>
        <v>36924.46154</v>
      </c>
      <c r="P9" s="26" t="s">
        <v>48</v>
      </c>
      <c r="Q9" s="3"/>
      <c r="R9" s="30">
        <f>(B6/260)*210</f>
        <v>37417.96154</v>
      </c>
      <c r="S9" s="26" t="s">
        <v>49</v>
      </c>
      <c r="T9" s="3"/>
      <c r="U9" s="30">
        <f>(B7/260)*210</f>
        <v>37918.73077</v>
      </c>
      <c r="V9" s="26" t="s">
        <v>50</v>
      </c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1">
        <v>5000.0</v>
      </c>
      <c r="J10" s="27" t="s">
        <v>51</v>
      </c>
      <c r="K10" s="23"/>
      <c r="L10" s="32">
        <v>5000.0</v>
      </c>
      <c r="M10" s="27" t="s">
        <v>51</v>
      </c>
      <c r="N10" s="23"/>
      <c r="O10" s="32">
        <v>5000.0</v>
      </c>
      <c r="P10" s="27" t="s">
        <v>51</v>
      </c>
      <c r="Q10" s="3"/>
      <c r="R10" s="32">
        <v>5000.0</v>
      </c>
      <c r="S10" s="27" t="s">
        <v>51</v>
      </c>
      <c r="T10" s="3"/>
      <c r="U10" s="32">
        <v>5000.0</v>
      </c>
      <c r="V10" s="27" t="s">
        <v>51</v>
      </c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25">
        <f>SUM(I9:I10)</f>
        <v>40959.26923</v>
      </c>
      <c r="J11" s="28"/>
      <c r="K11" s="23"/>
      <c r="L11" s="30">
        <f>SUM(L9:L10)</f>
        <v>41438.23077</v>
      </c>
      <c r="M11" s="28"/>
      <c r="N11" s="23"/>
      <c r="O11" s="30">
        <f>SUM(O9:O10)</f>
        <v>41924.46154</v>
      </c>
      <c r="P11" s="28"/>
      <c r="Q11" s="3"/>
      <c r="R11" s="30">
        <f>SUM(R9:R10)</f>
        <v>42417.96154</v>
      </c>
      <c r="S11" s="28"/>
      <c r="T11" s="3"/>
      <c r="U11" s="30">
        <f>SUM(U9:U10)</f>
        <v>42918.73077</v>
      </c>
      <c r="V11" s="28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23"/>
      <c r="K12" s="23"/>
      <c r="L12" s="23"/>
      <c r="M12" s="23"/>
      <c r="N12" s="2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23"/>
      <c r="K13" s="23"/>
      <c r="L13" s="23"/>
      <c r="M13" s="23"/>
      <c r="N13" s="2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3">
        <f>(45114/2080)*1672</f>
        <v>36264.71538</v>
      </c>
      <c r="K14" s="23"/>
      <c r="L14" s="25"/>
      <c r="M14" s="28"/>
      <c r="N14" s="3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23"/>
      <c r="K15" s="23"/>
      <c r="L15" s="23"/>
      <c r="M15" s="23"/>
      <c r="N15" s="2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23"/>
      <c r="K16" s="23"/>
      <c r="L16" s="23"/>
      <c r="M16" s="23"/>
      <c r="N16" s="2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23"/>
      <c r="K17" s="23"/>
      <c r="L17" s="33">
        <v>39521.0</v>
      </c>
      <c r="M17" s="23"/>
      <c r="N17" s="2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23"/>
      <c r="K18" s="23"/>
      <c r="L18" s="35">
        <v>5000.0</v>
      </c>
      <c r="M18" s="23"/>
      <c r="N18" s="23"/>
      <c r="O18" s="3"/>
      <c r="P18" s="3"/>
      <c r="Q18" s="36" t="s">
        <v>52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23"/>
      <c r="K19" s="23"/>
      <c r="L19" s="33">
        <f>SUM(L17:L18)</f>
        <v>44521</v>
      </c>
      <c r="M19" s="23"/>
      <c r="N19" s="23"/>
      <c r="O19" s="3"/>
      <c r="P19" s="3"/>
      <c r="Q19" s="37">
        <f>(19.93*8)*210</f>
        <v>33482.4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23"/>
      <c r="K20" s="23"/>
      <c r="L20" s="23"/>
      <c r="M20" s="23"/>
      <c r="N20" s="23"/>
      <c r="O20" s="3"/>
      <c r="P20" s="3"/>
      <c r="Q20" s="37">
        <f>(20.14*8)*210</f>
        <v>33835.2</v>
      </c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23"/>
      <c r="K21" s="23"/>
      <c r="L21" s="23"/>
      <c r="M21" s="23"/>
      <c r="N21" s="23"/>
      <c r="O21" s="3"/>
      <c r="P21" s="3"/>
      <c r="Q21" s="37">
        <f>(20.35*8)*210</f>
        <v>34188</v>
      </c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23"/>
      <c r="K22" s="23"/>
      <c r="L22" s="23"/>
      <c r="M22" s="23"/>
      <c r="N22" s="23"/>
      <c r="O22" s="3"/>
      <c r="P22" s="3"/>
      <c r="Q22" s="37">
        <f>(20.55*8)*210</f>
        <v>34524</v>
      </c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8">
        <f>(20.14*8)*200</f>
        <v>32224</v>
      </c>
      <c r="E23" s="3"/>
      <c r="F23" s="3"/>
      <c r="G23" s="3"/>
      <c r="H23" s="3"/>
      <c r="I23" s="3"/>
      <c r="J23" s="23"/>
      <c r="K23" s="23"/>
      <c r="L23" s="25">
        <f>L9-L4</f>
        <v>2955.830769</v>
      </c>
      <c r="M23" s="23"/>
      <c r="N23" s="23"/>
      <c r="O23" s="3"/>
      <c r="P23" s="3"/>
      <c r="Q23" s="37">
        <f>(20.76*8)*210</f>
        <v>34876.8</v>
      </c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25">
        <f>L9</f>
        <v>36438.23077</v>
      </c>
      <c r="E24" s="3"/>
      <c r="F24" s="3"/>
      <c r="G24" s="3"/>
      <c r="H24" s="3"/>
      <c r="I24" s="3"/>
      <c r="J24" s="23"/>
      <c r="K24" s="23"/>
      <c r="L24" s="23"/>
      <c r="M24" s="23"/>
      <c r="N24" s="2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25">
        <f>D24-D23</f>
        <v>4214.230769</v>
      </c>
      <c r="E25" s="3"/>
      <c r="F25" s="3"/>
      <c r="G25" s="3"/>
      <c r="H25" s="3"/>
      <c r="I25" s="3"/>
      <c r="J25" s="23"/>
      <c r="K25" s="23"/>
      <c r="L25" s="23"/>
      <c r="M25" s="23"/>
      <c r="N25" s="2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9">
        <f>D25/D24</f>
        <v>0.1156540996</v>
      </c>
      <c r="E26" s="3"/>
      <c r="F26" s="3"/>
      <c r="G26" s="3"/>
      <c r="H26" s="3"/>
      <c r="I26" s="3"/>
      <c r="J26" s="23"/>
      <c r="K26" s="23"/>
      <c r="L26" s="23"/>
      <c r="M26" s="23"/>
      <c r="N26" s="2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9">
        <f>1-D26</f>
        <v>0.8843459004</v>
      </c>
      <c r="E27" s="3"/>
      <c r="F27" s="3"/>
      <c r="G27" s="3"/>
      <c r="H27" s="3"/>
      <c r="I27" s="3"/>
      <c r="J27" s="23"/>
      <c r="K27" s="23"/>
      <c r="L27" s="25">
        <f>(20.35*8)*210</f>
        <v>34188</v>
      </c>
      <c r="M27" s="28" t="s">
        <v>53</v>
      </c>
      <c r="N27" s="2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23"/>
      <c r="K28" s="23"/>
      <c r="L28" s="23"/>
      <c r="M28" s="23"/>
      <c r="N28" s="2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23"/>
      <c r="K29" s="23"/>
      <c r="L29" s="23"/>
      <c r="M29" s="23"/>
      <c r="N29" s="2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6" t="s">
        <v>54</v>
      </c>
      <c r="J30" s="23"/>
      <c r="K30" s="23"/>
      <c r="L30" s="23"/>
      <c r="M30" s="23"/>
      <c r="N30" s="2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25">
        <f>Q19</f>
        <v>33482.4</v>
      </c>
      <c r="J31" s="26" t="s">
        <v>41</v>
      </c>
      <c r="K31" s="23"/>
      <c r="L31" s="25">
        <f>Q20</f>
        <v>33835.2</v>
      </c>
      <c r="M31" s="28" t="s">
        <v>55</v>
      </c>
      <c r="N31" s="23"/>
      <c r="O31" s="25">
        <f>Q21</f>
        <v>34188</v>
      </c>
      <c r="P31" s="26" t="s">
        <v>53</v>
      </c>
      <c r="Q31" s="3"/>
      <c r="R31" s="25">
        <f>Q22</f>
        <v>34524</v>
      </c>
      <c r="S31" s="26" t="s">
        <v>56</v>
      </c>
      <c r="T31" s="3"/>
      <c r="U31" s="25">
        <f>Q23</f>
        <v>34876.8</v>
      </c>
      <c r="V31" s="26" t="s">
        <v>57</v>
      </c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3">
        <v>5000.0</v>
      </c>
      <c r="J32" s="23"/>
      <c r="K32" s="23"/>
      <c r="L32" s="33">
        <v>5000.0</v>
      </c>
      <c r="M32" s="23"/>
      <c r="N32" s="23"/>
      <c r="O32" s="33">
        <v>5000.0</v>
      </c>
      <c r="P32" s="23"/>
      <c r="Q32" s="3"/>
      <c r="R32" s="33">
        <v>5000.0</v>
      </c>
      <c r="S32" s="23"/>
      <c r="T32" s="3"/>
      <c r="U32" s="33">
        <v>5000.0</v>
      </c>
      <c r="V32" s="2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25">
        <f>SUM(I31:I32)</f>
        <v>38482.4</v>
      </c>
      <c r="J33" s="23"/>
      <c r="K33" s="23"/>
      <c r="L33" s="25">
        <f>SUM(L31:L32)</f>
        <v>38835.2</v>
      </c>
      <c r="M33" s="23"/>
      <c r="N33" s="23"/>
      <c r="O33" s="25">
        <f>SUM(O31:O32)</f>
        <v>39188</v>
      </c>
      <c r="P33" s="23"/>
      <c r="Q33" s="3"/>
      <c r="R33" s="25">
        <f>SUM(R31:R32)</f>
        <v>39524</v>
      </c>
      <c r="S33" s="23"/>
      <c r="T33" s="3"/>
      <c r="U33" s="25">
        <f>SUM(U31:U32)</f>
        <v>39876.8</v>
      </c>
      <c r="V33" s="2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40">
        <v>40959.35</v>
      </c>
      <c r="J34" s="23"/>
      <c r="K34" s="23"/>
      <c r="L34" s="40">
        <v>41438.23</v>
      </c>
      <c r="M34" s="23"/>
      <c r="N34" s="23"/>
      <c r="O34" s="40">
        <v>41924.46</v>
      </c>
      <c r="P34" s="23"/>
      <c r="Q34" s="3"/>
      <c r="R34" s="40">
        <v>42417.96</v>
      </c>
      <c r="S34" s="23"/>
      <c r="T34" s="3"/>
      <c r="U34" s="40">
        <v>42918.73</v>
      </c>
      <c r="V34" s="2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25">
        <f>I33-I34</f>
        <v>-2476.95</v>
      </c>
      <c r="J35" s="23"/>
      <c r="K35" s="23"/>
      <c r="L35" s="25">
        <f>L33-L34</f>
        <v>-2603.03</v>
      </c>
      <c r="M35" s="23"/>
      <c r="N35" s="23"/>
      <c r="O35" s="25">
        <f>O33-O34</f>
        <v>-2736.46</v>
      </c>
      <c r="P35" s="23"/>
      <c r="Q35" s="3"/>
      <c r="R35" s="25">
        <f>R33-R34</f>
        <v>-2893.96</v>
      </c>
      <c r="S35" s="23"/>
      <c r="T35" s="3"/>
      <c r="U35" s="25">
        <f>U33-U34</f>
        <v>-3041.93</v>
      </c>
      <c r="V35" s="2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26" width="8.71"/>
  </cols>
  <sheetData>
    <row r="1">
      <c r="A1" s="4" t="s">
        <v>58</v>
      </c>
      <c r="B1" s="4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59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>
        <v>0.0</v>
      </c>
      <c r="B3" s="5">
        <v>54094.68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>
        <v>1.0</v>
      </c>
      <c r="B4" s="5">
        <v>55351.32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>
        <v>2.0</v>
      </c>
      <c r="B5" s="5">
        <v>56546.76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>
        <v>3.0</v>
      </c>
      <c r="B6" s="5">
        <v>57715.68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>
        <v>4.0</v>
      </c>
      <c r="B7" s="5">
        <v>58999.86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7">
        <v>5.0</v>
      </c>
      <c r="B8" s="5">
        <v>60011.700000000004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>
        <v>6.0</v>
      </c>
      <c r="B9" s="5">
        <v>61448.880000000005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>
        <v>7.0</v>
      </c>
      <c r="B10" s="5">
        <v>62018.04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>
        <v>8.0</v>
      </c>
      <c r="B11" s="5">
        <v>63560.28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>
        <v>9.0</v>
      </c>
      <c r="B12" s="5">
        <v>64281.42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>
        <v>10.0</v>
      </c>
      <c r="B13" s="5">
        <v>65515.62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>
        <v>11.0</v>
      </c>
      <c r="B14" s="5">
        <v>67363.86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>
        <v>12.0</v>
      </c>
      <c r="B15" s="5">
        <v>68754.12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>
        <v>13.0</v>
      </c>
      <c r="B16" s="5">
        <v>70290.24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>
        <v>14.0</v>
      </c>
      <c r="B17" s="5">
        <v>71663.16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>
        <v>15.0</v>
      </c>
      <c r="B18" s="5">
        <v>73154.4</v>
      </c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>
        <v>16.0</v>
      </c>
      <c r="B19" s="5">
        <v>73738.86</v>
      </c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>
        <v>17.0</v>
      </c>
      <c r="B20" s="5">
        <v>74321.28</v>
      </c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7">
        <v>18.0</v>
      </c>
      <c r="B21" s="5">
        <v>75359.64</v>
      </c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26" width="8.71"/>
  </cols>
  <sheetData>
    <row r="1">
      <c r="A1" s="12" t="s">
        <v>60</v>
      </c>
      <c r="B1" s="3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61</v>
      </c>
      <c r="B2" s="3" t="s">
        <v>62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1">
        <v>78214.62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26" width="8.71"/>
  </cols>
  <sheetData>
    <row r="1">
      <c r="A1" s="1" t="s">
        <v>63</v>
      </c>
      <c r="B1" s="17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1">
        <v>0.0</v>
      </c>
      <c r="B3" s="13">
        <v>100441.0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1">
        <v>1.0</v>
      </c>
      <c r="B4" s="13">
        <v>103011.0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1">
        <v>2.0</v>
      </c>
      <c r="B5" s="13">
        <v>105582.0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>
        <v>3.0</v>
      </c>
      <c r="B6" s="13">
        <v>108164.0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>
        <v>4.0</v>
      </c>
      <c r="B7" s="13">
        <v>110735.0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1.86"/>
    <col customWidth="1" min="7" max="26" width="8.71"/>
  </cols>
  <sheetData>
    <row r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5">
        <v>42343.0</v>
      </c>
      <c r="C3" s="5">
        <v>45778.0</v>
      </c>
      <c r="D3" s="5">
        <v>49328.0</v>
      </c>
      <c r="E3" s="5">
        <v>50023.0</v>
      </c>
      <c r="F3" s="5">
        <v>51862.0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5">
        <v>43206.0</v>
      </c>
      <c r="C4" s="5">
        <v>46845.0</v>
      </c>
      <c r="D4" s="5">
        <v>50568.0</v>
      </c>
      <c r="E4" s="5">
        <v>51273.0</v>
      </c>
      <c r="F4" s="5">
        <v>53046.0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5">
        <v>44258.0</v>
      </c>
      <c r="C5" s="5">
        <v>47873.0</v>
      </c>
      <c r="D5" s="5">
        <v>51748.0</v>
      </c>
      <c r="E5" s="5">
        <v>52450.0</v>
      </c>
      <c r="F5" s="5">
        <v>54224.0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5">
        <v>45241.0</v>
      </c>
      <c r="C6" s="5">
        <v>48860.0</v>
      </c>
      <c r="D6" s="5">
        <v>52903.0</v>
      </c>
      <c r="E6" s="5">
        <v>53608.0</v>
      </c>
      <c r="F6" s="5">
        <v>55377.0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>
        <v>4.0</v>
      </c>
      <c r="B7" s="5">
        <v>46160.0</v>
      </c>
      <c r="C7" s="5">
        <v>49863.0</v>
      </c>
      <c r="D7" s="5">
        <v>54168.0</v>
      </c>
      <c r="E7" s="5">
        <v>54876.0</v>
      </c>
      <c r="F7" s="5">
        <v>56702.0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>
        <v>5.0</v>
      </c>
      <c r="B8" s="5">
        <v>46975.0</v>
      </c>
      <c r="C8" s="5">
        <v>50717.0</v>
      </c>
      <c r="D8" s="5">
        <v>55168.0</v>
      </c>
      <c r="E8" s="5">
        <v>55843.0</v>
      </c>
      <c r="F8" s="5">
        <v>57696.0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>
        <v>6.0</v>
      </c>
      <c r="B9" s="5">
        <v>48127.0</v>
      </c>
      <c r="C9" s="5">
        <v>51940.0</v>
      </c>
      <c r="D9" s="5">
        <v>56584.0</v>
      </c>
      <c r="E9" s="5">
        <v>57267.0</v>
      </c>
      <c r="F9" s="5">
        <v>59117.0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>
        <v>7.0</v>
      </c>
      <c r="B10" s="5">
        <v>48717.0</v>
      </c>
      <c r="C10" s="5">
        <v>52566.0</v>
      </c>
      <c r="D10" s="5">
        <v>57532.0</v>
      </c>
      <c r="E10" s="5">
        <v>58247.0</v>
      </c>
      <c r="F10" s="5">
        <v>60023.0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>
        <v>8.0</v>
      </c>
      <c r="B11" s="5">
        <v>49677.0</v>
      </c>
      <c r="C11" s="5">
        <v>53613.0</v>
      </c>
      <c r="D11" s="5">
        <v>58665.0</v>
      </c>
      <c r="E11" s="5">
        <v>59400.0</v>
      </c>
      <c r="F11" s="5">
        <v>61153.0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>
        <v>9.0</v>
      </c>
      <c r="B12" s="5">
        <v>50133.0</v>
      </c>
      <c r="C12" s="5">
        <v>54111.0</v>
      </c>
      <c r="D12" s="5">
        <v>59377.0</v>
      </c>
      <c r="E12" s="5">
        <v>60100.0</v>
      </c>
      <c r="F12" s="5">
        <v>62293.0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>
        <v>10.0</v>
      </c>
      <c r="B13" s="5">
        <v>51137.0</v>
      </c>
      <c r="C13" s="5">
        <v>55203.0</v>
      </c>
      <c r="D13" s="5">
        <v>60596.0</v>
      </c>
      <c r="E13" s="5">
        <v>61292.0</v>
      </c>
      <c r="F13" s="5">
        <v>63102.0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>
        <v>11.0</v>
      </c>
      <c r="B14" s="5">
        <v>52527.0</v>
      </c>
      <c r="C14" s="5">
        <v>56679.0</v>
      </c>
      <c r="D14" s="5">
        <v>62417.0</v>
      </c>
      <c r="E14" s="5">
        <v>63079.0</v>
      </c>
      <c r="F14" s="5">
        <v>64935.0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>
        <v>12.0</v>
      </c>
      <c r="B15" s="5">
        <v>53791.0</v>
      </c>
      <c r="C15" s="5">
        <v>57939.0</v>
      </c>
      <c r="D15" s="5">
        <v>63787.0</v>
      </c>
      <c r="E15" s="5">
        <v>64519.0</v>
      </c>
      <c r="F15" s="5">
        <v>66281.0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>
        <v>13.0</v>
      </c>
      <c r="B16" s="5">
        <v>55074.0</v>
      </c>
      <c r="C16" s="5">
        <v>59182.0</v>
      </c>
      <c r="D16" s="5">
        <v>65303.0</v>
      </c>
      <c r="E16" s="5">
        <v>65995.0</v>
      </c>
      <c r="F16" s="5">
        <v>67852.0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>
        <v>14.0</v>
      </c>
      <c r="B17" s="5">
        <v>56272.0</v>
      </c>
      <c r="C17" s="5">
        <v>60512.0</v>
      </c>
      <c r="D17" s="5">
        <v>66656.0</v>
      </c>
      <c r="E17" s="5">
        <v>67389.0</v>
      </c>
      <c r="F17" s="5">
        <v>69140.0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>
        <v>15.0</v>
      </c>
      <c r="B18" s="5">
        <v>57559.0</v>
      </c>
      <c r="C18" s="5">
        <v>61730.0</v>
      </c>
      <c r="D18" s="5">
        <v>68130.0</v>
      </c>
      <c r="E18" s="5">
        <v>68852.0</v>
      </c>
      <c r="F18" s="5">
        <v>70646.0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>
        <v>16.0</v>
      </c>
      <c r="B19" s="5">
        <v>58133.0</v>
      </c>
      <c r="C19" s="5">
        <v>62305.0</v>
      </c>
      <c r="D19" s="5">
        <v>68705.0</v>
      </c>
      <c r="E19" s="5">
        <v>69427.0</v>
      </c>
      <c r="F19" s="5">
        <v>71222.0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>
        <v>17.0</v>
      </c>
      <c r="B20" s="5">
        <v>58709.0</v>
      </c>
      <c r="C20" s="5">
        <v>62881.0</v>
      </c>
      <c r="D20" s="5">
        <v>69280.0</v>
      </c>
      <c r="E20" s="5">
        <v>70002.0</v>
      </c>
      <c r="F20" s="5">
        <v>71796.0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>
        <v>18.0</v>
      </c>
      <c r="B21" s="5">
        <v>59517.0</v>
      </c>
      <c r="C21" s="5">
        <v>63775.0</v>
      </c>
      <c r="D21" s="5">
        <v>70304.0</v>
      </c>
      <c r="E21" s="5">
        <v>71041.0</v>
      </c>
      <c r="F21" s="5">
        <v>72870.0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1.86"/>
    <col customWidth="1" min="7" max="26" width="8.71"/>
  </cols>
  <sheetData>
    <row r="1">
      <c r="A1" s="1" t="s">
        <v>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" t="s">
        <v>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1">
        <v>0.0</v>
      </c>
      <c r="B3" s="13">
        <v>45990.0</v>
      </c>
      <c r="C3" s="13">
        <v>50491.0</v>
      </c>
      <c r="D3" s="13">
        <v>54094.0</v>
      </c>
      <c r="E3" s="13">
        <v>54796.0</v>
      </c>
      <c r="F3" s="13">
        <v>56662.0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1">
        <v>1.0</v>
      </c>
      <c r="B4" s="13">
        <v>46865.0</v>
      </c>
      <c r="C4" s="13">
        <v>51573.0</v>
      </c>
      <c r="D4" s="13">
        <v>55350.0</v>
      </c>
      <c r="E4" s="13">
        <v>56064.0</v>
      </c>
      <c r="F4" s="13">
        <v>57864.0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1">
        <v>2.0</v>
      </c>
      <c r="B5" s="13">
        <v>47933.0</v>
      </c>
      <c r="C5" s="13">
        <v>52615.0</v>
      </c>
      <c r="D5" s="13">
        <v>56546.0</v>
      </c>
      <c r="E5" s="13">
        <v>57259.0</v>
      </c>
      <c r="F5" s="13">
        <v>59056.0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1">
        <v>3.0</v>
      </c>
      <c r="B6" s="13">
        <v>48928.0</v>
      </c>
      <c r="C6" s="13">
        <v>53617.0</v>
      </c>
      <c r="D6" s="13">
        <v>57715.0</v>
      </c>
      <c r="E6" s="13">
        <v>58431.0</v>
      </c>
      <c r="F6" s="13">
        <v>60223.0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1">
        <v>4.0</v>
      </c>
      <c r="B7" s="13">
        <v>49862.0</v>
      </c>
      <c r="C7" s="13">
        <v>54633.0</v>
      </c>
      <c r="D7" s="13">
        <v>58999.0</v>
      </c>
      <c r="E7" s="13">
        <v>59718.0</v>
      </c>
      <c r="F7" s="13">
        <v>61567.0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1">
        <v>5.0</v>
      </c>
      <c r="B8" s="13">
        <v>50685.0</v>
      </c>
      <c r="C8" s="13">
        <v>55498.0</v>
      </c>
      <c r="D8" s="13">
        <v>60011.0</v>
      </c>
      <c r="E8" s="13">
        <v>60696.0</v>
      </c>
      <c r="F8" s="13">
        <v>62578.0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1">
        <v>6.0</v>
      </c>
      <c r="B9" s="13">
        <v>51855.0</v>
      </c>
      <c r="C9" s="13">
        <v>56739.0</v>
      </c>
      <c r="D9" s="13">
        <v>61448.0</v>
      </c>
      <c r="E9" s="13">
        <v>62141.0</v>
      </c>
      <c r="F9" s="13">
        <v>64014.0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1">
        <v>7.0</v>
      </c>
      <c r="B10" s="13">
        <v>52455.0</v>
      </c>
      <c r="C10" s="13">
        <v>57375.0</v>
      </c>
      <c r="D10" s="13">
        <v>62017.0</v>
      </c>
      <c r="E10" s="13">
        <v>63134.0</v>
      </c>
      <c r="F10" s="13">
        <v>64936.0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1">
        <v>8.0</v>
      </c>
      <c r="B11" s="13">
        <v>53425.0</v>
      </c>
      <c r="C11" s="13">
        <v>58435.0</v>
      </c>
      <c r="D11" s="13">
        <v>63559.0</v>
      </c>
      <c r="E11" s="13">
        <v>64304.0</v>
      </c>
      <c r="F11" s="13">
        <v>66082.0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1">
        <v>9.0</v>
      </c>
      <c r="B12" s="13">
        <v>53888.0</v>
      </c>
      <c r="C12" s="13">
        <v>58942.0</v>
      </c>
      <c r="D12" s="13">
        <v>64280.0</v>
      </c>
      <c r="E12" s="13">
        <v>65013.0</v>
      </c>
      <c r="F12" s="13">
        <v>67237.0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1">
        <v>10.0</v>
      </c>
      <c r="B13" s="13">
        <v>54937.0</v>
      </c>
      <c r="C13" s="13">
        <v>60048.0</v>
      </c>
      <c r="D13" s="13">
        <v>65515.0</v>
      </c>
      <c r="E13" s="13">
        <v>66220.0</v>
      </c>
      <c r="F13" s="13">
        <v>68056.0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1">
        <v>11.0</v>
      </c>
      <c r="B14" s="13">
        <v>56315.0</v>
      </c>
      <c r="C14" s="13">
        <v>61546.0</v>
      </c>
      <c r="D14" s="13">
        <v>67363.0</v>
      </c>
      <c r="E14" s="13">
        <v>68034.0</v>
      </c>
      <c r="F14" s="13">
        <v>69915.0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1">
        <v>12.0</v>
      </c>
      <c r="B15" s="13">
        <v>57596.0</v>
      </c>
      <c r="C15" s="13">
        <v>62822.0</v>
      </c>
      <c r="D15" s="13">
        <v>68753.0</v>
      </c>
      <c r="E15" s="13">
        <v>69493.0</v>
      </c>
      <c r="F15" s="13">
        <v>71278.0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1">
        <v>13.0</v>
      </c>
      <c r="B16" s="13">
        <v>58898.0</v>
      </c>
      <c r="C16" s="13">
        <v>64082.0</v>
      </c>
      <c r="D16" s="13">
        <v>70289.0</v>
      </c>
      <c r="E16" s="13">
        <v>70990.0</v>
      </c>
      <c r="F16" s="13">
        <v>72872.0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1">
        <v>14.0</v>
      </c>
      <c r="B17" s="13">
        <v>60112.0</v>
      </c>
      <c r="C17" s="13">
        <v>65432.0</v>
      </c>
      <c r="D17" s="13">
        <v>71662.0</v>
      </c>
      <c r="E17" s="13">
        <v>72403.0</v>
      </c>
      <c r="F17" s="13">
        <v>74178.0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21">
        <v>15.0</v>
      </c>
      <c r="B18" s="13">
        <v>61416.0</v>
      </c>
      <c r="C18" s="13">
        <v>66666.0</v>
      </c>
      <c r="D18" s="13">
        <v>73153.0</v>
      </c>
      <c r="E18" s="13">
        <v>73887.0</v>
      </c>
      <c r="F18" s="13">
        <v>75705.0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1">
        <v>16.0</v>
      </c>
      <c r="B19" s="13">
        <v>61999.0</v>
      </c>
      <c r="C19" s="13">
        <v>67249.0</v>
      </c>
      <c r="D19" s="13">
        <v>73738.0</v>
      </c>
      <c r="E19" s="13">
        <v>74469.0</v>
      </c>
      <c r="F19" s="13">
        <v>76290.0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21">
        <v>17.0</v>
      </c>
      <c r="B20" s="13">
        <v>62582.0</v>
      </c>
      <c r="C20" s="13">
        <v>67832.0</v>
      </c>
      <c r="D20" s="13">
        <v>74320.0</v>
      </c>
      <c r="E20" s="13">
        <v>75051.0</v>
      </c>
      <c r="F20" s="13">
        <v>76871.0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1">
        <v>18.0</v>
      </c>
      <c r="B21" s="13">
        <v>63402.0</v>
      </c>
      <c r="C21" s="13">
        <v>68739.0</v>
      </c>
      <c r="D21" s="13">
        <v>75358.0</v>
      </c>
      <c r="E21" s="13">
        <v>76106.0</v>
      </c>
      <c r="F21" s="13">
        <v>77961.0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26" width="8.71"/>
  </cols>
  <sheetData>
    <row r="1">
      <c r="A1" s="1" t="s">
        <v>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1">
        <f>153000*1.02</f>
        <v>156060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26" width="8.71"/>
  </cols>
  <sheetData>
    <row r="1">
      <c r="A1" s="12" t="s">
        <v>79</v>
      </c>
      <c r="B1" s="1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80</v>
      </c>
      <c r="C2" s="43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5">
        <v>61200.0</v>
      </c>
      <c r="C3" s="43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5">
        <v>62118.0</v>
      </c>
      <c r="C4" s="43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5">
        <v>63050.28</v>
      </c>
      <c r="C5" s="43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5">
        <v>63995.82</v>
      </c>
      <c r="C6" s="4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>
        <v>4.0</v>
      </c>
      <c r="B7" s="5">
        <v>64955.64</v>
      </c>
      <c r="C7" s="43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3"/>
      <c r="B8" s="3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26" width="8.71"/>
  </cols>
  <sheetData>
    <row r="1">
      <c r="A1" s="1" t="s">
        <v>81</v>
      </c>
      <c r="B1" s="1"/>
      <c r="C1" s="4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82</v>
      </c>
      <c r="C2" s="45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16.1874</v>
      </c>
      <c r="C3" s="45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16.3914</v>
      </c>
      <c r="C4" s="45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16.605600000000003</v>
      </c>
      <c r="C5" s="45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16.8096</v>
      </c>
      <c r="C6" s="45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"/>
      <c r="B7" s="3"/>
      <c r="C7" s="4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4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4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4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4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4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4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4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4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4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4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4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4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4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4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4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4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4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4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4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4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4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4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4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4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4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4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4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4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4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4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4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4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4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4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4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4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4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4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4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4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4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4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4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4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4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4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4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4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4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4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4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4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4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4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4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4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4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4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4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4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4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4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4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4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4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4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4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4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4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4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4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4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4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4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4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4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4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4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4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4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4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4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4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4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4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4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4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4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4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4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4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4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4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4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4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4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4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4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4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4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4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4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4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4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4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4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4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4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4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4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4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4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4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4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4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4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4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4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4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4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4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4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4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4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4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4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4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4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4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4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4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4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4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4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4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4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4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4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4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4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4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4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4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4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4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4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4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4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4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4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4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4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4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4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4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4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4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4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4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4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4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4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4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4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4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4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4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4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4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4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4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4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4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4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4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4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4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4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4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4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4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4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4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4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4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4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4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4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4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4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4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4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4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4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4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4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4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4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4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4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4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4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4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4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4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4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4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4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4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4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4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4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4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4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4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4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4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4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4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4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4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4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4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4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4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4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4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4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4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4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4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4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4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4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4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4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4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4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4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4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4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4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4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4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4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4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4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4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4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4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4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4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4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4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4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4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4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4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4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4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4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4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4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4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4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4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4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4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4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4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4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4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4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4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4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4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4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4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4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4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4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4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4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4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4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4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4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4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4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4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4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4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4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4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4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4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4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4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4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4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4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4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4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4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4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4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4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4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4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4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4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4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4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4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4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4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4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4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4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4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4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4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4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4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4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4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4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4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4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4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4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4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4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4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4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4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4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4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4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4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4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4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4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4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4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4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4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4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4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4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4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4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4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4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4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4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4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4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4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4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4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4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4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4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4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4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4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4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4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4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4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4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4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4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4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4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4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4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4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4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4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4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4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4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4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4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4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4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4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4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4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4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4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4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4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4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4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4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4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4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4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4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4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4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4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4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4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4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4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4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4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4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4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4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4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4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4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4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4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4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4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4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4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4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4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4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4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4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4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4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4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4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4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4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4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4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4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4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4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4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4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4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4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4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4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4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4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4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4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4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4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4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4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4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4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4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4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4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4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4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4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4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4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4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4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4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4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4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4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4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4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4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4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4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4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4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4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4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4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4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4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4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4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4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4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4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4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4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4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4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4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4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4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4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4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4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4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4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4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4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4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4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4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4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4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4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4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4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4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4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4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4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4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4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4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4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4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4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4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4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4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4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4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4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4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4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4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4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4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4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4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4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4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4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4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4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4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4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4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4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4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4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4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4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4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4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4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4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4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4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4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4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4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4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4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4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4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4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4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4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4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4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4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4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4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4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4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4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4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4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4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4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4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4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4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4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4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4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4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4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4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4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4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4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4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4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4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4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4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4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4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4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4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4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4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4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4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4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4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4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4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4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4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4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4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4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4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4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4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4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4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4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4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4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4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4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4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4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4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4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4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4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4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4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4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4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4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4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4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4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4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4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4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4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4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4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4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4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4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4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4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4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4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4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4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4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4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4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4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4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4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4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4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4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4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4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4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4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4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4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4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4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4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4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4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4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4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4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4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4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4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4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4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4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4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4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4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4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4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4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4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4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4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4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4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4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4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4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4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4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4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4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4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4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4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4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4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4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4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4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4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4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4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4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4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4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4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4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4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4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4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4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4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4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4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4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4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4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4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4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4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4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4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4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4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4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4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4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4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4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4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4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4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4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4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4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4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4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4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4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4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4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4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4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4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4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4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4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4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4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4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4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4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4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4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4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4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4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4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4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4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4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4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4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4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4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4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4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4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4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4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4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4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4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4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4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4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4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4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4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4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4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4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4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4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4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4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4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4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4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4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4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4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4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4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4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4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4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4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4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4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4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4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4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4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4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4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4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4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4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4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4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4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4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4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4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4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4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4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4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4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4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4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4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4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4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4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4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4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4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4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4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4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4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4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4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4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4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4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4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4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4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4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4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4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4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4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4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4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4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4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4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4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4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4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4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4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4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4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4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4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4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4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4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4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4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4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4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4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4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4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4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4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4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4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4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4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4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4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4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4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4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4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4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4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4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4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4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4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4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4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4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4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4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4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4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4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4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4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4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4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4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4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4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4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4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4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4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4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4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4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4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4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4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4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4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4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4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4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4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4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4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4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4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4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4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4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4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4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4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4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4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4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4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4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4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4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4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4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4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4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4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4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4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4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4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4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4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4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4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4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4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4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4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4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4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4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4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4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4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4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4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4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4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4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4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4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4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4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4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4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4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4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4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4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4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4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4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4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4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4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4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4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4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4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4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4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4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4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4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4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4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4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26" width="8.71"/>
  </cols>
  <sheetData>
    <row r="1">
      <c r="A1" s="12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8" t="s">
        <v>84</v>
      </c>
      <c r="B2" s="46">
        <v>11.22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4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26" width="8.71"/>
  </cols>
  <sheetData>
    <row r="1">
      <c r="A1" s="1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" t="s">
        <v>1</v>
      </c>
      <c r="B2" s="4" t="s">
        <v>86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12.8214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12.9846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13.239600000000001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13.4538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26" width="8.71"/>
  </cols>
  <sheetData>
    <row r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88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18.390600000000003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18.5946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18.8598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19.073999999999998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10.14"/>
    <col customWidth="1" min="5" max="26" width="8.71"/>
  </cols>
  <sheetData>
    <row r="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90</v>
      </c>
      <c r="C2" s="4" t="s">
        <v>91</v>
      </c>
      <c r="D2" s="4" t="s">
        <v>92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14.708400000000001</v>
      </c>
      <c r="C3" s="46">
        <v>15.759</v>
      </c>
      <c r="D3" s="46">
        <v>10.506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14.708400000000001</v>
      </c>
      <c r="C4" s="46">
        <v>15.759</v>
      </c>
      <c r="D4" s="46">
        <v>10.506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26" width="8.71"/>
  </cols>
  <sheetData>
    <row r="1">
      <c r="A1" s="7" t="s">
        <v>93</v>
      </c>
      <c r="B1" s="49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</v>
      </c>
      <c r="B2" s="49" t="s">
        <v>94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48">
        <v>0.0</v>
      </c>
      <c r="B3" s="46">
        <v>13.26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48">
        <v>1.0</v>
      </c>
      <c r="B4" s="46">
        <v>13.458899999999998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9">
        <v>2.0</v>
      </c>
      <c r="B5" s="46">
        <v>13.660783499999997</v>
      </c>
      <c r="C5" s="1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9">
        <v>3.0</v>
      </c>
      <c r="B6" s="46">
        <v>13.865695252499995</v>
      </c>
      <c r="C6" s="1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9">
        <v>4.0</v>
      </c>
      <c r="B7" s="46">
        <v>14.073680681287493</v>
      </c>
      <c r="C7" s="1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5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5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5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5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5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5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5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5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5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5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5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5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5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5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5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5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5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5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5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5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5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5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5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5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5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5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5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5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5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5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5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5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5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5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5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5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5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5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5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5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5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5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5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5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5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5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5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5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5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5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5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5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5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5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5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5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5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5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5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5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5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5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5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5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5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5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5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5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5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5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5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5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5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5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5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5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5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5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5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5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5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5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5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5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5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5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5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5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5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5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5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5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5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5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5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5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5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5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5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5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5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5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5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5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5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5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5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5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5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5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5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5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5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5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5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5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5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5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5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5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5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5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5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5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5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5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5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5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5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5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5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5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5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5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5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5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5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5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5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5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5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5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5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5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5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5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5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5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5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5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5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5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5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5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5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5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5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5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5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5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5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5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5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5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5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5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5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5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5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5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5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5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5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5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5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5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5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5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5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5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5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5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5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5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5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5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5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5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5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5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5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5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5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5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5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5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5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5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5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5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5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5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5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5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5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5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5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5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5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5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5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5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5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5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5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5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5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5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5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5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5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5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5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5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5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5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5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5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5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5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5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5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5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5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5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5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5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5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5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5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5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5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5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5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5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5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5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5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5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5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5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5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5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5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5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5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5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5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5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5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5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5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5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5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5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5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5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5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5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5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5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5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5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5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5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5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5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5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5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5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5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5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5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5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5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5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5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5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5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5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5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5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5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5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5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5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5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5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5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5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5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5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5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5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5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5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5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5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5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5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5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5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5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5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5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5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5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5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5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5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5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5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5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5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5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5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5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5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5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5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5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5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5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5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5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5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5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5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5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5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5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5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5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5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5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5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5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5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5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5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5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5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5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5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5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5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5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5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5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5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5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5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5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5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5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5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5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5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5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5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5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5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5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5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5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5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5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5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5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5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5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5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5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5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5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5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5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5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5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5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5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5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5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5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5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5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5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5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5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5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5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5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5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5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5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5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5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5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5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5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5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5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5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5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5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5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5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5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5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5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5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5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5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5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5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5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5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5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5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5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5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5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5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5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5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5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5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5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5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5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5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5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5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5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5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5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5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5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5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5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5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5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5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5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5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5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5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5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5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5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5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5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5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5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5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5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5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5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5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5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5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5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5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5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5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5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5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5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5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5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5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5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5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5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5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5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5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5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5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5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5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5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5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5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5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5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5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5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5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5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5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5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5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5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5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5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5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5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5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5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5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5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5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5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5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5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5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5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5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5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5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5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5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5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5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5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5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5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5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5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5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5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5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5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5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5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5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5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5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5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5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5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5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5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5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5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5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5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5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5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5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5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5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5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5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5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5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5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5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5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5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5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5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5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5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5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5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5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5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5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5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5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5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5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5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5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5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5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5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5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5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5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5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5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5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5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5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5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5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5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5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5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5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5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5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5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5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5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5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5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5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5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5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5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5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5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5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5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5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5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5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5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5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5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5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5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5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5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5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5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5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5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5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5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5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5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5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5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5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5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5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5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5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5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5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5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5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5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5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5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5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5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5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5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5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5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5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5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5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5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5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5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5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5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5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5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5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5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5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5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5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5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5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5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5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5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5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5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5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5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5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5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5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5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5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5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5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5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5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5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5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5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5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5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5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5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5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5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5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5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5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5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5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5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5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5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5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5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5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5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5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5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5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5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5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5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5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5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5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5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5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5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5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5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5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5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5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5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5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5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5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5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5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5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5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5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5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5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5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5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5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5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5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5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5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5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5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5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5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5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5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5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5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5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5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5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5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5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5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5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5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5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5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5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5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5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5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5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5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5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5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5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5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5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5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5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5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5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5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5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5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5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5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5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5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5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5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5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5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5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5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5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5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5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5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5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5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5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5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5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5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5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5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5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5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5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5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5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5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5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5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5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5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5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5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5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5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5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5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5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5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5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5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5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5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5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5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5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5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5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5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5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5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5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5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5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5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5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5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5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5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5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5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5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5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5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5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5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5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5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5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5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5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5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5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5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5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5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5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5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5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5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5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5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5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5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5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5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5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5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5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5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5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5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5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5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5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5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5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5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5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5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5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5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5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5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5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5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5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5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5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5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5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5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5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5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5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5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5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5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5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5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5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5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5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5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5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5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5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5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5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5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5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5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5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5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5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5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5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5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5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5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5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5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5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5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5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5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5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5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5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5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5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5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5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5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5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5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5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5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5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5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5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5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5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5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5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5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5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5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5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5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5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5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5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5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5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5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5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5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5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5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5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5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5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5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5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5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5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5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26" width="8.71"/>
  </cols>
  <sheetData>
    <row r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9" t="s">
        <v>96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20.3286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20.5428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20.757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20.961000000000002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26" width="10.29"/>
  </cols>
  <sheetData>
    <row r="1">
      <c r="A1" s="1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84</v>
      </c>
      <c r="B2" s="51">
        <v>14.708400000000001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26" width="10.29"/>
  </cols>
  <sheetData>
    <row r="1">
      <c r="A1" s="12" t="s">
        <v>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9" t="s">
        <v>62</v>
      </c>
      <c r="B2" s="41">
        <v>38918.1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26" width="8.71"/>
  </cols>
  <sheetData>
    <row r="1">
      <c r="A1" s="1" t="s">
        <v>99</v>
      </c>
      <c r="B1" s="5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9" t="s">
        <v>100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18.17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18.38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18.64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18.84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"/>
      <c r="B7" s="5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5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5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5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5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5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5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5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5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5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5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5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5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5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5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5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5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5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5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5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5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5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5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5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5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5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5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5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5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5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5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5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5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5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5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5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5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5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5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5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5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5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5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5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5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5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5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5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5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5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5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5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5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5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5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5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5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5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5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5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5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5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5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5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5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5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5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5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5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5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5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5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5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5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5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5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5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5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5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5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5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5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5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5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5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5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5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5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5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5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5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5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5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5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5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5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5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5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5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5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5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5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5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5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5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5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5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5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5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5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5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5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5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5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5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5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5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5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5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5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5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5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5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5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5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5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5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5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5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5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5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5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5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5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5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5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5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5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5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5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5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5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5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5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5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5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5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5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5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5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5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5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5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5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5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5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5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5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5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5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5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5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5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5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5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5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5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5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5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5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5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5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5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5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5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5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5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5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5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5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5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5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5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5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5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5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5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5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5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5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5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5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5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5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5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5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5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5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5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5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5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5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5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5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5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5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5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5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5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5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5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5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5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5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5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5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5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5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5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5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5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5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5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5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5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5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5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5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5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5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5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5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5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5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5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5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5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5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5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5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5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5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5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5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5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5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5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5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5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5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5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5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5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5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5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5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5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5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5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5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5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5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5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5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5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5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5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5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5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5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5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5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5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5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5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5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5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5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5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5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5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5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5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5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5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5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5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5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5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5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5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5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5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5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5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5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5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5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5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5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5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5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5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5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5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5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5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5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5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5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5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5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5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5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5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5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5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5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5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5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5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5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5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5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5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5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5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5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5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5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5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5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5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5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5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5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5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5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5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5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5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5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5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5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5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5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5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5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5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5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5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5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5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5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5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5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5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5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5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5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5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5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5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5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5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5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5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5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5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5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5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5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5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5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5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5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5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5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5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5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5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5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5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5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5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5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5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5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5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5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5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5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5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5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5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5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5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5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5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5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5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5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5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5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5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5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5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5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5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5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5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5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5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5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5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5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5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5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5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5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5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5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5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5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5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5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5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5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5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5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5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5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5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5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5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5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5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5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5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5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5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5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5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5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5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5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5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5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5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5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5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5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5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5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5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5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5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5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5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5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5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5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5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5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5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5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5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5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5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5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5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5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5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5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5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5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5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5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5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5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5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5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5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5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5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5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5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5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5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5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5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5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5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5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5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5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5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5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5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5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5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5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5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5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5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5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5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5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5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5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5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5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5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5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5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5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5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5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5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5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5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5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5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5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5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5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5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5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5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5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5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5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5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5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5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5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5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5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5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5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5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5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5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5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5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5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5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5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5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5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5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5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5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5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5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5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5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5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5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5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5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5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5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5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5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5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5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5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5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5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5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5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5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5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5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5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5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5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5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5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5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5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5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5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5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5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5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5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5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5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5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5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5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5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5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5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5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5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5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5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5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5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5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5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5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5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5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5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5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5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5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5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5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5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5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5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5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5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5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5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5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5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5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5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5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5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5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5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5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5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5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5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5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5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5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5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5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5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5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5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5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5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5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5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5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5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5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5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5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5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5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5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5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5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5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5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5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5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5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5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5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5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5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5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5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5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5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5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5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5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5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5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5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5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5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5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5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5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5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5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5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5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5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5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5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5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5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5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5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5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5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5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5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5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5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5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5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5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5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5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5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5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5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5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5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5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5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5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5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5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5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5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5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5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5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5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5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5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5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5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5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5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5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5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5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5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5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5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5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5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5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5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5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5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5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5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5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5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5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5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5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5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5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5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5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5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5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5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5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5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5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5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5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5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5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5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5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5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5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5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5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5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5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5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5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5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5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5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5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5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5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5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5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5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5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5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5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5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5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5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5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5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5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5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5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5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5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5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5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5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5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5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5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5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5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5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5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5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5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5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5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5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5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5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5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5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5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5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5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5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5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5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5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5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5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5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5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5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5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5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5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5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5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5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5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5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5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5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5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5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5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5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5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5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5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5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5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5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5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5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5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5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5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5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5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5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5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5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5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5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5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5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5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5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5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5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5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5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5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5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5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5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5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5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5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5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5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5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5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5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5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5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5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5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5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5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5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5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5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5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5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5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5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5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5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5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5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5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5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5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5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5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5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5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5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5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5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5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5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5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5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5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5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5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5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5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5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5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5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5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5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5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5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5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5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5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5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5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5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5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5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5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5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5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5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5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5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5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5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5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5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5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5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5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5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5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5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5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5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5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5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5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5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5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5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5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5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5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5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5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5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5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5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5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5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5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5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5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5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5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5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84</v>
      </c>
      <c r="B2" s="51">
        <v>8.4048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26" width="8.71"/>
  </cols>
  <sheetData>
    <row r="1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" t="s">
        <v>82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16.1874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16.3914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16.605600000000003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16.8096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43"/>
    <col customWidth="1" min="3" max="26" width="8.71"/>
  </cols>
  <sheetData>
    <row r="1">
      <c r="A1" s="1" t="s">
        <v>103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84</v>
      </c>
      <c r="B2" s="51">
        <v>13.4538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26" width="8.71"/>
  </cols>
  <sheetData>
    <row r="1">
      <c r="A1" s="1" t="s">
        <v>104</v>
      </c>
      <c r="B1" s="5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9" t="s">
        <v>105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25.000200000000003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25.214399999999998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25.4286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25.6326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>
        <v>4.0</v>
      </c>
      <c r="B7" s="46">
        <v>25.8468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4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3"/>
      <c r="B9" s="5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V17" s="3"/>
      <c r="W17" s="3"/>
      <c r="X17" s="3"/>
      <c r="Y17" s="3"/>
      <c r="Z17" s="3"/>
    </row>
    <row r="18">
      <c r="A18" s="3"/>
      <c r="B18" s="5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5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3"/>
      <c r="B22" s="5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/>
      <c r="B23" s="5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/>
      <c r="B24" s="5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/>
      <c r="B25" s="5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5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50"/>
      <c r="C29" s="3"/>
      <c r="D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0"/>
      <c r="C30" s="3"/>
      <c r="D30" s="3"/>
      <c r="E30" s="53"/>
      <c r="F30" s="3"/>
      <c r="H30" s="5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50"/>
      <c r="C31" s="3"/>
      <c r="D31" s="3"/>
      <c r="E31" s="54"/>
      <c r="F31" s="3"/>
      <c r="H31" s="5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0"/>
      <c r="C32" s="3"/>
      <c r="D32" s="3"/>
      <c r="E32" s="55"/>
      <c r="F32" s="56"/>
      <c r="G32" s="5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50"/>
      <c r="C33" s="3"/>
      <c r="D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5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5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5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5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5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5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5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5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5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5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5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5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5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5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5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5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5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5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5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5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5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5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5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5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5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5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5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5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5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5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5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5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5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5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5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5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5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5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5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5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5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5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5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5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5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5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5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5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5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5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5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5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5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5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5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5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5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5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5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5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5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5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5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5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5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5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5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5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5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5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5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5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5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5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5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5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5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5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5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5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5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5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5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5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5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5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5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5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5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5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5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5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5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5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5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5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5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5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5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5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5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5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5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5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5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5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5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5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5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5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5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5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5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5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5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5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5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5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5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5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5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5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5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5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5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5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5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5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5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5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5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5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5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5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5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5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5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5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5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5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5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5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5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5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5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5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5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5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5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5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5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5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5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5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5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5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5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5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5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5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5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5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5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5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5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5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5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5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5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5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5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5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5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5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5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5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5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5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5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5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5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5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5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5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5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5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5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5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5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5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5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5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5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5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5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5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5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5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5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5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5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5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5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5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5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5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5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5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5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5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5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5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5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5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5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5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5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5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5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5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5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5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5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5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5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5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5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5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5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5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5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5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5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5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5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5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5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5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5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5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5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5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5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5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5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5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5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5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5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5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5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5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5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5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5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5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5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5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5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5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5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5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5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5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5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5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5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5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5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5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5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5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5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5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5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5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5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5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5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5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5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5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5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5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5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5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5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5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5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5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5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5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5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5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5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5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5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5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5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5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5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5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5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5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5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5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5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5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5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5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5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5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5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5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5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5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5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5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5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5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5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5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5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5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5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5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5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5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5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5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5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5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5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5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5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5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5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5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5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5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5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5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5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5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5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5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5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5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5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5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5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5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5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5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5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5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5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5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5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5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5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5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5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5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5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5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5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5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5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5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5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5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5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5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5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5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5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5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5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5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5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5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5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5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5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5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5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5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5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5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5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5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5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5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5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5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5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5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5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5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5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5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5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5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5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5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5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5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5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5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5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5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5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5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5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5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5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5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5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5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5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5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5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5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5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5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5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5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5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5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5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5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5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5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5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5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5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5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5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5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5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5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5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5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5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5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5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5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5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5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5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5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5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5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5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5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5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5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5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5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5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5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5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5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5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5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5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5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5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5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5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5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5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5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5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5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5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5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5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5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5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5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5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5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5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5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5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5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5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5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5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5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5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5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5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5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5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5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5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5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5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5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5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5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5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5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5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5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5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5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5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5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5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5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5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5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5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5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5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5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5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5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5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5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5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5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5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5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5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5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5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5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5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5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5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5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5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5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5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5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5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5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5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5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5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5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5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5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5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5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5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5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5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5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5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5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5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5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5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5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5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5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5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5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5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5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5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5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5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5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5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5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5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5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5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5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5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5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5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5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5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5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5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5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5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5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5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5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5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5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5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5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5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5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5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5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5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5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5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5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5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5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5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5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5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5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5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5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5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5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5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5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5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5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5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5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5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5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5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5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5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5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5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5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5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5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5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5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5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5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5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5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5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5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5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5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5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5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5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5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5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5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5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5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5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5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5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5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5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5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5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5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5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5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5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5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5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5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5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5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5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5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5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5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5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5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5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5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5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5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5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5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5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5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5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5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5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5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5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5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5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5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5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5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5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5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5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5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5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5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5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5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5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5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5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5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5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5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5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5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5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5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5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5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5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5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5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5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5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5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5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5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5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5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5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5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5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5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5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5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5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5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5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5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5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5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5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5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5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5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5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5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5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5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5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5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5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5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5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5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5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5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5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5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5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5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5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5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5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5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5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5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5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5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5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5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5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5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5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5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5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5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5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5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5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5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5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5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5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5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5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5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5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5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5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5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5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5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5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5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5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5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5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5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5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5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5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5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5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5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5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5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5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5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5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5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5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5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5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5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5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5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5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5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5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5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5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5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5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5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5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5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5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5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5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5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5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5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5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5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5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5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5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5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5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5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5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5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5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5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5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5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5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5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5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5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5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5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5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5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5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5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5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5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5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5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5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5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5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5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5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5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5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5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5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5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5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5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5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5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5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5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5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5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5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5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5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5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5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5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5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5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5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5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5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5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5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5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5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5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5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5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5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5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5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5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Q934" s="3"/>
      <c r="R934" s="3"/>
      <c r="V934" s="3"/>
      <c r="W934" s="3"/>
      <c r="X934" s="3"/>
      <c r="Y934" s="3"/>
      <c r="Z934" s="3"/>
    </row>
    <row r="935" ht="15.75" customHeight="1">
      <c r="A935" s="3"/>
      <c r="B935" s="5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Q935" s="3"/>
      <c r="R935" s="3"/>
      <c r="V935" s="3"/>
      <c r="W935" s="3"/>
      <c r="X935" s="3"/>
      <c r="Y935" s="3"/>
      <c r="Z935" s="3"/>
    </row>
    <row r="936" ht="15.75" customHeight="1">
      <c r="A936" s="3"/>
      <c r="B936" s="5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Q936" s="3"/>
      <c r="R936" s="3"/>
      <c r="V936" s="3"/>
      <c r="W936" s="3"/>
      <c r="X936" s="3"/>
      <c r="Y936" s="3"/>
      <c r="Z936" s="3"/>
    </row>
    <row r="937" ht="15.75" customHeight="1">
      <c r="A937" s="3"/>
      <c r="B937" s="5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Q937" s="3"/>
      <c r="R937" s="3"/>
      <c r="V937" s="3"/>
      <c r="W937" s="3"/>
      <c r="X937" s="3"/>
      <c r="Y937" s="3"/>
      <c r="Z937" s="3"/>
    </row>
    <row r="938" ht="15.75" customHeight="1">
      <c r="A938" s="3"/>
      <c r="B938" s="5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Q938" s="3"/>
      <c r="R938" s="3"/>
      <c r="V938" s="3"/>
      <c r="W938" s="3"/>
      <c r="X938" s="3"/>
      <c r="Y938" s="3"/>
      <c r="Z938" s="3"/>
    </row>
    <row r="939" ht="15.75" customHeight="1">
      <c r="A939" s="3"/>
      <c r="B939" s="5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Q939" s="3"/>
      <c r="R939" s="3"/>
      <c r="V939" s="3"/>
      <c r="W939" s="3"/>
      <c r="X939" s="3"/>
      <c r="Y939" s="3"/>
      <c r="Z939" s="3"/>
    </row>
    <row r="940" ht="15.75" customHeight="1">
      <c r="A940" s="3"/>
      <c r="B940" s="5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Q940" s="3"/>
      <c r="R940" s="3"/>
      <c r="V940" s="3"/>
      <c r="W940" s="3"/>
      <c r="X940" s="3"/>
      <c r="Y940" s="3"/>
      <c r="Z940" s="3"/>
    </row>
    <row r="941" ht="15.75" customHeight="1">
      <c r="A941" s="3"/>
      <c r="B941" s="5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Q941" s="3"/>
      <c r="R941" s="3"/>
      <c r="V941" s="3"/>
      <c r="W941" s="3"/>
      <c r="X941" s="3"/>
      <c r="Y941" s="3"/>
      <c r="Z941" s="3"/>
    </row>
    <row r="942" ht="15.75" customHeight="1">
      <c r="A942" s="3"/>
      <c r="B942" s="5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Q942" s="3"/>
      <c r="R942" s="3"/>
      <c r="V942" s="3"/>
      <c r="W942" s="3"/>
      <c r="X942" s="3"/>
      <c r="Y942" s="3"/>
      <c r="Z942" s="3"/>
    </row>
  </sheetData>
  <mergeCells count="3">
    <mergeCell ref="F30:G30"/>
    <mergeCell ref="G32:I32"/>
    <mergeCell ref="F31:G31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26" width="8.71"/>
  </cols>
  <sheetData>
    <row r="1">
      <c r="A1" s="12" t="s">
        <v>40</v>
      </c>
      <c r="B1" s="5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9" t="s">
        <v>106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20.3286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20.5428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20.757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20.961000000000002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"/>
      <c r="B7" s="5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5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5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5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5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5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5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5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5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5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5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5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5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5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5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5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5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5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5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5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5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5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5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5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5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5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5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5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5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5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5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5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5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5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5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5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5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5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5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5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5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5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5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5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5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5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5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5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5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5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5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5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5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5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5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5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5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5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5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5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5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5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5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5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5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5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5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5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5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5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5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5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5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5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5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5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5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5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5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5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5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5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5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5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5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5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5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5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5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5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5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5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5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5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5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5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5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5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5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5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5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5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5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5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5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5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5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5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5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5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5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5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5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5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5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5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5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5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5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5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5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5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5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5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5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5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5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5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5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5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5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5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5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5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5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5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5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5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5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5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5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5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5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5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5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5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5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5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5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5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5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5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5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5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5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5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5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5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5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5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5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5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5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5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5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5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5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5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5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5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5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5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5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5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5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5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5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5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5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5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5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5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5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5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5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5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5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5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5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5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5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5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5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5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5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5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5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5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5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5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5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5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5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5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5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5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5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5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5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5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5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5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5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5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5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5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5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5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5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5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5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5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5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5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5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5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5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5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5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5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5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5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5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5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5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5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5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5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5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5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5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5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5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5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5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5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5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5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5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5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5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5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5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5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5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5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5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5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5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5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5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5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5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5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5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5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5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5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5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5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5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5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5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5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5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5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5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5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5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5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5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5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5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5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5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5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5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5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5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5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5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5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5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5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5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5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5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5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5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5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5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5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5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5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5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5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5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5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5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5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5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5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5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5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5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5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5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5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5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5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5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5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5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5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5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5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5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5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5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5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5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5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5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5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5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5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5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5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5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5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5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5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5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5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5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5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5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5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5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5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5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5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5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5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5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5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5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5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5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5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5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5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5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5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5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5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5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5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5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5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5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5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5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5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5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5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5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5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5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5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5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5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5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5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5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5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5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5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5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5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5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5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5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5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5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5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5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5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5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5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5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5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5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5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5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5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5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5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5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5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5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5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5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5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5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5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5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5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5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5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5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5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5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5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5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5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5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5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5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5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5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5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5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5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5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5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5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5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5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5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5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5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5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5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5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5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5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5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5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5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5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5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5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5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5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5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5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5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5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5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5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5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5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5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5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5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5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5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5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5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5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5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5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5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5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5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5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5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5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5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5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5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5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5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5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5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5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5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5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5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5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5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5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5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5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5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5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5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5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5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5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5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5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5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5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5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5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5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5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5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5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5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5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5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5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5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5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5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5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5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5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5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5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5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5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5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5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5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5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5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5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5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5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5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5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5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5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5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5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5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5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5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5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5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5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5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5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5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5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5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5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5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5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5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5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5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5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5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5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5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5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5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5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5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5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5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5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5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5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5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5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5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5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5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5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5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5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5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5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5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5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5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5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5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5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5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5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5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5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5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5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5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5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5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5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5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5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5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5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5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5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5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5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5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5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5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5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5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5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5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5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5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5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5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5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5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5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5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5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5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5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5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5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5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5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5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5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5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5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5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5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5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5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5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5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5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5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5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5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5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5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5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5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5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5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5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5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5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5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5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5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5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5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5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5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5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5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5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5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5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5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5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5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5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5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5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5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5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5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5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5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5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5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5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5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5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5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5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5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5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5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5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5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5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5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5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5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5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5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5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5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5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5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5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5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5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5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5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5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5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5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5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5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5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5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5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5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5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5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5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5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5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5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5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5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5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5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5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5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5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5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5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5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5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5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5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5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5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5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5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5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5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5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5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5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5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5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5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5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5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5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5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5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5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5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5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5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5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5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5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5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5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5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5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5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5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5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5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5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5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5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5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5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5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5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5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5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5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5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5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5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5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5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5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5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5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5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5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5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5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5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5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5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5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5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5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5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5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5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5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5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5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5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5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5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5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5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5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5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5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5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5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5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5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5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5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5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5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5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5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5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5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5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5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5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5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5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5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5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5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5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5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5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5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5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5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5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5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5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5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5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5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5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5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5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5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5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5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5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5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5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5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5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5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5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5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5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5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5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5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5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5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5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5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5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5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5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5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5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5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5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5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5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5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5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5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5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5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5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5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5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5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5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5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5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5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5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5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5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5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5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5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5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5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5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5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5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5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5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5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5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5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5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5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5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5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5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5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5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5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5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5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5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5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5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5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5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5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5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5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5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5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5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5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5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5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5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5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5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5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5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5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5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5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5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5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5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5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5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5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5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5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5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5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5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5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5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5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5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5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5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5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5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5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5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5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5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5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5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5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5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5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5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5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5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5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5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5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5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5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5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84</v>
      </c>
      <c r="B2" s="51">
        <v>24.163800000000002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26" width="8.71"/>
  </cols>
  <sheetData>
    <row r="1">
      <c r="A1" s="1" t="s">
        <v>108</v>
      </c>
      <c r="B1" s="5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9" t="s">
        <v>109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16.1466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16.3914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16.605600000000003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16.8096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4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3"/>
      <c r="B8" s="5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5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5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5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5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5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5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5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5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5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5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5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5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5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5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5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5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5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5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5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5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5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5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5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5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5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5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5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5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5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5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5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5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5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5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5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5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5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5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5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5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5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5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5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5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5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5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5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5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5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5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5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5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5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5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5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5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5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5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5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5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5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5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5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5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5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5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5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5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5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5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5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5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5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5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5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5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5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5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5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5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5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5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5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5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5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5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5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5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5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5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5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5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5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5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5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5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5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5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5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5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5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5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5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5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5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5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5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5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5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5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5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5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5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5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5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5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5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5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5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5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5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5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5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5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5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5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5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5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5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5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5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5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5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5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5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5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5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5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5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5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5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5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5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5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5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5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5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5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5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5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5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5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5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5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5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5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5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5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5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5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5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5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5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5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5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5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5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5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5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5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5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5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5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5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5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5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5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5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5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5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5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5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5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5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5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5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5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5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5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5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5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5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5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5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5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5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5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5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5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5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5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5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5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5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5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5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5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5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5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5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5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5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5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5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5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5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5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5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5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5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5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5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5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5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5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5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5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5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5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5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5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5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5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5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5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5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5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5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5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5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5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5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5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5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5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5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5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5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5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5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5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5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5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5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5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5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5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5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5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5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5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5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5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5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5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5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5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5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5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5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5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5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5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5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5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5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5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5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5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5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5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5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5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5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5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5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5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5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5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5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5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5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5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5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5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5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5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5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5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5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5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5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5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5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5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5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5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5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5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5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5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5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5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5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5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5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5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5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5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5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5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5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5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5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5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5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5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5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5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5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5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5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5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5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5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5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5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5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5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5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5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5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5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5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5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5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5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5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5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5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5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5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5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5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5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5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5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5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5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5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5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5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5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5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5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5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5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5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5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5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5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5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5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5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5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5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5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5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5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5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5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5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5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5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5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5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5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5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5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5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5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5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5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5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5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5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5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5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5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5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5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5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5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5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5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5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5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5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5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5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5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5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5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5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5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5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5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5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5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5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5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5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5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5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5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5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5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5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5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5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5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5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5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5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5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5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5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5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5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5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5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5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5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5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5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5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5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5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5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5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5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5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5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5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5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5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5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5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5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5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5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5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5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5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5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5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5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5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5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5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5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5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5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5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5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5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5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5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5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5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5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5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5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5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5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5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5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5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5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5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5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5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5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5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5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5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5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5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5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5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5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5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5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5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5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5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5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5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5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5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5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5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5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5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5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5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5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5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5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5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5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5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5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5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5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5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5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5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5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5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5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5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5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5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5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5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5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5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5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5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5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5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5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5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5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5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5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5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5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5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5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5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5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5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5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5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5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5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5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5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5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5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5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5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5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5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5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5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5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5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5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5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5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5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5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5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5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5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5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5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5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5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5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5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5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5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5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5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5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5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5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5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5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5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5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5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5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5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5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5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5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5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5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5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5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5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5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5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5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5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5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5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5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5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5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5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5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5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5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5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5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5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5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5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5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5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5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5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5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5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5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5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5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5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5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5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5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5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5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5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5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5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5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5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5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5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5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5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5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5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5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5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5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5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5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5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5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5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5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5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5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5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5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5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5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5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5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5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5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5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5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5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5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5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5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5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5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5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5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5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5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5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5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5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5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5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5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5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5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5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5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5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5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5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5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5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5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5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5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5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5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5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5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5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5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5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5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5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5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5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5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5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5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5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5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5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5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5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5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5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5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5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5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5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5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5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5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5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5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5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5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5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5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5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5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5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5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5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5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5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5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5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5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5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5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5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5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5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5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5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5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5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5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5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5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5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5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5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5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5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5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5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5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5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5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5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5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5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5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5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5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5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5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5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5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5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5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5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5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5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5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5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5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5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5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5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5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5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5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5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5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5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5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5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5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5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5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5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5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5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5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5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5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5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5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5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5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5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5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5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5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5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5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5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5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5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5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5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5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5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5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5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5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5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5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5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5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5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5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5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5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5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5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5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5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5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5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5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5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5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5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5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5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5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5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5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5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5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5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5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5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5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5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5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5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5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5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5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5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5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5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5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5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5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5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5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5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5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5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5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5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5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5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5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5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5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5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5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5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5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5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5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5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5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5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5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5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5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5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5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5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5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5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5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5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5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5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5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5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5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5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5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5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5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5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5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5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5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5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5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5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5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5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5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5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5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5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5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5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5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5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5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5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5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5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5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5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5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5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5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5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5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5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5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5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5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5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5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5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5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5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5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5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5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5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5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5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5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5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5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5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5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5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5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5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5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5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5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5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5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26" width="8.71"/>
  </cols>
  <sheetData>
    <row r="1">
      <c r="A1" s="1" t="s">
        <v>110</v>
      </c>
      <c r="B1" s="5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</v>
      </c>
      <c r="B2" s="49" t="s">
        <v>111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>
        <v>0.0</v>
      </c>
      <c r="B3" s="46">
        <v>18.390600000000003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>
        <v>1.0</v>
      </c>
      <c r="B4" s="46">
        <v>18.5946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>
        <v>2.0</v>
      </c>
      <c r="B5" s="46">
        <v>18.8598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>
        <v>3.0</v>
      </c>
      <c r="B6" s="46">
        <v>19.073999999999998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"/>
      <c r="B7" s="5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5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5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5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5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5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5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5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5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5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5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5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5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5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5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5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5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5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5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5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5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5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5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5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5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5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5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5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5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5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5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5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5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5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5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5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5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5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5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5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5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5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5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5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5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5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5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5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5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5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5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5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5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5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5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5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5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5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5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5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5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5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5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5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5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5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5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5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5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5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5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5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5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5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5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5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5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5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5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5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5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5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5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5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5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5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5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5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5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5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5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5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5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5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5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5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5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5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5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5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5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5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5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5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5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5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5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5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5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5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5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5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5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5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5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5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5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5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5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5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5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5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5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5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5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5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5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5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5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5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5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5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5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5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5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5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5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5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5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5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5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5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5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5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5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5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5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5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5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5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5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5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5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5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5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5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5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5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5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5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5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5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5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5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5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5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5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5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5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5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5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5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5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5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5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5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5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5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5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5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5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5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5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5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5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5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5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5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5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5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5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5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5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5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5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5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5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5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5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5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5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5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5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5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5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5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5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5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5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5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5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5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5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5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5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5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5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5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5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5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5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5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5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5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5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5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5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5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5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5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5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5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5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5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5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5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5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5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5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5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5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5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5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5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5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5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5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5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5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5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5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5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5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5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5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5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5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5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5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5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5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5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5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5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5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5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5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5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5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5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5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5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5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5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5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5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5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5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5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5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5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5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5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5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5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5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5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5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5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5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5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5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5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5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5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5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5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5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5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5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5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5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5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5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5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5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5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5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5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5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5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5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5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5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5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5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5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5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5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5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5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5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5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5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5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5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5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5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5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5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5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5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5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5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5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5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5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5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5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5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5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5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5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5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5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5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5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5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5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5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5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5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5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5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5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5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5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5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5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5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5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5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5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5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5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5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5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5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5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5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5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5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5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5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5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5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5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5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5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5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5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5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5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5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5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5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5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5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5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5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5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5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5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5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5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5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5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5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5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5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5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5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5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5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5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5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5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5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5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5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5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5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5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5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5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5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5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5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5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5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5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5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5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5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5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5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5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5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5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5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5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5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5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5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5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5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5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5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5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5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5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5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5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5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5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5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5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5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5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5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5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5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5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5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5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5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5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5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5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5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5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5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5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5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5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5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5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5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5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5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5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5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5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5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5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5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5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5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5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5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5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5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5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5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5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5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5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5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5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5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5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5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5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5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5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5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5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5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5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5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5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5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5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5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5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5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5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5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5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5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5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5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5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5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5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5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5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5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5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5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5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5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5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5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5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5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5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5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5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5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5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5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5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5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5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5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5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5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5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5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5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5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5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5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5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5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5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5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5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5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5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5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5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5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5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5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5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5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5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5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5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5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5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5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5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5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5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5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5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5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5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5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5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5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5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5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5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5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5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5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5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5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5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5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5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5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5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5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5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5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5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5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5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5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5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5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5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5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5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5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5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5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5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5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5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5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5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5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5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5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5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5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5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5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5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5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5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5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5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5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5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5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5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5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5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5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5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5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5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5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5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5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5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5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5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5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5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5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5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5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5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5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5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5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5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5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5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5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5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5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5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5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5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5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5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5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5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5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5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5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5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5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5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5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5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5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5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5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5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5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5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5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5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5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5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5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5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5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5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5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5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5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5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5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5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5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5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5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5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5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5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5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5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5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5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5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5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5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5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5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5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5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5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5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5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5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5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5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5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5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5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5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5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5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5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5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5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5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5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5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5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5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5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5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5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5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5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5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5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5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5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5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5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5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5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5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5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5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5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5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5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5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5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5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5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5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5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5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5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5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5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5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5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5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5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5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5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5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5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5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5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5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5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5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5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5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5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5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5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5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5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5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5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5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5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5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5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5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5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5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5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5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5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5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5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5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5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5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5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5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5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5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5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5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5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5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5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5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5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5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5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5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5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5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5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5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5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5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5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5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5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5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5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5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5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5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5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5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5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5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5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5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5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5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5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5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5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5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5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5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5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5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5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5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5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5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5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5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5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5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5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5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5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5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5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5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5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5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5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5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5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5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5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5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5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5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5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5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5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5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5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5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5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5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5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5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5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5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5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5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5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5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5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5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5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5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5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5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5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5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5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5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5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5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5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5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5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5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5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5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5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5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5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5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5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5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5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5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5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5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5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5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5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5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5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5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5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5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5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5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5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5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5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5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5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5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5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5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5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5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5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5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5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5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5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5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5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5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5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5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5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5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5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5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5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5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5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5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5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5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5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5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5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5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5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5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5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5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5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5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5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5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5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5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5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5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5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5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5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5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5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5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