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opp/eclipse-workspace/Pong/"/>
    </mc:Choice>
  </mc:AlternateContent>
  <bookViews>
    <workbookView xWindow="13380" yWindow="3080" windowWidth="15420" windowHeight="13860" activeTab="1" xr2:uid="{7929ADFC-B732-484D-AE82-60DEDA38B34C}"/>
  </bookViews>
  <sheets>
    <sheet name="Constant X" sheetId="1" r:id="rId1"/>
    <sheet name="Constant Speed" sheetId="2" r:id="rId2"/>
  </sheets>
  <definedNames>
    <definedName name="X" localSheetId="1">'Constant Speed'!$B$4</definedName>
    <definedName name="X">'Constant X'!$B$4</definedName>
    <definedName name="Y" localSheetId="1">'Constant Speed'!$B$3</definedName>
    <definedName name="Y">'Constant X'!$B$3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12" i="2" s="1"/>
  <c r="F10" i="2"/>
  <c r="F11" i="2" s="1"/>
  <c r="E10" i="2"/>
  <c r="E11" i="2" s="1"/>
  <c r="D10" i="2"/>
  <c r="D11" i="2" s="1"/>
  <c r="C10" i="2"/>
  <c r="C11" i="2" s="1"/>
  <c r="B10" i="2"/>
  <c r="B11" i="2" s="1"/>
  <c r="B5" i="2"/>
  <c r="C3" i="2"/>
  <c r="B1" i="2"/>
  <c r="B16" i="1"/>
  <c r="B17" i="1" s="1"/>
  <c r="B1" i="1"/>
  <c r="C3" i="1"/>
  <c r="C4" i="1" s="1"/>
  <c r="B5" i="1"/>
  <c r="C14" i="1"/>
  <c r="C15" i="1" s="1"/>
  <c r="C16" i="1" s="1"/>
  <c r="D14" i="1"/>
  <c r="D15" i="1" s="1"/>
  <c r="D16" i="1" s="1"/>
  <c r="E14" i="1"/>
  <c r="E15" i="1" s="1"/>
  <c r="E16" i="1" s="1"/>
  <c r="F14" i="1"/>
  <c r="F15" i="1" s="1"/>
  <c r="F16" i="1" s="1"/>
  <c r="B14" i="1"/>
  <c r="B15" i="1" s="1"/>
  <c r="B7" i="1"/>
  <c r="B8" i="1"/>
  <c r="B12" i="1" s="1"/>
  <c r="F12" i="2" l="1"/>
  <c r="E12" i="2"/>
  <c r="D12" i="2"/>
  <c r="B12" i="2"/>
  <c r="C14" i="2"/>
  <c r="D13" i="2"/>
  <c r="C15" i="2"/>
  <c r="F13" i="2"/>
  <c r="C13" i="2"/>
  <c r="C4" i="2"/>
  <c r="C5" i="2" s="1"/>
  <c r="C7" i="2"/>
  <c r="B8" i="2"/>
  <c r="C5" i="1"/>
  <c r="C17" i="1"/>
  <c r="C18" i="1" s="1"/>
  <c r="E17" i="1"/>
  <c r="E18" i="1" s="1"/>
  <c r="D17" i="1"/>
  <c r="D18" i="1" s="1"/>
  <c r="B18" i="1"/>
  <c r="F17" i="1"/>
  <c r="F18" i="1" s="1"/>
  <c r="C8" i="1"/>
  <c r="B9" i="1"/>
  <c r="C16" i="2" l="1"/>
  <c r="B15" i="2"/>
  <c r="B14" i="2"/>
  <c r="B16" i="2" s="1"/>
  <c r="E13" i="2"/>
  <c r="E14" i="2"/>
  <c r="E15" i="2"/>
  <c r="E16" i="2" s="1"/>
  <c r="F15" i="2"/>
  <c r="F14" i="2"/>
  <c r="D14" i="2"/>
  <c r="D15" i="2"/>
  <c r="B13" i="2"/>
  <c r="F16" i="2" l="1"/>
  <c r="D16" i="2"/>
</calcChain>
</file>

<file path=xl/sharedStrings.xml><?xml version="1.0" encoding="utf-8"?>
<sst xmlns="http://schemas.openxmlformats.org/spreadsheetml/2006/main" count="25" uniqueCount="15">
  <si>
    <t>Y</t>
  </si>
  <si>
    <t>X</t>
  </si>
  <si>
    <t xml:space="preserve">alpha </t>
  </si>
  <si>
    <t>Y/X</t>
  </si>
  <si>
    <t>tan(alpha)</t>
  </si>
  <si>
    <t>Treffer of Paddle</t>
  </si>
  <si>
    <t>New Y</t>
  </si>
  <si>
    <t>alpha</t>
  </si>
  <si>
    <t>alpha Grad</t>
  </si>
  <si>
    <t>Speed</t>
  </si>
  <si>
    <t>speed</t>
  </si>
  <si>
    <t>Initial Speed</t>
  </si>
  <si>
    <t>New Alpha</t>
  </si>
  <si>
    <t>New X</t>
  </si>
  <si>
    <t>New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</si>
</sst>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&quot;°&quot;"/>
  </numFmts>
  <fonts count="2">
    <font>
      <sz val="12"/>
      <color theme="1"/>
      <name val="Body Font"/>
      <family val="2"/>
    </font>
    <font>
      <sz val="12"/>
      <color theme="1"/>
      <name val="Body Fon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2" applyFont="1"/>
    <xf numFmtId="0" fontId="0" fillId="0" borderId="0" xfId="1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40FE-7E85-BD4B-84D0-627187E6D1CD}">
  <dimension ref="A1:F20"/>
  <sheetViews>
    <sheetView topLeftCell="A5" zoomScale="150" zoomScaleNormal="150" workbookViewId="0">
      <selection activeCell="A16" sqref="A16:XFD16"/>
    </sheetView>
  </sheetViews>
  <sheetFormatPr baseColWidth="10" defaultRowHeight="16"/>
  <cols>
    <col min="1" max="1" width="15" bestFit="1" customWidth="1"/>
    <col min="2" max="2" width="15.1640625" customWidth="1"/>
  </cols>
  <sheetData>
    <row r="1" spans="1:6">
      <c r="A1" t="s">
        <v>11</v>
      </c>
      <c r="B1">
        <f>SQRT(4+4)</f>
        <v>2.8284271247461903</v>
      </c>
    </row>
    <row r="3" spans="1:6">
      <c r="A3" t="s">
        <v>0</v>
      </c>
      <c r="B3">
        <v>2</v>
      </c>
      <c r="C3">
        <f>Y</f>
        <v>2</v>
      </c>
    </row>
    <row r="4" spans="1:6">
      <c r="A4" t="s">
        <v>1</v>
      </c>
      <c r="B4">
        <v>2</v>
      </c>
      <c r="C4">
        <f>SQRT(ABS(B1^2-C3^2))</f>
        <v>2.0000000000000004</v>
      </c>
    </row>
    <row r="5" spans="1:6">
      <c r="A5" t="s">
        <v>10</v>
      </c>
      <c r="B5">
        <f>SQRT(Y^2+X^2)</f>
        <v>2.8284271247461903</v>
      </c>
      <c r="C5">
        <f>SQRT(C3^2+C4^2)</f>
        <v>2.8284271247461903</v>
      </c>
    </row>
    <row r="7" spans="1:6">
      <c r="A7" t="s">
        <v>3</v>
      </c>
      <c r="B7">
        <f>Y/X</f>
        <v>1</v>
      </c>
    </row>
    <row r="8" spans="1:6">
      <c r="A8" t="s">
        <v>2</v>
      </c>
      <c r="B8">
        <f>ATAN(Y/X)</f>
        <v>0.78539816339744828</v>
      </c>
      <c r="C8" s="1">
        <f>DEGREES(B8)</f>
        <v>45</v>
      </c>
    </row>
    <row r="9" spans="1:6">
      <c r="A9" t="s">
        <v>4</v>
      </c>
      <c r="B9">
        <f>TAN(B8)</f>
        <v>0.99999999999999989</v>
      </c>
    </row>
    <row r="12" spans="1:6">
      <c r="A12" t="s">
        <v>0</v>
      </c>
      <c r="B12">
        <f>TAN(B8)*X</f>
        <v>1.9999999999999998</v>
      </c>
    </row>
    <row r="14" spans="1:6">
      <c r="B14">
        <f>SIGN(Y)</f>
        <v>1</v>
      </c>
      <c r="C14">
        <f>SIGN(Y)</f>
        <v>1</v>
      </c>
      <c r="D14">
        <f>SIGN(Y)</f>
        <v>1</v>
      </c>
      <c r="E14">
        <f>SIGN(Y)</f>
        <v>1</v>
      </c>
      <c r="F14">
        <f>SIGN(Y)</f>
        <v>1</v>
      </c>
    </row>
    <row r="15" spans="1:6">
      <c r="A15" t="s">
        <v>5</v>
      </c>
      <c r="B15" s="2">
        <f>-100%*B14</f>
        <v>-1</v>
      </c>
      <c r="C15" s="2">
        <f>-50%*C14</f>
        <v>-0.5</v>
      </c>
      <c r="D15" s="2">
        <f>0%*D14</f>
        <v>0</v>
      </c>
      <c r="E15" s="2">
        <f>50%*E14</f>
        <v>0.5</v>
      </c>
      <c r="F15" s="2">
        <f>100%*F14</f>
        <v>1</v>
      </c>
    </row>
    <row r="16" spans="1:6">
      <c r="A16" t="s">
        <v>6</v>
      </c>
      <c r="B16">
        <f>Y*(1+B15)</f>
        <v>0</v>
      </c>
      <c r="C16">
        <f>Y*(1+C15)</f>
        <v>1</v>
      </c>
      <c r="D16">
        <f>Y*(1+D15)</f>
        <v>2</v>
      </c>
      <c r="E16">
        <f>Y*(1+E15)</f>
        <v>3</v>
      </c>
      <c r="F16">
        <f>Y*(1+F15)</f>
        <v>4</v>
      </c>
    </row>
    <row r="17" spans="1:6">
      <c r="A17" t="s">
        <v>7</v>
      </c>
      <c r="B17">
        <f>ATAN(B16/X)</f>
        <v>0</v>
      </c>
      <c r="C17">
        <f>ATAN(C16/X)</f>
        <v>0.46364760900080609</v>
      </c>
      <c r="D17">
        <f>ATAN(D16/X)</f>
        <v>0.78539816339744828</v>
      </c>
      <c r="E17">
        <f>ATAN(E16/X)</f>
        <v>0.98279372324732905</v>
      </c>
      <c r="F17">
        <f>ATAN(F16/X)</f>
        <v>1.1071487177940904</v>
      </c>
    </row>
    <row r="18" spans="1:6">
      <c r="A18" t="s">
        <v>8</v>
      </c>
      <c r="B18" s="1">
        <f t="shared" ref="B18:E18" si="0">DEGREES(B17)</f>
        <v>0</v>
      </c>
      <c r="C18" s="1">
        <f t="shared" si="0"/>
        <v>26.56505117707799</v>
      </c>
      <c r="D18" s="1">
        <f t="shared" si="0"/>
        <v>45</v>
      </c>
      <c r="E18" s="1">
        <f t="shared" si="0"/>
        <v>56.309932474020215</v>
      </c>
      <c r="F18" s="1">
        <f>DEGREES(F17)</f>
        <v>63.43494882292201</v>
      </c>
    </row>
    <row r="20" spans="1:6">
      <c r="A20" t="s">
        <v>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1C8-31DC-8C44-8EBE-83610FEE632E}">
  <dimension ref="A1:F16"/>
  <sheetViews>
    <sheetView tabSelected="1" zoomScale="150" zoomScaleNormal="150" workbookViewId="0">
      <selection activeCell="B4" sqref="B4"/>
    </sheetView>
  </sheetViews>
  <sheetFormatPr baseColWidth="10" defaultRowHeight="16"/>
  <cols>
    <col min="1" max="1" width="15" bestFit="1" customWidth="1"/>
    <col min="2" max="2" width="15.1640625" customWidth="1"/>
  </cols>
  <sheetData>
    <row r="1" spans="1:6">
      <c r="A1" t="s">
        <v>11</v>
      </c>
      <c r="B1">
        <f>SQRT(4+4)</f>
        <v>2.8284271247461903</v>
      </c>
    </row>
    <row r="3" spans="1:6">
      <c r="A3" t="s">
        <v>0</v>
      </c>
      <c r="B3">
        <v>2</v>
      </c>
      <c r="C3">
        <f>Y</f>
        <v>2</v>
      </c>
    </row>
    <row r="4" spans="1:6">
      <c r="A4" t="s">
        <v>1</v>
      </c>
      <c r="B4">
        <v>2</v>
      </c>
      <c r="C4">
        <f>SQRT(ABS(B1^2-C3^2))</f>
        <v>2.0000000000000004</v>
      </c>
    </row>
    <row r="5" spans="1:6">
      <c r="A5" t="s">
        <v>10</v>
      </c>
      <c r="B5">
        <f>SQRT(Y^2+X^2)</f>
        <v>2.8284271247461903</v>
      </c>
      <c r="C5">
        <f>SQRT(C3^2+C4^2)</f>
        <v>2.8284271247461903</v>
      </c>
    </row>
    <row r="7" spans="1:6">
      <c r="A7" t="s">
        <v>2</v>
      </c>
      <c r="B7">
        <f>ATAN(Y/X)</f>
        <v>0.78539816339744828</v>
      </c>
      <c r="C7" s="1">
        <f>DEGREES(B7)</f>
        <v>45</v>
      </c>
    </row>
    <row r="8" spans="1:6">
      <c r="A8" t="s">
        <v>4</v>
      </c>
      <c r="B8">
        <f>TAN(B7)</f>
        <v>0.99999999999999989</v>
      </c>
    </row>
    <row r="10" spans="1:6">
      <c r="B10">
        <f>SIGN(Y)</f>
        <v>1</v>
      </c>
      <c r="C10">
        <f>SIGN(Y)</f>
        <v>1</v>
      </c>
      <c r="D10">
        <f>SIGN(Y)</f>
        <v>1</v>
      </c>
      <c r="E10">
        <f>SIGN(Y)</f>
        <v>1</v>
      </c>
      <c r="F10">
        <f>SIGN(Y)</f>
        <v>1</v>
      </c>
    </row>
    <row r="11" spans="1:6">
      <c r="A11" t="s">
        <v>5</v>
      </c>
      <c r="B11" s="2">
        <f>-100%*B10</f>
        <v>-1</v>
      </c>
      <c r="C11" s="2">
        <f>-50%*C10</f>
        <v>-0.5</v>
      </c>
      <c r="D11" s="2">
        <f>0%*D10</f>
        <v>0</v>
      </c>
      <c r="E11" s="2">
        <f>50%*E10</f>
        <v>0.5</v>
      </c>
      <c r="F11" s="2">
        <f>100%*F10</f>
        <v>1</v>
      </c>
    </row>
    <row r="12" spans="1:6">
      <c r="A12" t="s">
        <v>12</v>
      </c>
      <c r="B12" s="3">
        <f>$B$7*(1+(B11^2))</f>
        <v>1.5707963267948966</v>
      </c>
      <c r="C12" s="3">
        <f t="shared" ref="C12:F12" si="0">$B$7*(1+(C11^2))</f>
        <v>0.98174770424681035</v>
      </c>
      <c r="D12" s="3">
        <f t="shared" si="0"/>
        <v>0.78539816339744828</v>
      </c>
      <c r="E12" s="3">
        <f t="shared" si="0"/>
        <v>0.98174770424681035</v>
      </c>
      <c r="F12" s="3">
        <f t="shared" si="0"/>
        <v>1.5707963267948966</v>
      </c>
    </row>
    <row r="13" spans="1:6">
      <c r="A13" t="s">
        <v>8</v>
      </c>
      <c r="B13" s="1">
        <f>DEGREES(B12)</f>
        <v>90</v>
      </c>
      <c r="C13" s="1">
        <f t="shared" ref="C13:F13" si="1">DEGREES(C12)</f>
        <v>56.25</v>
      </c>
      <c r="D13" s="1">
        <f t="shared" si="1"/>
        <v>45</v>
      </c>
      <c r="E13" s="1">
        <f t="shared" si="1"/>
        <v>56.25</v>
      </c>
      <c r="F13" s="1">
        <f t="shared" si="1"/>
        <v>90</v>
      </c>
    </row>
    <row r="14" spans="1:6">
      <c r="A14" t="s">
        <v>6</v>
      </c>
      <c r="B14">
        <f>$B$1*SIN(B12)</f>
        <v>2.8284271247461903</v>
      </c>
      <c r="C14">
        <f t="shared" ref="C14:F14" si="2">$B$1*SIN(C12)</f>
        <v>2.3517512048387177</v>
      </c>
      <c r="D14">
        <f t="shared" si="2"/>
        <v>2</v>
      </c>
      <c r="E14">
        <f t="shared" si="2"/>
        <v>2.3517512048387177</v>
      </c>
      <c r="F14">
        <f t="shared" si="2"/>
        <v>2.8284271247461903</v>
      </c>
    </row>
    <row r="15" spans="1:6">
      <c r="A15" t="s">
        <v>13</v>
      </c>
      <c r="B15">
        <f>$B$1*COS(B12)</f>
        <v>1.7326215608522129E-16</v>
      </c>
      <c r="C15">
        <f t="shared" ref="C15:F15" si="3">$B$1*COS(C12)</f>
        <v>1.5713899167742047</v>
      </c>
      <c r="D15">
        <f t="shared" si="3"/>
        <v>2.0000000000000004</v>
      </c>
      <c r="E15">
        <f t="shared" si="3"/>
        <v>1.5713899167742047</v>
      </c>
      <c r="F15">
        <f t="shared" si="3"/>
        <v>1.7326215608522129E-16</v>
      </c>
    </row>
    <row r="16" spans="1:6">
      <c r="A16" t="s">
        <v>14</v>
      </c>
      <c r="B16">
        <f>SQRT(B14^2+B15^2)</f>
        <v>2.8284271247461903</v>
      </c>
      <c r="C16">
        <f t="shared" ref="C16:F16" si="4">SQRT(C14^2+C15^2)</f>
        <v>2.8284271247461903</v>
      </c>
      <c r="D16">
        <f t="shared" si="4"/>
        <v>2.8284271247461903</v>
      </c>
      <c r="E16">
        <f t="shared" si="4"/>
        <v>2.8284271247461903</v>
      </c>
      <c r="F16">
        <f t="shared" si="4"/>
        <v>2.8284271247461903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Constant X</vt:lpstr>
      <vt:lpstr>Constant Speed</vt:lpstr>
      <vt:lpstr>'Constant Speed'!X</vt:lpstr>
      <vt:lpstr>X</vt:lpstr>
      <vt:lpstr>'Constant Speed'!Y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Kopp</dc:creator>
  <cp:lastModifiedBy>Frank Kopp</cp:lastModifiedBy>
  <dcterms:created xsi:type="dcterms:W3CDTF">2017-12-30T18:40:48Z</dcterms:created>
  <dcterms:modified xsi:type="dcterms:W3CDTF">2018-01-01T12:58:08Z</dcterms:modified>
</cp:coreProperties>
</file>