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6F4005F5-C78F-4D27-826E-CFA6FA9099FF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5" i="3"/>
  <c r="C6" i="3"/>
  <c r="C7" i="3"/>
  <c r="C8" i="3"/>
  <c r="C9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3" i="1"/>
  <c r="Z3" i="1" s="1"/>
  <c r="AA3" i="1" s="1"/>
  <c r="AB3" i="1" s="1"/>
  <c r="T3" i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O3" i="1"/>
  <c r="P3" i="1" s="1"/>
  <c r="Q3" i="1" s="1"/>
  <c r="R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I4" i="1"/>
  <c r="S4" i="1" s="1"/>
  <c r="J3" i="1"/>
  <c r="K3" i="1" s="1"/>
  <c r="L3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E3" i="1"/>
  <c r="F3" i="1" s="1"/>
  <c r="G3" i="1" s="1"/>
  <c r="H3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D25" i="1"/>
  <c r="D22" i="1"/>
  <c r="D24" i="1"/>
  <c r="D23" i="1"/>
  <c r="C24" i="1"/>
  <c r="C23" i="1"/>
  <c r="C22" i="1"/>
  <c r="N20" i="1"/>
  <c r="X20" i="1" s="1"/>
  <c r="N19" i="1"/>
  <c r="X19" i="1" s="1"/>
  <c r="N18" i="1"/>
  <c r="X18" i="1" s="1"/>
  <c r="N17" i="1"/>
  <c r="X17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10" i="1"/>
  <c r="X10" i="1" s="1"/>
  <c r="N9" i="1"/>
  <c r="X9" i="1" s="1"/>
  <c r="N8" i="1"/>
  <c r="X8" i="1" s="1"/>
  <c r="N7" i="1"/>
  <c r="X7" i="1" s="1"/>
  <c r="N6" i="1"/>
  <c r="X6" i="1" s="1"/>
  <c r="N5" i="1"/>
  <c r="X5" i="1" s="1"/>
  <c r="S22" i="1" l="1"/>
  <c r="S23" i="1"/>
  <c r="S24" i="1"/>
  <c r="S25" i="1"/>
  <c r="T22" i="1"/>
  <c r="T23" i="1"/>
  <c r="T24" i="1"/>
  <c r="T25" i="1"/>
  <c r="U22" i="1"/>
  <c r="U23" i="1"/>
  <c r="U24" i="1"/>
  <c r="U25" i="1"/>
  <c r="V22" i="1"/>
  <c r="V23" i="1"/>
  <c r="V24" i="1"/>
  <c r="V25" i="1"/>
  <c r="W22" i="1"/>
  <c r="W23" i="1"/>
  <c r="W24" i="1"/>
  <c r="W25" i="1"/>
  <c r="O22" i="1"/>
  <c r="O23" i="1"/>
  <c r="O24" i="1"/>
  <c r="O25" i="1"/>
  <c r="Y4" i="1"/>
  <c r="R22" i="1"/>
  <c r="R23" i="1"/>
  <c r="R24" i="1"/>
  <c r="R25" i="1"/>
  <c r="Q22" i="1"/>
  <c r="Q23" i="1"/>
  <c r="Q24" i="1"/>
  <c r="Q25" i="1"/>
  <c r="P22" i="1"/>
  <c r="P23" i="1"/>
  <c r="P24" i="1"/>
  <c r="P25" i="1"/>
  <c r="X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N25" i="1"/>
  <c r="N22" i="1"/>
  <c r="N23" i="1"/>
  <c r="N24" i="1"/>
  <c r="Z22" i="1" l="1"/>
  <c r="Z23" i="1"/>
  <c r="Z24" i="1"/>
  <c r="Z25" i="1"/>
  <c r="AA22" i="1"/>
  <c r="AA23" i="1"/>
  <c r="AA24" i="1"/>
  <c r="AA25" i="1"/>
  <c r="AB22" i="1"/>
  <c r="AB23" i="1"/>
  <c r="AB24" i="1"/>
  <c r="AB25" i="1"/>
  <c r="X22" i="1"/>
  <c r="X23" i="1"/>
  <c r="X24" i="1"/>
  <c r="X25" i="1"/>
  <c r="Y22" i="1"/>
  <c r="Y23" i="1"/>
  <c r="Y24" i="1"/>
  <c r="Y25" i="1"/>
</calcChain>
</file>

<file path=xl/sharedStrings.xml><?xml version="1.0" encoding="utf-8"?>
<sst xmlns="http://schemas.openxmlformats.org/spreadsheetml/2006/main" count="322" uniqueCount="169">
  <si>
    <t>employee payroll</t>
  </si>
  <si>
    <t>mr. slulter</t>
  </si>
  <si>
    <t xml:space="preserve"> House worked</t>
  </si>
  <si>
    <t>overtime hour</t>
  </si>
  <si>
    <t>pay</t>
  </si>
  <si>
    <t>overtime             bonus</t>
  </si>
  <si>
    <t>total</t>
  </si>
  <si>
    <t>Janupay</t>
  </si>
  <si>
    <t>lastName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</si>
  <si>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</si>
  <si>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</si>
  <si>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</si>
  <si>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</si>
  <si>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</si>
  <si>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</si>
  <si>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</si>
  <si>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</si>
  <si>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</si>
  <si>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</si>
  <si>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</si>
  <si>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</si>
  <si>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</si>
  <si>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</si>
  <si>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</si>
  <si>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</si>
  <si>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</si>
  <si>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</si>
  <si>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</si>
  <si>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</si>
  <si>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</si>
  <si>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</si>
  <si>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</si>
  <si>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</si>
  <si>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</si>
  <si>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</si>
  <si>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</si>
  <si>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</si>
  <si>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</si>
  <si>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</si>
  <si>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</si>
  <si>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</si>
  <si>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</si>
  <si>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</si>
  <si>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</si>
  <si>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</si>
  <si>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</si>
  <si>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</si>
  <si>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</si>
  <si>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gradebook</t>
  </si>
  <si>
    <t>safety test</t>
  </si>
  <si>
    <t>company philosophy test</t>
  </si>
  <si>
    <t>financial skills test</t>
  </si>
  <si>
    <t>drug text</t>
  </si>
  <si>
    <t>financial skills text</t>
  </si>
  <si>
    <t>fire employee</t>
  </si>
  <si>
    <t>point possible</t>
  </si>
  <si>
    <t>firstName</t>
  </si>
  <si>
    <t>EMMA</t>
  </si>
  <si>
    <t>+</t>
  </si>
  <si>
    <t>howard</t>
  </si>
  <si>
    <t>JARADI</t>
  </si>
  <si>
    <t>O'Donnald</t>
  </si>
  <si>
    <t>EMOS</t>
  </si>
  <si>
    <t>MARTINS</t>
  </si>
  <si>
    <t>WINNIE</t>
  </si>
  <si>
    <t>OBIORA</t>
  </si>
  <si>
    <t>PETER</t>
  </si>
  <si>
    <t>KENECHI</t>
  </si>
  <si>
    <t>THOMAS</t>
  </si>
  <si>
    <t>ADA</t>
  </si>
  <si>
    <t>NNENNA</t>
  </si>
  <si>
    <t>DERA</t>
  </si>
  <si>
    <t>KIFAS</t>
  </si>
  <si>
    <t>KATE</t>
  </si>
  <si>
    <t>DEMARIA</t>
  </si>
  <si>
    <t>AMINA</t>
  </si>
  <si>
    <t>SUNDAY</t>
  </si>
  <si>
    <t>JUDE</t>
  </si>
  <si>
    <t>QUEEN</t>
  </si>
  <si>
    <t>OKWI</t>
  </si>
  <si>
    <t>ABIODU</t>
  </si>
  <si>
    <t>LOLITA</t>
  </si>
  <si>
    <t>CHIDEBERE</t>
  </si>
  <si>
    <t>KENDO</t>
  </si>
  <si>
    <t>MATHEW</t>
  </si>
  <si>
    <t>OZIOMA</t>
  </si>
  <si>
    <t>FEDELIS</t>
  </si>
  <si>
    <t>CHUKS</t>
  </si>
  <si>
    <t>SAGI</t>
  </si>
  <si>
    <t>DANIEL</t>
  </si>
  <si>
    <t>ONYI</t>
  </si>
  <si>
    <t>MAX</t>
  </si>
  <si>
    <t>MIN</t>
  </si>
  <si>
    <t>AVERAGE</t>
  </si>
  <si>
    <t>Career Decisions</t>
  </si>
  <si>
    <t>Job</t>
  </si>
  <si>
    <t>Job Market</t>
  </si>
  <si>
    <t>Enjoyment</t>
  </si>
  <si>
    <t>My Talent</t>
  </si>
  <si>
    <t>Schooling</t>
  </si>
  <si>
    <t>TOTAL</t>
  </si>
  <si>
    <t>McDonads Manager</t>
  </si>
  <si>
    <t>Doctor</t>
  </si>
  <si>
    <t>NFL</t>
  </si>
  <si>
    <t>Engineer</t>
  </si>
  <si>
    <t>Truck Driver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</si>
  <si>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</si>
  <si>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</si>
  <si>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</si>
  <si>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</si>
  <si>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</si>
  <si>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</si>
  <si>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</si>
  <si>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$50.20% for items more than $50</t>
  </si>
  <si>
    <t>Sales person</t>
  </si>
  <si>
    <t>Sales Location</t>
  </si>
  <si>
    <t>Jan</t>
  </si>
  <si>
    <t>pool cover</t>
  </si>
  <si>
    <t>Charlie Barns</t>
  </si>
  <si>
    <t>NM</t>
  </si>
  <si>
    <t>net</t>
  </si>
  <si>
    <t>Juan Hermanc</t>
  </si>
  <si>
    <t>CA</t>
  </si>
  <si>
    <t>8 ft hose</t>
  </si>
  <si>
    <t>Doug Smith</t>
  </si>
  <si>
    <t>AZ</t>
  </si>
  <si>
    <t>water pump</t>
  </si>
  <si>
    <t>chlorine test kit</t>
  </si>
  <si>
    <t>doug Smith</t>
  </si>
  <si>
    <t>N et</t>
  </si>
  <si>
    <t>cliff porter</t>
  </si>
  <si>
    <t>Net</t>
  </si>
  <si>
    <t>James BORN</t>
  </si>
  <si>
    <t>Skimmer</t>
  </si>
  <si>
    <t>Alias Cacuis</t>
  </si>
  <si>
    <t>1 Gal Muratic  ACID</t>
  </si>
  <si>
    <t>LOUIS Chamber</t>
  </si>
  <si>
    <t>8722 Water pump</t>
  </si>
  <si>
    <t>bill gate</t>
  </si>
  <si>
    <t>CO</t>
  </si>
  <si>
    <t>2877 Net</t>
  </si>
  <si>
    <t>JOHERN</t>
  </si>
  <si>
    <t>2499 8 ft house</t>
  </si>
  <si>
    <t>Helen johnson</t>
  </si>
  <si>
    <t>2242 AutoVac</t>
  </si>
  <si>
    <t>1109  chlorine tes kit</t>
  </si>
  <si>
    <t>Feb</t>
  </si>
  <si>
    <t>APRIL</t>
  </si>
  <si>
    <t>AutOVac</t>
  </si>
  <si>
    <t>charlie</t>
  </si>
  <si>
    <t>Doug</t>
  </si>
  <si>
    <t>NV</t>
  </si>
  <si>
    <t>ALGEA KILLER 8 OZ</t>
  </si>
  <si>
    <t>Juan</t>
  </si>
  <si>
    <t>CHlorin Test Kit</t>
  </si>
  <si>
    <t>Helen</t>
  </si>
  <si>
    <t>8 ft House</t>
  </si>
  <si>
    <t>8 FT House</t>
  </si>
  <si>
    <t>helen</t>
  </si>
  <si>
    <t>MAY</t>
  </si>
  <si>
    <t>NET</t>
  </si>
  <si>
    <t>doug</t>
  </si>
  <si>
    <t>juan</t>
  </si>
  <si>
    <t>AV</t>
  </si>
  <si>
    <t>UT</t>
  </si>
  <si>
    <t>5 GAL CHLORINE</t>
  </si>
  <si>
    <t>chlorin Test Kit</t>
  </si>
  <si>
    <t>NT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</si>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</sst>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0" fontId="0" fillId="0" borderId="0" xfId="0" applyAlignment="1">
      <alignment horizontal="left" textRotation="90"/>
    </xf>
    <xf numFmtId="10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1186789151356074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Sheet2!A4:A20</c:f>
              <c:strCache>
                <c:ptCount val="17"/>
                <c:pt idx="0">
                  <c:v>EMMA</c:v>
                </c:pt>
                <c:pt idx="1">
                  <c:v>howard</c:v>
                </c:pt>
                <c:pt idx="2">
                  <c:v>O'Donnald</c:v>
                </c:pt>
                <c:pt idx="3">
                  <c:v>MARTINS</c:v>
                </c:pt>
                <c:pt idx="4">
                  <c:v>OBIORA</c:v>
                </c:pt>
                <c:pt idx="5">
                  <c:v>KENECHI</c:v>
                </c:pt>
                <c:pt idx="6">
                  <c:v>ADA</c:v>
                </c:pt>
                <c:pt idx="7">
                  <c:v>DERA</c:v>
                </c:pt>
                <c:pt idx="8">
                  <c:v>KATE</c:v>
                </c:pt>
                <c:pt idx="9">
                  <c:v>AMINA</c:v>
                </c:pt>
                <c:pt idx="10">
                  <c:v>JUDE</c:v>
                </c:pt>
                <c:pt idx="11">
                  <c:v>OKWI</c:v>
                </c:pt>
                <c:pt idx="12">
                  <c:v>LOLITA</c:v>
                </c:pt>
                <c:pt idx="13">
                  <c:v>KENDO</c:v>
                </c:pt>
                <c:pt idx="14">
                  <c:v>OZIOMA</c:v>
                </c:pt>
                <c:pt idx="15">
                  <c:v>CHUKS</c:v>
                </c:pt>
                <c:pt idx="16">
                  <c:v>DANIEL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2-4F4A-9C2E-090779E5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12679"/>
        <c:axId val="75614727"/>
      </c:barChart>
      <c:catAx>
        <c:axId val="75612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4727"/>
        <c:crosses val="autoZero"/>
        <c:auto val="1"/>
        <c:lblAlgn val="ctr"/>
        <c:lblOffset val="100"/>
        <c:noMultiLvlLbl val="0"/>
      </c:catAx>
      <c:valAx>
        <c:axId val="75614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2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Sheet2!A4:A20</c:f>
              <c:strCache>
                <c:ptCount val="17"/>
                <c:pt idx="0">
                  <c:v>EMMA</c:v>
                </c:pt>
                <c:pt idx="1">
                  <c:v>howard</c:v>
                </c:pt>
                <c:pt idx="2">
                  <c:v>O'Donnald</c:v>
                </c:pt>
                <c:pt idx="3">
                  <c:v>MARTINS</c:v>
                </c:pt>
                <c:pt idx="4">
                  <c:v>OBIORA</c:v>
                </c:pt>
                <c:pt idx="5">
                  <c:v>KENECHI</c:v>
                </c:pt>
                <c:pt idx="6">
                  <c:v>ADA</c:v>
                </c:pt>
                <c:pt idx="7">
                  <c:v>DERA</c:v>
                </c:pt>
                <c:pt idx="8">
                  <c:v>KATE</c:v>
                </c:pt>
                <c:pt idx="9">
                  <c:v>AMINA</c:v>
                </c:pt>
                <c:pt idx="10">
                  <c:v>JUDE</c:v>
                </c:pt>
                <c:pt idx="11">
                  <c:v>OKWI</c:v>
                </c:pt>
                <c:pt idx="12">
                  <c:v>LOLITA</c:v>
                </c:pt>
                <c:pt idx="13">
                  <c:v>KENDO</c:v>
                </c:pt>
                <c:pt idx="14">
                  <c:v>OZIOMA</c:v>
                </c:pt>
                <c:pt idx="15">
                  <c:v>CHUKS</c:v>
                </c:pt>
                <c:pt idx="16">
                  <c:v>DANIEL</c:v>
                </c:pt>
              </c:strCache>
            </c:strRef>
          </c:cat>
          <c:val>
            <c:numRef>
              <c:f>Sheet2!$D$4:$D$20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17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F-4575-B1CB-F955A068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46535"/>
        <c:axId val="161048583"/>
      </c:barChart>
      <c:catAx>
        <c:axId val="161046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8583"/>
        <c:crosses val="autoZero"/>
        <c:auto val="1"/>
        <c:lblAlgn val="ctr"/>
        <c:lblOffset val="100"/>
        <c:noMultiLvlLbl val="0"/>
      </c:catAx>
      <c:valAx>
        <c:axId val="16104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6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Sheet2!A4:A20</c:f>
              <c:strCache>
                <c:ptCount val="17"/>
                <c:pt idx="0">
                  <c:v>EMMA</c:v>
                </c:pt>
                <c:pt idx="1">
                  <c:v>howard</c:v>
                </c:pt>
                <c:pt idx="2">
                  <c:v>O'Donnald</c:v>
                </c:pt>
                <c:pt idx="3">
                  <c:v>MARTINS</c:v>
                </c:pt>
                <c:pt idx="4">
                  <c:v>OBIORA</c:v>
                </c:pt>
                <c:pt idx="5">
                  <c:v>KENECHI</c:v>
                </c:pt>
                <c:pt idx="6">
                  <c:v>ADA</c:v>
                </c:pt>
                <c:pt idx="7">
                  <c:v>DERA</c:v>
                </c:pt>
                <c:pt idx="8">
                  <c:v>KATE</c:v>
                </c:pt>
                <c:pt idx="9">
                  <c:v>AMINA</c:v>
                </c:pt>
                <c:pt idx="10">
                  <c:v>JUDE</c:v>
                </c:pt>
                <c:pt idx="11">
                  <c:v>OKWI</c:v>
                </c:pt>
                <c:pt idx="12">
                  <c:v>LOLITA</c:v>
                </c:pt>
                <c:pt idx="13">
                  <c:v>KENDO</c:v>
                </c:pt>
                <c:pt idx="14">
                  <c:v>OZIOMA</c:v>
                </c:pt>
                <c:pt idx="15">
                  <c:v>CHUKS</c:v>
                </c:pt>
                <c:pt idx="16">
                  <c:v>DANIEL</c:v>
                </c:pt>
              </c:strCache>
            </c:strRef>
          </c:cat>
          <c:val>
            <c:numRef>
              <c:f>Sheet2!$E$4:$E$20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0-49C8-83C6-5DF99ECF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26055"/>
        <c:axId val="2921479"/>
      </c:barChart>
      <c:catAx>
        <c:axId val="119426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479"/>
        <c:crosses val="autoZero"/>
        <c:auto val="1"/>
        <c:lblAlgn val="ctr"/>
        <c:lblOffset val="100"/>
        <c:noMultiLvlLbl val="0"/>
      </c:catAx>
      <c:valAx>
        <c:axId val="2921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142875</xdr:rowOff>
    </xdr:from>
    <xdr:to>
      <xdr:col>21</xdr:col>
      <xdr:colOff>323850</xdr:colOff>
      <xdr:row>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E6ABCA-6F85-4018-AA95-63E339FE7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8</xdr:row>
      <xdr:rowOff>76200</xdr:rowOff>
    </xdr:from>
    <xdr:to>
      <xdr:col>21</xdr:col>
      <xdr:colOff>323850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383588-7B7A-7631-7A1C-FA31FA1F16AA}"/>
            </a:ext>
            <a:ext uri="{147F2762-F138-4A5C-976F-8EAC2B608ADB}">
              <a16:predDERef xmlns:a16="http://schemas.microsoft.com/office/drawing/2014/main" pred="{47E6ABCA-6F85-4018-AA95-63E339FE7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22</xdr:row>
      <xdr:rowOff>161925</xdr:rowOff>
    </xdr:from>
    <xdr:to>
      <xdr:col>21</xdr:col>
      <xdr:colOff>342900</xdr:colOff>
      <xdr:row>37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8758B-FC1A-6812-B01B-9820CA68A00F}"/>
            </a:ext>
            <a:ext uri="{147F2762-F138-4A5C-976F-8EAC2B608ADB}">
              <a16:predDERef xmlns:a16="http://schemas.microsoft.com/office/drawing/2014/main" pred="{ED383588-7B7A-7631-7A1C-FA31FA1F1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workbookViewId="0">
      <selection activeCell="K36" sqref="K36"/>
    </sheetView>
  </sheetViews>
  <sheetFormatPr defaultRowHeight="15"/>
  <cols>
    <col min="1" max="1" width="15.42578125" customWidth="1"/>
    <col min="2" max="2" width="9.7109375" customWidth="1"/>
    <col min="3" max="3" width="12.140625" customWidth="1"/>
    <col min="4" max="13" width="15" customWidth="1"/>
    <col min="14" max="18" width="12.5703125" customWidth="1"/>
    <col min="19" max="19" width="18.28515625" customWidth="1"/>
    <col min="20" max="23" width="12.5703125" customWidth="1"/>
    <col min="24" max="25" width="11.28515625" customWidth="1"/>
    <col min="26" max="26" width="11.42578125" customWidth="1"/>
    <col min="27" max="27" width="11" customWidth="1"/>
    <col min="28" max="28" width="12.140625" customWidth="1"/>
    <col min="30" max="30" width="12.42578125" customWidth="1"/>
  </cols>
  <sheetData>
    <row r="1" spans="1:32">
      <c r="A1" t="s">
        <v>0</v>
      </c>
      <c r="C1" t="s">
        <v>1</v>
      </c>
    </row>
    <row r="2" spans="1:32">
      <c r="D2" s="4" t="s">
        <v>2</v>
      </c>
      <c r="E2" s="4"/>
      <c r="F2" s="4"/>
      <c r="G2" s="4"/>
      <c r="H2" s="4"/>
      <c r="I2" s="5" t="s">
        <v>3</v>
      </c>
      <c r="J2" s="5"/>
      <c r="K2" s="5"/>
      <c r="L2" s="5"/>
      <c r="M2" s="5"/>
      <c r="N2" s="7" t="s">
        <v>4</v>
      </c>
      <c r="O2" s="7"/>
      <c r="P2" s="7"/>
      <c r="Q2" s="7"/>
      <c r="R2" s="7"/>
      <c r="S2" s="10" t="s">
        <v>5</v>
      </c>
      <c r="T2" s="10"/>
      <c r="U2" s="10"/>
      <c r="V2" s="10"/>
      <c r="W2" s="10"/>
      <c r="X2" s="13" t="s">
        <v>6</v>
      </c>
      <c r="Y2" s="13"/>
      <c r="Z2" s="13"/>
      <c r="AA2" s="13"/>
      <c r="AB2" s="13"/>
      <c r="AD2" t="s">
        <v>7</v>
      </c>
    </row>
    <row r="3" spans="1:32">
      <c r="A3" t="s">
        <v>8</v>
      </c>
      <c r="B3" t="s">
        <v>9</v>
      </c>
      <c r="C3" t="s">
        <v>10</v>
      </c>
      <c r="D3" s="3">
        <v>45292</v>
      </c>
      <c r="E3" s="3">
        <f>D3+7</f>
        <v>45299</v>
      </c>
      <c r="F3" s="3">
        <f t="shared" ref="F3:H3" si="0">E3+7</f>
        <v>45306</v>
      </c>
      <c r="G3" s="3">
        <f t="shared" si="0"/>
        <v>45313</v>
      </c>
      <c r="H3" s="3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4">
        <v>45292</v>
      </c>
      <c r="Y3" s="14">
        <f>X3+7</f>
        <v>45299</v>
      </c>
      <c r="Z3" s="14">
        <f>Y3+7</f>
        <v>45306</v>
      </c>
      <c r="AA3" s="14">
        <f t="shared" ref="AA3:AB3" si="4">Z3+7</f>
        <v>45313</v>
      </c>
      <c r="AB3" s="14">
        <f t="shared" si="4"/>
        <v>45320</v>
      </c>
    </row>
    <row r="4" spans="1:32">
      <c r="A4" t="s">
        <v>11</v>
      </c>
      <c r="B4" t="s">
        <v>12</v>
      </c>
      <c r="C4" s="1">
        <v>15.9</v>
      </c>
      <c r="D4" s="4">
        <v>40</v>
      </c>
      <c r="E4" s="4">
        <v>42</v>
      </c>
      <c r="F4" s="4">
        <v>39</v>
      </c>
      <c r="G4" s="4">
        <v>30</v>
      </c>
      <c r="H4" s="4">
        <v>46</v>
      </c>
      <c r="I4" s="5">
        <f>IF(D4&gt;39,D4-39,0)</f>
        <v>1</v>
      </c>
      <c r="J4" s="5">
        <f>IF(E4&gt;39,E4-39,0)</f>
        <v>3</v>
      </c>
      <c r="K4" s="5">
        <f>IF(F4&gt;39,F4-39,0)</f>
        <v>0</v>
      </c>
      <c r="L4" s="5">
        <f>IF(G4&gt;39,G4-39,0)</f>
        <v>0</v>
      </c>
      <c r="M4" s="5">
        <f>IF(H4&gt;39,H4-39,0)</f>
        <v>7</v>
      </c>
      <c r="N4" s="9">
        <f>$C4*D4</f>
        <v>636</v>
      </c>
      <c r="O4" s="9">
        <f>$C4*E4</f>
        <v>667.80000000000007</v>
      </c>
      <c r="P4" s="9">
        <f t="shared" ref="P4:R4" si="5">$C4*F4</f>
        <v>620.1</v>
      </c>
      <c r="Q4" s="9">
        <f t="shared" si="5"/>
        <v>477</v>
      </c>
      <c r="R4" s="9">
        <f t="shared" si="5"/>
        <v>731.4</v>
      </c>
      <c r="S4" s="12">
        <f>0.5*$C4*I4</f>
        <v>7.95</v>
      </c>
      <c r="T4" s="12">
        <f t="shared" ref="T4:T20" si="6">0.5*$C4*J4</f>
        <v>23.85</v>
      </c>
      <c r="U4" s="12">
        <f t="shared" ref="U4:U20" si="7">0.5*$C4*K4</f>
        <v>0</v>
      </c>
      <c r="V4" s="12">
        <f t="shared" ref="V4:V20" si="8">0.5*$C4*L4</f>
        <v>0</v>
      </c>
      <c r="W4" s="12">
        <f t="shared" ref="W4:W20" si="9">0.5*$C4*M4</f>
        <v>55.65</v>
      </c>
      <c r="X4" s="15">
        <f>N4+S4</f>
        <v>643.95000000000005</v>
      </c>
      <c r="Y4" s="15">
        <f>O4+T4</f>
        <v>691.65000000000009</v>
      </c>
      <c r="Z4" s="15">
        <f>P4+U4</f>
        <v>620.1</v>
      </c>
      <c r="AA4" s="15">
        <f>Q4+V4</f>
        <v>477</v>
      </c>
      <c r="AB4" s="15">
        <f>R4+W4</f>
        <v>787.05</v>
      </c>
      <c r="AD4" s="1">
        <f>SUM(X4:AB4)</f>
        <v>3219.75</v>
      </c>
    </row>
    <row r="5" spans="1:32">
      <c r="A5" t="s">
        <v>13</v>
      </c>
      <c r="B5" t="s">
        <v>14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5">
        <f t="shared" ref="I5:M20" si="10">IF(D5&gt;39,D5-39,0)</f>
        <v>3</v>
      </c>
      <c r="J5" s="5">
        <f t="shared" si="10"/>
        <v>2</v>
      </c>
      <c r="K5" s="5">
        <f t="shared" si="10"/>
        <v>1</v>
      </c>
      <c r="L5" s="5">
        <f t="shared" si="10"/>
        <v>0</v>
      </c>
      <c r="M5" s="5">
        <f t="shared" si="10"/>
        <v>5</v>
      </c>
      <c r="N5" s="9">
        <f>C5*D5</f>
        <v>420</v>
      </c>
      <c r="O5" s="9">
        <f>D5*E5</f>
        <v>1722</v>
      </c>
      <c r="P5" s="9">
        <f t="shared" ref="P5:R20" si="11">E5*F5</f>
        <v>1640</v>
      </c>
      <c r="Q5" s="9">
        <f t="shared" si="11"/>
        <v>1520</v>
      </c>
      <c r="R5" s="9">
        <f t="shared" si="11"/>
        <v>1672</v>
      </c>
      <c r="S5" s="12">
        <f>0.5*C5*I5</f>
        <v>15</v>
      </c>
      <c r="T5" s="12">
        <f t="shared" si="6"/>
        <v>10</v>
      </c>
      <c r="U5" s="12">
        <f t="shared" si="7"/>
        <v>5</v>
      </c>
      <c r="V5" s="12">
        <f t="shared" si="8"/>
        <v>0</v>
      </c>
      <c r="W5" s="12">
        <f t="shared" si="9"/>
        <v>25</v>
      </c>
      <c r="X5" s="15">
        <f>N5+S5</f>
        <v>435</v>
      </c>
      <c r="Y5" s="15">
        <f t="shared" ref="Y5:Y19" si="12">O5+T5</f>
        <v>1732</v>
      </c>
      <c r="Z5" s="15">
        <f>P5+U5</f>
        <v>1645</v>
      </c>
      <c r="AA5" s="15">
        <f>Q5+V5</f>
        <v>1520</v>
      </c>
      <c r="AB5" s="15">
        <f>R5+W5</f>
        <v>1697</v>
      </c>
      <c r="AD5" s="1">
        <f t="shared" ref="AD5:AD20" si="13">SUM(X5:AB5)</f>
        <v>7029</v>
      </c>
    </row>
    <row r="6" spans="1:32">
      <c r="A6" t="s">
        <v>15</v>
      </c>
      <c r="B6" t="s">
        <v>16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5">
        <f t="shared" si="10"/>
        <v>10</v>
      </c>
      <c r="J6" s="5">
        <f t="shared" si="10"/>
        <v>1</v>
      </c>
      <c r="K6" s="5">
        <f t="shared" si="10"/>
        <v>0</v>
      </c>
      <c r="L6" s="5">
        <f t="shared" si="10"/>
        <v>0</v>
      </c>
      <c r="M6" s="5">
        <f t="shared" si="10"/>
        <v>0</v>
      </c>
      <c r="N6" s="9">
        <f t="shared" ref="N6:O20" si="14">C6*D6</f>
        <v>1082.9000000000001</v>
      </c>
      <c r="O6" s="9">
        <f t="shared" si="14"/>
        <v>1960</v>
      </c>
      <c r="P6" s="9">
        <f t="shared" si="11"/>
        <v>1320</v>
      </c>
      <c r="Q6" s="9">
        <f t="shared" si="11"/>
        <v>660</v>
      </c>
      <c r="R6" s="9">
        <f t="shared" si="11"/>
        <v>360</v>
      </c>
      <c r="S6" s="12">
        <f>0.5*C6*I6</f>
        <v>110.5</v>
      </c>
      <c r="T6" s="12">
        <f t="shared" si="6"/>
        <v>11.05</v>
      </c>
      <c r="U6" s="12">
        <f t="shared" si="7"/>
        <v>0</v>
      </c>
      <c r="V6" s="12">
        <f t="shared" si="8"/>
        <v>0</v>
      </c>
      <c r="W6" s="12">
        <f t="shared" si="9"/>
        <v>0</v>
      </c>
      <c r="X6" s="15">
        <f>N6+S6</f>
        <v>1193.4000000000001</v>
      </c>
      <c r="Y6" s="15">
        <f t="shared" si="12"/>
        <v>1971.05</v>
      </c>
      <c r="Z6" s="15">
        <f>P6+U6</f>
        <v>1320</v>
      </c>
      <c r="AA6" s="15">
        <f>Q6+V6</f>
        <v>660</v>
      </c>
      <c r="AB6" s="15">
        <f>R6+W6</f>
        <v>360</v>
      </c>
      <c r="AD6" s="1">
        <f t="shared" si="13"/>
        <v>5504.45</v>
      </c>
    </row>
    <row r="7" spans="1:32">
      <c r="A7" t="s">
        <v>17</v>
      </c>
      <c r="B7" t="s">
        <v>18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5">
        <f t="shared" si="10"/>
        <v>2</v>
      </c>
      <c r="J7" s="5">
        <f t="shared" si="10"/>
        <v>11</v>
      </c>
      <c r="K7" s="5">
        <f t="shared" si="10"/>
        <v>8</v>
      </c>
      <c r="L7" s="5">
        <f t="shared" si="10"/>
        <v>0</v>
      </c>
      <c r="M7" s="5">
        <f t="shared" si="10"/>
        <v>0</v>
      </c>
      <c r="N7" s="9">
        <f t="shared" si="14"/>
        <v>783.1</v>
      </c>
      <c r="O7" s="9">
        <f t="shared" si="14"/>
        <v>2050</v>
      </c>
      <c r="P7" s="9">
        <f t="shared" si="11"/>
        <v>2350</v>
      </c>
      <c r="Q7" s="9">
        <f t="shared" si="11"/>
        <v>1410</v>
      </c>
      <c r="R7" s="9">
        <f t="shared" si="11"/>
        <v>1170</v>
      </c>
      <c r="S7" s="12">
        <f>0.5*C7*I7</f>
        <v>19.100000000000001</v>
      </c>
      <c r="T7" s="12">
        <f t="shared" si="6"/>
        <v>105.05000000000001</v>
      </c>
      <c r="U7" s="12">
        <f t="shared" si="7"/>
        <v>76.400000000000006</v>
      </c>
      <c r="V7" s="12">
        <f t="shared" si="8"/>
        <v>0</v>
      </c>
      <c r="W7" s="12">
        <f t="shared" si="9"/>
        <v>0</v>
      </c>
      <c r="X7" s="15">
        <f>N7+S7</f>
        <v>802.2</v>
      </c>
      <c r="Y7" s="15">
        <f t="shared" si="12"/>
        <v>2155.0500000000002</v>
      </c>
      <c r="Z7" s="15">
        <f>P7+U7</f>
        <v>2426.4</v>
      </c>
      <c r="AA7" s="15">
        <f>Q7+V7</f>
        <v>1410</v>
      </c>
      <c r="AB7" s="15">
        <f>R7+W7</f>
        <v>1170</v>
      </c>
      <c r="AD7" s="1">
        <f t="shared" si="13"/>
        <v>7963.65</v>
      </c>
    </row>
    <row r="8" spans="1:32">
      <c r="A8" t="s">
        <v>19</v>
      </c>
      <c r="B8" t="s">
        <v>20</v>
      </c>
      <c r="C8" s="1">
        <v>6.9</v>
      </c>
      <c r="D8" s="4">
        <v>39</v>
      </c>
      <c r="E8" s="4">
        <v>51</v>
      </c>
      <c r="F8" s="4">
        <v>42</v>
      </c>
      <c r="G8" s="4">
        <v>40</v>
      </c>
      <c r="H8" s="4">
        <v>40</v>
      </c>
      <c r="I8" s="5">
        <f t="shared" si="10"/>
        <v>0</v>
      </c>
      <c r="J8" s="5">
        <f t="shared" si="10"/>
        <v>12</v>
      </c>
      <c r="K8" s="5">
        <f t="shared" si="10"/>
        <v>3</v>
      </c>
      <c r="L8" s="5">
        <f t="shared" si="10"/>
        <v>1</v>
      </c>
      <c r="M8" s="5">
        <f t="shared" si="10"/>
        <v>1</v>
      </c>
      <c r="N8" s="9">
        <f t="shared" si="14"/>
        <v>269.10000000000002</v>
      </c>
      <c r="O8" s="9">
        <f t="shared" si="14"/>
        <v>1989</v>
      </c>
      <c r="P8" s="9">
        <f t="shared" si="11"/>
        <v>2142</v>
      </c>
      <c r="Q8" s="9">
        <f t="shared" si="11"/>
        <v>1680</v>
      </c>
      <c r="R8" s="9">
        <f t="shared" si="11"/>
        <v>1600</v>
      </c>
      <c r="S8" s="12">
        <f>0.5*C8*I8</f>
        <v>0</v>
      </c>
      <c r="T8" s="12">
        <f t="shared" si="6"/>
        <v>41.400000000000006</v>
      </c>
      <c r="U8" s="12">
        <f t="shared" si="7"/>
        <v>10.350000000000001</v>
      </c>
      <c r="V8" s="12">
        <f t="shared" si="8"/>
        <v>3.45</v>
      </c>
      <c r="W8" s="12">
        <f t="shared" si="9"/>
        <v>3.45</v>
      </c>
      <c r="X8" s="15">
        <f>N8+S8</f>
        <v>269.10000000000002</v>
      </c>
      <c r="Y8" s="15">
        <f t="shared" si="12"/>
        <v>2030.4</v>
      </c>
      <c r="Z8" s="15">
        <f>P8+U8</f>
        <v>2152.35</v>
      </c>
      <c r="AA8" s="15">
        <f>Q8+V8</f>
        <v>1683.45</v>
      </c>
      <c r="AB8" s="15">
        <f>R8+W8</f>
        <v>1603.45</v>
      </c>
      <c r="AD8" s="1">
        <f t="shared" si="13"/>
        <v>7738.75</v>
      </c>
    </row>
    <row r="9" spans="1:32">
      <c r="A9" t="s">
        <v>21</v>
      </c>
      <c r="B9" t="s">
        <v>22</v>
      </c>
      <c r="C9" s="1">
        <v>14.2</v>
      </c>
      <c r="D9" s="4">
        <v>44</v>
      </c>
      <c r="E9" s="4">
        <v>60</v>
      </c>
      <c r="F9" s="4">
        <v>42</v>
      </c>
      <c r="G9" s="4">
        <v>40</v>
      </c>
      <c r="H9" s="4">
        <v>20</v>
      </c>
      <c r="I9" s="5">
        <f t="shared" si="10"/>
        <v>5</v>
      </c>
      <c r="J9" s="5">
        <f t="shared" si="10"/>
        <v>21</v>
      </c>
      <c r="K9" s="5">
        <f t="shared" si="10"/>
        <v>3</v>
      </c>
      <c r="L9" s="5">
        <f t="shared" si="10"/>
        <v>1</v>
      </c>
      <c r="M9" s="5">
        <f t="shared" si="10"/>
        <v>0</v>
      </c>
      <c r="N9" s="9">
        <f t="shared" si="14"/>
        <v>624.79999999999995</v>
      </c>
      <c r="O9" s="9">
        <f t="shared" si="14"/>
        <v>2640</v>
      </c>
      <c r="P9" s="9">
        <f t="shared" si="11"/>
        <v>2520</v>
      </c>
      <c r="Q9" s="9">
        <f t="shared" si="11"/>
        <v>1680</v>
      </c>
      <c r="R9" s="9">
        <f t="shared" si="11"/>
        <v>800</v>
      </c>
      <c r="S9" s="12">
        <f>0.5*C9*I9</f>
        <v>35.5</v>
      </c>
      <c r="T9" s="12">
        <f t="shared" si="6"/>
        <v>149.1</v>
      </c>
      <c r="U9" s="12">
        <f t="shared" si="7"/>
        <v>21.299999999999997</v>
      </c>
      <c r="V9" s="12">
        <f t="shared" si="8"/>
        <v>7.1</v>
      </c>
      <c r="W9" s="12">
        <f t="shared" si="9"/>
        <v>0</v>
      </c>
      <c r="X9" s="15">
        <f>N9+S9</f>
        <v>660.3</v>
      </c>
      <c r="Y9" s="15">
        <f t="shared" si="12"/>
        <v>2789.1</v>
      </c>
      <c r="Z9" s="15">
        <f>P9+U9</f>
        <v>2541.3000000000002</v>
      </c>
      <c r="AA9" s="15">
        <f>Q9+V9</f>
        <v>1687.1</v>
      </c>
      <c r="AB9" s="15">
        <f>R9+W9</f>
        <v>800</v>
      </c>
      <c r="AD9" s="1">
        <f t="shared" si="13"/>
        <v>8477.7999999999993</v>
      </c>
    </row>
    <row r="10" spans="1:32">
      <c r="A10" t="s">
        <v>23</v>
      </c>
      <c r="B10" t="s">
        <v>24</v>
      </c>
      <c r="C10" s="1">
        <v>18</v>
      </c>
      <c r="D10" s="4">
        <v>55</v>
      </c>
      <c r="E10" s="4">
        <v>22</v>
      </c>
      <c r="F10" s="4">
        <v>45</v>
      </c>
      <c r="G10" s="4">
        <v>40</v>
      </c>
      <c r="H10" s="4">
        <v>49</v>
      </c>
      <c r="I10" s="5">
        <f t="shared" si="10"/>
        <v>16</v>
      </c>
      <c r="J10" s="5">
        <f t="shared" si="10"/>
        <v>0</v>
      </c>
      <c r="K10" s="5">
        <f t="shared" si="10"/>
        <v>6</v>
      </c>
      <c r="L10" s="5">
        <f t="shared" si="10"/>
        <v>1</v>
      </c>
      <c r="M10" s="5">
        <f t="shared" si="10"/>
        <v>10</v>
      </c>
      <c r="N10" s="9">
        <f t="shared" si="14"/>
        <v>990</v>
      </c>
      <c r="O10" s="9">
        <f t="shared" si="14"/>
        <v>1210</v>
      </c>
      <c r="P10" s="9">
        <f t="shared" si="11"/>
        <v>990</v>
      </c>
      <c r="Q10" s="9">
        <f t="shared" si="11"/>
        <v>1800</v>
      </c>
      <c r="R10" s="9">
        <f t="shared" si="11"/>
        <v>1960</v>
      </c>
      <c r="S10" s="12">
        <f>0.5*C10*I10</f>
        <v>144</v>
      </c>
      <c r="T10" s="12">
        <f t="shared" si="6"/>
        <v>0</v>
      </c>
      <c r="U10" s="12">
        <f t="shared" si="7"/>
        <v>54</v>
      </c>
      <c r="V10" s="12">
        <f t="shared" si="8"/>
        <v>9</v>
      </c>
      <c r="W10" s="12">
        <f t="shared" si="9"/>
        <v>90</v>
      </c>
      <c r="X10" s="15">
        <f>N10+S10</f>
        <v>1134</v>
      </c>
      <c r="Y10" s="15">
        <f t="shared" si="12"/>
        <v>1210</v>
      </c>
      <c r="Z10" s="15">
        <f>P10+U10</f>
        <v>1044</v>
      </c>
      <c r="AA10" s="15">
        <f>Q10+V10</f>
        <v>1809</v>
      </c>
      <c r="AB10" s="15">
        <f>R10+W10</f>
        <v>2050</v>
      </c>
      <c r="AD10" s="1">
        <f t="shared" si="13"/>
        <v>7247</v>
      </c>
    </row>
    <row r="11" spans="1:32">
      <c r="A11" t="s">
        <v>25</v>
      </c>
      <c r="B11" t="s">
        <v>26</v>
      </c>
      <c r="C11" s="1">
        <v>17.5</v>
      </c>
      <c r="D11" s="4">
        <v>33</v>
      </c>
      <c r="E11" s="4">
        <v>40</v>
      </c>
      <c r="F11" s="4">
        <v>54</v>
      </c>
      <c r="G11" s="4">
        <v>40</v>
      </c>
      <c r="H11" s="4">
        <v>20</v>
      </c>
      <c r="I11" s="5">
        <f t="shared" si="10"/>
        <v>0</v>
      </c>
      <c r="J11" s="5">
        <f t="shared" si="10"/>
        <v>1</v>
      </c>
      <c r="K11" s="5">
        <f t="shared" si="10"/>
        <v>15</v>
      </c>
      <c r="L11" s="5">
        <f t="shared" si="10"/>
        <v>1</v>
      </c>
      <c r="M11" s="5">
        <f t="shared" si="10"/>
        <v>0</v>
      </c>
      <c r="N11" s="9">
        <f t="shared" si="14"/>
        <v>577.5</v>
      </c>
      <c r="O11" s="9">
        <f t="shared" si="14"/>
        <v>1320</v>
      </c>
      <c r="P11" s="9">
        <f t="shared" si="11"/>
        <v>2160</v>
      </c>
      <c r="Q11" s="9">
        <f t="shared" si="11"/>
        <v>2160</v>
      </c>
      <c r="R11" s="9">
        <f t="shared" si="11"/>
        <v>800</v>
      </c>
      <c r="S11" s="12">
        <f>0.5*C11*I11</f>
        <v>0</v>
      </c>
      <c r="T11" s="12">
        <f t="shared" si="6"/>
        <v>8.75</v>
      </c>
      <c r="U11" s="12">
        <f t="shared" si="7"/>
        <v>131.25</v>
      </c>
      <c r="V11" s="12">
        <f t="shared" si="8"/>
        <v>8.75</v>
      </c>
      <c r="W11" s="12">
        <f t="shared" si="9"/>
        <v>0</v>
      </c>
      <c r="X11" s="15">
        <f>N11+S11</f>
        <v>577.5</v>
      </c>
      <c r="Y11" s="15">
        <f t="shared" si="12"/>
        <v>1328.75</v>
      </c>
      <c r="Z11" s="15">
        <f>P11+U11</f>
        <v>2291.25</v>
      </c>
      <c r="AA11" s="15">
        <f>Q11+V11</f>
        <v>2168.75</v>
      </c>
      <c r="AB11" s="15">
        <f>R11+W11</f>
        <v>800</v>
      </c>
      <c r="AD11" s="1">
        <f t="shared" si="13"/>
        <v>7166.25</v>
      </c>
      <c r="AF11" s="2"/>
    </row>
    <row r="12" spans="1:32">
      <c r="A12" t="s">
        <v>27</v>
      </c>
      <c r="B12" t="s">
        <v>28</v>
      </c>
      <c r="C12" s="1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49</v>
      </c>
      <c r="I12" s="5">
        <f t="shared" si="10"/>
        <v>0</v>
      </c>
      <c r="J12" s="5">
        <f t="shared" si="10"/>
        <v>1</v>
      </c>
      <c r="K12" s="5">
        <f t="shared" si="10"/>
        <v>3</v>
      </c>
      <c r="L12" s="5">
        <f t="shared" si="10"/>
        <v>1</v>
      </c>
      <c r="M12" s="5">
        <f t="shared" si="10"/>
        <v>10</v>
      </c>
      <c r="N12" s="9">
        <f t="shared" si="14"/>
        <v>426.29999999999995</v>
      </c>
      <c r="O12" s="9">
        <f t="shared" si="14"/>
        <v>1160</v>
      </c>
      <c r="P12" s="9">
        <f t="shared" si="11"/>
        <v>1680</v>
      </c>
      <c r="Q12" s="9">
        <f t="shared" si="11"/>
        <v>1680</v>
      </c>
      <c r="R12" s="9">
        <f t="shared" si="11"/>
        <v>1960</v>
      </c>
      <c r="S12" s="12">
        <f>0.5*C12*I12</f>
        <v>0</v>
      </c>
      <c r="T12" s="12">
        <f t="shared" si="6"/>
        <v>7.35</v>
      </c>
      <c r="U12" s="12">
        <f t="shared" si="7"/>
        <v>22.049999999999997</v>
      </c>
      <c r="V12" s="12">
        <f t="shared" si="8"/>
        <v>7.35</v>
      </c>
      <c r="W12" s="12">
        <f t="shared" si="9"/>
        <v>73.5</v>
      </c>
      <c r="X12" s="15">
        <f>N12+S12</f>
        <v>426.29999999999995</v>
      </c>
      <c r="Y12" s="15">
        <f t="shared" si="12"/>
        <v>1167.3499999999999</v>
      </c>
      <c r="Z12" s="15">
        <f>P12+U12</f>
        <v>1702.05</v>
      </c>
      <c r="AA12" s="15">
        <f>Q12+V12</f>
        <v>1687.35</v>
      </c>
      <c r="AB12" s="15">
        <f>R12+W12</f>
        <v>2033.5</v>
      </c>
      <c r="AD12" s="1">
        <f t="shared" si="13"/>
        <v>7016.5499999999993</v>
      </c>
    </row>
    <row r="13" spans="1:32">
      <c r="A13" t="s">
        <v>29</v>
      </c>
      <c r="B13" t="s">
        <v>30</v>
      </c>
      <c r="C13" s="1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20</v>
      </c>
      <c r="I13" s="5">
        <f t="shared" si="10"/>
        <v>1</v>
      </c>
      <c r="J13" s="5">
        <f t="shared" si="10"/>
        <v>1</v>
      </c>
      <c r="K13" s="5">
        <f t="shared" si="10"/>
        <v>3</v>
      </c>
      <c r="L13" s="5">
        <f t="shared" si="10"/>
        <v>1</v>
      </c>
      <c r="M13" s="5">
        <f t="shared" si="10"/>
        <v>0</v>
      </c>
      <c r="N13" s="9">
        <f t="shared" si="14"/>
        <v>556</v>
      </c>
      <c r="O13" s="9">
        <f t="shared" si="14"/>
        <v>1600</v>
      </c>
      <c r="P13" s="9">
        <f t="shared" si="11"/>
        <v>1680</v>
      </c>
      <c r="Q13" s="9">
        <f t="shared" si="11"/>
        <v>1680</v>
      </c>
      <c r="R13" s="9">
        <f t="shared" si="11"/>
        <v>800</v>
      </c>
      <c r="S13" s="12">
        <f>0.5*C13*I13</f>
        <v>6.95</v>
      </c>
      <c r="T13" s="12">
        <f t="shared" si="6"/>
        <v>6.95</v>
      </c>
      <c r="U13" s="12">
        <f t="shared" si="7"/>
        <v>20.85</v>
      </c>
      <c r="V13" s="12">
        <f t="shared" si="8"/>
        <v>6.95</v>
      </c>
      <c r="W13" s="12">
        <f t="shared" si="9"/>
        <v>0</v>
      </c>
      <c r="X13" s="15">
        <f>N13+S13</f>
        <v>562.95000000000005</v>
      </c>
      <c r="Y13" s="15">
        <f t="shared" si="12"/>
        <v>1606.95</v>
      </c>
      <c r="Z13" s="15">
        <f>P13+U13</f>
        <v>1700.85</v>
      </c>
      <c r="AA13" s="15">
        <f>Q13+V13</f>
        <v>1686.95</v>
      </c>
      <c r="AB13" s="15">
        <f>R13+W13</f>
        <v>800</v>
      </c>
      <c r="AD13" s="1">
        <f t="shared" si="13"/>
        <v>6357.7</v>
      </c>
    </row>
    <row r="14" spans="1:32">
      <c r="A14" t="s">
        <v>31</v>
      </c>
      <c r="B14" t="s">
        <v>32</v>
      </c>
      <c r="C14" s="1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5">
        <f t="shared" si="10"/>
        <v>1</v>
      </c>
      <c r="J14" s="5">
        <f t="shared" si="10"/>
        <v>1</v>
      </c>
      <c r="K14" s="5">
        <f t="shared" si="10"/>
        <v>3</v>
      </c>
      <c r="L14" s="5">
        <f t="shared" si="10"/>
        <v>0</v>
      </c>
      <c r="M14" s="5">
        <f t="shared" si="10"/>
        <v>1</v>
      </c>
      <c r="N14" s="9">
        <f t="shared" si="14"/>
        <v>448</v>
      </c>
      <c r="O14" s="9">
        <f t="shared" si="14"/>
        <v>1600</v>
      </c>
      <c r="P14" s="9">
        <f t="shared" si="11"/>
        <v>1680</v>
      </c>
      <c r="Q14" s="9">
        <f t="shared" si="11"/>
        <v>1638</v>
      </c>
      <c r="R14" s="9">
        <f t="shared" si="11"/>
        <v>1560</v>
      </c>
      <c r="S14" s="12">
        <f>0.5*C14*I14</f>
        <v>5.6</v>
      </c>
      <c r="T14" s="12">
        <f t="shared" si="6"/>
        <v>5.6</v>
      </c>
      <c r="U14" s="12">
        <f t="shared" si="7"/>
        <v>16.799999999999997</v>
      </c>
      <c r="V14" s="12">
        <f t="shared" si="8"/>
        <v>0</v>
      </c>
      <c r="W14" s="12">
        <f t="shared" si="9"/>
        <v>5.6</v>
      </c>
      <c r="X14" s="15">
        <f>N14+S14</f>
        <v>453.6</v>
      </c>
      <c r="Y14" s="15">
        <f t="shared" si="12"/>
        <v>1605.6</v>
      </c>
      <c r="Z14" s="15">
        <f>P14+U14</f>
        <v>1696.8</v>
      </c>
      <c r="AA14" s="15">
        <f>Q14+V14</f>
        <v>1638</v>
      </c>
      <c r="AB14" s="15">
        <f>R14+W14</f>
        <v>1565.6</v>
      </c>
      <c r="AD14" s="1">
        <f t="shared" si="13"/>
        <v>6959.6</v>
      </c>
    </row>
    <row r="15" spans="1:32">
      <c r="A15" t="s">
        <v>33</v>
      </c>
      <c r="B15" t="s">
        <v>34</v>
      </c>
      <c r="C15" s="1">
        <v>10.1</v>
      </c>
      <c r="D15" s="4">
        <v>40</v>
      </c>
      <c r="E15" s="4">
        <v>42</v>
      </c>
      <c r="F15" s="4">
        <v>41</v>
      </c>
      <c r="G15" s="4">
        <v>42</v>
      </c>
      <c r="H15" s="4">
        <v>40</v>
      </c>
      <c r="I15" s="5">
        <f t="shared" si="10"/>
        <v>1</v>
      </c>
      <c r="J15" s="5">
        <f t="shared" si="10"/>
        <v>3</v>
      </c>
      <c r="K15" s="5">
        <f t="shared" si="10"/>
        <v>2</v>
      </c>
      <c r="L15" s="5">
        <f t="shared" si="10"/>
        <v>3</v>
      </c>
      <c r="M15" s="5">
        <f t="shared" si="10"/>
        <v>1</v>
      </c>
      <c r="N15" s="9">
        <f t="shared" si="14"/>
        <v>404</v>
      </c>
      <c r="O15" s="9">
        <f t="shared" si="14"/>
        <v>1680</v>
      </c>
      <c r="P15" s="9">
        <f t="shared" si="11"/>
        <v>1722</v>
      </c>
      <c r="Q15" s="9">
        <f t="shared" si="11"/>
        <v>1722</v>
      </c>
      <c r="R15" s="9">
        <f t="shared" si="11"/>
        <v>1680</v>
      </c>
      <c r="S15" s="12">
        <f>0.5*C15*I15</f>
        <v>5.05</v>
      </c>
      <c r="T15" s="12">
        <f t="shared" si="6"/>
        <v>15.149999999999999</v>
      </c>
      <c r="U15" s="12">
        <f t="shared" si="7"/>
        <v>10.1</v>
      </c>
      <c r="V15" s="12">
        <f t="shared" si="8"/>
        <v>15.149999999999999</v>
      </c>
      <c r="W15" s="12">
        <f t="shared" si="9"/>
        <v>5.05</v>
      </c>
      <c r="X15" s="15">
        <f>N15+S15</f>
        <v>409.05</v>
      </c>
      <c r="Y15" s="15">
        <f t="shared" si="12"/>
        <v>1695.15</v>
      </c>
      <c r="Z15" s="15">
        <f>P15+U15</f>
        <v>1732.1</v>
      </c>
      <c r="AA15" s="15">
        <f>Q15+V15</f>
        <v>1737.15</v>
      </c>
      <c r="AB15" s="15">
        <f>R15+W15</f>
        <v>1685.05</v>
      </c>
      <c r="AD15" s="1">
        <f t="shared" si="13"/>
        <v>7258.5000000000009</v>
      </c>
    </row>
    <row r="16" spans="1:32">
      <c r="A16" t="s">
        <v>35</v>
      </c>
      <c r="B16" t="s">
        <v>36</v>
      </c>
      <c r="C16" s="1">
        <v>9</v>
      </c>
      <c r="D16" s="4">
        <v>42</v>
      </c>
      <c r="E16" s="4">
        <v>43</v>
      </c>
      <c r="F16" s="4">
        <v>39</v>
      </c>
      <c r="G16" s="4">
        <v>42</v>
      </c>
      <c r="H16" s="4">
        <v>40</v>
      </c>
      <c r="I16" s="5">
        <f t="shared" si="10"/>
        <v>3</v>
      </c>
      <c r="J16" s="5">
        <f t="shared" si="10"/>
        <v>4</v>
      </c>
      <c r="K16" s="5">
        <f t="shared" si="10"/>
        <v>0</v>
      </c>
      <c r="L16" s="5">
        <f t="shared" si="10"/>
        <v>3</v>
      </c>
      <c r="M16" s="5">
        <f t="shared" si="10"/>
        <v>1</v>
      </c>
      <c r="N16" s="9">
        <f t="shared" si="14"/>
        <v>378</v>
      </c>
      <c r="O16" s="9">
        <f t="shared" si="14"/>
        <v>1806</v>
      </c>
      <c r="P16" s="9">
        <f t="shared" si="11"/>
        <v>1677</v>
      </c>
      <c r="Q16" s="9">
        <f t="shared" si="11"/>
        <v>1638</v>
      </c>
      <c r="R16" s="9">
        <f t="shared" si="11"/>
        <v>1680</v>
      </c>
      <c r="S16" s="12">
        <f>0.5*C16*I16</f>
        <v>13.5</v>
      </c>
      <c r="T16" s="12">
        <f t="shared" si="6"/>
        <v>18</v>
      </c>
      <c r="U16" s="12">
        <f t="shared" si="7"/>
        <v>0</v>
      </c>
      <c r="V16" s="12">
        <f t="shared" si="8"/>
        <v>13.5</v>
      </c>
      <c r="W16" s="12">
        <f t="shared" si="9"/>
        <v>4.5</v>
      </c>
      <c r="X16" s="15">
        <f>N16+S16</f>
        <v>391.5</v>
      </c>
      <c r="Y16" s="15">
        <f t="shared" si="12"/>
        <v>1824</v>
      </c>
      <c r="Z16" s="15">
        <f>P16+U16</f>
        <v>1677</v>
      </c>
      <c r="AA16" s="15">
        <f>Q16+V16</f>
        <v>1651.5</v>
      </c>
      <c r="AB16" s="15">
        <f>R16+W16</f>
        <v>1684.5</v>
      </c>
      <c r="AD16" s="1">
        <f t="shared" si="13"/>
        <v>7228.5</v>
      </c>
    </row>
    <row r="17" spans="1:30">
      <c r="A17" t="s">
        <v>37</v>
      </c>
      <c r="B17" t="s">
        <v>38</v>
      </c>
      <c r="C17" s="1">
        <v>8.44</v>
      </c>
      <c r="D17" s="4">
        <v>40</v>
      </c>
      <c r="E17" s="4">
        <v>42</v>
      </c>
      <c r="F17" s="4">
        <v>39</v>
      </c>
      <c r="G17" s="4">
        <v>41</v>
      </c>
      <c r="H17" s="4">
        <v>40</v>
      </c>
      <c r="I17" s="5">
        <f t="shared" si="10"/>
        <v>1</v>
      </c>
      <c r="J17" s="5">
        <f t="shared" si="10"/>
        <v>3</v>
      </c>
      <c r="K17" s="5">
        <f t="shared" si="10"/>
        <v>0</v>
      </c>
      <c r="L17" s="5">
        <f t="shared" si="10"/>
        <v>2</v>
      </c>
      <c r="M17" s="5">
        <f t="shared" si="10"/>
        <v>1</v>
      </c>
      <c r="N17" s="9">
        <f t="shared" si="14"/>
        <v>337.59999999999997</v>
      </c>
      <c r="O17" s="9">
        <f t="shared" si="14"/>
        <v>1680</v>
      </c>
      <c r="P17" s="9">
        <f t="shared" si="11"/>
        <v>1638</v>
      </c>
      <c r="Q17" s="9">
        <f t="shared" si="11"/>
        <v>1599</v>
      </c>
      <c r="R17" s="9">
        <f t="shared" si="11"/>
        <v>1640</v>
      </c>
      <c r="S17" s="12">
        <f>0.5*C17*I17</f>
        <v>4.22</v>
      </c>
      <c r="T17" s="12">
        <f t="shared" si="6"/>
        <v>12.66</v>
      </c>
      <c r="U17" s="12">
        <f t="shared" si="7"/>
        <v>0</v>
      </c>
      <c r="V17" s="12">
        <f t="shared" si="8"/>
        <v>8.44</v>
      </c>
      <c r="W17" s="12">
        <f t="shared" si="9"/>
        <v>4.22</v>
      </c>
      <c r="X17" s="15">
        <f>N17+S17</f>
        <v>341.82</v>
      </c>
      <c r="Y17" s="15">
        <f t="shared" si="12"/>
        <v>1692.66</v>
      </c>
      <c r="Z17" s="15">
        <f>P17+U17</f>
        <v>1638</v>
      </c>
      <c r="AA17" s="15">
        <f>Q17+V17</f>
        <v>1607.44</v>
      </c>
      <c r="AB17" s="15">
        <f>R17+W17</f>
        <v>1644.22</v>
      </c>
      <c r="AD17" s="1">
        <f t="shared" si="13"/>
        <v>6924.14</v>
      </c>
    </row>
    <row r="18" spans="1:30">
      <c r="A18" t="s">
        <v>39</v>
      </c>
      <c r="B18" t="s">
        <v>40</v>
      </c>
      <c r="C18" s="1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5">
        <f t="shared" si="10"/>
        <v>1</v>
      </c>
      <c r="J18" s="5">
        <f t="shared" si="10"/>
        <v>3</v>
      </c>
      <c r="K18" s="5">
        <f t="shared" si="10"/>
        <v>0</v>
      </c>
      <c r="L18" s="5">
        <f t="shared" si="10"/>
        <v>1</v>
      </c>
      <c r="M18" s="5">
        <f t="shared" si="10"/>
        <v>1</v>
      </c>
      <c r="N18" s="9">
        <f t="shared" si="14"/>
        <v>568</v>
      </c>
      <c r="O18" s="9">
        <f t="shared" si="14"/>
        <v>1680</v>
      </c>
      <c r="P18" s="9">
        <f t="shared" si="11"/>
        <v>1638</v>
      </c>
      <c r="Q18" s="9">
        <f t="shared" si="11"/>
        <v>1560</v>
      </c>
      <c r="R18" s="9">
        <f t="shared" si="11"/>
        <v>1600</v>
      </c>
      <c r="S18" s="12">
        <f>0.5*C18*I18</f>
        <v>7.1</v>
      </c>
      <c r="T18" s="12">
        <f t="shared" si="6"/>
        <v>21.299999999999997</v>
      </c>
      <c r="U18" s="12">
        <f t="shared" si="7"/>
        <v>0</v>
      </c>
      <c r="V18" s="12">
        <f t="shared" si="8"/>
        <v>7.1</v>
      </c>
      <c r="W18" s="12">
        <f t="shared" si="9"/>
        <v>7.1</v>
      </c>
      <c r="X18" s="15">
        <f>N18+S18</f>
        <v>575.1</v>
      </c>
      <c r="Y18" s="15">
        <f t="shared" si="12"/>
        <v>1701.3</v>
      </c>
      <c r="Z18" s="15">
        <f>P18+U18</f>
        <v>1638</v>
      </c>
      <c r="AA18" s="15">
        <f>Q18+V18</f>
        <v>1567.1</v>
      </c>
      <c r="AB18" s="15">
        <f>R18+W18</f>
        <v>1607.1</v>
      </c>
      <c r="AD18" s="1">
        <f t="shared" si="13"/>
        <v>7088.6</v>
      </c>
    </row>
    <row r="19" spans="1:30">
      <c r="A19" t="s">
        <v>41</v>
      </c>
      <c r="B19" t="s">
        <v>42</v>
      </c>
      <c r="C19" s="1">
        <v>45</v>
      </c>
      <c r="D19" s="4">
        <v>41</v>
      </c>
      <c r="E19" s="4">
        <v>80</v>
      </c>
      <c r="F19" s="4">
        <v>40</v>
      </c>
      <c r="G19" s="4">
        <v>28</v>
      </c>
      <c r="H19" s="4">
        <v>40</v>
      </c>
      <c r="I19" s="5">
        <f t="shared" si="10"/>
        <v>2</v>
      </c>
      <c r="J19" s="5">
        <f t="shared" si="10"/>
        <v>41</v>
      </c>
      <c r="K19" s="5">
        <f t="shared" si="10"/>
        <v>1</v>
      </c>
      <c r="L19" s="5">
        <f t="shared" si="10"/>
        <v>0</v>
      </c>
      <c r="M19" s="5">
        <f t="shared" si="10"/>
        <v>1</v>
      </c>
      <c r="N19" s="9">
        <f t="shared" si="14"/>
        <v>1845</v>
      </c>
      <c r="O19" s="9">
        <f t="shared" si="14"/>
        <v>3280</v>
      </c>
      <c r="P19" s="9">
        <f t="shared" si="11"/>
        <v>3200</v>
      </c>
      <c r="Q19" s="9">
        <f t="shared" si="11"/>
        <v>1120</v>
      </c>
      <c r="R19" s="9">
        <f t="shared" si="11"/>
        <v>1120</v>
      </c>
      <c r="S19" s="12">
        <f>0.5*C19*I19</f>
        <v>45</v>
      </c>
      <c r="T19" s="12">
        <f t="shared" si="6"/>
        <v>922.5</v>
      </c>
      <c r="U19" s="12">
        <f t="shared" si="7"/>
        <v>22.5</v>
      </c>
      <c r="V19" s="12">
        <f t="shared" si="8"/>
        <v>0</v>
      </c>
      <c r="W19" s="12">
        <f t="shared" si="9"/>
        <v>22.5</v>
      </c>
      <c r="X19" s="15">
        <f>N19+S19</f>
        <v>1890</v>
      </c>
      <c r="Y19" s="15">
        <f t="shared" si="12"/>
        <v>4202.5</v>
      </c>
      <c r="Z19" s="15">
        <f>P19+U19</f>
        <v>3222.5</v>
      </c>
      <c r="AA19" s="15">
        <f>Q19+V19</f>
        <v>1120</v>
      </c>
      <c r="AB19" s="15">
        <f>R19+W19</f>
        <v>1142.5</v>
      </c>
      <c r="AD19" s="1">
        <f t="shared" si="13"/>
        <v>11577.5</v>
      </c>
    </row>
    <row r="20" spans="1:30">
      <c r="A20" t="s">
        <v>43</v>
      </c>
      <c r="B20" t="s">
        <v>44</v>
      </c>
      <c r="C20" s="1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5">
        <f t="shared" si="10"/>
        <v>0</v>
      </c>
      <c r="J20" s="5">
        <f t="shared" si="10"/>
        <v>41</v>
      </c>
      <c r="K20" s="5">
        <f t="shared" si="10"/>
        <v>1</v>
      </c>
      <c r="L20" s="5">
        <f t="shared" si="10"/>
        <v>0</v>
      </c>
      <c r="M20" s="5">
        <f t="shared" si="10"/>
        <v>1</v>
      </c>
      <c r="N20" s="9">
        <f t="shared" si="14"/>
        <v>1170</v>
      </c>
      <c r="O20" s="9">
        <f t="shared" si="14"/>
        <v>3120</v>
      </c>
      <c r="P20" s="9">
        <f t="shared" si="11"/>
        <v>3200</v>
      </c>
      <c r="Q20" s="9">
        <f t="shared" si="11"/>
        <v>800</v>
      </c>
      <c r="R20" s="9">
        <f t="shared" si="11"/>
        <v>800</v>
      </c>
      <c r="S20" s="12">
        <f>0.5*C20*I20</f>
        <v>0</v>
      </c>
      <c r="T20" s="12">
        <f t="shared" si="6"/>
        <v>615</v>
      </c>
      <c r="U20" s="12">
        <f t="shared" si="7"/>
        <v>15</v>
      </c>
      <c r="V20" s="12">
        <f t="shared" si="8"/>
        <v>0</v>
      </c>
      <c r="W20" s="12">
        <f t="shared" si="9"/>
        <v>15</v>
      </c>
      <c r="X20" s="15">
        <f>N20+S20</f>
        <v>1170</v>
      </c>
      <c r="Y20" s="15">
        <f t="shared" ref="Y20" si="15">O20+T20</f>
        <v>3735</v>
      </c>
      <c r="Z20" s="15">
        <f>P20+U20</f>
        <v>3215</v>
      </c>
      <c r="AA20" s="15">
        <f>Q20+V20</f>
        <v>800</v>
      </c>
      <c r="AB20" s="15">
        <f>R20+W20</f>
        <v>815</v>
      </c>
      <c r="AD20" s="1">
        <f t="shared" si="13"/>
        <v>9735</v>
      </c>
    </row>
    <row r="22" spans="1:30">
      <c r="A22" t="s">
        <v>45</v>
      </c>
      <c r="C22" s="1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1">
        <f>MAX(N4:N20)</f>
        <v>1845</v>
      </c>
      <c r="O22" s="1">
        <f t="shared" ref="O22:AB22" si="16">MAX(O4:O20)</f>
        <v>3280</v>
      </c>
      <c r="P22" s="1">
        <f t="shared" si="16"/>
        <v>3200</v>
      </c>
      <c r="Q22" s="1">
        <f t="shared" si="16"/>
        <v>2160</v>
      </c>
      <c r="R22" s="1">
        <f t="shared" si="16"/>
        <v>1960</v>
      </c>
      <c r="S22" s="1">
        <f t="shared" si="16"/>
        <v>144</v>
      </c>
      <c r="T22" s="1">
        <f t="shared" si="16"/>
        <v>922.5</v>
      </c>
      <c r="U22" s="1">
        <f t="shared" si="16"/>
        <v>131.25</v>
      </c>
      <c r="V22" s="1">
        <f t="shared" si="16"/>
        <v>15.149999999999999</v>
      </c>
      <c r="W22" s="1">
        <f t="shared" si="16"/>
        <v>90</v>
      </c>
      <c r="X22" s="1">
        <f t="shared" si="16"/>
        <v>1890</v>
      </c>
      <c r="Y22" s="1">
        <f t="shared" si="16"/>
        <v>4202.5</v>
      </c>
      <c r="Z22" s="1">
        <f t="shared" si="16"/>
        <v>3222.5</v>
      </c>
      <c r="AA22" s="1">
        <f t="shared" si="16"/>
        <v>2168.75</v>
      </c>
      <c r="AB22" s="1">
        <f t="shared" si="16"/>
        <v>2050</v>
      </c>
      <c r="AC22" s="1"/>
      <c r="AD22" s="1">
        <f t="shared" ref="AD22" si="17">MAX(AD4:AD20)</f>
        <v>11577.5</v>
      </c>
    </row>
    <row r="23" spans="1:30">
      <c r="A23" t="s">
        <v>46</v>
      </c>
      <c r="C23" s="1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1">
        <f>MIN(N4:N20)</f>
        <v>269.10000000000002</v>
      </c>
      <c r="O23" s="1">
        <f t="shared" ref="O23:AB23" si="18">MIN(O4:O20)</f>
        <v>667.80000000000007</v>
      </c>
      <c r="P23" s="1">
        <f t="shared" si="18"/>
        <v>620.1</v>
      </c>
      <c r="Q23" s="1">
        <f t="shared" si="18"/>
        <v>477</v>
      </c>
      <c r="R23" s="1">
        <f t="shared" si="18"/>
        <v>360</v>
      </c>
      <c r="S23" s="1">
        <f t="shared" si="18"/>
        <v>0</v>
      </c>
      <c r="T23" s="1">
        <f t="shared" si="18"/>
        <v>0</v>
      </c>
      <c r="U23" s="1">
        <f t="shared" si="18"/>
        <v>0</v>
      </c>
      <c r="V23" s="1">
        <f t="shared" si="18"/>
        <v>0</v>
      </c>
      <c r="W23" s="1">
        <f t="shared" si="18"/>
        <v>0</v>
      </c>
      <c r="X23" s="1">
        <f t="shared" si="18"/>
        <v>269.10000000000002</v>
      </c>
      <c r="Y23" s="1">
        <f t="shared" si="18"/>
        <v>691.65000000000009</v>
      </c>
      <c r="Z23" s="1">
        <f t="shared" si="18"/>
        <v>620.1</v>
      </c>
      <c r="AA23" s="1">
        <f t="shared" si="18"/>
        <v>477</v>
      </c>
      <c r="AB23" s="1">
        <f t="shared" si="18"/>
        <v>360</v>
      </c>
      <c r="AC23" s="1"/>
      <c r="AD23" s="1">
        <f t="shared" ref="AD23" si="19">MIN(AD4:AD20)</f>
        <v>3219.75</v>
      </c>
    </row>
    <row r="24" spans="1:30">
      <c r="A24" t="s">
        <v>47</v>
      </c>
      <c r="C24" s="1">
        <f>AVERAGE(C4:C20)</f>
        <v>16.484705882352941</v>
      </c>
      <c r="D24" s="2">
        <f>AVERAGE(D4:D20)</f>
        <v>40.823529411764703</v>
      </c>
      <c r="E24" s="2"/>
      <c r="F24" s="2"/>
      <c r="G24" s="2"/>
      <c r="H24" s="2"/>
      <c r="I24" s="2"/>
      <c r="J24" s="2"/>
      <c r="K24" s="2"/>
      <c r="L24" s="2"/>
      <c r="M24" s="2"/>
      <c r="N24" s="1">
        <f>AVERAGE(N4:N20)</f>
        <v>677.42941176470583</v>
      </c>
      <c r="O24" s="1">
        <f t="shared" ref="O24:AB24" si="20">AVERAGE(O4:O20)</f>
        <v>1833.2235294117647</v>
      </c>
      <c r="P24" s="1">
        <f t="shared" si="20"/>
        <v>1873.9470588235292</v>
      </c>
      <c r="Q24" s="1">
        <f t="shared" si="20"/>
        <v>1460.2352941176471</v>
      </c>
      <c r="R24" s="1">
        <f t="shared" si="20"/>
        <v>1290.2</v>
      </c>
      <c r="S24" s="1">
        <f t="shared" si="20"/>
        <v>24.674705882352942</v>
      </c>
      <c r="T24" s="1">
        <f t="shared" si="20"/>
        <v>116.10058823529413</v>
      </c>
      <c r="U24" s="1">
        <f t="shared" si="20"/>
        <v>23.858823529411769</v>
      </c>
      <c r="V24" s="1">
        <f t="shared" si="20"/>
        <v>5.1052941176470581</v>
      </c>
      <c r="W24" s="1">
        <f t="shared" si="20"/>
        <v>18.327647058823533</v>
      </c>
      <c r="X24" s="1">
        <f t="shared" si="20"/>
        <v>702.10411764705884</v>
      </c>
      <c r="Y24" s="1">
        <f t="shared" si="20"/>
        <v>1949.3241176470585</v>
      </c>
      <c r="Z24" s="1">
        <f t="shared" si="20"/>
        <v>1897.8058823529409</v>
      </c>
      <c r="AA24" s="1">
        <f t="shared" si="20"/>
        <v>1465.340588235294</v>
      </c>
      <c r="AB24" s="1">
        <f t="shared" si="20"/>
        <v>1308.5276470588235</v>
      </c>
      <c r="AC24" s="1"/>
      <c r="AD24" s="1">
        <f t="shared" ref="AD24" si="21">AVERAGE(AD4:AD20)</f>
        <v>7323.1023529411768</v>
      </c>
    </row>
    <row r="25" spans="1:30">
      <c r="A25" t="s">
        <v>6</v>
      </c>
      <c r="D25">
        <f>SUM(D4:D20)</f>
        <v>694</v>
      </c>
      <c r="N25" s="1">
        <f>SUM(N4:N20)</f>
        <v>11516.3</v>
      </c>
      <c r="O25" s="1">
        <f t="shared" ref="O25:AB25" si="22">SUM(O4:O20)</f>
        <v>31164.799999999999</v>
      </c>
      <c r="P25" s="1">
        <f t="shared" si="22"/>
        <v>31857.1</v>
      </c>
      <c r="Q25" s="1">
        <f t="shared" si="22"/>
        <v>24824</v>
      </c>
      <c r="R25" s="1">
        <f t="shared" si="22"/>
        <v>21933.4</v>
      </c>
      <c r="S25" s="1">
        <f t="shared" si="22"/>
        <v>419.47</v>
      </c>
      <c r="T25" s="1">
        <f t="shared" si="22"/>
        <v>1973.71</v>
      </c>
      <c r="U25" s="1">
        <f t="shared" si="22"/>
        <v>405.60000000000008</v>
      </c>
      <c r="V25" s="1">
        <f t="shared" si="22"/>
        <v>86.789999999999992</v>
      </c>
      <c r="W25" s="1">
        <f t="shared" si="22"/>
        <v>311.57000000000005</v>
      </c>
      <c r="X25" s="1">
        <f t="shared" si="22"/>
        <v>11935.77</v>
      </c>
      <c r="Y25" s="1">
        <f t="shared" si="22"/>
        <v>33138.509999999995</v>
      </c>
      <c r="Z25" s="1">
        <f t="shared" si="22"/>
        <v>32262.699999999997</v>
      </c>
      <c r="AA25" s="1">
        <f t="shared" si="22"/>
        <v>24910.789999999997</v>
      </c>
      <c r="AB25" s="1">
        <f t="shared" si="22"/>
        <v>22244.97</v>
      </c>
      <c r="AC25" s="1"/>
      <c r="AD25" s="1">
        <f t="shared" ref="AD25" si="23">SUM(AD4:AD20)</f>
        <v>124492.74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07D5-4EDA-4712-833A-2C4D41E36D8E}">
  <dimension ref="A1:M24"/>
  <sheetViews>
    <sheetView workbookViewId="0">
      <selection activeCell="X28" sqref="X28"/>
    </sheetView>
  </sheetViews>
  <sheetFormatPr defaultRowHeight="15"/>
  <cols>
    <col min="1" max="1" width="10.5703125" customWidth="1"/>
    <col min="2" max="2" width="12.140625" customWidth="1"/>
    <col min="3" max="3" width="4.85546875" customWidth="1"/>
    <col min="4" max="4" width="6.28515625" customWidth="1"/>
    <col min="5" max="6" width="5.140625" customWidth="1"/>
  </cols>
  <sheetData>
    <row r="1" spans="1:13" ht="115.5">
      <c r="A1" t="s">
        <v>48</v>
      </c>
      <c r="C1" s="17" t="s">
        <v>49</v>
      </c>
      <c r="D1" s="17" t="s">
        <v>50</v>
      </c>
      <c r="E1" s="17" t="s">
        <v>51</v>
      </c>
      <c r="F1" s="17" t="s">
        <v>52</v>
      </c>
      <c r="H1" s="17" t="s">
        <v>49</v>
      </c>
      <c r="I1" s="17" t="s">
        <v>50</v>
      </c>
      <c r="J1" s="17" t="s">
        <v>53</v>
      </c>
      <c r="K1" s="17" t="s">
        <v>52</v>
      </c>
      <c r="M1" s="16" t="s">
        <v>54</v>
      </c>
    </row>
    <row r="2" spans="1:13">
      <c r="B2" t="s">
        <v>55</v>
      </c>
      <c r="C2">
        <v>10</v>
      </c>
      <c r="D2">
        <v>20</v>
      </c>
      <c r="E2">
        <v>100</v>
      </c>
      <c r="F2">
        <v>1</v>
      </c>
    </row>
    <row r="3" spans="1:13">
      <c r="A3" t="s">
        <v>8</v>
      </c>
      <c r="B3" t="s">
        <v>56</v>
      </c>
    </row>
    <row r="4" spans="1:13">
      <c r="A4" t="s">
        <v>57</v>
      </c>
      <c r="B4" t="s">
        <v>58</v>
      </c>
      <c r="C4">
        <v>10</v>
      </c>
      <c r="D4">
        <v>19</v>
      </c>
      <c r="E4">
        <v>93</v>
      </c>
      <c r="F4">
        <v>1</v>
      </c>
      <c r="H4" s="18">
        <f>C4/C$2</f>
        <v>1</v>
      </c>
      <c r="I4" s="18">
        <f t="shared" ref="I4:K19" si="0">D4/D$2</f>
        <v>0.95</v>
      </c>
      <c r="J4" s="18">
        <f t="shared" si="0"/>
        <v>0.93</v>
      </c>
      <c r="K4" s="18">
        <f t="shared" si="0"/>
        <v>1</v>
      </c>
      <c r="M4" t="b">
        <f>OR(H4&lt;0.5,I4&lt;0.5,J4&lt;0.5,K4&lt;0.5)</f>
        <v>0</v>
      </c>
    </row>
    <row r="5" spans="1:13">
      <c r="A5" t="s">
        <v>59</v>
      </c>
      <c r="B5" t="s">
        <v>60</v>
      </c>
      <c r="C5">
        <v>9</v>
      </c>
      <c r="D5">
        <v>20</v>
      </c>
      <c r="E5">
        <v>100</v>
      </c>
      <c r="F5">
        <v>1</v>
      </c>
      <c r="H5" s="18">
        <f t="shared" ref="H5:H20" si="1">C5/C$2</f>
        <v>0.9</v>
      </c>
      <c r="I5" s="18">
        <f t="shared" si="0"/>
        <v>1</v>
      </c>
      <c r="J5" s="18">
        <f t="shared" si="0"/>
        <v>1</v>
      </c>
      <c r="K5" s="18">
        <f t="shared" si="0"/>
        <v>1</v>
      </c>
      <c r="M5" t="b">
        <f t="shared" ref="M5:M20" si="2">OR(H5&lt;0.5,I5&lt;0.5,J5&lt;0.5,K5&lt;0.5)</f>
        <v>0</v>
      </c>
    </row>
    <row r="6" spans="1:13">
      <c r="A6" t="s">
        <v>61</v>
      </c>
      <c r="B6" t="s">
        <v>62</v>
      </c>
      <c r="C6">
        <v>8</v>
      </c>
      <c r="D6">
        <v>17</v>
      </c>
      <c r="E6">
        <v>82</v>
      </c>
      <c r="F6">
        <v>1</v>
      </c>
      <c r="H6" s="18">
        <f t="shared" si="1"/>
        <v>0.8</v>
      </c>
      <c r="I6" s="18">
        <f t="shared" si="0"/>
        <v>0.85</v>
      </c>
      <c r="J6" s="18">
        <f t="shared" si="0"/>
        <v>0.82</v>
      </c>
      <c r="K6" s="18">
        <f t="shared" si="0"/>
        <v>1</v>
      </c>
      <c r="M6" t="b">
        <f t="shared" si="2"/>
        <v>0</v>
      </c>
    </row>
    <row r="7" spans="1:13">
      <c r="A7" t="s">
        <v>63</v>
      </c>
      <c r="B7" t="s">
        <v>64</v>
      </c>
      <c r="C7">
        <v>9</v>
      </c>
      <c r="D7">
        <v>10</v>
      </c>
      <c r="E7">
        <v>73</v>
      </c>
      <c r="F7">
        <v>1</v>
      </c>
      <c r="H7" s="18">
        <f t="shared" si="1"/>
        <v>0.9</v>
      </c>
      <c r="I7" s="18">
        <f t="shared" si="0"/>
        <v>0.5</v>
      </c>
      <c r="J7" s="18">
        <f t="shared" si="0"/>
        <v>0.73</v>
      </c>
      <c r="K7" s="18">
        <f t="shared" si="0"/>
        <v>1</v>
      </c>
      <c r="M7" t="b">
        <f t="shared" si="2"/>
        <v>0</v>
      </c>
    </row>
    <row r="8" spans="1:13">
      <c r="A8" t="s">
        <v>65</v>
      </c>
      <c r="B8" t="s">
        <v>66</v>
      </c>
      <c r="C8">
        <v>10</v>
      </c>
      <c r="D8">
        <v>20</v>
      </c>
      <c r="E8">
        <v>59</v>
      </c>
      <c r="F8">
        <v>1</v>
      </c>
      <c r="H8" s="18">
        <f t="shared" si="1"/>
        <v>1</v>
      </c>
      <c r="I8" s="18">
        <f t="shared" si="0"/>
        <v>1</v>
      </c>
      <c r="J8" s="18">
        <f t="shared" si="0"/>
        <v>0.59</v>
      </c>
      <c r="K8" s="18">
        <f t="shared" si="0"/>
        <v>1</v>
      </c>
      <c r="M8" t="b">
        <f t="shared" si="2"/>
        <v>0</v>
      </c>
    </row>
    <row r="9" spans="1:13">
      <c r="A9" t="s">
        <v>67</v>
      </c>
      <c r="B9" t="s">
        <v>68</v>
      </c>
      <c r="C9">
        <v>9</v>
      </c>
      <c r="D9">
        <v>17</v>
      </c>
      <c r="E9">
        <v>100</v>
      </c>
      <c r="F9">
        <v>0</v>
      </c>
      <c r="H9" s="18">
        <f t="shared" si="1"/>
        <v>0.9</v>
      </c>
      <c r="I9" s="18">
        <f t="shared" si="0"/>
        <v>0.85</v>
      </c>
      <c r="J9" s="18">
        <f t="shared" si="0"/>
        <v>1</v>
      </c>
      <c r="K9" s="18">
        <f t="shared" si="0"/>
        <v>0</v>
      </c>
      <c r="M9" t="b">
        <f t="shared" si="2"/>
        <v>1</v>
      </c>
    </row>
    <row r="10" spans="1:13">
      <c r="A10" t="s">
        <v>69</v>
      </c>
      <c r="B10" t="s">
        <v>70</v>
      </c>
      <c r="C10">
        <v>8</v>
      </c>
      <c r="D10">
        <v>20</v>
      </c>
      <c r="E10">
        <v>100</v>
      </c>
      <c r="F10">
        <v>1</v>
      </c>
      <c r="H10" s="18">
        <f t="shared" si="1"/>
        <v>0.8</v>
      </c>
      <c r="I10" s="18">
        <f t="shared" si="0"/>
        <v>1</v>
      </c>
      <c r="J10" s="18">
        <f t="shared" si="0"/>
        <v>1</v>
      </c>
      <c r="K10" s="18">
        <f t="shared" si="0"/>
        <v>1</v>
      </c>
      <c r="M10" t="b">
        <f t="shared" si="2"/>
        <v>0</v>
      </c>
    </row>
    <row r="11" spans="1:13">
      <c r="A11" t="s">
        <v>71</v>
      </c>
      <c r="B11" t="s">
        <v>72</v>
      </c>
      <c r="C11">
        <v>5</v>
      </c>
      <c r="D11">
        <v>17</v>
      </c>
      <c r="E11">
        <v>100</v>
      </c>
      <c r="F11">
        <v>1</v>
      </c>
      <c r="H11" s="18">
        <f t="shared" si="1"/>
        <v>0.5</v>
      </c>
      <c r="I11" s="18">
        <f t="shared" si="0"/>
        <v>0.85</v>
      </c>
      <c r="J11" s="18">
        <f t="shared" si="0"/>
        <v>1</v>
      </c>
      <c r="K11" s="18">
        <f t="shared" si="0"/>
        <v>1</v>
      </c>
      <c r="M11" t="b">
        <f t="shared" si="2"/>
        <v>0</v>
      </c>
    </row>
    <row r="12" spans="1:13">
      <c r="A12" t="s">
        <v>73</v>
      </c>
      <c r="B12" t="s">
        <v>74</v>
      </c>
      <c r="C12">
        <v>10</v>
      </c>
      <c r="D12">
        <v>20</v>
      </c>
      <c r="E12">
        <v>67</v>
      </c>
      <c r="F12">
        <v>1</v>
      </c>
      <c r="H12" s="18">
        <f t="shared" si="1"/>
        <v>1</v>
      </c>
      <c r="I12" s="18">
        <f t="shared" si="0"/>
        <v>1</v>
      </c>
      <c r="J12" s="18">
        <f t="shared" si="0"/>
        <v>0.67</v>
      </c>
      <c r="K12" s="18">
        <f t="shared" si="0"/>
        <v>1</v>
      </c>
      <c r="M12" t="b">
        <f t="shared" si="2"/>
        <v>0</v>
      </c>
    </row>
    <row r="13" spans="1:13">
      <c r="A13" t="s">
        <v>75</v>
      </c>
      <c r="B13" t="s">
        <v>76</v>
      </c>
      <c r="C13">
        <v>9</v>
      </c>
      <c r="D13">
        <v>6</v>
      </c>
      <c r="E13">
        <v>70</v>
      </c>
      <c r="F13">
        <v>1</v>
      </c>
      <c r="H13" s="18">
        <f t="shared" si="1"/>
        <v>0.9</v>
      </c>
      <c r="I13" s="18">
        <f t="shared" si="0"/>
        <v>0.3</v>
      </c>
      <c r="J13" s="18">
        <f t="shared" si="0"/>
        <v>0.7</v>
      </c>
      <c r="K13" s="18">
        <f t="shared" si="0"/>
        <v>1</v>
      </c>
      <c r="M13" t="b">
        <f t="shared" si="2"/>
        <v>1</v>
      </c>
    </row>
    <row r="14" spans="1:13">
      <c r="A14" t="s">
        <v>77</v>
      </c>
      <c r="B14" t="s">
        <v>78</v>
      </c>
      <c r="C14">
        <v>10</v>
      </c>
      <c r="D14">
        <v>20</v>
      </c>
      <c r="E14">
        <v>80</v>
      </c>
      <c r="F14">
        <v>1</v>
      </c>
      <c r="H14" s="18">
        <f t="shared" si="1"/>
        <v>1</v>
      </c>
      <c r="I14" s="18">
        <f t="shared" si="0"/>
        <v>1</v>
      </c>
      <c r="J14" s="18">
        <f t="shared" si="0"/>
        <v>0.8</v>
      </c>
      <c r="K14" s="18">
        <f t="shared" si="0"/>
        <v>1</v>
      </c>
      <c r="M14" t="b">
        <f t="shared" si="2"/>
        <v>0</v>
      </c>
    </row>
    <row r="15" spans="1:13">
      <c r="A15" t="s">
        <v>79</v>
      </c>
      <c r="B15" t="s">
        <v>80</v>
      </c>
      <c r="C15">
        <v>8</v>
      </c>
      <c r="D15">
        <v>20</v>
      </c>
      <c r="E15">
        <v>90</v>
      </c>
      <c r="F15">
        <v>1</v>
      </c>
      <c r="H15" s="18">
        <f t="shared" si="1"/>
        <v>0.8</v>
      </c>
      <c r="I15" s="18">
        <f t="shared" si="0"/>
        <v>1</v>
      </c>
      <c r="J15" s="18">
        <f t="shared" si="0"/>
        <v>0.9</v>
      </c>
      <c r="K15" s="18">
        <f t="shared" si="0"/>
        <v>1</v>
      </c>
      <c r="M15" t="b">
        <f t="shared" si="2"/>
        <v>0</v>
      </c>
    </row>
    <row r="16" spans="1:13">
      <c r="A16" t="s">
        <v>81</v>
      </c>
      <c r="B16" t="s">
        <v>82</v>
      </c>
      <c r="C16">
        <v>9</v>
      </c>
      <c r="D16">
        <v>19</v>
      </c>
      <c r="E16">
        <v>45</v>
      </c>
      <c r="F16">
        <v>0</v>
      </c>
      <c r="H16" s="18">
        <f t="shared" si="1"/>
        <v>0.9</v>
      </c>
      <c r="I16" s="18">
        <f t="shared" si="0"/>
        <v>0.95</v>
      </c>
      <c r="J16" s="18">
        <f t="shared" si="0"/>
        <v>0.45</v>
      </c>
      <c r="K16" s="18">
        <f t="shared" si="0"/>
        <v>0</v>
      </c>
      <c r="M16" t="b">
        <f t="shared" si="2"/>
        <v>1</v>
      </c>
    </row>
    <row r="17" spans="1:13">
      <c r="A17" t="s">
        <v>83</v>
      </c>
      <c r="B17" t="s">
        <v>84</v>
      </c>
      <c r="C17">
        <v>7</v>
      </c>
      <c r="D17">
        <v>17</v>
      </c>
      <c r="E17">
        <v>90</v>
      </c>
      <c r="F17">
        <v>1</v>
      </c>
      <c r="H17" s="18">
        <f t="shared" si="1"/>
        <v>0.7</v>
      </c>
      <c r="I17" s="18">
        <f t="shared" si="0"/>
        <v>0.85</v>
      </c>
      <c r="J17" s="18">
        <f t="shared" si="0"/>
        <v>0.9</v>
      </c>
      <c r="K17" s="18">
        <f t="shared" si="0"/>
        <v>1</v>
      </c>
      <c r="M17" t="b">
        <f t="shared" si="2"/>
        <v>0</v>
      </c>
    </row>
    <row r="18" spans="1:13">
      <c r="A18" t="s">
        <v>85</v>
      </c>
      <c r="B18" t="s">
        <v>86</v>
      </c>
      <c r="C18">
        <v>10</v>
      </c>
      <c r="D18">
        <v>19</v>
      </c>
      <c r="E18">
        <v>80</v>
      </c>
      <c r="F18">
        <v>1</v>
      </c>
      <c r="H18" s="18">
        <f t="shared" si="1"/>
        <v>1</v>
      </c>
      <c r="I18" s="18">
        <f t="shared" si="0"/>
        <v>0.95</v>
      </c>
      <c r="J18" s="18">
        <f t="shared" si="0"/>
        <v>0.8</v>
      </c>
      <c r="K18" s="18">
        <f t="shared" si="0"/>
        <v>1</v>
      </c>
      <c r="M18" t="b">
        <f t="shared" si="2"/>
        <v>0</v>
      </c>
    </row>
    <row r="19" spans="1:13">
      <c r="A19" t="s">
        <v>87</v>
      </c>
      <c r="B19" t="s">
        <v>88</v>
      </c>
      <c r="C19">
        <v>11</v>
      </c>
      <c r="D19">
        <v>20</v>
      </c>
      <c r="E19">
        <v>69</v>
      </c>
      <c r="F19">
        <v>1</v>
      </c>
      <c r="H19" s="18">
        <f t="shared" si="1"/>
        <v>1.1000000000000001</v>
      </c>
      <c r="I19" s="18">
        <f t="shared" si="0"/>
        <v>1</v>
      </c>
      <c r="J19" s="18">
        <f t="shared" si="0"/>
        <v>0.69</v>
      </c>
      <c r="K19" s="18">
        <f t="shared" si="0"/>
        <v>1</v>
      </c>
      <c r="M19" t="b">
        <f t="shared" si="2"/>
        <v>0</v>
      </c>
    </row>
    <row r="20" spans="1:13">
      <c r="A20" t="s">
        <v>89</v>
      </c>
      <c r="B20" t="s">
        <v>90</v>
      </c>
      <c r="C20">
        <v>10</v>
      </c>
      <c r="D20">
        <v>10</v>
      </c>
      <c r="E20">
        <v>90</v>
      </c>
      <c r="F20">
        <v>1</v>
      </c>
      <c r="H20" s="18">
        <f t="shared" si="1"/>
        <v>1</v>
      </c>
      <c r="I20" s="18">
        <f t="shared" ref="I20" si="3">D20/D$2</f>
        <v>0.5</v>
      </c>
      <c r="J20" s="18">
        <f t="shared" ref="J20" si="4">E20/E$2</f>
        <v>0.9</v>
      </c>
      <c r="K20" s="18">
        <f t="shared" ref="K20" si="5">F20/F$2</f>
        <v>1</v>
      </c>
      <c r="M20" t="b">
        <f t="shared" si="2"/>
        <v>0</v>
      </c>
    </row>
    <row r="22" spans="1:13">
      <c r="A22" t="s">
        <v>91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8">
        <f>MAX(H4:H20)</f>
        <v>1.1000000000000001</v>
      </c>
      <c r="I22" s="18">
        <f t="shared" ref="I22:K22" si="7">MAX(I4:I20)</f>
        <v>1</v>
      </c>
      <c r="J22" s="18">
        <f t="shared" si="7"/>
        <v>1</v>
      </c>
      <c r="K22" s="18">
        <f t="shared" si="7"/>
        <v>1</v>
      </c>
    </row>
    <row r="23" spans="1:13">
      <c r="A23" t="s">
        <v>92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18">
        <f>MIN(H4:H20)</f>
        <v>0.5</v>
      </c>
      <c r="I23" s="18">
        <f t="shared" ref="I23:K23" si="9">MIN(I4:I20)</f>
        <v>0.3</v>
      </c>
      <c r="J23" s="18">
        <f t="shared" si="9"/>
        <v>0.45</v>
      </c>
      <c r="K23" s="18">
        <f t="shared" si="9"/>
        <v>0</v>
      </c>
    </row>
    <row r="24" spans="1:13">
      <c r="A24" t="s">
        <v>93</v>
      </c>
      <c r="C24">
        <f>AVERAGE(C4:C20)</f>
        <v>8.9411764705882355</v>
      </c>
      <c r="D24">
        <f t="shared" ref="D24:F24" si="10">AVERAGE(D4:D20)</f>
        <v>17.117647058823529</v>
      </c>
      <c r="E24">
        <f t="shared" si="10"/>
        <v>81.647058823529406</v>
      </c>
      <c r="F24">
        <f t="shared" si="10"/>
        <v>0.88235294117647056</v>
      </c>
      <c r="H24" s="18">
        <f>AVERAGE(H4:H20)</f>
        <v>0.89411764705882346</v>
      </c>
      <c r="I24" s="18">
        <f t="shared" ref="I24:K24" si="11">AVERAGE(I4:I20)</f>
        <v>0.85588235294117632</v>
      </c>
      <c r="J24" s="18">
        <f t="shared" si="11"/>
        <v>0.81647058823529417</v>
      </c>
      <c r="K24" s="18">
        <f t="shared" si="11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D8D5-B7CE-4BD7-B327-4DA473BCA0DC}">
  <dimension ref="A1:L9"/>
  <sheetViews>
    <sheetView workbookViewId="0">
      <selection activeCell="L4" sqref="L4:L9"/>
    </sheetView>
  </sheetViews>
  <sheetFormatPr defaultRowHeight="15"/>
  <cols>
    <col min="1" max="1" width="10.85546875" customWidth="1"/>
    <col min="6" max="7" width="10.140625" customWidth="1"/>
    <col min="8" max="9" width="9.5703125" customWidth="1"/>
    <col min="10" max="11" width="9.42578125" customWidth="1"/>
    <col min="12" max="12" width="8.28515625" customWidth="1"/>
  </cols>
  <sheetData>
    <row r="1" spans="1:12">
      <c r="A1" t="s">
        <v>94</v>
      </c>
    </row>
    <row r="4" spans="1:12">
      <c r="A4" t="s">
        <v>95</v>
      </c>
      <c r="B4" s="19" t="s">
        <v>4</v>
      </c>
      <c r="C4" s="19">
        <v>3</v>
      </c>
      <c r="D4" s="20" t="s">
        <v>96</v>
      </c>
      <c r="E4" s="20">
        <v>5</v>
      </c>
      <c r="F4" s="21" t="s">
        <v>97</v>
      </c>
      <c r="G4" s="21">
        <v>4</v>
      </c>
      <c r="H4" s="22" t="s">
        <v>98</v>
      </c>
      <c r="I4" s="22">
        <v>3</v>
      </c>
      <c r="J4" s="23" t="s">
        <v>99</v>
      </c>
      <c r="K4" s="23">
        <v>1</v>
      </c>
      <c r="L4" t="s">
        <v>100</v>
      </c>
    </row>
    <row r="5" spans="1:12">
      <c r="A5" t="s">
        <v>101</v>
      </c>
      <c r="B5" s="19">
        <v>1</v>
      </c>
      <c r="C5" s="19">
        <f>C$4*B5</f>
        <v>3</v>
      </c>
      <c r="D5" s="20">
        <v>5</v>
      </c>
      <c r="E5" s="20">
        <f>E$4*D5</f>
        <v>25</v>
      </c>
      <c r="F5" s="21">
        <v>1</v>
      </c>
      <c r="G5" s="21">
        <f>G$4*F5</f>
        <v>4</v>
      </c>
      <c r="H5" s="22">
        <v>4</v>
      </c>
      <c r="I5" s="22">
        <f>I$4*H5</f>
        <v>12</v>
      </c>
      <c r="J5" s="23">
        <v>5</v>
      </c>
      <c r="K5" s="23">
        <f>K$4*J5</f>
        <v>5</v>
      </c>
      <c r="L5">
        <f>C5+E5+G5+I5+K5</f>
        <v>49</v>
      </c>
    </row>
    <row r="6" spans="1:12">
      <c r="A6" t="s">
        <v>102</v>
      </c>
      <c r="B6" s="19">
        <v>4</v>
      </c>
      <c r="C6" s="19">
        <f t="shared" ref="C6:E9" si="0">C$4*B6</f>
        <v>12</v>
      </c>
      <c r="D6" s="20">
        <v>4</v>
      </c>
      <c r="E6" s="20">
        <f t="shared" si="0"/>
        <v>20</v>
      </c>
      <c r="F6" s="21">
        <v>3</v>
      </c>
      <c r="G6" s="21">
        <f t="shared" ref="G6:I6" si="1">G$4*F6</f>
        <v>12</v>
      </c>
      <c r="H6" s="22">
        <v>2</v>
      </c>
      <c r="I6" s="22">
        <f t="shared" si="1"/>
        <v>6</v>
      </c>
      <c r="J6" s="23">
        <v>1</v>
      </c>
      <c r="K6" s="23">
        <f t="shared" ref="K6" si="2">K$4*J6</f>
        <v>1</v>
      </c>
      <c r="L6">
        <f t="shared" ref="L6:L9" si="3">C6+E6+G6+I6+K6</f>
        <v>51</v>
      </c>
    </row>
    <row r="7" spans="1:12">
      <c r="A7" t="s">
        <v>103</v>
      </c>
      <c r="B7" s="19">
        <v>5</v>
      </c>
      <c r="C7" s="19">
        <f t="shared" si="0"/>
        <v>15</v>
      </c>
      <c r="D7" s="20">
        <v>1</v>
      </c>
      <c r="E7" s="20">
        <f t="shared" si="0"/>
        <v>5</v>
      </c>
      <c r="F7" s="21">
        <v>5</v>
      </c>
      <c r="G7" s="21">
        <f t="shared" ref="G7:I7" si="4">G$4*F7</f>
        <v>20</v>
      </c>
      <c r="H7" s="22">
        <v>3</v>
      </c>
      <c r="I7" s="22">
        <f t="shared" si="4"/>
        <v>9</v>
      </c>
      <c r="J7" s="23">
        <v>3</v>
      </c>
      <c r="K7" s="23">
        <f t="shared" ref="K7" si="5">K$4*J7</f>
        <v>3</v>
      </c>
      <c r="L7">
        <f t="shared" si="3"/>
        <v>52</v>
      </c>
    </row>
    <row r="8" spans="1:12">
      <c r="A8" t="s">
        <v>104</v>
      </c>
      <c r="B8" s="19">
        <v>3</v>
      </c>
      <c r="C8" s="19">
        <f t="shared" si="0"/>
        <v>9</v>
      </c>
      <c r="D8" s="20">
        <v>5</v>
      </c>
      <c r="E8" s="20">
        <f t="shared" si="0"/>
        <v>25</v>
      </c>
      <c r="F8" s="21">
        <v>4</v>
      </c>
      <c r="G8" s="21">
        <f t="shared" ref="G8:I8" si="6">G$4*F8</f>
        <v>16</v>
      </c>
      <c r="H8" s="22">
        <v>4</v>
      </c>
      <c r="I8" s="22">
        <f t="shared" si="6"/>
        <v>12</v>
      </c>
      <c r="J8" s="23">
        <v>3</v>
      </c>
      <c r="K8" s="23">
        <f t="shared" ref="K8" si="7">K$4*J8</f>
        <v>3</v>
      </c>
      <c r="L8">
        <f t="shared" si="3"/>
        <v>65</v>
      </c>
    </row>
    <row r="9" spans="1:12">
      <c r="A9" t="s">
        <v>105</v>
      </c>
      <c r="B9" s="19">
        <v>3</v>
      </c>
      <c r="C9" s="19">
        <f t="shared" si="0"/>
        <v>9</v>
      </c>
      <c r="D9" s="20">
        <v>5</v>
      </c>
      <c r="E9" s="20">
        <f t="shared" si="0"/>
        <v>25</v>
      </c>
      <c r="F9" s="21">
        <v>2</v>
      </c>
      <c r="G9" s="21">
        <f t="shared" ref="G9:I9" si="8">G$4*F9</f>
        <v>8</v>
      </c>
      <c r="H9" s="22">
        <v>2</v>
      </c>
      <c r="I9" s="22">
        <f t="shared" si="8"/>
        <v>6</v>
      </c>
      <c r="J9" s="23">
        <v>5</v>
      </c>
      <c r="K9" s="23">
        <f t="shared" ref="K9" si="9">K$4*J9</f>
        <v>5</v>
      </c>
      <c r="L9">
        <f t="shared" si="3"/>
        <v>53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1E50-2D84-46E6-A97D-5B8AF7F30FB7}">
  <dimension ref="A1:J110"/>
  <sheetViews>
    <sheetView tabSelected="1" topLeftCell="A81" workbookViewId="0">
      <selection activeCell="D96" sqref="D96"/>
    </sheetView>
  </sheetViews>
  <sheetFormatPr defaultRowHeight="15"/>
  <cols>
    <col min="4" max="4" width="18.28515625" customWidth="1"/>
    <col min="9" max="9" width="15.28515625" customWidth="1"/>
  </cols>
  <sheetData>
    <row r="1" spans="1:10" ht="115.5">
      <c r="A1" s="24" t="s">
        <v>106</v>
      </c>
      <c r="B1" s="24" t="s">
        <v>107</v>
      </c>
      <c r="C1" s="24" t="s">
        <v>108</v>
      </c>
      <c r="D1" s="24" t="s">
        <v>109</v>
      </c>
      <c r="E1" s="24" t="s">
        <v>110</v>
      </c>
      <c r="F1" s="24" t="s">
        <v>111</v>
      </c>
      <c r="G1" s="24" t="s">
        <v>112</v>
      </c>
      <c r="H1" s="24" t="s">
        <v>113</v>
      </c>
      <c r="I1" s="24" t="s">
        <v>114</v>
      </c>
      <c r="J1" s="24" t="s">
        <v>115</v>
      </c>
    </row>
    <row r="2" spans="1:10">
      <c r="A2" t="s">
        <v>116</v>
      </c>
      <c r="B2" s="25">
        <v>1001</v>
      </c>
      <c r="C2">
        <v>9822</v>
      </c>
      <c r="D2" t="s">
        <v>117</v>
      </c>
      <c r="E2">
        <v>58.3</v>
      </c>
      <c r="F2">
        <v>98.4</v>
      </c>
      <c r="I2" t="s">
        <v>118</v>
      </c>
      <c r="J2" t="s">
        <v>119</v>
      </c>
    </row>
    <row r="3" spans="1:10">
      <c r="A3" t="s">
        <v>116</v>
      </c>
      <c r="B3" s="25">
        <v>1002</v>
      </c>
      <c r="C3">
        <v>2877</v>
      </c>
      <c r="D3" t="s">
        <v>120</v>
      </c>
      <c r="E3">
        <v>11.4</v>
      </c>
      <c r="F3">
        <v>16.3</v>
      </c>
      <c r="I3" t="s">
        <v>121</v>
      </c>
      <c r="J3" t="s">
        <v>122</v>
      </c>
    </row>
    <row r="4" spans="1:10">
      <c r="A4" t="s">
        <v>116</v>
      </c>
      <c r="B4" s="25">
        <v>1003</v>
      </c>
      <c r="C4">
        <v>2499</v>
      </c>
      <c r="D4" t="s">
        <v>123</v>
      </c>
      <c r="E4">
        <v>6.2</v>
      </c>
      <c r="F4">
        <v>9.1999999999999993</v>
      </c>
      <c r="I4" t="s">
        <v>124</v>
      </c>
      <c r="J4" t="s">
        <v>125</v>
      </c>
    </row>
    <row r="5" spans="1:10">
      <c r="A5" t="s">
        <v>116</v>
      </c>
      <c r="B5" s="25">
        <v>1004</v>
      </c>
      <c r="C5">
        <v>8722</v>
      </c>
      <c r="D5" t="s">
        <v>126</v>
      </c>
      <c r="E5">
        <v>344</v>
      </c>
      <c r="F5">
        <v>502</v>
      </c>
      <c r="I5" t="s">
        <v>118</v>
      </c>
      <c r="J5" t="s">
        <v>125</v>
      </c>
    </row>
    <row r="6" spans="1:10">
      <c r="A6" t="s">
        <v>116</v>
      </c>
      <c r="B6" s="25">
        <v>1005</v>
      </c>
      <c r="C6">
        <v>1109</v>
      </c>
      <c r="D6" t="s">
        <v>127</v>
      </c>
      <c r="E6">
        <v>3</v>
      </c>
      <c r="F6">
        <v>8</v>
      </c>
      <c r="I6" t="s">
        <v>128</v>
      </c>
      <c r="J6" t="s">
        <v>125</v>
      </c>
    </row>
    <row r="7" spans="1:10">
      <c r="A7" t="s">
        <v>116</v>
      </c>
      <c r="B7" s="25">
        <v>1006</v>
      </c>
      <c r="C7">
        <v>9822</v>
      </c>
      <c r="D7" t="s">
        <v>129</v>
      </c>
      <c r="E7">
        <v>58.3</v>
      </c>
      <c r="F7">
        <v>98.4</v>
      </c>
      <c r="I7" t="s">
        <v>130</v>
      </c>
      <c r="J7" t="s">
        <v>125</v>
      </c>
    </row>
    <row r="8" spans="1:10">
      <c r="A8" t="s">
        <v>116</v>
      </c>
      <c r="B8" s="25">
        <v>1007</v>
      </c>
      <c r="C8">
        <v>1109</v>
      </c>
      <c r="D8" t="s">
        <v>131</v>
      </c>
      <c r="E8">
        <v>3</v>
      </c>
      <c r="F8">
        <v>8</v>
      </c>
      <c r="I8" t="s">
        <v>132</v>
      </c>
      <c r="J8" t="s">
        <v>119</v>
      </c>
    </row>
    <row r="9" spans="1:10">
      <c r="A9" t="s">
        <v>116</v>
      </c>
      <c r="B9" s="25">
        <v>1008</v>
      </c>
      <c r="C9">
        <v>2877</v>
      </c>
      <c r="D9" t="s">
        <v>133</v>
      </c>
      <c r="E9">
        <v>11.4</v>
      </c>
      <c r="F9">
        <v>16.3</v>
      </c>
      <c r="I9" t="s">
        <v>134</v>
      </c>
      <c r="J9" t="s">
        <v>119</v>
      </c>
    </row>
    <row r="10" spans="1:10">
      <c r="A10" t="s">
        <v>116</v>
      </c>
      <c r="B10" s="25">
        <v>1009</v>
      </c>
      <c r="C10">
        <v>1109</v>
      </c>
      <c r="D10" t="s">
        <v>135</v>
      </c>
      <c r="E10">
        <v>11.4</v>
      </c>
      <c r="F10">
        <v>8</v>
      </c>
      <c r="I10" t="s">
        <v>136</v>
      </c>
      <c r="J10" t="s">
        <v>125</v>
      </c>
    </row>
    <row r="11" spans="1:10">
      <c r="A11" t="s">
        <v>116</v>
      </c>
      <c r="B11" s="25">
        <v>10010</v>
      </c>
      <c r="C11">
        <v>2877</v>
      </c>
      <c r="D11" t="s">
        <v>137</v>
      </c>
      <c r="E11">
        <v>45</v>
      </c>
      <c r="F11">
        <v>16.3</v>
      </c>
      <c r="I11" t="s">
        <v>138</v>
      </c>
      <c r="J11" t="s">
        <v>139</v>
      </c>
    </row>
    <row r="12" spans="1:10">
      <c r="A12" t="s">
        <v>116</v>
      </c>
      <c r="B12" s="25">
        <v>10011</v>
      </c>
      <c r="C12">
        <v>2877</v>
      </c>
      <c r="D12" t="s">
        <v>140</v>
      </c>
      <c r="E12">
        <v>4</v>
      </c>
      <c r="F12">
        <v>16.3</v>
      </c>
      <c r="I12" t="s">
        <v>141</v>
      </c>
      <c r="J12" t="s">
        <v>125</v>
      </c>
    </row>
    <row r="13" spans="1:10">
      <c r="A13" t="s">
        <v>116</v>
      </c>
      <c r="B13" s="25">
        <v>10012</v>
      </c>
      <c r="C13">
        <v>4421</v>
      </c>
      <c r="D13" t="s">
        <v>142</v>
      </c>
      <c r="E13">
        <v>344</v>
      </c>
      <c r="F13">
        <v>87</v>
      </c>
      <c r="I13" t="s">
        <v>143</v>
      </c>
      <c r="J13" t="s">
        <v>119</v>
      </c>
    </row>
    <row r="14" spans="1:10">
      <c r="A14" t="s">
        <v>116</v>
      </c>
      <c r="B14" s="25">
        <v>10013</v>
      </c>
      <c r="C14">
        <v>9212</v>
      </c>
      <c r="D14" t="s">
        <v>144</v>
      </c>
      <c r="E14">
        <v>11.4</v>
      </c>
      <c r="F14">
        <v>7</v>
      </c>
      <c r="I14" t="s">
        <v>118</v>
      </c>
    </row>
    <row r="15" spans="1:10">
      <c r="A15" t="s">
        <v>116</v>
      </c>
      <c r="B15" s="25">
        <v>10014</v>
      </c>
      <c r="C15">
        <v>8722</v>
      </c>
      <c r="D15" t="s">
        <v>145</v>
      </c>
      <c r="E15">
        <v>6.2</v>
      </c>
      <c r="F15">
        <v>502</v>
      </c>
      <c r="I15" t="s">
        <v>128</v>
      </c>
    </row>
    <row r="16" spans="1:10">
      <c r="A16" t="s">
        <v>116</v>
      </c>
      <c r="B16" s="25">
        <v>10015</v>
      </c>
      <c r="C16">
        <v>2877</v>
      </c>
      <c r="D16" t="s">
        <v>142</v>
      </c>
      <c r="E16">
        <v>60</v>
      </c>
      <c r="F16">
        <v>16.3</v>
      </c>
      <c r="I16" t="s">
        <v>128</v>
      </c>
    </row>
    <row r="17" spans="1:9">
      <c r="A17" t="s">
        <v>116</v>
      </c>
      <c r="B17" s="25">
        <v>10016</v>
      </c>
      <c r="C17">
        <v>2499</v>
      </c>
      <c r="E17">
        <v>300</v>
      </c>
      <c r="F17">
        <v>9.1999999999999993</v>
      </c>
      <c r="I17" t="s">
        <v>128</v>
      </c>
    </row>
    <row r="18" spans="1:9">
      <c r="A18" t="s">
        <v>146</v>
      </c>
      <c r="B18" s="25">
        <v>10017</v>
      </c>
      <c r="C18">
        <v>2242</v>
      </c>
      <c r="E18">
        <v>6.2</v>
      </c>
      <c r="F18">
        <v>124</v>
      </c>
      <c r="I18" t="s">
        <v>128</v>
      </c>
    </row>
    <row r="19" spans="1:9">
      <c r="A19" t="s">
        <v>146</v>
      </c>
      <c r="B19" s="25">
        <v>10018</v>
      </c>
      <c r="C19">
        <v>1109</v>
      </c>
      <c r="F19">
        <v>8</v>
      </c>
      <c r="I19" t="s">
        <v>128</v>
      </c>
    </row>
    <row r="20" spans="1:9">
      <c r="A20" t="s">
        <v>146</v>
      </c>
      <c r="B20" s="25">
        <v>10019</v>
      </c>
      <c r="C20">
        <v>2499</v>
      </c>
      <c r="F20">
        <v>9.1999999999999993</v>
      </c>
      <c r="I20" t="s">
        <v>128</v>
      </c>
    </row>
    <row r="21" spans="1:9">
      <c r="A21" t="s">
        <v>146</v>
      </c>
      <c r="B21" s="25">
        <v>10020</v>
      </c>
      <c r="F21">
        <v>9.1999999999999993</v>
      </c>
      <c r="I21" t="s">
        <v>128</v>
      </c>
    </row>
    <row r="22" spans="1:9">
      <c r="A22" t="s">
        <v>146</v>
      </c>
      <c r="I22" t="s">
        <v>128</v>
      </c>
    </row>
    <row r="23" spans="1:9">
      <c r="A23" t="s">
        <v>146</v>
      </c>
      <c r="I23" t="s">
        <v>128</v>
      </c>
    </row>
    <row r="24" spans="1:9">
      <c r="A24" t="s">
        <v>146</v>
      </c>
      <c r="I24" t="s">
        <v>128</v>
      </c>
    </row>
    <row r="25" spans="1:9">
      <c r="A25" t="s">
        <v>146</v>
      </c>
    </row>
    <row r="26" spans="1:9">
      <c r="A26" t="s">
        <v>146</v>
      </c>
    </row>
    <row r="27" spans="1:9">
      <c r="A27" t="s">
        <v>146</v>
      </c>
    </row>
    <row r="28" spans="1:9">
      <c r="A28" t="s">
        <v>146</v>
      </c>
    </row>
    <row r="29" spans="1:9">
      <c r="A29" t="s">
        <v>146</v>
      </c>
    </row>
    <row r="30" spans="1:9">
      <c r="A30" t="s">
        <v>146</v>
      </c>
    </row>
    <row r="31" spans="1:9">
      <c r="A31" t="s">
        <v>146</v>
      </c>
    </row>
    <row r="32" spans="1:9">
      <c r="A32" t="s">
        <v>146</v>
      </c>
    </row>
    <row r="54" spans="1:10">
      <c r="A54" t="s">
        <v>147</v>
      </c>
      <c r="B54">
        <v>1053</v>
      </c>
      <c r="C54">
        <v>2242</v>
      </c>
      <c r="D54" t="s">
        <v>148</v>
      </c>
      <c r="E54">
        <v>60</v>
      </c>
      <c r="F54">
        <v>124</v>
      </c>
      <c r="I54" t="s">
        <v>149</v>
      </c>
      <c r="J54" t="s">
        <v>122</v>
      </c>
    </row>
    <row r="55" spans="1:10">
      <c r="A55" t="s">
        <v>147</v>
      </c>
      <c r="B55">
        <v>1054</v>
      </c>
      <c r="C55">
        <v>4421</v>
      </c>
      <c r="D55" t="s">
        <v>133</v>
      </c>
      <c r="E55">
        <v>45</v>
      </c>
      <c r="F55">
        <v>87</v>
      </c>
      <c r="I55" t="s">
        <v>150</v>
      </c>
      <c r="J55" t="s">
        <v>151</v>
      </c>
    </row>
    <row r="56" spans="1:10">
      <c r="A56" t="s">
        <v>147</v>
      </c>
      <c r="B56">
        <v>1055</v>
      </c>
      <c r="C56">
        <v>6119</v>
      </c>
      <c r="D56" t="s">
        <v>152</v>
      </c>
      <c r="E56">
        <v>9</v>
      </c>
      <c r="F56">
        <v>14</v>
      </c>
      <c r="I56" t="s">
        <v>153</v>
      </c>
      <c r="J56" t="s">
        <v>151</v>
      </c>
    </row>
    <row r="57" spans="1:10">
      <c r="A57" t="s">
        <v>147</v>
      </c>
      <c r="B57">
        <v>1056</v>
      </c>
      <c r="C57">
        <v>1109</v>
      </c>
      <c r="D57" t="s">
        <v>154</v>
      </c>
      <c r="E57">
        <v>3</v>
      </c>
      <c r="F57">
        <v>8</v>
      </c>
      <c r="I57" t="s">
        <v>155</v>
      </c>
      <c r="J57" t="s">
        <v>122</v>
      </c>
    </row>
    <row r="58" spans="1:10">
      <c r="A58" t="s">
        <v>147</v>
      </c>
      <c r="B58">
        <v>1057</v>
      </c>
      <c r="C58">
        <v>2499</v>
      </c>
      <c r="D58" t="s">
        <v>156</v>
      </c>
      <c r="E58">
        <v>6.2</v>
      </c>
      <c r="F58">
        <v>9.1999999999999993</v>
      </c>
      <c r="I58" t="s">
        <v>150</v>
      </c>
      <c r="J58" t="s">
        <v>122</v>
      </c>
    </row>
    <row r="59" spans="1:10">
      <c r="A59" t="s">
        <v>147</v>
      </c>
      <c r="B59">
        <v>1058</v>
      </c>
      <c r="C59">
        <v>6119</v>
      </c>
      <c r="D59" t="s">
        <v>154</v>
      </c>
      <c r="E59">
        <v>9</v>
      </c>
      <c r="F59">
        <v>14</v>
      </c>
      <c r="I59" t="s">
        <v>150</v>
      </c>
      <c r="J59" t="s">
        <v>125</v>
      </c>
    </row>
    <row r="60" spans="1:10">
      <c r="A60" t="s">
        <v>147</v>
      </c>
      <c r="B60">
        <v>1059</v>
      </c>
      <c r="C60">
        <v>2242</v>
      </c>
      <c r="D60" t="s">
        <v>157</v>
      </c>
      <c r="E60">
        <v>60</v>
      </c>
      <c r="F60">
        <v>124</v>
      </c>
      <c r="I60" t="s">
        <v>158</v>
      </c>
      <c r="J60" t="s">
        <v>125</v>
      </c>
    </row>
    <row r="61" spans="1:10">
      <c r="A61" t="s">
        <v>147</v>
      </c>
      <c r="B61">
        <v>1060</v>
      </c>
      <c r="C61">
        <v>6119</v>
      </c>
      <c r="D61" t="s">
        <v>157</v>
      </c>
      <c r="E61">
        <v>9</v>
      </c>
      <c r="F61">
        <v>14</v>
      </c>
      <c r="I61" t="s">
        <v>150</v>
      </c>
      <c r="J61" t="s">
        <v>151</v>
      </c>
    </row>
    <row r="62" spans="1:10">
      <c r="A62" t="s">
        <v>159</v>
      </c>
      <c r="B62">
        <v>1061</v>
      </c>
      <c r="C62">
        <v>1109</v>
      </c>
      <c r="D62" t="s">
        <v>160</v>
      </c>
      <c r="E62">
        <v>3</v>
      </c>
      <c r="F62">
        <v>8</v>
      </c>
      <c r="I62" t="s">
        <v>161</v>
      </c>
      <c r="J62" t="s">
        <v>151</v>
      </c>
    </row>
    <row r="63" spans="1:10">
      <c r="A63" t="s">
        <v>159</v>
      </c>
      <c r="B63">
        <v>1062</v>
      </c>
      <c r="C63">
        <v>2499</v>
      </c>
      <c r="D63" t="s">
        <v>160</v>
      </c>
      <c r="E63">
        <v>6.2</v>
      </c>
      <c r="F63">
        <v>9.1999999999999993</v>
      </c>
      <c r="I63" t="s">
        <v>150</v>
      </c>
      <c r="J63" t="s">
        <v>125</v>
      </c>
    </row>
    <row r="64" spans="1:10">
      <c r="A64" t="s">
        <v>159</v>
      </c>
      <c r="B64">
        <v>1063</v>
      </c>
      <c r="C64">
        <v>2877</v>
      </c>
      <c r="D64" t="s">
        <v>152</v>
      </c>
      <c r="E64">
        <v>6.2</v>
      </c>
      <c r="F64">
        <v>8.1999999999999993</v>
      </c>
      <c r="I64" t="s">
        <v>162</v>
      </c>
      <c r="J64" t="s">
        <v>122</v>
      </c>
    </row>
    <row r="65" spans="1:10">
      <c r="A65" t="s">
        <v>159</v>
      </c>
      <c r="B65">
        <v>1064</v>
      </c>
      <c r="C65">
        <v>2877</v>
      </c>
      <c r="D65" t="s">
        <v>154</v>
      </c>
      <c r="E65">
        <v>11.4</v>
      </c>
      <c r="F65">
        <v>9.1999999999999993</v>
      </c>
      <c r="I65" t="s">
        <v>161</v>
      </c>
      <c r="J65" t="s">
        <v>163</v>
      </c>
    </row>
    <row r="66" spans="1:10">
      <c r="A66" t="s">
        <v>159</v>
      </c>
      <c r="B66">
        <v>1065</v>
      </c>
      <c r="C66">
        <v>6119</v>
      </c>
      <c r="D66" t="s">
        <v>156</v>
      </c>
      <c r="E66">
        <v>11.4</v>
      </c>
      <c r="F66">
        <v>8</v>
      </c>
      <c r="I66" t="s">
        <v>149</v>
      </c>
      <c r="J66" t="s">
        <v>119</v>
      </c>
    </row>
    <row r="67" spans="1:10">
      <c r="A67" t="s">
        <v>159</v>
      </c>
      <c r="B67">
        <v>1066</v>
      </c>
      <c r="C67">
        <v>1109</v>
      </c>
      <c r="D67" t="s">
        <v>154</v>
      </c>
      <c r="E67">
        <v>9</v>
      </c>
      <c r="F67">
        <v>9.1999999999999993</v>
      </c>
      <c r="I67" t="s">
        <v>150</v>
      </c>
      <c r="J67" t="s">
        <v>151</v>
      </c>
    </row>
    <row r="68" spans="1:10">
      <c r="A68" t="s">
        <v>159</v>
      </c>
      <c r="B68">
        <v>1067</v>
      </c>
      <c r="C68">
        <v>2499</v>
      </c>
      <c r="D68" t="s">
        <v>154</v>
      </c>
      <c r="E68">
        <v>3</v>
      </c>
      <c r="F68">
        <v>9.1999999999999993</v>
      </c>
      <c r="I68" t="s">
        <v>150</v>
      </c>
      <c r="J68" t="s">
        <v>164</v>
      </c>
    </row>
    <row r="69" spans="1:10">
      <c r="A69" t="s">
        <v>159</v>
      </c>
      <c r="B69">
        <v>1068</v>
      </c>
      <c r="C69">
        <v>1109</v>
      </c>
      <c r="D69" t="s">
        <v>165</v>
      </c>
      <c r="E69">
        <v>6.2</v>
      </c>
      <c r="F69">
        <v>16.3</v>
      </c>
      <c r="I69" t="s">
        <v>158</v>
      </c>
      <c r="J69" t="s">
        <v>122</v>
      </c>
    </row>
    <row r="70" spans="1:10">
      <c r="A70" t="s">
        <v>159</v>
      </c>
      <c r="B70">
        <v>1069</v>
      </c>
      <c r="C70">
        <v>1109</v>
      </c>
      <c r="D70" t="s">
        <v>160</v>
      </c>
      <c r="E70">
        <v>3</v>
      </c>
      <c r="F70">
        <v>16.3</v>
      </c>
      <c r="I70" t="s">
        <v>153</v>
      </c>
      <c r="J70" t="s">
        <v>125</v>
      </c>
    </row>
    <row r="71" spans="1:10">
      <c r="A71" t="s">
        <v>159</v>
      </c>
      <c r="B71">
        <v>1070</v>
      </c>
      <c r="C71">
        <v>6622</v>
      </c>
      <c r="D71" t="s">
        <v>166</v>
      </c>
      <c r="E71">
        <v>3</v>
      </c>
      <c r="F71">
        <v>14</v>
      </c>
      <c r="I71" t="s">
        <v>158</v>
      </c>
      <c r="J71" t="s">
        <v>125</v>
      </c>
    </row>
    <row r="72" spans="1:10">
      <c r="A72" t="s">
        <v>159</v>
      </c>
      <c r="B72">
        <v>1071</v>
      </c>
      <c r="C72">
        <v>2877</v>
      </c>
      <c r="D72" t="s">
        <v>166</v>
      </c>
      <c r="E72">
        <v>3</v>
      </c>
      <c r="F72">
        <v>8</v>
      </c>
      <c r="J72" t="s">
        <v>151</v>
      </c>
    </row>
    <row r="73" spans="1:10">
      <c r="A73" t="s">
        <v>159</v>
      </c>
      <c r="B73">
        <v>1072</v>
      </c>
      <c r="C73">
        <v>1109</v>
      </c>
      <c r="E73">
        <v>42</v>
      </c>
      <c r="F73">
        <v>9</v>
      </c>
      <c r="J73" t="s">
        <v>151</v>
      </c>
    </row>
    <row r="74" spans="1:10">
      <c r="A74" t="s">
        <v>159</v>
      </c>
      <c r="B74">
        <v>1073</v>
      </c>
      <c r="C74">
        <v>1199</v>
      </c>
      <c r="E74">
        <v>11.4</v>
      </c>
      <c r="F74">
        <v>77</v>
      </c>
      <c r="J74" t="s">
        <v>125</v>
      </c>
    </row>
    <row r="75" spans="1:10">
      <c r="A75" t="s">
        <v>159</v>
      </c>
      <c r="B75">
        <v>1074</v>
      </c>
      <c r="C75">
        <v>1077</v>
      </c>
      <c r="E75">
        <v>3</v>
      </c>
      <c r="F75">
        <v>16.3</v>
      </c>
      <c r="J75" t="s">
        <v>167</v>
      </c>
    </row>
    <row r="76" spans="1:10">
      <c r="A76" t="s">
        <v>159</v>
      </c>
      <c r="B76">
        <v>1075</v>
      </c>
      <c r="J76" t="s">
        <v>122</v>
      </c>
    </row>
    <row r="77" spans="1:10">
      <c r="A77" t="s">
        <v>159</v>
      </c>
      <c r="B77">
        <v>1076</v>
      </c>
      <c r="J77" t="s">
        <v>125</v>
      </c>
    </row>
    <row r="78" spans="1:10">
      <c r="A78" t="s">
        <v>159</v>
      </c>
      <c r="B78">
        <v>1077</v>
      </c>
      <c r="J78" t="s">
        <v>125</v>
      </c>
    </row>
    <row r="79" spans="1:10">
      <c r="A79" t="s">
        <v>159</v>
      </c>
      <c r="B79">
        <v>1078</v>
      </c>
    </row>
    <row r="80" spans="1:10">
      <c r="A80" t="s">
        <v>168</v>
      </c>
      <c r="B80">
        <v>1074</v>
      </c>
    </row>
    <row r="81" spans="1:2">
      <c r="A81" t="s">
        <v>168</v>
      </c>
      <c r="B81">
        <v>1080</v>
      </c>
    </row>
    <row r="82" spans="1:2">
      <c r="A82" t="s">
        <v>168</v>
      </c>
      <c r="B82">
        <v>1081</v>
      </c>
    </row>
    <row r="83" spans="1:2">
      <c r="A83" t="s">
        <v>168</v>
      </c>
      <c r="B83">
        <v>1082</v>
      </c>
    </row>
    <row r="84" spans="1:2">
      <c r="A84" t="s">
        <v>168</v>
      </c>
      <c r="B84">
        <v>1083</v>
      </c>
    </row>
    <row r="85" spans="1:2">
      <c r="A85" t="s">
        <v>168</v>
      </c>
      <c r="B85">
        <v>1084</v>
      </c>
    </row>
    <row r="86" spans="1:2">
      <c r="A86" t="s">
        <v>168</v>
      </c>
      <c r="B86">
        <v>1085</v>
      </c>
    </row>
    <row r="87" spans="1:2">
      <c r="A87" t="s">
        <v>168</v>
      </c>
      <c r="B87">
        <v>1086</v>
      </c>
    </row>
    <row r="88" spans="1:2">
      <c r="A88" t="s">
        <v>168</v>
      </c>
      <c r="B88">
        <v>1087</v>
      </c>
    </row>
    <row r="89" spans="1:2">
      <c r="A89" t="s">
        <v>168</v>
      </c>
      <c r="B89">
        <v>1088</v>
      </c>
    </row>
    <row r="90" spans="1:2">
      <c r="A90" t="s">
        <v>168</v>
      </c>
      <c r="B90">
        <v>1089</v>
      </c>
    </row>
    <row r="91" spans="1:2">
      <c r="A91" t="s">
        <v>168</v>
      </c>
      <c r="B91">
        <v>1082</v>
      </c>
    </row>
    <row r="92" spans="1:2">
      <c r="A92" t="s">
        <v>168</v>
      </c>
      <c r="B92">
        <v>1082</v>
      </c>
    </row>
    <row r="93" spans="1:2">
      <c r="A93" t="s">
        <v>168</v>
      </c>
      <c r="B93">
        <v>1082</v>
      </c>
    </row>
    <row r="94" spans="1:2">
      <c r="A94" t="s">
        <v>168</v>
      </c>
      <c r="B94">
        <v>1082</v>
      </c>
    </row>
    <row r="95" spans="1:2">
      <c r="A95" t="s">
        <v>168</v>
      </c>
      <c r="B95">
        <v>1082</v>
      </c>
    </row>
    <row r="96" spans="1:2">
      <c r="A96" t="s">
        <v>168</v>
      </c>
      <c r="B96">
        <v>1082</v>
      </c>
    </row>
    <row r="97" spans="1:2">
      <c r="A97" t="s">
        <v>168</v>
      </c>
      <c r="B97">
        <v>1082</v>
      </c>
    </row>
    <row r="98" spans="1:2">
      <c r="A98" t="s">
        <v>168</v>
      </c>
      <c r="B98">
        <v>1082</v>
      </c>
    </row>
    <row r="99" spans="1:2">
      <c r="A99" t="s">
        <v>168</v>
      </c>
      <c r="B99">
        <v>1082</v>
      </c>
    </row>
    <row r="100" spans="1:2">
      <c r="A100" t="s">
        <v>168</v>
      </c>
      <c r="B100">
        <v>1082</v>
      </c>
    </row>
    <row r="101" spans="1:2">
      <c r="A101" t="s">
        <v>168</v>
      </c>
      <c r="B101">
        <v>1082</v>
      </c>
    </row>
    <row r="102" spans="1:2">
      <c r="A102" t="s">
        <v>168</v>
      </c>
      <c r="B102">
        <v>1082</v>
      </c>
    </row>
    <row r="103" spans="1:2">
      <c r="A103" t="s">
        <v>168</v>
      </c>
      <c r="B103">
        <v>1082</v>
      </c>
    </row>
    <row r="104" spans="1:2">
      <c r="A104" t="s">
        <v>168</v>
      </c>
      <c r="B104">
        <v>1082</v>
      </c>
    </row>
    <row r="105" spans="1:2">
      <c r="A105" t="s">
        <v>168</v>
      </c>
      <c r="B105">
        <v>1082</v>
      </c>
    </row>
    <row r="106" spans="1:2">
      <c r="A106" t="s">
        <v>168</v>
      </c>
      <c r="B106">
        <v>1082</v>
      </c>
    </row>
    <row r="107" spans="1:2">
      <c r="A107" t="s">
        <v>168</v>
      </c>
      <c r="B107">
        <v>1082</v>
      </c>
    </row>
    <row r="108" spans="1:2">
      <c r="A108" t="s">
        <v>168</v>
      </c>
      <c r="B108">
        <v>1082</v>
      </c>
    </row>
    <row r="109" spans="1:2">
      <c r="A109" t="s">
        <v>168</v>
      </c>
      <c r="B109">
        <v>1082</v>
      </c>
    </row>
    <row r="110" spans="1:2">
      <c r="A110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2024-09-10T19:52:48Z</dcterms:created>
  <dcterms:modified xsi:type="dcterms:W3CDTF">2024-09-17T15:22:56Z</dcterms:modified>
  <cp:category/>
  <cp:contentStatus/>
</cp:coreProperties>
</file>