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10" windowHeight="8895" tabRatio="638"/>
  </bookViews>
  <sheets>
    <sheet name="个人订单" sheetId="1" r:id="rId1"/>
    <sheet name="订单集合页" sheetId="2" r:id="rId2"/>
    <sheet name="小包订单页" sheetId="3" state="hidden" r:id="rId3"/>
    <sheet name="小包合集页" sheetId="4" r:id="rId4"/>
    <sheet name="每日生产清单" sheetId="5" r:id="rId5"/>
  </sheets>
  <calcPr calcId="144525"/>
</workbook>
</file>

<file path=xl/sharedStrings.xml><?xml version="1.0" encoding="utf-8"?>
<sst xmlns="http://schemas.openxmlformats.org/spreadsheetml/2006/main" count="221">
  <si>
    <t>李梦超</t>
  </si>
  <si>
    <t>鸡脆骨</t>
  </si>
  <si>
    <t>孜然</t>
  </si>
  <si>
    <t>附赠8个手提袋</t>
  </si>
  <si>
    <t>牛肉块</t>
  </si>
  <si>
    <t>鸡爪</t>
  </si>
  <si>
    <t>麻辣</t>
  </si>
  <si>
    <t>鸭舌</t>
  </si>
  <si>
    <t>甜辣</t>
  </si>
  <si>
    <t>鸡胗</t>
  </si>
  <si>
    <t>鸡心</t>
  </si>
  <si>
    <t>李娜</t>
  </si>
  <si>
    <t>五香</t>
  </si>
  <si>
    <t>逸翔</t>
  </si>
  <si>
    <t>附赠5个手提袋</t>
  </si>
  <si>
    <t>牛肉丝</t>
  </si>
  <si>
    <t>李林霞</t>
  </si>
  <si>
    <t>刘金鑫</t>
  </si>
  <si>
    <t>杨丹</t>
  </si>
  <si>
    <t>肉肉</t>
  </si>
  <si>
    <t>猪耳朵</t>
  </si>
  <si>
    <t>香辣</t>
  </si>
  <si>
    <t>微辣</t>
  </si>
  <si>
    <t>陈妙玲</t>
  </si>
  <si>
    <t>马丹</t>
  </si>
  <si>
    <t>毋立鹏</t>
  </si>
  <si>
    <t>杨小娟</t>
  </si>
  <si>
    <t>六哥</t>
  </si>
  <si>
    <t>王宁</t>
  </si>
  <si>
    <t>不用快递，我自取</t>
  </si>
  <si>
    <t>姜婷婷</t>
  </si>
  <si>
    <t>王晶晶</t>
  </si>
  <si>
    <t>吴代婧</t>
  </si>
  <si>
    <t>李鑫</t>
  </si>
  <si>
    <t>马婷</t>
  </si>
  <si>
    <t>肉酱</t>
  </si>
  <si>
    <t>崔莎</t>
  </si>
  <si>
    <t>李冬燕</t>
  </si>
  <si>
    <t>吃的放心，活得开心！</t>
  </si>
  <si>
    <t>怡霖</t>
  </si>
  <si>
    <t>加盟分享大礼包</t>
  </si>
  <si>
    <t>蓝阳</t>
  </si>
  <si>
    <t>张静</t>
  </si>
  <si>
    <t>李红</t>
  </si>
  <si>
    <t>如意</t>
  </si>
  <si>
    <t>宫紫星</t>
  </si>
  <si>
    <t>左冰心</t>
  </si>
  <si>
    <t>工作日送货</t>
  </si>
  <si>
    <t>骆晓雯</t>
  </si>
  <si>
    <t>翁恋恋</t>
  </si>
  <si>
    <t>郑文涛</t>
  </si>
  <si>
    <t>周冰</t>
  </si>
  <si>
    <t>牛肉块麻辣</t>
  </si>
  <si>
    <t>牛肉块甜辣</t>
  </si>
  <si>
    <t>牛肉块孜然</t>
  </si>
  <si>
    <t>牛肉块五香</t>
  </si>
  <si>
    <t>牛肉丝甜辣</t>
  </si>
  <si>
    <t>鸡脆骨麻辣</t>
  </si>
  <si>
    <t>鸡脆骨甜辣</t>
  </si>
  <si>
    <t>鸡脆骨孜然</t>
  </si>
  <si>
    <t>鸡胗麻辣</t>
  </si>
  <si>
    <t>鸡胗孜然</t>
  </si>
  <si>
    <t>鸡心麻辣</t>
  </si>
  <si>
    <t>鸡心孜然</t>
  </si>
  <si>
    <t>鸡爪麻辣</t>
  </si>
  <si>
    <t>鸡爪微辣</t>
  </si>
  <si>
    <t>鸭舌麻辣</t>
  </si>
  <si>
    <t>鸭舌甜辣</t>
  </si>
  <si>
    <t>猪耳朵香辣</t>
  </si>
  <si>
    <t>肉酱香辣</t>
  </si>
  <si>
    <t>记得删除昨天的地址！以免重名！</t>
  </si>
  <si>
    <t>总共：</t>
  </si>
  <si>
    <t>程涛</t>
  </si>
  <si>
    <t>北京市</t>
  </si>
  <si>
    <t>北京辖区</t>
  </si>
  <si>
    <t>东城区</t>
  </si>
  <si>
    <t>大柳树路2号西十楼一门142号</t>
  </si>
  <si>
    <t>朝阳区</t>
  </si>
  <si>
    <t>西大望路甲12号通惠国际传媒广场2号楼5层</t>
  </si>
  <si>
    <t>浙江省</t>
  </si>
  <si>
    <t>杭州市</t>
  </si>
  <si>
    <t>江干区</t>
  </si>
  <si>
    <t>采荷路35号芙蓉社区内（百合路29号）祐驿站（菜鸟驿站：057186043846）</t>
  </si>
  <si>
    <t>北京市东城区内务部街34号</t>
  </si>
  <si>
    <t>山西省</t>
  </si>
  <si>
    <t>运城市</t>
  </si>
  <si>
    <t>新绛县</t>
  </si>
  <si>
    <t>国税小区</t>
  </si>
  <si>
    <t>陕西省</t>
  </si>
  <si>
    <t>西安市</t>
  </si>
  <si>
    <t>新城区</t>
  </si>
  <si>
    <t>韩森寨延伸段天马幸福小区D座</t>
  </si>
  <si>
    <t>大兴区</t>
  </si>
  <si>
    <t>中信新城东区7-1-1203</t>
  </si>
  <si>
    <t>江苏省</t>
  </si>
  <si>
    <t>南京市</t>
  </si>
  <si>
    <t>六合区</t>
  </si>
  <si>
    <t>大厂山畔街472号</t>
  </si>
  <si>
    <t>亦庄开发区鹿华路2号院中信新城8-2-502</t>
  </si>
  <si>
    <t>吉林省</t>
  </si>
  <si>
    <t>吉林市</t>
  </si>
  <si>
    <t>龙潭区</t>
  </si>
  <si>
    <t>妇幼保健院卫生局综合楼2-4-18</t>
  </si>
  <si>
    <t>山东省</t>
  </si>
  <si>
    <t>青岛市</t>
  </si>
  <si>
    <t>市南区</t>
  </si>
  <si>
    <t>泉州路21号甲三楼</t>
  </si>
  <si>
    <t>海淀区</t>
  </si>
  <si>
    <t>复兴路28号外科大楼15层骨科四病区护士站</t>
  </si>
  <si>
    <t>济南市</t>
  </si>
  <si>
    <t>商河县</t>
  </si>
  <si>
    <t>商中路119号</t>
  </si>
  <si>
    <t>辽宁省</t>
  </si>
  <si>
    <t>锦州市</t>
  </si>
  <si>
    <t>古塔区</t>
  </si>
  <si>
    <t>晟丽花园18---52</t>
  </si>
  <si>
    <t>莱西市</t>
  </si>
  <si>
    <t>蓬莱路婚庆一条街米记命名</t>
  </si>
  <si>
    <t>安徽省</t>
  </si>
  <si>
    <t>亳州市</t>
  </si>
  <si>
    <t>涡阳县</t>
  </si>
  <si>
    <t>闸北镇雷古路7天生活超市</t>
  </si>
  <si>
    <t>亦庄经济开发区鹿华路2号中信新城2号院6号楼2单元301</t>
  </si>
  <si>
    <t>北京市海淀区闵庄路玉泉慧谷32栋</t>
  </si>
  <si>
    <t>包邮</t>
  </si>
  <si>
    <t>云南省</t>
  </si>
  <si>
    <t>保山市</t>
  </si>
  <si>
    <t>隆阳区</t>
  </si>
  <si>
    <t>兰城路北段人民银行宿舍</t>
  </si>
  <si>
    <t>福建省</t>
  </si>
  <si>
    <t>福州市</t>
  </si>
  <si>
    <t>鼓楼区</t>
  </si>
  <si>
    <t>五一中路32号元洪大厦19楼</t>
  </si>
  <si>
    <t>广东省</t>
  </si>
  <si>
    <t>湛江市</t>
  </si>
  <si>
    <t>赤坎区</t>
  </si>
  <si>
    <t>寸金街道中英国际大酒店</t>
  </si>
  <si>
    <t>到付</t>
  </si>
  <si>
    <t>德宏自治州</t>
  </si>
  <si>
    <t>潞西市</t>
  </si>
  <si>
    <t>云南芒市芒市大街103号</t>
  </si>
  <si>
    <t>贵州省</t>
  </si>
  <si>
    <t>遵义市</t>
  </si>
  <si>
    <t>赤水市</t>
  </si>
  <si>
    <t>河滨中路宠屋</t>
  </si>
  <si>
    <t>海南省</t>
  </si>
  <si>
    <t>琼海市</t>
  </si>
  <si>
    <t>博鳌镇</t>
  </si>
  <si>
    <t>博鳌美丽熙海岸营销中心</t>
  </si>
  <si>
    <t>海口市</t>
  </si>
  <si>
    <t>龙华区</t>
  </si>
  <si>
    <t>秀英港爱华小区10栋801</t>
  </si>
  <si>
    <t>台江区</t>
  </si>
  <si>
    <t>五一中路32号元洪大厦1楼兴业银行元洪业务部</t>
  </si>
  <si>
    <t>泉州市</t>
  </si>
  <si>
    <t>鲤城区</t>
  </si>
  <si>
    <t>刺桐新村13栋101室15392229898</t>
  </si>
  <si>
    <t>广州市</t>
  </si>
  <si>
    <t>天河区</t>
  </si>
  <si>
    <t>中山大道西140号华港商务大厦912室</t>
  </si>
  <si>
    <t>金贸街道明珠路9号美银大厦3楼</t>
  </si>
  <si>
    <t>思茅市</t>
  </si>
  <si>
    <t>市辖区</t>
  </si>
  <si>
    <t>西园路西园小区12-2-401</t>
  </si>
  <si>
    <t>白云区</t>
  </si>
  <si>
    <t>白云区彩滨北路星海花园9A2703</t>
  </si>
  <si>
    <t>东莞市</t>
  </si>
  <si>
    <t>凤岗镇</t>
  </si>
  <si>
    <t>大运城邦二期20栋1703</t>
  </si>
  <si>
    <t>1）</t>
  </si>
  <si>
    <t>来佳玲</t>
  </si>
  <si>
    <t>2）</t>
  </si>
  <si>
    <t>孙映雪</t>
  </si>
  <si>
    <t>3）</t>
  </si>
  <si>
    <t>李佳珊</t>
  </si>
  <si>
    <t>郑嘉逸</t>
  </si>
  <si>
    <t>马莉欣</t>
  </si>
  <si>
    <t>白妙芳</t>
  </si>
  <si>
    <t>4）</t>
  </si>
  <si>
    <t>刘经纬</t>
  </si>
  <si>
    <t>5）</t>
  </si>
  <si>
    <t>6）</t>
  </si>
  <si>
    <t>月销售奖励价值100大礼包</t>
  </si>
  <si>
    <t>7）</t>
  </si>
  <si>
    <t>8）</t>
  </si>
  <si>
    <t>9）</t>
  </si>
  <si>
    <t>10）</t>
  </si>
  <si>
    <t>11）</t>
  </si>
  <si>
    <t>12）</t>
  </si>
  <si>
    <t>每日生产任务清单</t>
  </si>
  <si>
    <t>（小袋）</t>
  </si>
  <si>
    <t>（大包）</t>
  </si>
  <si>
    <t>（克）</t>
  </si>
  <si>
    <t>类别</t>
  </si>
  <si>
    <t>初始库存</t>
  </si>
  <si>
    <t>订单需求</t>
  </si>
  <si>
    <t>合小袋</t>
  </si>
  <si>
    <t>小袋订单</t>
  </si>
  <si>
    <t>小袋总数</t>
  </si>
  <si>
    <t>预留库存</t>
  </si>
  <si>
    <t>计划生产</t>
  </si>
  <si>
    <t>合计克重</t>
  </si>
  <si>
    <t>需生产牛肉：</t>
  </si>
  <si>
    <t>需采购牛肉：</t>
  </si>
  <si>
    <t>需生产牛肉丝：</t>
  </si>
  <si>
    <t>需生产脆骨：</t>
  </si>
  <si>
    <t>需出库脆骨：</t>
  </si>
  <si>
    <t>需采购牛肉丝：</t>
  </si>
  <si>
    <t>需生产鸡胗：</t>
  </si>
  <si>
    <t>需出库鸡胗：</t>
  </si>
  <si>
    <t>需生产鸡心：</t>
  </si>
  <si>
    <t>需出库鸡心：</t>
  </si>
  <si>
    <t>需生产鸡爪：</t>
  </si>
  <si>
    <t>需出库鸡爪：</t>
  </si>
  <si>
    <t>需生产猪耳朵：</t>
  </si>
  <si>
    <t>需采购猪耳朵：</t>
  </si>
  <si>
    <t>需生产鸭舌：</t>
  </si>
  <si>
    <t>需出库鸭舌：</t>
  </si>
  <si>
    <t>需生产肉酱：</t>
  </si>
  <si>
    <t>需采购牛肉馅：</t>
  </si>
  <si>
    <t>需采购猪肉馅：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</si>
</sst>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.00&quot;斤&quot;"/>
  </numFmts>
  <fonts count="32">
    <font>
      <sz val="12"/>
      <name val="宋体"/>
      <charset val="134"/>
    </font>
    <font>
      <sz val="14"/>
      <name val="宋体"/>
      <charset val="134"/>
    </font>
    <font>
      <b/>
      <sz val="12"/>
      <name val="微软雅黑"/>
      <charset val="134"/>
    </font>
    <font>
      <b/>
      <sz val="12"/>
      <name val="宋体"/>
      <charset val="134"/>
    </font>
    <font>
      <sz val="22"/>
      <color indexed="8"/>
      <name val="微软雅黑"/>
      <charset val="134"/>
    </font>
    <font>
      <sz val="14"/>
      <color indexed="8"/>
      <name val="微软雅黑"/>
      <charset val="134"/>
    </font>
    <font>
      <b/>
      <sz val="16"/>
      <color indexed="8"/>
      <name val="微软雅黑"/>
      <charset val="134"/>
    </font>
    <font>
      <b/>
      <sz val="14"/>
      <name val="宋体"/>
      <charset val="134"/>
    </font>
    <font>
      <sz val="12"/>
      <color indexed="8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sz val="11"/>
      <color indexed="8"/>
      <name val="微软雅黑"/>
      <charset val="134"/>
    </font>
    <font>
      <sz val="11"/>
      <color indexed="14"/>
      <name val="微软雅黑"/>
      <charset val="134"/>
    </font>
    <font>
      <sz val="11"/>
      <name val="宋体"/>
      <charset val="134"/>
    </font>
    <font>
      <sz val="16"/>
      <color indexed="8"/>
      <name val="微软雅黑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5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12"/>
      </bottom>
      <diagonal/>
    </border>
    <border>
      <left style="medium">
        <color indexed="64"/>
      </left>
      <right style="thin">
        <color indexed="12"/>
      </right>
      <top style="medium">
        <color indexed="64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64"/>
      </top>
      <bottom style="thin">
        <color indexed="12"/>
      </bottom>
      <diagonal/>
    </border>
    <border>
      <left style="thin">
        <color indexed="12"/>
      </left>
      <right style="medium">
        <color indexed="64"/>
      </right>
      <top style="medium">
        <color indexed="64"/>
      </top>
      <bottom style="thin">
        <color indexed="12"/>
      </bottom>
      <diagonal/>
    </border>
    <border>
      <left/>
      <right/>
      <top style="medium">
        <color indexed="64"/>
      </top>
      <bottom style="thin">
        <color indexed="12"/>
      </bottom>
      <diagonal/>
    </border>
    <border>
      <left style="medium">
        <color indexed="64"/>
      </left>
      <right/>
      <top style="thin">
        <color indexed="12"/>
      </top>
      <bottom/>
      <diagonal/>
    </border>
    <border>
      <left style="medium">
        <color indexed="64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medium">
        <color indexed="64"/>
      </right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medium">
        <color indexed="64"/>
      </left>
      <right/>
      <top style="thin">
        <color indexed="12"/>
      </top>
      <bottom style="thin">
        <color indexed="12"/>
      </bottom>
      <diagonal/>
    </border>
    <border>
      <left style="medium">
        <color indexed="6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64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12"/>
      </right>
      <top style="medium">
        <color indexed="64"/>
      </top>
      <bottom/>
      <diagonal/>
    </border>
    <border>
      <left style="thin">
        <color indexed="12"/>
      </left>
      <right style="thin">
        <color indexed="12"/>
      </right>
      <top style="medium">
        <color indexed="64"/>
      </top>
      <bottom/>
      <diagonal/>
    </border>
    <border>
      <left style="thin">
        <color indexed="12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12"/>
      </top>
      <bottom style="medium">
        <color indexed="64"/>
      </bottom>
      <diagonal/>
    </border>
    <border>
      <left style="medium">
        <color indexed="64"/>
      </left>
      <right style="thin">
        <color indexed="12"/>
      </right>
      <top style="thin">
        <color indexed="12"/>
      </top>
      <bottom style="medium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64"/>
      </bottom>
      <diagonal/>
    </border>
    <border>
      <left style="thin">
        <color indexed="12"/>
      </left>
      <right style="medium">
        <color indexed="64"/>
      </right>
      <top style="thin">
        <color indexed="12"/>
      </top>
      <bottom style="medium">
        <color indexed="64"/>
      </bottom>
      <diagonal/>
    </border>
    <border>
      <left/>
      <right/>
      <top style="thin">
        <color indexed="12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indexed="64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indexed="64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medium">
        <color indexed="64"/>
      </right>
      <top/>
      <bottom style="thin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7">
    <xf numFmtId="0" fontId="0" fillId="0" borderId="0">
      <alignment vertical="center"/>
    </xf>
    <xf numFmtId="43" fontId="0" fillId="0" borderId="0" applyFont="0" applyBorder="0" applyAlignment="0" applyProtection="0">
      <alignment vertical="center"/>
    </xf>
    <xf numFmtId="44" fontId="0" fillId="0" borderId="0" applyFont="0" applyBorder="0" applyAlignment="0" applyProtection="0">
      <alignment vertical="center"/>
    </xf>
    <xf numFmtId="41" fontId="0" fillId="0" borderId="0" applyFon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0" fillId="0" borderId="0" applyFont="0" applyBorder="0" applyAlignment="0" applyProtection="0">
      <alignment vertical="center"/>
    </xf>
    <xf numFmtId="42" fontId="0" fillId="0" borderId="0" applyFon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5" borderId="46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4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48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0" applyNumberFormat="0" applyBorder="0" applyAlignment="0" applyProtection="0">
      <alignment vertical="center"/>
    </xf>
    <xf numFmtId="0" fontId="28" fillId="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19" borderId="49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50" applyNumberFormat="0" applyAlignment="0" applyProtection="0">
      <alignment vertical="center"/>
    </xf>
    <xf numFmtId="0" fontId="30" fillId="0" borderId="51" applyNumberFormat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2" fillId="0" borderId="47" applyNumberFormat="0" applyAlignment="0" applyProtection="0">
      <alignment vertical="center"/>
    </xf>
    <xf numFmtId="0" fontId="25" fillId="19" borderId="46" applyNumberFormat="0" applyAlignment="0" applyProtection="0">
      <alignment vertical="center"/>
    </xf>
    <xf numFmtId="0" fontId="17" fillId="6" borderId="44" applyNumberFormat="0" applyAlignment="0" applyProtection="0">
      <alignment vertical="center"/>
    </xf>
    <xf numFmtId="0" fontId="23" fillId="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24" borderId="52" applyNumberFormat="0" applyFont="0" applyAlignment="0" applyProtection="0">
      <alignment vertical="center"/>
    </xf>
  </cellStyleXfs>
  <cellXfs count="138">
    <xf numFmtId="0" fontId="0" fillId="0" borderId="0" xfId="0" applyFill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2" fillId="0" borderId="0" xfId="0" applyFont="1" applyFill="1" applyProtection="1">
      <alignment vertical="center"/>
    </xf>
    <xf numFmtId="0" fontId="0" fillId="0" borderId="0" xfId="0" applyFill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3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14" fontId="5" fillId="2" borderId="2" xfId="0" applyNumberFormat="1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" borderId="6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Fill="1" applyBorder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horizontal="center" vertical="center" wrapText="1"/>
    </xf>
    <xf numFmtId="0" fontId="5" fillId="0" borderId="15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0" fontId="5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 wrapText="1"/>
    </xf>
    <xf numFmtId="0" fontId="5" fillId="2" borderId="14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8" xfId="0" applyFont="1" applyFill="1" applyBorder="1" applyAlignment="1" applyProtection="1">
      <alignment horizontal="center" vertical="center" wrapText="1"/>
    </xf>
    <xf numFmtId="0" fontId="5" fillId="2" borderId="19" xfId="0" applyFont="1" applyFill="1" applyBorder="1" applyAlignment="1" applyProtection="1">
      <alignment horizontal="center" vertical="center" wrapText="1"/>
    </xf>
    <xf numFmtId="0" fontId="5" fillId="2" borderId="20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5" fillId="0" borderId="21" xfId="0" applyFont="1" applyFill="1" applyBorder="1" applyAlignment="1" applyProtection="1">
      <alignment horizontal="center" vertical="center" wrapText="1"/>
    </xf>
    <xf numFmtId="0" fontId="5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3" xfId="0" applyFont="1" applyFill="1" applyBorder="1" applyAlignment="1" applyProtection="1">
      <alignment horizontal="center" vertical="center" wrapText="1"/>
    </xf>
    <xf numFmtId="0" fontId="5" fillId="0" borderId="24" xfId="0" applyFont="1" applyFill="1" applyBorder="1" applyAlignment="1" applyProtection="1">
      <alignment horizontal="center" vertical="center" wrapText="1"/>
    </xf>
    <xf numFmtId="0" fontId="5" fillId="0" borderId="25" xfId="0" applyFont="1" applyFill="1" applyBorder="1" applyAlignment="1" applyProtection="1">
      <alignment horizontal="center" vertical="center" wrapText="1"/>
    </xf>
    <xf numFmtId="0" fontId="6" fillId="3" borderId="26" xfId="0" applyFont="1" applyFill="1" applyBorder="1" applyAlignment="1" applyProtection="1">
      <alignment horizontal="center" vertical="center" wrapText="1"/>
    </xf>
    <xf numFmtId="176" fontId="6" fillId="3" borderId="26" xfId="0" applyNumberFormat="1" applyFont="1" applyFill="1" applyBorder="1" applyAlignment="1" applyProtection="1">
      <alignment horizontal="center" vertical="center" wrapText="1"/>
    </xf>
    <xf numFmtId="0" fontId="6" fillId="3" borderId="26" xfId="0" applyFont="1" applyFill="1" applyBorder="1" applyAlignment="1" applyProtection="1">
      <alignment horizontal="center" vertical="center"/>
    </xf>
    <xf numFmtId="176" fontId="6" fillId="3" borderId="26" xfId="0" applyNumberFormat="1" applyFont="1" applyFill="1" applyBorder="1" applyAlignment="1" applyProtection="1">
      <alignment horizontal="center" vertical="center"/>
    </xf>
    <xf numFmtId="0" fontId="6" fillId="0" borderId="27" xfId="0" applyFont="1" applyFill="1" applyBorder="1" applyAlignment="1" applyProtection="1">
      <alignment horizontal="center" vertical="center" wrapText="1"/>
    </xf>
    <xf numFmtId="176" fontId="6" fillId="0" borderId="27" xfId="0" applyNumberFormat="1" applyFont="1" applyFill="1" applyBorder="1" applyAlignment="1" applyProtection="1">
      <alignment horizontal="center" vertical="center" wrapText="1"/>
    </xf>
    <xf numFmtId="0" fontId="6" fillId="0" borderId="27" xfId="0" applyFont="1" applyFill="1" applyBorder="1" applyAlignment="1" applyProtection="1">
      <alignment horizontal="center" vertical="center"/>
    </xf>
    <xf numFmtId="176" fontId="6" fillId="0" borderId="27" xfId="0" applyNumberFormat="1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 wrapText="1"/>
    </xf>
    <xf numFmtId="176" fontId="6" fillId="3" borderId="27" xfId="0" applyNumberFormat="1" applyFont="1" applyFill="1" applyBorder="1" applyAlignment="1" applyProtection="1">
      <alignment horizontal="center" vertical="center" wrapText="1"/>
    </xf>
    <xf numFmtId="0" fontId="6" fillId="3" borderId="27" xfId="0" applyFont="1" applyFill="1" applyBorder="1" applyAlignment="1" applyProtection="1">
      <alignment horizontal="center" vertical="center"/>
    </xf>
    <xf numFmtId="176" fontId="6" fillId="3" borderId="27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  <xf numFmtId="0" fontId="0" fillId="0" borderId="0" xfId="0" applyFont="1" applyFill="1">
      <alignment vertical="center"/>
    </xf>
    <xf numFmtId="0" fontId="8" fillId="0" borderId="16" xfId="0" applyFont="1" applyFill="1" applyBorder="1" applyProtection="1">
      <alignment vertical="center"/>
    </xf>
    <xf numFmtId="0" fontId="8" fillId="0" borderId="20" xfId="0" applyFont="1" applyFill="1" applyBorder="1" applyProtection="1">
      <alignment vertical="center"/>
    </xf>
    <xf numFmtId="0" fontId="9" fillId="0" borderId="28" xfId="0" applyFont="1" applyFill="1" applyBorder="1">
      <alignment vertical="center"/>
    </xf>
    <xf numFmtId="0" fontId="10" fillId="0" borderId="28" xfId="0" applyNumberFormat="1" applyFont="1" applyFill="1" applyBorder="1" applyAlignment="1" applyProtection="1">
      <alignment horizontal="left" vertical="center"/>
      <protection locked="0"/>
    </xf>
    <xf numFmtId="0" fontId="8" fillId="0" borderId="3" xfId="0" applyFont="1" applyFill="1" applyBorder="1" applyProtection="1">
      <alignment vertical="center"/>
    </xf>
    <xf numFmtId="0" fontId="8" fillId="0" borderId="5" xfId="0" applyFont="1" applyFill="1" applyBorder="1" applyProtection="1">
      <alignment vertical="center"/>
    </xf>
    <xf numFmtId="0" fontId="8" fillId="0" borderId="29" xfId="0" applyFont="1" applyFill="1" applyBorder="1" applyProtection="1">
      <alignment vertical="center"/>
      <protection locked="0"/>
    </xf>
    <xf numFmtId="0" fontId="8" fillId="2" borderId="12" xfId="0" applyFont="1" applyFill="1" applyBorder="1" applyProtection="1">
      <alignment vertical="center"/>
    </xf>
    <xf numFmtId="0" fontId="8" fillId="2" borderId="14" xfId="0" applyFont="1" applyFill="1" applyBorder="1" applyProtection="1">
      <alignment vertical="center"/>
    </xf>
    <xf numFmtId="0" fontId="8" fillId="2" borderId="13" xfId="0" applyFont="1" applyFill="1" applyBorder="1" applyProtection="1">
      <alignment vertical="center"/>
      <protection locked="0"/>
    </xf>
    <xf numFmtId="0" fontId="8" fillId="0" borderId="12" xfId="0" applyFont="1" applyFill="1" applyBorder="1" applyProtection="1">
      <alignment vertical="center"/>
    </xf>
    <xf numFmtId="0" fontId="8" fillId="0" borderId="14" xfId="0" applyFont="1" applyFill="1" applyBorder="1" applyProtection="1">
      <alignment vertical="center"/>
    </xf>
    <xf numFmtId="0" fontId="8" fillId="0" borderId="13" xfId="0" applyFont="1" applyFill="1" applyBorder="1" applyProtection="1">
      <alignment vertical="center"/>
      <protection locked="0"/>
    </xf>
    <xf numFmtId="0" fontId="8" fillId="2" borderId="8" xfId="0" applyFont="1" applyFill="1" applyBorder="1" applyProtection="1">
      <alignment vertical="center"/>
    </xf>
    <xf numFmtId="0" fontId="8" fillId="2" borderId="9" xfId="0" applyFont="1" applyFill="1" applyBorder="1" applyProtection="1">
      <alignment vertical="center"/>
    </xf>
    <xf numFmtId="0" fontId="8" fillId="2" borderId="1" xfId="0" applyFont="1" applyFill="1" applyBorder="1" applyProtection="1">
      <alignment vertical="center"/>
      <protection locked="0"/>
    </xf>
    <xf numFmtId="0" fontId="8" fillId="0" borderId="17" xfId="0" applyFont="1" applyFill="1" applyBorder="1" applyProtection="1">
      <alignment vertical="center"/>
    </xf>
    <xf numFmtId="0" fontId="8" fillId="0" borderId="19" xfId="0" applyFont="1" applyFill="1" applyBorder="1" applyProtection="1">
      <alignment vertical="center"/>
    </xf>
    <xf numFmtId="0" fontId="8" fillId="0" borderId="18" xfId="0" applyFont="1" applyFill="1" applyBorder="1" applyProtection="1">
      <alignment vertical="center"/>
      <protection locked="0"/>
    </xf>
    <xf numFmtId="0" fontId="8" fillId="2" borderId="3" xfId="0" applyFont="1" applyFill="1" applyBorder="1" applyProtection="1">
      <alignment vertical="center"/>
    </xf>
    <xf numFmtId="0" fontId="8" fillId="2" borderId="5" xfId="0" applyFont="1" applyFill="1" applyBorder="1" applyProtection="1">
      <alignment vertical="center"/>
    </xf>
    <xf numFmtId="0" fontId="8" fillId="2" borderId="4" xfId="0" applyFont="1" applyFill="1" applyBorder="1" applyProtection="1">
      <alignment vertical="center"/>
      <protection locked="0"/>
    </xf>
    <xf numFmtId="0" fontId="8" fillId="0" borderId="4" xfId="0" applyFont="1" applyFill="1" applyBorder="1" applyProtection="1">
      <alignment vertical="center"/>
      <protection locked="0"/>
    </xf>
    <xf numFmtId="0" fontId="8" fillId="2" borderId="22" xfId="0" applyFont="1" applyFill="1" applyBorder="1" applyProtection="1">
      <alignment vertical="center"/>
    </xf>
    <xf numFmtId="0" fontId="8" fillId="2" borderId="24" xfId="0" applyFont="1" applyFill="1" applyBorder="1" applyProtection="1">
      <alignment vertical="center"/>
    </xf>
    <xf numFmtId="0" fontId="8" fillId="2" borderId="23" xfId="0" applyFont="1" applyFill="1" applyBorder="1" applyProtection="1">
      <alignment vertical="center"/>
      <protection locked="0"/>
    </xf>
    <xf numFmtId="0" fontId="8" fillId="0" borderId="30" xfId="0" applyFont="1" applyFill="1" applyBorder="1" applyProtection="1">
      <alignment vertical="center"/>
    </xf>
    <xf numFmtId="0" fontId="8" fillId="0" borderId="31" xfId="0" applyFont="1" applyFill="1" applyBorder="1" applyProtection="1">
      <alignment vertical="center"/>
    </xf>
    <xf numFmtId="0" fontId="8" fillId="0" borderId="0" xfId="0" applyFont="1" applyFill="1" applyBorder="1" applyProtection="1">
      <alignment vertical="center"/>
    </xf>
    <xf numFmtId="0" fontId="11" fillId="0" borderId="0" xfId="0" applyFont="1" applyFill="1" applyBorder="1" applyProtection="1">
      <alignment vertical="center"/>
    </xf>
    <xf numFmtId="0" fontId="0" fillId="0" borderId="0" xfId="0" applyFont="1" applyFill="1" applyProtection="1">
      <alignment vertical="center"/>
      <protection locked="0"/>
    </xf>
    <xf numFmtId="0" fontId="10" fillId="0" borderId="0" xfId="0" applyNumberFormat="1" applyFont="1" applyFill="1" applyAlignment="1" applyProtection="1">
      <alignment horizontal="left" vertical="center"/>
      <protection locked="0"/>
    </xf>
    <xf numFmtId="0" fontId="8" fillId="0" borderId="32" xfId="0" applyFont="1" applyFill="1" applyBorder="1" applyProtection="1">
      <alignment vertical="center"/>
      <protection locked="0"/>
    </xf>
    <xf numFmtId="0" fontId="8" fillId="0" borderId="33" xfId="0" applyFont="1" applyFill="1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 applyAlignment="1" applyProtection="1">
      <alignment horizontal="right" vertical="center"/>
      <protection locked="0"/>
    </xf>
    <xf numFmtId="0" fontId="9" fillId="0" borderId="0" xfId="0" applyNumberFormat="1" applyFont="1" applyFill="1" applyAlignment="1" applyProtection="1">
      <alignment horizontal="left" vertical="center"/>
      <protection locked="0"/>
    </xf>
    <xf numFmtId="0" fontId="9" fillId="0" borderId="0" xfId="0" applyNumberFormat="1" applyFont="1" applyFill="1" applyProtection="1">
      <alignment vertical="center"/>
      <protection locked="0"/>
    </xf>
    <xf numFmtId="0" fontId="9" fillId="0" borderId="34" xfId="0" applyFont="1" applyFill="1" applyBorder="1" applyProtection="1">
      <alignment vertical="center"/>
      <protection locked="0"/>
    </xf>
    <xf numFmtId="0" fontId="9" fillId="0" borderId="35" xfId="0" applyNumberFormat="1" applyFont="1" applyFill="1" applyBorder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12" fillId="0" borderId="0" xfId="0" applyNumberFormat="1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0" fontId="9" fillId="0" borderId="34" xfId="0" applyNumberFormat="1" applyFont="1" applyFill="1" applyBorder="1" applyProtection="1">
      <alignment vertical="center"/>
      <protection locked="0"/>
    </xf>
    <xf numFmtId="0" fontId="13" fillId="0" borderId="0" xfId="0" applyFont="1" applyFill="1" applyProtection="1">
      <alignment vertical="center"/>
    </xf>
    <xf numFmtId="0" fontId="13" fillId="0" borderId="0" xfId="0" applyFont="1" applyFill="1" applyAlignment="1" applyProtection="1">
      <alignment horizontal="left" vertical="center"/>
    </xf>
    <xf numFmtId="0" fontId="11" fillId="0" borderId="10" xfId="0" applyFont="1" applyFill="1" applyBorder="1" applyProtection="1">
      <alignment vertical="center"/>
    </xf>
    <xf numFmtId="0" fontId="11" fillId="2" borderId="16" xfId="0" applyFont="1" applyFill="1" applyBorder="1" applyProtection="1">
      <alignment vertical="center"/>
    </xf>
    <xf numFmtId="0" fontId="11" fillId="2" borderId="16" xfId="0" applyFont="1" applyFill="1" applyBorder="1" applyAlignment="1" applyProtection="1">
      <alignment horizontal="right" vertical="center"/>
      <protection locked="0"/>
    </xf>
    <xf numFmtId="0" fontId="11" fillId="2" borderId="36" xfId="0" applyNumberFormat="1" applyFont="1" applyFill="1" applyBorder="1" applyAlignment="1" applyProtection="1">
      <alignment horizontal="right" vertical="center"/>
      <protection locked="0"/>
    </xf>
    <xf numFmtId="0" fontId="11" fillId="0" borderId="37" xfId="0" applyFont="1" applyFill="1" applyBorder="1" applyProtection="1">
      <alignment vertical="center"/>
    </xf>
    <xf numFmtId="0" fontId="11" fillId="0" borderId="37" xfId="0" applyFont="1" applyFill="1" applyBorder="1" applyAlignment="1" applyProtection="1">
      <alignment horizontal="right" vertical="center"/>
      <protection locked="0"/>
    </xf>
    <xf numFmtId="0" fontId="11" fillId="0" borderId="38" xfId="0" applyNumberFormat="1" applyFont="1" applyFill="1" applyBorder="1" applyAlignment="1" applyProtection="1">
      <alignment horizontal="right" vertical="center"/>
      <protection locked="0"/>
    </xf>
    <xf numFmtId="0" fontId="11" fillId="2" borderId="37" xfId="0" applyFont="1" applyFill="1" applyBorder="1" applyProtection="1">
      <alignment vertical="center"/>
    </xf>
    <xf numFmtId="0" fontId="11" fillId="2" borderId="37" xfId="0" applyFont="1" applyFill="1" applyBorder="1" applyAlignment="1" applyProtection="1">
      <alignment horizontal="right" vertical="center"/>
      <protection locked="0"/>
    </xf>
    <xf numFmtId="0" fontId="11" fillId="2" borderId="38" xfId="0" applyNumberFormat="1" applyFont="1" applyFill="1" applyBorder="1" applyAlignment="1" applyProtection="1">
      <alignment horizontal="right" vertical="center"/>
      <protection locked="0"/>
    </xf>
    <xf numFmtId="0" fontId="11" fillId="0" borderId="39" xfId="0" applyFont="1" applyFill="1" applyBorder="1" applyProtection="1">
      <alignment vertical="center"/>
    </xf>
    <xf numFmtId="0" fontId="11" fillId="0" borderId="16" xfId="0" applyFont="1" applyFill="1" applyBorder="1" applyProtection="1">
      <alignment vertical="center"/>
    </xf>
    <xf numFmtId="0" fontId="11" fillId="0" borderId="16" xfId="0" applyFont="1" applyFill="1" applyBorder="1" applyAlignment="1" applyProtection="1">
      <alignment horizontal="right" vertical="center"/>
      <protection locked="0"/>
    </xf>
    <xf numFmtId="0" fontId="11" fillId="0" borderId="36" xfId="0" applyNumberFormat="1" applyFont="1" applyFill="1" applyBorder="1" applyAlignment="1" applyProtection="1">
      <alignment horizontal="right" vertical="center"/>
      <protection locked="0"/>
    </xf>
    <xf numFmtId="0" fontId="11" fillId="0" borderId="39" xfId="0" applyFont="1" applyFill="1" applyBorder="1" applyAlignment="1" applyProtection="1">
      <alignment horizontal="right" vertical="center"/>
      <protection locked="0"/>
    </xf>
    <xf numFmtId="0" fontId="11" fillId="0" borderId="40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 applyProtection="1">
      <alignment horizontal="center" vertical="center"/>
    </xf>
    <xf numFmtId="0" fontId="13" fillId="0" borderId="0" xfId="0" applyFont="1" applyFill="1" applyProtection="1">
      <alignment vertical="center"/>
      <protection locked="0"/>
    </xf>
    <xf numFmtId="0" fontId="11" fillId="0" borderId="10" xfId="0" applyFont="1" applyFill="1" applyBorder="1" applyAlignment="1" applyProtection="1">
      <alignment horizontal="center" vertical="center"/>
    </xf>
    <xf numFmtId="0" fontId="11" fillId="2" borderId="41" xfId="0" applyFont="1" applyFill="1" applyBorder="1" applyProtection="1">
      <alignment vertical="center"/>
    </xf>
    <xf numFmtId="0" fontId="11" fillId="0" borderId="42" xfId="0" applyFont="1" applyFill="1" applyBorder="1" applyAlignment="1" applyProtection="1">
      <alignment horizontal="right" vertical="center"/>
      <protection locked="0"/>
    </xf>
    <xf numFmtId="0" fontId="11" fillId="2" borderId="42" xfId="0" applyFont="1" applyFill="1" applyBorder="1" applyAlignment="1" applyProtection="1">
      <alignment horizontal="right" vertical="center"/>
      <protection locked="0"/>
    </xf>
    <xf numFmtId="0" fontId="11" fillId="2" borderId="41" xfId="0" applyFont="1" applyFill="1" applyBorder="1" applyAlignment="1" applyProtection="1">
      <alignment horizontal="right" vertical="center"/>
      <protection locked="0"/>
    </xf>
    <xf numFmtId="0" fontId="11" fillId="0" borderId="41" xfId="0" applyFont="1" applyFill="1" applyBorder="1" applyProtection="1">
      <alignment vertical="center"/>
    </xf>
    <xf numFmtId="0" fontId="11" fillId="0" borderId="42" xfId="0" applyFont="1" applyFill="1" applyBorder="1" applyProtection="1">
      <alignment vertical="center"/>
    </xf>
    <xf numFmtId="0" fontId="11" fillId="0" borderId="43" xfId="0" applyFont="1" applyFill="1" applyBorder="1" applyProtection="1">
      <alignment vertical="center"/>
    </xf>
    <xf numFmtId="0" fontId="9" fillId="0" borderId="34" xfId="0" applyFont="1" applyFill="1" applyBorder="1">
      <alignment vertical="center"/>
    </xf>
  </cellXfs>
  <cellStyles count="47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20% - 强调文字颜色 2" xfId="8"/>
    <cellStyle name="20% - 强调文字颜色 1" xfId="9"/>
    <cellStyle name="20% - 强调文字颜色 3" xfId="10"/>
    <cellStyle name="输入" xfId="11"/>
    <cellStyle name="20% - 强调文字颜色 4" xfId="12"/>
    <cellStyle name="20% - 强调文字颜色 5" xfId="13"/>
    <cellStyle name="强调文字颜色 1" xfId="14"/>
    <cellStyle name="20% - 强调文字颜色 6" xfId="15"/>
    <cellStyle name="链接单元格" xfId="16"/>
    <cellStyle name="强调文字颜色 2" xfId="17"/>
    <cellStyle name="40% - 强调文字颜色 1" xfId="18"/>
    <cellStyle name="40% - 强调文字颜色 2" xfId="19"/>
    <cellStyle name="40% - 强调文字颜色 3" xfId="20"/>
    <cellStyle name="差" xfId="21"/>
    <cellStyle name="40% - 强调文字颜色 4" xfId="22"/>
    <cellStyle name="40% - 强调文字颜色 5" xfId="23"/>
    <cellStyle name="40% - 强调文字颜色 6" xfId="24"/>
    <cellStyle name="60% - 强调文字颜色 1" xfId="25"/>
    <cellStyle name="标题 3" xfId="26"/>
    <cellStyle name="60% - 强调文字颜色 2" xfId="27"/>
    <cellStyle name="标题 4" xfId="28"/>
    <cellStyle name="警告文本" xfId="29"/>
    <cellStyle name="60% - 强调文字颜色 3" xfId="30"/>
    <cellStyle name="60% - 强调文字颜色 4" xfId="31"/>
    <cellStyle name="输出" xfId="32"/>
    <cellStyle name="60% - 强调文字颜色 5" xfId="33"/>
    <cellStyle name="60% - 强调文字颜色 6" xfId="34"/>
    <cellStyle name="标题 1" xfId="35"/>
    <cellStyle name="标题 2" xfId="36"/>
    <cellStyle name="好" xfId="37"/>
    <cellStyle name="汇总" xfId="38"/>
    <cellStyle name="计算" xfId="39"/>
    <cellStyle name="检查单元格" xfId="40"/>
    <cellStyle name="解释性文本" xfId="41"/>
    <cellStyle name="强调文字颜色 3" xfId="42"/>
    <cellStyle name="强调文字颜色 5" xfId="43"/>
    <cellStyle name="强调文字颜色 6" xfId="44"/>
    <cellStyle name="适中" xfId="45"/>
    <cellStyle name="注释" xfId="4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D7E3BC"/>
      <rgbColor rgb="00FFFFFF"/>
      <rgbColor rgb="004BACC6"/>
      <rgbColor rgb="00B7DDE8"/>
      <rgbColor rgb="00C0504D"/>
      <rgbColor rgb="00F2DCDB"/>
      <rgbColor rgb="00D0E3EA"/>
      <rgbColor rgb="00E9F1F5"/>
      <rgbColor rgb="004F81BD"/>
      <rgbColor rgb="0095B3D7"/>
      <rgbColor rgb="00DBEEF3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9"/>
  <sheetViews>
    <sheetView tabSelected="1" workbookViewId="0">
      <selection activeCell="N16" sqref="N16"/>
    </sheetView>
  </sheetViews>
  <sheetFormatPr defaultColWidth="9" defaultRowHeight="16.5" outlineLevelCol="4"/>
  <cols>
    <col min="1" max="1" width="9" style="98"/>
    <col min="2" max="2" width="14.125" style="137" customWidth="1"/>
    <col min="3" max="4" width="9" style="137"/>
    <col min="5" max="5" width="24" style="98" customWidth="1"/>
  </cols>
  <sheetData>
    <row r="1" spans="1:5">
      <c r="A1" s="98" t="s">
        <v>0</v>
      </c>
      <c r="B1" s="137" t="s">
        <v>1</v>
      </c>
      <c r="C1" s="137" t="s">
        <v>2</v>
      </c>
      <c r="D1" s="137">
        <v>3</v>
      </c>
      <c r="E1" s="98" t="s">
        <v>3</v>
      </c>
    </row>
    <row r="2" spans="2:4">
      <c r="B2" s="137" t="s">
        <v>4</v>
      </c>
      <c r="C2" s="137" t="s">
        <v>2</v>
      </c>
      <c r="D2" s="137">
        <v>2</v>
      </c>
    </row>
    <row r="3" spans="2:4">
      <c r="B3" s="137" t="s">
        <v>5</v>
      </c>
      <c r="C3" s="137" t="s">
        <v>6</v>
      </c>
      <c r="D3" s="137">
        <v>2</v>
      </c>
    </row>
    <row r="4" spans="2:4">
      <c r="B4" s="137" t="s">
        <v>7</v>
      </c>
      <c r="C4" s="137" t="s">
        <v>8</v>
      </c>
      <c r="D4" s="137">
        <v>1</v>
      </c>
    </row>
    <row r="5" spans="2:4">
      <c r="B5" s="137" t="s">
        <v>9</v>
      </c>
      <c r="C5" s="137" t="s">
        <v>6</v>
      </c>
      <c r="D5" s="137">
        <v>3</v>
      </c>
    </row>
    <row r="6" spans="2:4">
      <c r="B6" s="137" t="s">
        <v>10</v>
      </c>
      <c r="C6" s="137" t="s">
        <v>6</v>
      </c>
      <c r="D6" s="137">
        <v>1</v>
      </c>
    </row>
    <row r="7" spans="2:4">
      <c r="B7" s="137" t="s">
        <v>4</v>
      </c>
      <c r="C7" s="137" t="s">
        <v>6</v>
      </c>
      <c r="D7" s="137">
        <v>2</v>
      </c>
    </row>
    <row r="8" spans="2:4">
      <c r="B8" s="137" t="s">
        <v>7</v>
      </c>
      <c r="C8" s="137" t="s">
        <v>6</v>
      </c>
      <c r="D8" s="137">
        <v>1</v>
      </c>
    </row>
    <row r="10" spans="1:4">
      <c r="A10" s="98" t="s">
        <v>11</v>
      </c>
      <c r="B10" s="137" t="s">
        <v>4</v>
      </c>
      <c r="C10" s="137" t="s">
        <v>12</v>
      </c>
      <c r="D10" s="137">
        <v>1</v>
      </c>
    </row>
    <row r="11" spans="2:4">
      <c r="B11" s="137" t="s">
        <v>1</v>
      </c>
      <c r="C11" s="137" t="s">
        <v>6</v>
      </c>
      <c r="D11" s="137">
        <v>1</v>
      </c>
    </row>
    <row r="12" spans="2:4">
      <c r="B12" s="137" t="s">
        <v>9</v>
      </c>
      <c r="C12" s="137" t="s">
        <v>2</v>
      </c>
      <c r="D12" s="137">
        <v>1</v>
      </c>
    </row>
    <row r="13" spans="2:4">
      <c r="B13" s="137" t="s">
        <v>1</v>
      </c>
      <c r="C13" s="137" t="s">
        <v>2</v>
      </c>
      <c r="D13" s="137">
        <v>1</v>
      </c>
    </row>
    <row r="15" spans="1:4">
      <c r="A15" s="98" t="s">
        <v>13</v>
      </c>
      <c r="B15" s="137" t="s">
        <v>1</v>
      </c>
      <c r="C15" s="137" t="s">
        <v>6</v>
      </c>
      <c r="D15" s="137">
        <v>2</v>
      </c>
    </row>
    <row r="16" spans="2:5">
      <c r="B16" s="137" t="s">
        <v>4</v>
      </c>
      <c r="C16" s="137" t="s">
        <v>2</v>
      </c>
      <c r="D16" s="137">
        <v>1</v>
      </c>
      <c r="E16" s="98" t="s">
        <v>14</v>
      </c>
    </row>
    <row r="17" spans="2:4">
      <c r="B17" s="137" t="s">
        <v>1</v>
      </c>
      <c r="C17" s="137" t="s">
        <v>2</v>
      </c>
      <c r="D17" s="137">
        <v>2</v>
      </c>
    </row>
    <row r="18" spans="2:4">
      <c r="B18" s="137" t="s">
        <v>1</v>
      </c>
      <c r="C18" s="137" t="s">
        <v>8</v>
      </c>
      <c r="D18" s="137">
        <v>1</v>
      </c>
    </row>
    <row r="19" spans="2:4">
      <c r="B19" s="137" t="s">
        <v>15</v>
      </c>
      <c r="C19" s="137" t="s">
        <v>8</v>
      </c>
      <c r="D19" s="137">
        <v>1</v>
      </c>
    </row>
    <row r="20" spans="2:4">
      <c r="B20" s="137" t="s">
        <v>7</v>
      </c>
      <c r="C20" s="137" t="s">
        <v>8</v>
      </c>
      <c r="D20" s="137">
        <v>2</v>
      </c>
    </row>
    <row r="22" spans="1:4">
      <c r="A22" s="98" t="s">
        <v>16</v>
      </c>
      <c r="B22" s="137" t="s">
        <v>9</v>
      </c>
      <c r="C22" s="137" t="s">
        <v>6</v>
      </c>
      <c r="D22" s="137">
        <v>2</v>
      </c>
    </row>
    <row r="23" spans="2:4">
      <c r="B23" s="137" t="s">
        <v>5</v>
      </c>
      <c r="C23" s="137" t="s">
        <v>6</v>
      </c>
      <c r="D23" s="137">
        <v>2</v>
      </c>
    </row>
    <row r="24" spans="2:4">
      <c r="B24" s="137" t="s">
        <v>1</v>
      </c>
      <c r="C24" s="137" t="s">
        <v>6</v>
      </c>
      <c r="D24" s="137">
        <v>1</v>
      </c>
    </row>
    <row r="25" spans="2:4">
      <c r="B25" s="137" t="s">
        <v>15</v>
      </c>
      <c r="C25" s="137" t="s">
        <v>8</v>
      </c>
      <c r="D25" s="137">
        <v>1</v>
      </c>
    </row>
    <row r="26" spans="2:4">
      <c r="B26" s="137" t="s">
        <v>1</v>
      </c>
      <c r="C26" s="137" t="s">
        <v>2</v>
      </c>
      <c r="D26" s="137">
        <v>1</v>
      </c>
    </row>
    <row r="28" spans="1:4">
      <c r="A28" s="98" t="s">
        <v>17</v>
      </c>
      <c r="B28" s="137" t="s">
        <v>1</v>
      </c>
      <c r="C28" s="137" t="s">
        <v>8</v>
      </c>
      <c r="D28" s="137">
        <v>1</v>
      </c>
    </row>
    <row r="29" spans="2:4">
      <c r="B29" s="137" t="s">
        <v>9</v>
      </c>
      <c r="C29" s="137" t="s">
        <v>2</v>
      </c>
      <c r="D29" s="137">
        <v>2</v>
      </c>
    </row>
    <row r="30" spans="2:4">
      <c r="B30" s="137" t="s">
        <v>1</v>
      </c>
      <c r="C30" s="137" t="s">
        <v>2</v>
      </c>
      <c r="D30" s="137">
        <v>2</v>
      </c>
    </row>
    <row r="32" spans="1:4">
      <c r="A32" s="98" t="s">
        <v>18</v>
      </c>
      <c r="B32" s="137" t="s">
        <v>10</v>
      </c>
      <c r="C32" s="137" t="s">
        <v>6</v>
      </c>
      <c r="D32" s="137">
        <v>1</v>
      </c>
    </row>
    <row r="33" spans="2:4">
      <c r="B33" s="137" t="s">
        <v>9</v>
      </c>
      <c r="C33" s="137" t="s">
        <v>6</v>
      </c>
      <c r="D33" s="137">
        <v>1</v>
      </c>
    </row>
    <row r="35" spans="1:4">
      <c r="A35" s="98" t="s">
        <v>19</v>
      </c>
      <c r="B35" s="137" t="s">
        <v>20</v>
      </c>
      <c r="C35" s="137" t="s">
        <v>21</v>
      </c>
      <c r="D35" s="137">
        <v>2</v>
      </c>
    </row>
    <row r="36" spans="2:4">
      <c r="B36" s="137" t="s">
        <v>5</v>
      </c>
      <c r="C36" s="137" t="s">
        <v>22</v>
      </c>
      <c r="D36" s="137">
        <v>1</v>
      </c>
    </row>
    <row r="37" spans="2:4">
      <c r="B37" s="137" t="s">
        <v>1</v>
      </c>
      <c r="C37" s="137" t="s">
        <v>2</v>
      </c>
      <c r="D37" s="137">
        <v>1</v>
      </c>
    </row>
    <row r="38" spans="2:4">
      <c r="B38" s="137" t="s">
        <v>15</v>
      </c>
      <c r="C38" s="137" t="s">
        <v>8</v>
      </c>
      <c r="D38" s="137">
        <v>1</v>
      </c>
    </row>
    <row r="39" spans="2:4">
      <c r="B39" s="137" t="s">
        <v>7</v>
      </c>
      <c r="C39" s="137" t="s">
        <v>6</v>
      </c>
      <c r="D39" s="137">
        <v>1</v>
      </c>
    </row>
    <row r="41" spans="1:4">
      <c r="A41" s="98" t="s">
        <v>23</v>
      </c>
      <c r="B41" s="137" t="s">
        <v>9</v>
      </c>
      <c r="C41" s="137" t="s">
        <v>6</v>
      </c>
      <c r="D41" s="137">
        <v>1</v>
      </c>
    </row>
    <row r="42" spans="2:4">
      <c r="B42" s="137" t="s">
        <v>7</v>
      </c>
      <c r="C42" s="137" t="s">
        <v>6</v>
      </c>
      <c r="D42" s="137">
        <v>1</v>
      </c>
    </row>
    <row r="43" spans="2:4">
      <c r="B43" s="137" t="s">
        <v>5</v>
      </c>
      <c r="C43" s="137" t="s">
        <v>6</v>
      </c>
      <c r="D43" s="137">
        <v>1</v>
      </c>
    </row>
    <row r="44" spans="2:4">
      <c r="B44" s="137" t="s">
        <v>10</v>
      </c>
      <c r="C44" s="137" t="s">
        <v>6</v>
      </c>
      <c r="D44" s="137">
        <v>1</v>
      </c>
    </row>
    <row r="46" spans="1:4">
      <c r="A46" s="98" t="s">
        <v>24</v>
      </c>
      <c r="B46" s="137" t="s">
        <v>9</v>
      </c>
      <c r="C46" s="137" t="s">
        <v>6</v>
      </c>
      <c r="D46" s="137">
        <v>1</v>
      </c>
    </row>
    <row r="47" spans="2:4">
      <c r="B47" s="137" t="s">
        <v>20</v>
      </c>
      <c r="C47" s="137" t="s">
        <v>21</v>
      </c>
      <c r="D47" s="137">
        <v>1</v>
      </c>
    </row>
    <row r="48" spans="2:4">
      <c r="B48" s="137" t="s">
        <v>7</v>
      </c>
      <c r="C48" s="137" t="s">
        <v>6</v>
      </c>
      <c r="D48" s="137">
        <v>1</v>
      </c>
    </row>
    <row r="50" spans="1:4">
      <c r="A50" s="98" t="s">
        <v>25</v>
      </c>
      <c r="B50" s="137" t="s">
        <v>4</v>
      </c>
      <c r="C50" s="137" t="s">
        <v>6</v>
      </c>
      <c r="D50" s="137">
        <v>1</v>
      </c>
    </row>
    <row r="51" spans="2:4">
      <c r="B51" s="137" t="s">
        <v>20</v>
      </c>
      <c r="C51" s="137" t="s">
        <v>21</v>
      </c>
      <c r="D51" s="137">
        <v>1</v>
      </c>
    </row>
    <row r="52" spans="2:4">
      <c r="B52" s="137" t="s">
        <v>5</v>
      </c>
      <c r="C52" s="137" t="s">
        <v>6</v>
      </c>
      <c r="D52" s="137">
        <v>1</v>
      </c>
    </row>
    <row r="54" spans="1:4">
      <c r="A54" s="98" t="s">
        <v>26</v>
      </c>
      <c r="B54" s="137" t="s">
        <v>4</v>
      </c>
      <c r="C54" s="137" t="s">
        <v>6</v>
      </c>
      <c r="D54" s="137">
        <v>1</v>
      </c>
    </row>
    <row r="55" spans="2:4">
      <c r="B55" s="137" t="s">
        <v>5</v>
      </c>
      <c r="C55" s="137" t="s">
        <v>6</v>
      </c>
      <c r="D55" s="137">
        <v>1</v>
      </c>
    </row>
    <row r="56" spans="2:4">
      <c r="B56" s="137" t="s">
        <v>20</v>
      </c>
      <c r="C56" s="137" t="s">
        <v>21</v>
      </c>
      <c r="D56" s="137">
        <v>1</v>
      </c>
    </row>
    <row r="58" spans="1:4">
      <c r="A58" s="98" t="s">
        <v>27</v>
      </c>
      <c r="B58" s="137" t="s">
        <v>9</v>
      </c>
      <c r="C58" s="137" t="s">
        <v>6</v>
      </c>
      <c r="D58" s="137">
        <v>1</v>
      </c>
    </row>
    <row r="59" spans="2:4">
      <c r="B59" s="137" t="s">
        <v>7</v>
      </c>
      <c r="C59" s="137" t="s">
        <v>6</v>
      </c>
      <c r="D59" s="137">
        <v>1</v>
      </c>
    </row>
    <row r="61" spans="1:4">
      <c r="A61" s="98" t="s">
        <v>28</v>
      </c>
      <c r="B61" s="137" t="s">
        <v>1</v>
      </c>
      <c r="C61" s="137" t="s">
        <v>8</v>
      </c>
      <c r="D61" s="137">
        <v>1</v>
      </c>
    </row>
    <row r="62" spans="2:5">
      <c r="B62" s="137" t="s">
        <v>20</v>
      </c>
      <c r="C62" s="137" t="s">
        <v>21</v>
      </c>
      <c r="D62" s="137">
        <v>1</v>
      </c>
      <c r="E62" s="98" t="s">
        <v>29</v>
      </c>
    </row>
    <row r="63" spans="2:5">
      <c r="B63" s="137" t="s">
        <v>9</v>
      </c>
      <c r="C63" s="137" t="s">
        <v>6</v>
      </c>
      <c r="D63" s="137">
        <v>1</v>
      </c>
      <c r="E63" s="98" t="s">
        <v>29</v>
      </c>
    </row>
    <row r="64" spans="2:5">
      <c r="B64" s="137" t="s">
        <v>5</v>
      </c>
      <c r="C64" s="137" t="s">
        <v>6</v>
      </c>
      <c r="D64" s="137">
        <v>1</v>
      </c>
      <c r="E64" s="98" t="s">
        <v>29</v>
      </c>
    </row>
    <row r="66" spans="1:4">
      <c r="A66" s="98" t="s">
        <v>30</v>
      </c>
      <c r="B66" s="137" t="s">
        <v>4</v>
      </c>
      <c r="C66" s="137" t="s">
        <v>12</v>
      </c>
      <c r="D66" s="137">
        <v>1</v>
      </c>
    </row>
    <row r="68" spans="1:4">
      <c r="A68" s="98" t="s">
        <v>31</v>
      </c>
      <c r="B68" s="137" t="s">
        <v>7</v>
      </c>
      <c r="C68" s="137" t="s">
        <v>8</v>
      </c>
      <c r="D68" s="137">
        <v>2</v>
      </c>
    </row>
    <row r="69" spans="2:4">
      <c r="B69" s="137" t="s">
        <v>1</v>
      </c>
      <c r="C69" s="137" t="s">
        <v>6</v>
      </c>
      <c r="D69" s="137">
        <v>1</v>
      </c>
    </row>
    <row r="71" spans="1:4">
      <c r="A71" s="98" t="s">
        <v>32</v>
      </c>
      <c r="B71" s="137" t="s">
        <v>1</v>
      </c>
      <c r="C71" s="137" t="s">
        <v>8</v>
      </c>
      <c r="D71" s="137">
        <v>2</v>
      </c>
    </row>
    <row r="72" spans="2:4">
      <c r="B72" s="137" t="s">
        <v>1</v>
      </c>
      <c r="C72" s="137" t="s">
        <v>2</v>
      </c>
      <c r="D72" s="137">
        <v>2</v>
      </c>
    </row>
    <row r="73" spans="2:4">
      <c r="B73" s="137" t="s">
        <v>7</v>
      </c>
      <c r="C73" s="137" t="s">
        <v>8</v>
      </c>
      <c r="D73" s="137">
        <v>4</v>
      </c>
    </row>
    <row r="75" spans="1:4">
      <c r="A75" s="98" t="s">
        <v>33</v>
      </c>
      <c r="B75" s="137" t="s">
        <v>9</v>
      </c>
      <c r="C75" s="137" t="s">
        <v>2</v>
      </c>
      <c r="D75" s="137">
        <v>1</v>
      </c>
    </row>
    <row r="76" spans="2:4">
      <c r="B76" s="137" t="s">
        <v>7</v>
      </c>
      <c r="C76" s="137" t="s">
        <v>8</v>
      </c>
      <c r="D76" s="137">
        <v>1</v>
      </c>
    </row>
    <row r="77" spans="2:4">
      <c r="B77" s="137" t="s">
        <v>7</v>
      </c>
      <c r="C77" s="137" t="s">
        <v>6</v>
      </c>
      <c r="D77" s="137">
        <v>1</v>
      </c>
    </row>
    <row r="79" spans="1:4">
      <c r="A79" s="98" t="s">
        <v>34</v>
      </c>
      <c r="B79" s="137" t="s">
        <v>4</v>
      </c>
      <c r="C79" s="137" t="s">
        <v>2</v>
      </c>
      <c r="D79" s="137">
        <v>1</v>
      </c>
    </row>
    <row r="80" spans="2:4">
      <c r="B80" s="137" t="s">
        <v>35</v>
      </c>
      <c r="C80" s="137" t="s">
        <v>21</v>
      </c>
      <c r="D80" s="137">
        <v>1</v>
      </c>
    </row>
    <row r="81" spans="2:4">
      <c r="B81" s="137" t="s">
        <v>5</v>
      </c>
      <c r="C81" s="137" t="s">
        <v>22</v>
      </c>
      <c r="D81" s="137">
        <v>1</v>
      </c>
    </row>
    <row r="82" spans="2:4">
      <c r="B82" s="137" t="s">
        <v>4</v>
      </c>
      <c r="C82" s="137" t="s">
        <v>6</v>
      </c>
      <c r="D82" s="137">
        <v>1</v>
      </c>
    </row>
    <row r="84" spans="1:4">
      <c r="A84" s="98" t="s">
        <v>36</v>
      </c>
      <c r="B84" s="137" t="s">
        <v>35</v>
      </c>
      <c r="C84" s="137" t="s">
        <v>21</v>
      </c>
      <c r="D84" s="137">
        <v>2</v>
      </c>
    </row>
    <row r="85" spans="2:4">
      <c r="B85" s="137" t="s">
        <v>20</v>
      </c>
      <c r="C85" s="137" t="s">
        <v>21</v>
      </c>
      <c r="D85" s="137">
        <v>2</v>
      </c>
    </row>
    <row r="86" spans="2:4">
      <c r="B86" s="137" t="s">
        <v>1</v>
      </c>
      <c r="C86" s="137" t="s">
        <v>2</v>
      </c>
      <c r="D86" s="137">
        <v>2</v>
      </c>
    </row>
    <row r="87" spans="2:4">
      <c r="B87" s="137" t="s">
        <v>1</v>
      </c>
      <c r="C87" s="137" t="s">
        <v>8</v>
      </c>
      <c r="D87" s="137">
        <v>3</v>
      </c>
    </row>
    <row r="88" spans="2:4">
      <c r="B88" s="137" t="s">
        <v>15</v>
      </c>
      <c r="C88" s="137" t="s">
        <v>8</v>
      </c>
      <c r="D88" s="137">
        <v>3</v>
      </c>
    </row>
    <row r="89" spans="2:4">
      <c r="B89" s="137" t="s">
        <v>1</v>
      </c>
      <c r="C89" s="137" t="s">
        <v>6</v>
      </c>
      <c r="D89" s="137">
        <v>2</v>
      </c>
    </row>
    <row r="90" spans="2:4">
      <c r="B90" s="137" t="s">
        <v>9</v>
      </c>
      <c r="C90" s="137" t="s">
        <v>6</v>
      </c>
      <c r="D90" s="137">
        <v>2</v>
      </c>
    </row>
    <row r="92" spans="1:5">
      <c r="A92" s="98" t="s">
        <v>37</v>
      </c>
      <c r="B92" s="137" t="s">
        <v>4</v>
      </c>
      <c r="C92" s="137" t="s">
        <v>12</v>
      </c>
      <c r="D92" s="137">
        <v>1</v>
      </c>
      <c r="E92" s="98" t="s">
        <v>38</v>
      </c>
    </row>
    <row r="93" spans="2:5">
      <c r="B93" s="137" t="s">
        <v>15</v>
      </c>
      <c r="C93" s="137" t="s">
        <v>8</v>
      </c>
      <c r="D93" s="137">
        <v>1</v>
      </c>
      <c r="E93" s="98" t="s">
        <v>38</v>
      </c>
    </row>
    <row r="94" spans="2:5">
      <c r="B94" s="137" t="s">
        <v>1</v>
      </c>
      <c r="C94" s="137" t="s">
        <v>2</v>
      </c>
      <c r="D94" s="137">
        <v>1</v>
      </c>
      <c r="E94" s="98" t="s">
        <v>38</v>
      </c>
    </row>
    <row r="95" spans="2:5">
      <c r="B95" s="137" t="s">
        <v>1</v>
      </c>
      <c r="C95" s="137" t="s">
        <v>8</v>
      </c>
      <c r="D95" s="137">
        <v>1</v>
      </c>
      <c r="E95" s="98" t="s">
        <v>38</v>
      </c>
    </row>
    <row r="96" spans="2:5">
      <c r="B96" s="137" t="s">
        <v>9</v>
      </c>
      <c r="C96" s="137" t="s">
        <v>2</v>
      </c>
      <c r="D96" s="137">
        <v>1</v>
      </c>
      <c r="E96" s="98" t="s">
        <v>38</v>
      </c>
    </row>
    <row r="98" spans="1:4">
      <c r="A98" s="98" t="s">
        <v>39</v>
      </c>
      <c r="B98" s="137" t="s">
        <v>40</v>
      </c>
      <c r="D98" s="137">
        <v>1</v>
      </c>
    </row>
    <row r="100" spans="1:4">
      <c r="A100" s="98" t="s">
        <v>41</v>
      </c>
      <c r="B100" s="137" t="s">
        <v>40</v>
      </c>
      <c r="D100" s="137">
        <v>1</v>
      </c>
    </row>
    <row r="102" spans="1:4">
      <c r="A102" s="98" t="s">
        <v>42</v>
      </c>
      <c r="B102" s="137" t="s">
        <v>40</v>
      </c>
      <c r="D102" s="137">
        <v>1</v>
      </c>
    </row>
    <row r="104" spans="1:4">
      <c r="A104" s="98" t="s">
        <v>43</v>
      </c>
      <c r="B104" s="137" t="s">
        <v>4</v>
      </c>
      <c r="C104" s="137" t="s">
        <v>12</v>
      </c>
      <c r="D104" s="137">
        <v>1</v>
      </c>
    </row>
    <row r="105" spans="2:4">
      <c r="B105" s="137" t="s">
        <v>1</v>
      </c>
      <c r="C105" s="137" t="s">
        <v>2</v>
      </c>
      <c r="D105" s="137">
        <v>1</v>
      </c>
    </row>
    <row r="106" spans="2:4">
      <c r="B106" s="137" t="s">
        <v>5</v>
      </c>
      <c r="C106" s="137" t="s">
        <v>22</v>
      </c>
      <c r="D106" s="137">
        <v>1</v>
      </c>
    </row>
    <row r="108" spans="1:4">
      <c r="A108" s="98" t="s">
        <v>44</v>
      </c>
      <c r="B108" s="137" t="s">
        <v>4</v>
      </c>
      <c r="C108" s="137" t="s">
        <v>6</v>
      </c>
      <c r="D108" s="137">
        <v>1</v>
      </c>
    </row>
    <row r="109" spans="2:4">
      <c r="B109" s="137" t="s">
        <v>1</v>
      </c>
      <c r="C109" s="137" t="s">
        <v>6</v>
      </c>
      <c r="D109" s="137">
        <v>1</v>
      </c>
    </row>
    <row r="110" spans="2:4">
      <c r="B110" s="137" t="s">
        <v>40</v>
      </c>
      <c r="D110" s="137">
        <v>1</v>
      </c>
    </row>
    <row r="112" spans="1:4">
      <c r="A112" s="98" t="s">
        <v>45</v>
      </c>
      <c r="B112" s="137" t="s">
        <v>20</v>
      </c>
      <c r="C112" s="137" t="s">
        <v>21</v>
      </c>
      <c r="D112" s="137">
        <v>1</v>
      </c>
    </row>
    <row r="113" spans="2:4">
      <c r="B113" s="137" t="s">
        <v>1</v>
      </c>
      <c r="C113" s="137" t="s">
        <v>2</v>
      </c>
      <c r="D113" s="137">
        <v>1</v>
      </c>
    </row>
    <row r="114" spans="2:4">
      <c r="B114" s="137" t="s">
        <v>4</v>
      </c>
      <c r="C114" s="137" t="s">
        <v>2</v>
      </c>
      <c r="D114" s="137">
        <v>1</v>
      </c>
    </row>
    <row r="116" spans="1:5">
      <c r="A116" s="98" t="s">
        <v>46</v>
      </c>
      <c r="B116" s="137" t="s">
        <v>40</v>
      </c>
      <c r="D116" s="137">
        <v>1</v>
      </c>
      <c r="E116" s="98" t="s">
        <v>47</v>
      </c>
    </row>
    <row r="118" spans="1:4">
      <c r="A118" s="98" t="s">
        <v>48</v>
      </c>
      <c r="B118" s="137" t="s">
        <v>7</v>
      </c>
      <c r="C118" s="137" t="s">
        <v>6</v>
      </c>
      <c r="D118" s="137">
        <v>3</v>
      </c>
    </row>
    <row r="119" spans="2:4">
      <c r="B119" s="137" t="s">
        <v>35</v>
      </c>
      <c r="C119" s="137" t="s">
        <v>21</v>
      </c>
      <c r="D119" s="137">
        <v>1</v>
      </c>
    </row>
    <row r="120" spans="2:4">
      <c r="B120" s="137" t="s">
        <v>10</v>
      </c>
      <c r="C120" s="137" t="s">
        <v>6</v>
      </c>
      <c r="D120" s="137">
        <v>1</v>
      </c>
    </row>
    <row r="121" spans="2:4">
      <c r="B121" s="137" t="s">
        <v>5</v>
      </c>
      <c r="C121" s="137" t="s">
        <v>6</v>
      </c>
      <c r="D121" s="137">
        <v>1</v>
      </c>
    </row>
    <row r="123" spans="1:4">
      <c r="A123" s="98" t="s">
        <v>49</v>
      </c>
      <c r="B123" s="137" t="s">
        <v>7</v>
      </c>
      <c r="C123" s="137" t="s">
        <v>8</v>
      </c>
      <c r="D123" s="137">
        <v>1</v>
      </c>
    </row>
    <row r="124" spans="2:4">
      <c r="B124" s="137" t="s">
        <v>15</v>
      </c>
      <c r="C124" s="137" t="s">
        <v>8</v>
      </c>
      <c r="D124" s="137">
        <v>1</v>
      </c>
    </row>
    <row r="125" spans="2:4">
      <c r="B125" s="137" t="s">
        <v>1</v>
      </c>
      <c r="C125" s="137" t="s">
        <v>2</v>
      </c>
      <c r="D125" s="137">
        <v>3</v>
      </c>
    </row>
    <row r="126" spans="2:4">
      <c r="B126" s="137" t="s">
        <v>1</v>
      </c>
      <c r="C126" s="137" t="s">
        <v>8</v>
      </c>
      <c r="D126" s="137">
        <v>1</v>
      </c>
    </row>
    <row r="128" spans="1:4">
      <c r="A128" s="98" t="s">
        <v>50</v>
      </c>
      <c r="B128" s="137" t="s">
        <v>4</v>
      </c>
      <c r="C128" s="137" t="s">
        <v>12</v>
      </c>
      <c r="D128" s="137">
        <v>2</v>
      </c>
    </row>
    <row r="129" spans="2:4">
      <c r="B129" s="137" t="s">
        <v>4</v>
      </c>
      <c r="C129" s="137" t="s">
        <v>2</v>
      </c>
      <c r="D129" s="137"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E71"/>
  <sheetViews>
    <sheetView zoomScale="80" zoomScaleNormal="80" topLeftCell="B1" workbookViewId="0">
      <selection activeCell="AB1" sqref="AB1"/>
    </sheetView>
  </sheetViews>
  <sheetFormatPr defaultColWidth="9" defaultRowHeight="16.5"/>
  <cols>
    <col min="1" max="1" width="11.125" style="108" customWidth="1"/>
    <col min="2" max="2" width="13.375" style="109" customWidth="1"/>
    <col min="3" max="29" width="6.625" style="108" customWidth="1"/>
    <col min="30" max="30" width="5" style="108" hidden="1" customWidth="1"/>
    <col min="31" max="31" width="8.375" style="108" customWidth="1"/>
    <col min="32" max="34" width="8.625" style="100" customWidth="1"/>
    <col min="35" max="265" width="9" style="108"/>
  </cols>
  <sheetData>
    <row r="1" ht="17.25" spans="1:265">
      <c r="A1" s="110"/>
      <c r="B1" s="98" t="s">
        <v>0</v>
      </c>
      <c r="C1" s="98" t="s">
        <v>11</v>
      </c>
      <c r="D1" s="98" t="s">
        <v>13</v>
      </c>
      <c r="E1" s="98" t="s">
        <v>16</v>
      </c>
      <c r="F1" s="98" t="s">
        <v>17</v>
      </c>
      <c r="G1" s="98" t="s">
        <v>18</v>
      </c>
      <c r="H1" s="98" t="s">
        <v>19</v>
      </c>
      <c r="I1" s="98" t="s">
        <v>23</v>
      </c>
      <c r="J1" s="98" t="s">
        <v>24</v>
      </c>
      <c r="K1" s="98" t="s">
        <v>25</v>
      </c>
      <c r="L1" s="98" t="s">
        <v>26</v>
      </c>
      <c r="M1" s="98" t="s">
        <v>27</v>
      </c>
      <c r="N1" s="98" t="s">
        <v>28</v>
      </c>
      <c r="O1" s="98" t="s">
        <v>30</v>
      </c>
      <c r="P1" s="98" t="s">
        <v>31</v>
      </c>
      <c r="Q1" s="98" t="s">
        <v>32</v>
      </c>
      <c r="R1" s="98" t="s">
        <v>33</v>
      </c>
      <c r="S1" s="98" t="s">
        <v>34</v>
      </c>
      <c r="T1" s="98" t="s">
        <v>36</v>
      </c>
      <c r="U1" s="98" t="s">
        <v>37</v>
      </c>
      <c r="V1" s="98" t="s">
        <v>43</v>
      </c>
      <c r="W1" s="98" t="s">
        <v>44</v>
      </c>
      <c r="X1" s="98" t="s">
        <v>45</v>
      </c>
      <c r="Y1" s="98" t="s">
        <v>48</v>
      </c>
      <c r="Z1" s="98" t="s">
        <v>49</v>
      </c>
      <c r="AA1" s="98" t="s">
        <v>50</v>
      </c>
      <c r="AB1" s="129" t="s">
        <v>51</v>
      </c>
      <c r="AC1" s="110"/>
      <c r="AF1" s="108"/>
      <c r="AG1" s="108"/>
      <c r="AH1" s="108"/>
      <c r="JC1"/>
      <c r="JD1"/>
      <c r="JE1"/>
    </row>
    <row r="2" spans="1:265">
      <c r="A2" s="111" t="s">
        <v>52</v>
      </c>
      <c r="B2" s="112">
        <v>2</v>
      </c>
      <c r="C2" s="113"/>
      <c r="D2" s="113"/>
      <c r="E2" s="113"/>
      <c r="F2" s="113"/>
      <c r="G2" s="113"/>
      <c r="H2" s="113"/>
      <c r="I2" s="113"/>
      <c r="J2" s="113"/>
      <c r="K2" s="113">
        <v>1</v>
      </c>
      <c r="L2" s="113">
        <v>1</v>
      </c>
      <c r="M2" s="113"/>
      <c r="N2" s="113"/>
      <c r="O2" s="113"/>
      <c r="P2" s="113"/>
      <c r="Q2" s="113"/>
      <c r="R2" s="113"/>
      <c r="S2" s="113">
        <v>1</v>
      </c>
      <c r="T2" s="113"/>
      <c r="U2" s="113"/>
      <c r="V2" s="113"/>
      <c r="W2" s="113">
        <v>1</v>
      </c>
      <c r="X2" s="113"/>
      <c r="Y2" s="113"/>
      <c r="Z2" s="113"/>
      <c r="AA2" s="113"/>
      <c r="AB2" s="113"/>
      <c r="AC2" s="130">
        <f>SUM(B2:AB2)</f>
        <v>6</v>
      </c>
      <c r="AD2" s="108">
        <v>39</v>
      </c>
      <c r="AE2" s="108">
        <f>AC2*AD2</f>
        <v>234</v>
      </c>
      <c r="AF2" s="108"/>
      <c r="AG2" s="108"/>
      <c r="AH2" s="108"/>
      <c r="JC2"/>
      <c r="JD2"/>
      <c r="JE2"/>
    </row>
    <row r="3" spans="1:265">
      <c r="A3" s="114" t="s">
        <v>53</v>
      </c>
      <c r="B3" s="115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31">
        <f>SUM(B3:AB3)</f>
        <v>0</v>
      </c>
      <c r="AD3" s="108">
        <v>39</v>
      </c>
      <c r="AE3" s="108">
        <f t="shared" ref="AE3:AE19" si="0">AC3*AD3</f>
        <v>0</v>
      </c>
      <c r="AF3" s="108"/>
      <c r="AG3" s="108"/>
      <c r="AH3" s="108"/>
      <c r="JC3"/>
      <c r="JD3"/>
      <c r="JE3"/>
    </row>
    <row r="4" spans="1:265">
      <c r="A4" s="117" t="s">
        <v>54</v>
      </c>
      <c r="B4" s="118">
        <v>2</v>
      </c>
      <c r="C4" s="119"/>
      <c r="D4" s="119">
        <v>1</v>
      </c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>
        <v>1</v>
      </c>
      <c r="T4" s="119"/>
      <c r="U4" s="119"/>
      <c r="V4" s="119"/>
      <c r="W4" s="119"/>
      <c r="X4" s="119">
        <v>1</v>
      </c>
      <c r="Y4" s="119"/>
      <c r="Z4" s="119"/>
      <c r="AA4" s="119">
        <v>2</v>
      </c>
      <c r="AB4" s="119"/>
      <c r="AC4" s="132">
        <f t="shared" ref="AC4:AC19" si="1">SUM(B4:AB4)</f>
        <v>7</v>
      </c>
      <c r="AD4" s="108">
        <v>39</v>
      </c>
      <c r="AE4" s="108">
        <f>AC4*AD4</f>
        <v>273</v>
      </c>
      <c r="AF4" s="108"/>
      <c r="AG4" s="108"/>
      <c r="AH4" s="108"/>
      <c r="JC4"/>
      <c r="JD4"/>
      <c r="JE4"/>
    </row>
    <row r="5" ht="17.25" spans="1:265">
      <c r="A5" s="120" t="s">
        <v>55</v>
      </c>
      <c r="B5" s="115"/>
      <c r="C5" s="116">
        <v>1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>
        <v>1</v>
      </c>
      <c r="P5" s="116"/>
      <c r="Q5" s="116"/>
      <c r="R5" s="116"/>
      <c r="S5" s="116"/>
      <c r="T5" s="116"/>
      <c r="U5" s="116">
        <v>1</v>
      </c>
      <c r="V5" s="116">
        <v>1</v>
      </c>
      <c r="W5" s="116"/>
      <c r="X5" s="116"/>
      <c r="Y5" s="116"/>
      <c r="Z5" s="116"/>
      <c r="AA5" s="116">
        <v>2</v>
      </c>
      <c r="AB5" s="116"/>
      <c r="AC5" s="131">
        <f>SUM(B5:AB5)</f>
        <v>6</v>
      </c>
      <c r="AD5" s="108">
        <v>39</v>
      </c>
      <c r="AE5" s="108">
        <f>AC5*AD5</f>
        <v>234</v>
      </c>
      <c r="AF5" s="108"/>
      <c r="AG5" s="108"/>
      <c r="AH5" s="108"/>
      <c r="JC5"/>
      <c r="JD5"/>
      <c r="JE5"/>
    </row>
    <row r="6" ht="17.25" spans="1:265">
      <c r="A6" s="117" t="s">
        <v>56</v>
      </c>
      <c r="B6" s="112"/>
      <c r="C6" s="113"/>
      <c r="D6" s="113">
        <v>1</v>
      </c>
      <c r="E6" s="113">
        <v>1</v>
      </c>
      <c r="F6" s="113"/>
      <c r="G6" s="113"/>
      <c r="H6" s="113">
        <v>1</v>
      </c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>
        <v>3</v>
      </c>
      <c r="U6" s="113">
        <v>1</v>
      </c>
      <c r="V6" s="113"/>
      <c r="W6" s="113"/>
      <c r="X6" s="113"/>
      <c r="Y6" s="113"/>
      <c r="Z6" s="113">
        <v>1</v>
      </c>
      <c r="AA6" s="113"/>
      <c r="AB6" s="113"/>
      <c r="AC6" s="133">
        <f>SUM(B6:AB6)</f>
        <v>8</v>
      </c>
      <c r="AD6" s="108">
        <v>39</v>
      </c>
      <c r="AE6" s="108">
        <f>AC6*AD6</f>
        <v>312</v>
      </c>
      <c r="AF6" s="108"/>
      <c r="AG6" s="108"/>
      <c r="AH6" s="108"/>
      <c r="JC6"/>
      <c r="JD6"/>
      <c r="JE6"/>
    </row>
    <row r="7" spans="1:265">
      <c r="A7" s="121" t="s">
        <v>57</v>
      </c>
      <c r="B7" s="122"/>
      <c r="C7" s="123">
        <v>1</v>
      </c>
      <c r="D7" s="123">
        <v>2</v>
      </c>
      <c r="E7" s="123">
        <v>1</v>
      </c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>
        <v>1</v>
      </c>
      <c r="Q7" s="123"/>
      <c r="R7" s="123"/>
      <c r="S7" s="123"/>
      <c r="T7" s="123">
        <v>2</v>
      </c>
      <c r="U7" s="123"/>
      <c r="V7" s="123"/>
      <c r="W7" s="123">
        <v>1</v>
      </c>
      <c r="X7" s="123"/>
      <c r="Y7" s="123"/>
      <c r="Z7" s="123"/>
      <c r="AA7" s="123"/>
      <c r="AB7" s="123">
        <v>10</v>
      </c>
      <c r="AC7" s="134">
        <f>SUM(B7:AB7)</f>
        <v>18</v>
      </c>
      <c r="AD7" s="108">
        <v>29</v>
      </c>
      <c r="AE7" s="108">
        <f>AC7*AD7</f>
        <v>522</v>
      </c>
      <c r="AF7" s="108"/>
      <c r="AG7" s="108"/>
      <c r="AH7" s="108"/>
      <c r="JC7"/>
      <c r="JD7"/>
      <c r="JE7"/>
    </row>
    <row r="8" spans="1:265">
      <c r="A8" s="117" t="s">
        <v>58</v>
      </c>
      <c r="B8" s="118"/>
      <c r="C8" s="119"/>
      <c r="D8" s="119">
        <v>1</v>
      </c>
      <c r="E8" s="119"/>
      <c r="F8" s="119">
        <v>1</v>
      </c>
      <c r="G8" s="119"/>
      <c r="H8" s="119"/>
      <c r="I8" s="119"/>
      <c r="J8" s="119"/>
      <c r="K8" s="119"/>
      <c r="L8" s="119"/>
      <c r="M8" s="119"/>
      <c r="N8" s="119">
        <v>1</v>
      </c>
      <c r="O8" s="119"/>
      <c r="P8" s="119"/>
      <c r="Q8" s="119">
        <v>2</v>
      </c>
      <c r="R8" s="119"/>
      <c r="S8" s="119"/>
      <c r="T8" s="119">
        <v>3</v>
      </c>
      <c r="U8" s="119">
        <v>1</v>
      </c>
      <c r="V8" s="119">
        <v>1</v>
      </c>
      <c r="W8" s="119"/>
      <c r="X8" s="119"/>
      <c r="Y8" s="119"/>
      <c r="Z8" s="119">
        <v>2</v>
      </c>
      <c r="AA8" s="119"/>
      <c r="AB8" s="119"/>
      <c r="AC8" s="132">
        <f>SUM(B8:AB8)</f>
        <v>12</v>
      </c>
      <c r="AD8" s="108">
        <v>29</v>
      </c>
      <c r="AE8" s="108">
        <f>AC8*AD8</f>
        <v>348</v>
      </c>
      <c r="AF8" s="108"/>
      <c r="AG8" s="108"/>
      <c r="AH8" s="108"/>
      <c r="JC8"/>
      <c r="JD8"/>
      <c r="JE8"/>
    </row>
    <row r="9" ht="17.25" spans="1:265">
      <c r="A9" s="120" t="s">
        <v>59</v>
      </c>
      <c r="B9" s="115">
        <v>3</v>
      </c>
      <c r="C9" s="116">
        <v>1</v>
      </c>
      <c r="D9" s="116">
        <v>2</v>
      </c>
      <c r="E9" s="116">
        <v>1</v>
      </c>
      <c r="F9" s="116">
        <v>2</v>
      </c>
      <c r="G9" s="116"/>
      <c r="H9" s="116">
        <v>1</v>
      </c>
      <c r="I9" s="116"/>
      <c r="J9" s="116"/>
      <c r="K9" s="116"/>
      <c r="L9" s="116"/>
      <c r="M9" s="116"/>
      <c r="N9" s="116"/>
      <c r="O9" s="116"/>
      <c r="P9" s="116"/>
      <c r="Q9" s="116">
        <v>2</v>
      </c>
      <c r="R9" s="116"/>
      <c r="S9" s="116"/>
      <c r="T9" s="116">
        <v>2</v>
      </c>
      <c r="U9" s="116">
        <v>1</v>
      </c>
      <c r="V9" s="116"/>
      <c r="W9" s="116"/>
      <c r="X9" s="116">
        <v>1</v>
      </c>
      <c r="Y9" s="116"/>
      <c r="Z9" s="116">
        <v>3</v>
      </c>
      <c r="AA9" s="116"/>
      <c r="AB9" s="116"/>
      <c r="AC9" s="135">
        <f>SUM(B9:AB9)</f>
        <v>19</v>
      </c>
      <c r="AD9" s="108">
        <v>29</v>
      </c>
      <c r="AE9" s="108">
        <f>AC9*AD9</f>
        <v>551</v>
      </c>
      <c r="AF9" s="108"/>
      <c r="AG9" s="108"/>
      <c r="AH9" s="108"/>
      <c r="JC9"/>
      <c r="JD9"/>
      <c r="JE9"/>
    </row>
    <row r="10" spans="1:265">
      <c r="A10" s="117" t="s">
        <v>60</v>
      </c>
      <c r="B10" s="112">
        <v>3</v>
      </c>
      <c r="C10" s="113"/>
      <c r="D10" s="113"/>
      <c r="E10" s="113">
        <v>2</v>
      </c>
      <c r="F10" s="113"/>
      <c r="G10" s="113">
        <v>1</v>
      </c>
      <c r="H10" s="113"/>
      <c r="I10" s="113">
        <v>1</v>
      </c>
      <c r="J10" s="113">
        <v>1</v>
      </c>
      <c r="K10" s="113"/>
      <c r="L10" s="113"/>
      <c r="M10" s="113">
        <v>1</v>
      </c>
      <c r="N10" s="113">
        <v>1</v>
      </c>
      <c r="O10" s="113"/>
      <c r="P10" s="113"/>
      <c r="Q10" s="113"/>
      <c r="R10" s="113"/>
      <c r="S10" s="113"/>
      <c r="T10" s="113">
        <v>2</v>
      </c>
      <c r="U10" s="113"/>
      <c r="V10" s="113"/>
      <c r="W10" s="113"/>
      <c r="X10" s="113"/>
      <c r="Y10" s="113"/>
      <c r="Z10" s="113"/>
      <c r="AA10" s="113"/>
      <c r="AB10" s="113"/>
      <c r="AC10" s="133">
        <f>SUM(B10:AB10)</f>
        <v>12</v>
      </c>
      <c r="AD10" s="108">
        <v>25</v>
      </c>
      <c r="AE10" s="108">
        <f>AC10*AD10</f>
        <v>300</v>
      </c>
      <c r="AF10" s="108"/>
      <c r="AG10" s="108"/>
      <c r="AH10" s="108"/>
      <c r="JC10"/>
      <c r="JD10"/>
      <c r="JE10"/>
    </row>
    <row r="11" ht="17.25" spans="1:265">
      <c r="A11" s="114" t="s">
        <v>61</v>
      </c>
      <c r="B11" s="115"/>
      <c r="C11" s="116">
        <v>1</v>
      </c>
      <c r="D11" s="116"/>
      <c r="E11" s="116"/>
      <c r="F11" s="116">
        <v>2</v>
      </c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>
        <v>1</v>
      </c>
      <c r="S11" s="116"/>
      <c r="T11" s="116"/>
      <c r="U11" s="116">
        <v>1</v>
      </c>
      <c r="V11" s="116"/>
      <c r="W11" s="116"/>
      <c r="X11" s="116"/>
      <c r="Y11" s="116"/>
      <c r="Z11" s="116"/>
      <c r="AA11" s="116"/>
      <c r="AB11" s="116"/>
      <c r="AC11" s="135">
        <f>SUM(B11:AB11)</f>
        <v>5</v>
      </c>
      <c r="AD11" s="108">
        <v>25</v>
      </c>
      <c r="AE11" s="108">
        <f>AC11*AD11</f>
        <v>125</v>
      </c>
      <c r="AF11" s="108"/>
      <c r="AG11" s="108"/>
      <c r="AH11" s="108"/>
      <c r="JC11"/>
      <c r="JD11"/>
      <c r="JE11"/>
    </row>
    <row r="12" spans="1:265">
      <c r="A12" s="111" t="s">
        <v>62</v>
      </c>
      <c r="B12" s="112">
        <v>1</v>
      </c>
      <c r="C12" s="113"/>
      <c r="D12" s="113"/>
      <c r="E12" s="113"/>
      <c r="F12" s="113"/>
      <c r="G12" s="113">
        <v>1</v>
      </c>
      <c r="H12" s="113"/>
      <c r="I12" s="113">
        <v>1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>
        <v>1</v>
      </c>
      <c r="Z12" s="113"/>
      <c r="AA12" s="113"/>
      <c r="AB12" s="113"/>
      <c r="AC12" s="130">
        <f>SUM(B12:AB12)</f>
        <v>4</v>
      </c>
      <c r="AD12" s="108">
        <v>22</v>
      </c>
      <c r="AE12" s="108">
        <f>AC12*AD12</f>
        <v>88</v>
      </c>
      <c r="AF12" s="108"/>
      <c r="AG12" s="108"/>
      <c r="AH12" s="108"/>
      <c r="JC12"/>
      <c r="JD12"/>
      <c r="JE12"/>
    </row>
    <row r="13" ht="17.25" spans="1:265">
      <c r="A13" s="120" t="s">
        <v>63</v>
      </c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35">
        <f>SUM(B13:AB13)</f>
        <v>0</v>
      </c>
      <c r="AD13" s="108">
        <v>22</v>
      </c>
      <c r="AE13" s="108">
        <f>AC13*AD13</f>
        <v>0</v>
      </c>
      <c r="AF13" s="108"/>
      <c r="AG13" s="108"/>
      <c r="AH13" s="108"/>
      <c r="JC13"/>
      <c r="JD13"/>
      <c r="JE13"/>
    </row>
    <row r="14" spans="1:265">
      <c r="A14" s="117" t="s">
        <v>64</v>
      </c>
      <c r="B14" s="112">
        <v>2</v>
      </c>
      <c r="C14" s="113"/>
      <c r="D14" s="113"/>
      <c r="E14" s="113">
        <v>2</v>
      </c>
      <c r="F14" s="113"/>
      <c r="G14" s="113"/>
      <c r="H14" s="113"/>
      <c r="I14" s="113">
        <v>1</v>
      </c>
      <c r="J14" s="113"/>
      <c r="K14" s="113">
        <v>1</v>
      </c>
      <c r="L14" s="113">
        <v>1</v>
      </c>
      <c r="M14" s="113"/>
      <c r="N14" s="113">
        <v>1</v>
      </c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>
        <v>1</v>
      </c>
      <c r="Z14" s="113"/>
      <c r="AA14" s="113"/>
      <c r="AB14" s="113">
        <v>5</v>
      </c>
      <c r="AC14" s="133">
        <f>SUM(B14:AB14)</f>
        <v>14</v>
      </c>
      <c r="AD14" s="108">
        <v>29</v>
      </c>
      <c r="AE14" s="108">
        <f>AC14*AD14</f>
        <v>406</v>
      </c>
      <c r="AF14" s="108"/>
      <c r="AG14" s="108"/>
      <c r="AH14" s="108"/>
      <c r="JC14"/>
      <c r="JD14"/>
      <c r="JE14"/>
    </row>
    <row r="15" ht="17.25" spans="1:265">
      <c r="A15" s="114" t="s">
        <v>65</v>
      </c>
      <c r="B15" s="115"/>
      <c r="C15" s="116"/>
      <c r="D15" s="116"/>
      <c r="E15" s="116"/>
      <c r="F15" s="116"/>
      <c r="G15" s="116"/>
      <c r="H15" s="116">
        <v>1</v>
      </c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>
        <v>1</v>
      </c>
      <c r="T15" s="116"/>
      <c r="U15" s="116"/>
      <c r="V15" s="116">
        <v>1</v>
      </c>
      <c r="W15" s="116"/>
      <c r="X15" s="116"/>
      <c r="Y15" s="116"/>
      <c r="Z15" s="116"/>
      <c r="AA15" s="116"/>
      <c r="AB15" s="116"/>
      <c r="AC15" s="135">
        <f>SUM(B15:AB15)</f>
        <v>3</v>
      </c>
      <c r="AD15" s="108">
        <v>29</v>
      </c>
      <c r="AE15" s="108">
        <f>AC15*AD15</f>
        <v>87</v>
      </c>
      <c r="AF15" s="108"/>
      <c r="AG15" s="108"/>
      <c r="AH15" s="108"/>
      <c r="JC15"/>
      <c r="JD15"/>
      <c r="JE15"/>
    </row>
    <row r="16" spans="1:265">
      <c r="A16" s="111" t="s">
        <v>66</v>
      </c>
      <c r="B16" s="112">
        <v>1</v>
      </c>
      <c r="C16" s="113"/>
      <c r="D16" s="113"/>
      <c r="E16" s="113"/>
      <c r="F16" s="113"/>
      <c r="G16" s="113"/>
      <c r="H16" s="113">
        <v>1</v>
      </c>
      <c r="I16" s="113">
        <v>1</v>
      </c>
      <c r="J16" s="113">
        <v>1</v>
      </c>
      <c r="K16" s="113"/>
      <c r="L16" s="113"/>
      <c r="M16" s="113">
        <v>1</v>
      </c>
      <c r="N16" s="113"/>
      <c r="O16" s="113"/>
      <c r="P16" s="113"/>
      <c r="Q16" s="113"/>
      <c r="R16" s="113">
        <v>1</v>
      </c>
      <c r="S16" s="113"/>
      <c r="T16" s="113"/>
      <c r="U16" s="113"/>
      <c r="V16" s="113"/>
      <c r="W16" s="113"/>
      <c r="X16" s="113"/>
      <c r="Y16" s="113">
        <v>3</v>
      </c>
      <c r="Z16" s="113"/>
      <c r="AA16" s="113"/>
      <c r="AB16" s="113"/>
      <c r="AC16" s="130">
        <f>SUM(B16:AB16)</f>
        <v>9</v>
      </c>
      <c r="AD16" s="108">
        <v>45</v>
      </c>
      <c r="AE16" s="108">
        <f>AC16*AD16</f>
        <v>405</v>
      </c>
      <c r="AF16" s="108"/>
      <c r="AG16" s="108"/>
      <c r="AH16" s="108"/>
      <c r="JC16"/>
      <c r="JD16"/>
      <c r="JE16"/>
    </row>
    <row r="17" ht="17.25" spans="1:265">
      <c r="A17" s="120" t="s">
        <v>67</v>
      </c>
      <c r="B17" s="115">
        <v>1</v>
      </c>
      <c r="C17" s="116"/>
      <c r="D17" s="116">
        <v>2</v>
      </c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>
        <v>2</v>
      </c>
      <c r="Q17" s="116">
        <v>4</v>
      </c>
      <c r="R17" s="116">
        <v>1</v>
      </c>
      <c r="S17" s="116"/>
      <c r="T17" s="116"/>
      <c r="U17" s="116"/>
      <c r="V17" s="116"/>
      <c r="W17" s="116"/>
      <c r="X17" s="116"/>
      <c r="Y17" s="116"/>
      <c r="Z17" s="116">
        <v>1</v>
      </c>
      <c r="AA17" s="116"/>
      <c r="AB17" s="116"/>
      <c r="AC17" s="135">
        <f>SUM(B17:AB17)</f>
        <v>11</v>
      </c>
      <c r="AD17" s="108">
        <v>45</v>
      </c>
      <c r="AE17" s="108">
        <f>AC17*AD17</f>
        <v>495</v>
      </c>
      <c r="AF17" s="108"/>
      <c r="AG17" s="108"/>
      <c r="AH17" s="108"/>
      <c r="JC17"/>
      <c r="JD17"/>
      <c r="JE17"/>
    </row>
    <row r="18" spans="1:265">
      <c r="A18" s="111" t="s">
        <v>68</v>
      </c>
      <c r="B18" s="112"/>
      <c r="C18" s="113"/>
      <c r="D18" s="113"/>
      <c r="E18" s="113"/>
      <c r="F18" s="113"/>
      <c r="G18" s="113"/>
      <c r="H18" s="113">
        <v>2</v>
      </c>
      <c r="I18" s="113"/>
      <c r="J18" s="113">
        <v>1</v>
      </c>
      <c r="K18" s="113">
        <v>1</v>
      </c>
      <c r="L18" s="113">
        <v>1</v>
      </c>
      <c r="M18" s="113"/>
      <c r="N18" s="113">
        <v>1</v>
      </c>
      <c r="O18" s="113"/>
      <c r="P18" s="113"/>
      <c r="Q18" s="113"/>
      <c r="R18" s="113"/>
      <c r="S18" s="113"/>
      <c r="T18" s="113">
        <v>2</v>
      </c>
      <c r="U18" s="113"/>
      <c r="V18" s="113"/>
      <c r="W18" s="113"/>
      <c r="X18" s="113">
        <v>1</v>
      </c>
      <c r="Y18" s="113"/>
      <c r="Z18" s="113"/>
      <c r="AA18" s="113"/>
      <c r="AB18" s="113"/>
      <c r="AC18" s="130">
        <f>SUM(B18:AB18)</f>
        <v>9</v>
      </c>
      <c r="AD18" s="108">
        <v>35</v>
      </c>
      <c r="AE18" s="108">
        <f>AC18*AD18</f>
        <v>315</v>
      </c>
      <c r="AF18" s="108"/>
      <c r="AG18" s="108"/>
      <c r="AH18" s="108"/>
      <c r="JC18"/>
      <c r="JD18"/>
      <c r="JE18"/>
    </row>
    <row r="19" ht="17.25" spans="1:265">
      <c r="A19" s="120" t="s">
        <v>69</v>
      </c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>
        <v>1</v>
      </c>
      <c r="T19" s="125">
        <v>2</v>
      </c>
      <c r="U19" s="125"/>
      <c r="V19" s="125"/>
      <c r="W19" s="125"/>
      <c r="X19" s="125"/>
      <c r="Y19" s="125">
        <v>1</v>
      </c>
      <c r="Z19" s="125"/>
      <c r="AA19" s="125"/>
      <c r="AB19" s="125">
        <v>2</v>
      </c>
      <c r="AC19" s="136">
        <f>SUM(B19:AB19)</f>
        <v>6</v>
      </c>
      <c r="AD19" s="108">
        <v>29</v>
      </c>
      <c r="AE19" s="108">
        <f>AC19*AD19</f>
        <v>174</v>
      </c>
      <c r="AF19" s="108"/>
      <c r="AG19" s="108"/>
      <c r="AH19" s="108"/>
      <c r="JC19"/>
      <c r="JD19"/>
      <c r="JE19"/>
    </row>
    <row r="20" spans="1:265">
      <c r="A20" s="126" t="s">
        <v>70</v>
      </c>
      <c r="B20" s="127"/>
      <c r="C20" s="127"/>
      <c r="D20" s="127"/>
      <c r="E20" s="127"/>
      <c r="F20" s="127"/>
      <c r="G20" s="127"/>
      <c r="H20" s="127"/>
      <c r="I20" s="127"/>
      <c r="J20" s="127"/>
      <c r="K20" s="92"/>
      <c r="L20" s="92"/>
      <c r="M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 t="s">
        <v>71</v>
      </c>
      <c r="AC20" s="92">
        <f>SUM(AC2:AC19)</f>
        <v>149</v>
      </c>
      <c r="AE20" s="108">
        <f>SUM(AE2:AE19)</f>
        <v>4869</v>
      </c>
      <c r="AF20" s="108"/>
      <c r="AG20" s="108"/>
      <c r="AH20" s="108"/>
      <c r="JC20"/>
      <c r="JD20"/>
      <c r="JE20"/>
    </row>
    <row r="21" ht="14.25" customHeight="1" spans="1:265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F21" s="108"/>
      <c r="AG21" s="108"/>
      <c r="AH21" s="108"/>
      <c r="JC21"/>
      <c r="JD21"/>
      <c r="JE21"/>
    </row>
    <row r="22" ht="14.25" customHeight="1" spans="1:265">
      <c r="A22" t="s">
        <v>72</v>
      </c>
      <c r="B22">
        <v>18600089959</v>
      </c>
      <c r="C22"/>
      <c r="D22" t="s">
        <v>73</v>
      </c>
      <c r="E22" t="s">
        <v>74</v>
      </c>
      <c r="F22" t="s">
        <v>75</v>
      </c>
      <c r="G22" t="s">
        <v>76</v>
      </c>
      <c r="H22" s="98"/>
      <c r="I22" s="98"/>
      <c r="J22" s="128"/>
      <c r="K22" s="98"/>
      <c r="L22" s="98"/>
      <c r="M22" s="98"/>
      <c r="N22" s="98"/>
      <c r="O22" s="12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128"/>
      <c r="AD22" s="128"/>
      <c r="AE22" s="98"/>
      <c r="AF22" s="128"/>
      <c r="AG22" s="128"/>
      <c r="AH22" s="128"/>
      <c r="JC22"/>
      <c r="JD22"/>
      <c r="JE22"/>
    </row>
    <row r="23" spans="1:7">
      <c r="A23" t="s">
        <v>11</v>
      </c>
      <c r="B23">
        <v>15901002756</v>
      </c>
      <c r="C23"/>
      <c r="D23" t="s">
        <v>73</v>
      </c>
      <c r="E23" t="s">
        <v>74</v>
      </c>
      <c r="F23" t="s">
        <v>77</v>
      </c>
      <c r="G23" t="s">
        <v>78</v>
      </c>
    </row>
    <row r="24" spans="1:7">
      <c r="A24" t="s">
        <v>17</v>
      </c>
      <c r="B24">
        <v>13777416818</v>
      </c>
      <c r="C24"/>
      <c r="D24" t="s">
        <v>79</v>
      </c>
      <c r="E24" t="s">
        <v>80</v>
      </c>
      <c r="F24" t="s">
        <v>81</v>
      </c>
      <c r="G24" t="s">
        <v>82</v>
      </c>
    </row>
    <row r="25" spans="1:7">
      <c r="A25" t="s">
        <v>24</v>
      </c>
      <c r="B25">
        <v>15810036659</v>
      </c>
      <c r="C25"/>
      <c r="D25" t="s">
        <v>73</v>
      </c>
      <c r="E25" t="s">
        <v>74</v>
      </c>
      <c r="F25" t="s">
        <v>75</v>
      </c>
      <c r="G25" t="s">
        <v>83</v>
      </c>
    </row>
    <row r="26" spans="1:7">
      <c r="A26" t="s">
        <v>25</v>
      </c>
      <c r="B26">
        <v>13834733799</v>
      </c>
      <c r="C26"/>
      <c r="D26" t="s">
        <v>84</v>
      </c>
      <c r="E26" t="s">
        <v>85</v>
      </c>
      <c r="F26" t="s">
        <v>86</v>
      </c>
      <c r="G26" t="s">
        <v>87</v>
      </c>
    </row>
    <row r="27" spans="1:7">
      <c r="A27" t="s">
        <v>26</v>
      </c>
      <c r="B27">
        <v>13572934123</v>
      </c>
      <c r="C27"/>
      <c r="D27" t="s">
        <v>88</v>
      </c>
      <c r="E27" t="s">
        <v>89</v>
      </c>
      <c r="F27" t="s">
        <v>90</v>
      </c>
      <c r="G27" t="s">
        <v>91</v>
      </c>
    </row>
    <row r="28" spans="1:7">
      <c r="A28" t="s">
        <v>28</v>
      </c>
      <c r="B28">
        <v>13911672263</v>
      </c>
      <c r="C28"/>
      <c r="D28" t="s">
        <v>73</v>
      </c>
      <c r="E28" t="s">
        <v>74</v>
      </c>
      <c r="F28" t="s">
        <v>92</v>
      </c>
      <c r="G28" t="s">
        <v>93</v>
      </c>
    </row>
    <row r="29" spans="1:7">
      <c r="A29" t="s">
        <v>30</v>
      </c>
      <c r="B29">
        <v>18351844905</v>
      </c>
      <c r="C29"/>
      <c r="D29" t="s">
        <v>94</v>
      </c>
      <c r="E29" t="s">
        <v>95</v>
      </c>
      <c r="F29" t="s">
        <v>96</v>
      </c>
      <c r="G29" t="s">
        <v>97</v>
      </c>
    </row>
    <row r="30" spans="1:7">
      <c r="A30" t="s">
        <v>31</v>
      </c>
      <c r="B30">
        <v>13901304666</v>
      </c>
      <c r="C30"/>
      <c r="D30" t="s">
        <v>73</v>
      </c>
      <c r="E30" t="s">
        <v>74</v>
      </c>
      <c r="F30" t="s">
        <v>92</v>
      </c>
      <c r="G30" t="s">
        <v>98</v>
      </c>
    </row>
    <row r="31" spans="1:7">
      <c r="A31" t="s">
        <v>33</v>
      </c>
      <c r="B31">
        <v>15604323608</v>
      </c>
      <c r="C31"/>
      <c r="D31" t="s">
        <v>99</v>
      </c>
      <c r="E31" t="s">
        <v>100</v>
      </c>
      <c r="F31" t="s">
        <v>101</v>
      </c>
      <c r="G31" t="s">
        <v>102</v>
      </c>
    </row>
    <row r="32" spans="1:7">
      <c r="A32" t="s">
        <v>34</v>
      </c>
      <c r="B32">
        <v>15863085039</v>
      </c>
      <c r="C32"/>
      <c r="D32" t="s">
        <v>103</v>
      </c>
      <c r="E32" t="s">
        <v>104</v>
      </c>
      <c r="F32" t="s">
        <v>105</v>
      </c>
      <c r="G32" t="s">
        <v>106</v>
      </c>
    </row>
    <row r="33" spans="1:7">
      <c r="A33" t="s">
        <v>36</v>
      </c>
      <c r="B33">
        <v>15117920919</v>
      </c>
      <c r="C33"/>
      <c r="D33" t="s">
        <v>73</v>
      </c>
      <c r="E33" t="s">
        <v>74</v>
      </c>
      <c r="F33" t="s">
        <v>107</v>
      </c>
      <c r="G33" t="s">
        <v>108</v>
      </c>
    </row>
    <row r="34" spans="1:7">
      <c r="A34" t="s">
        <v>37</v>
      </c>
      <c r="B34">
        <v>15866619019</v>
      </c>
      <c r="C34"/>
      <c r="D34" t="s">
        <v>103</v>
      </c>
      <c r="E34" t="s">
        <v>109</v>
      </c>
      <c r="F34" t="s">
        <v>110</v>
      </c>
      <c r="G34" t="s">
        <v>111</v>
      </c>
    </row>
    <row r="35" spans="1:7">
      <c r="A35" t="s">
        <v>50</v>
      </c>
      <c r="B35">
        <v>13940605660</v>
      </c>
      <c r="C35"/>
      <c r="D35" t="s">
        <v>112</v>
      </c>
      <c r="E35" t="s">
        <v>113</v>
      </c>
      <c r="F35" t="s">
        <v>114</v>
      </c>
      <c r="G35" t="s">
        <v>115</v>
      </c>
    </row>
    <row r="36" spans="1:8">
      <c r="A36" t="s">
        <v>39</v>
      </c>
      <c r="B36">
        <v>15725213613</v>
      </c>
      <c r="C36"/>
      <c r="D36" t="s">
        <v>103</v>
      </c>
      <c r="E36" t="s">
        <v>104</v>
      </c>
      <c r="F36" t="s">
        <v>116</v>
      </c>
      <c r="G36" t="s">
        <v>117</v>
      </c>
      <c r="H36"/>
    </row>
    <row r="37" spans="1:7">
      <c r="A37" t="s">
        <v>42</v>
      </c>
      <c r="B37">
        <v>18712262825</v>
      </c>
      <c r="C37"/>
      <c r="D37" t="s">
        <v>118</v>
      </c>
      <c r="E37" t="s">
        <v>119</v>
      </c>
      <c r="F37" t="s">
        <v>120</v>
      </c>
      <c r="G37" t="s">
        <v>121</v>
      </c>
    </row>
    <row r="38" spans="1:7">
      <c r="A38" t="s">
        <v>45</v>
      </c>
      <c r="B38">
        <v>15810419030</v>
      </c>
      <c r="C38"/>
      <c r="D38" t="s">
        <v>73</v>
      </c>
      <c r="E38" t="s">
        <v>74</v>
      </c>
      <c r="F38" t="s">
        <v>92</v>
      </c>
      <c r="G38" t="s">
        <v>122</v>
      </c>
    </row>
    <row r="39" spans="1:7">
      <c r="A39" t="s">
        <v>46</v>
      </c>
      <c r="B39">
        <v>15810264054</v>
      </c>
      <c r="C39"/>
      <c r="D39" t="s">
        <v>73</v>
      </c>
      <c r="E39" t="s">
        <v>74</v>
      </c>
      <c r="F39" t="s">
        <v>107</v>
      </c>
      <c r="G39" t="s">
        <v>123</v>
      </c>
    </row>
    <row r="40" spans="1:7">
      <c r="A40"/>
      <c r="B40"/>
      <c r="C40"/>
      <c r="D40"/>
      <c r="E40"/>
      <c r="F40"/>
      <c r="G40"/>
    </row>
    <row r="41" spans="1:7">
      <c r="A41" t="s">
        <v>0</v>
      </c>
      <c r="B41">
        <v>18687517828</v>
      </c>
      <c r="C41" t="s">
        <v>124</v>
      </c>
      <c r="D41" t="s">
        <v>125</v>
      </c>
      <c r="E41" t="s">
        <v>126</v>
      </c>
      <c r="F41" t="s">
        <v>127</v>
      </c>
      <c r="G41" t="s">
        <v>128</v>
      </c>
    </row>
    <row r="42" spans="1:7">
      <c r="A42" t="s">
        <v>13</v>
      </c>
      <c r="B42">
        <v>13107639760</v>
      </c>
      <c r="C42" t="s">
        <v>124</v>
      </c>
      <c r="D42" t="s">
        <v>129</v>
      </c>
      <c r="E42" t="s">
        <v>130</v>
      </c>
      <c r="F42" t="s">
        <v>131</v>
      </c>
      <c r="G42" t="s">
        <v>132</v>
      </c>
    </row>
    <row r="43" spans="1:7">
      <c r="A43" t="s">
        <v>16</v>
      </c>
      <c r="B43">
        <v>13529057581</v>
      </c>
      <c r="C43" t="s">
        <v>124</v>
      </c>
      <c r="D43" t="s">
        <v>133</v>
      </c>
      <c r="E43" t="s">
        <v>134</v>
      </c>
      <c r="F43" t="s">
        <v>135</v>
      </c>
      <c r="G43" t="s">
        <v>136</v>
      </c>
    </row>
    <row r="44" spans="1:7">
      <c r="A44" t="s">
        <v>18</v>
      </c>
      <c r="B44">
        <v>13988219811</v>
      </c>
      <c r="C44" t="s">
        <v>137</v>
      </c>
      <c r="D44" t="s">
        <v>125</v>
      </c>
      <c r="E44" t="s">
        <v>138</v>
      </c>
      <c r="F44" t="s">
        <v>139</v>
      </c>
      <c r="G44" t="s">
        <v>140</v>
      </c>
    </row>
    <row r="45" spans="1:7">
      <c r="A45" t="s">
        <v>19</v>
      </c>
      <c r="B45">
        <v>18585313311</v>
      </c>
      <c r="C45" t="s">
        <v>124</v>
      </c>
      <c r="D45" t="s">
        <v>141</v>
      </c>
      <c r="E45" t="s">
        <v>142</v>
      </c>
      <c r="F45" t="s">
        <v>143</v>
      </c>
      <c r="G45" t="s">
        <v>144</v>
      </c>
    </row>
    <row r="46" spans="1:7">
      <c r="A46" t="s">
        <v>23</v>
      </c>
      <c r="B46">
        <v>18889837698</v>
      </c>
      <c r="C46" t="s">
        <v>124</v>
      </c>
      <c r="D46" t="s">
        <v>145</v>
      </c>
      <c r="E46" t="s">
        <v>146</v>
      </c>
      <c r="F46" t="s">
        <v>147</v>
      </c>
      <c r="G46" t="s">
        <v>148</v>
      </c>
    </row>
    <row r="47" spans="1:7">
      <c r="A47" t="s">
        <v>27</v>
      </c>
      <c r="B47">
        <v>13637566312</v>
      </c>
      <c r="C47" t="s">
        <v>137</v>
      </c>
      <c r="D47" t="s">
        <v>145</v>
      </c>
      <c r="E47" t="s">
        <v>149</v>
      </c>
      <c r="F47" t="s">
        <v>150</v>
      </c>
      <c r="G47" t="s">
        <v>151</v>
      </c>
    </row>
    <row r="48" spans="1:7">
      <c r="A48" t="s">
        <v>32</v>
      </c>
      <c r="B48">
        <v>15980173778</v>
      </c>
      <c r="C48" t="s">
        <v>124</v>
      </c>
      <c r="D48" t="s">
        <v>129</v>
      </c>
      <c r="E48" t="s">
        <v>130</v>
      </c>
      <c r="F48" t="s">
        <v>152</v>
      </c>
      <c r="G48" t="s">
        <v>153</v>
      </c>
    </row>
    <row r="49" spans="1:7">
      <c r="A49" t="s">
        <v>51</v>
      </c>
      <c r="B49">
        <v>15805008838</v>
      </c>
      <c r="C49" t="s">
        <v>124</v>
      </c>
      <c r="D49" t="s">
        <v>129</v>
      </c>
      <c r="E49" t="s">
        <v>154</v>
      </c>
      <c r="F49" t="s">
        <v>155</v>
      </c>
      <c r="G49" t="s">
        <v>156</v>
      </c>
    </row>
    <row r="50" spans="1:7">
      <c r="A50" t="s">
        <v>48</v>
      </c>
      <c r="B50">
        <v>15014198866</v>
      </c>
      <c r="C50" t="s">
        <v>124</v>
      </c>
      <c r="D50" t="s">
        <v>133</v>
      </c>
      <c r="E50" t="s">
        <v>157</v>
      </c>
      <c r="F50" t="s">
        <v>158</v>
      </c>
      <c r="G50" t="s">
        <v>159</v>
      </c>
    </row>
    <row r="51" spans="1:7">
      <c r="A51" t="s">
        <v>49</v>
      </c>
      <c r="B51">
        <v>13519823782</v>
      </c>
      <c r="C51" t="s">
        <v>124</v>
      </c>
      <c r="D51" t="s">
        <v>145</v>
      </c>
      <c r="E51" t="s">
        <v>149</v>
      </c>
      <c r="F51" t="s">
        <v>150</v>
      </c>
      <c r="G51" t="s">
        <v>160</v>
      </c>
    </row>
    <row r="52" spans="1:7">
      <c r="A52" t="s">
        <v>41</v>
      </c>
      <c r="B52">
        <v>18788501279</v>
      </c>
      <c r="C52" t="s">
        <v>137</v>
      </c>
      <c r="D52" t="s">
        <v>125</v>
      </c>
      <c r="E52" t="s">
        <v>161</v>
      </c>
      <c r="F52" t="s">
        <v>162</v>
      </c>
      <c r="G52" t="s">
        <v>163</v>
      </c>
    </row>
    <row r="53" spans="1:7">
      <c r="A53" t="s">
        <v>43</v>
      </c>
      <c r="B53">
        <v>15018760036</v>
      </c>
      <c r="C53" t="s">
        <v>137</v>
      </c>
      <c r="D53" t="s">
        <v>133</v>
      </c>
      <c r="E53" t="s">
        <v>157</v>
      </c>
      <c r="F53" t="s">
        <v>164</v>
      </c>
      <c r="G53" t="s">
        <v>165</v>
      </c>
    </row>
    <row r="54" spans="1:7">
      <c r="A54" t="s">
        <v>44</v>
      </c>
      <c r="B54">
        <v>13825503221</v>
      </c>
      <c r="C54" t="s">
        <v>124</v>
      </c>
      <c r="D54" t="s">
        <v>133</v>
      </c>
      <c r="E54" t="s">
        <v>166</v>
      </c>
      <c r="F54" t="s">
        <v>167</v>
      </c>
      <c r="G54" t="s">
        <v>168</v>
      </c>
    </row>
    <row r="55" ht="14.25" spans="1:26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</row>
    <row r="56" ht="14.25" spans="1:26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</row>
    <row r="57" ht="14.25" spans="1:26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</row>
    <row r="58" ht="14.25" spans="1:26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</row>
    <row r="59" ht="14.25" spans="1:26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</row>
    <row r="60" ht="14.25" spans="1:26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</row>
    <row r="61" ht="14.25" spans="1:26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</row>
    <row r="62" ht="14.25" spans="1:26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</row>
    <row r="63" ht="14.25" spans="1:26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</row>
    <row r="64" ht="14.25" spans="1:26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</row>
    <row r="65" ht="14.25" spans="1:26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</row>
    <row r="66" ht="14.25" spans="1:26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</row>
    <row r="67" ht="14.25" spans="1:26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</row>
    <row r="68" ht="14.25" spans="1:26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</row>
    <row r="69" ht="14.25" spans="1:26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</row>
    <row r="70" ht="14.25" spans="1:26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</row>
    <row r="71" ht="14.25" spans="1:26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</row>
  </sheetData>
  <mergeCells count="1">
    <mergeCell ref="A20:J21"/>
  </mergeCells>
  <pageMargins left="0.75" right="0.75" top="1" bottom="1" header="0.510416666666667" footer="0.510416666666667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81"/>
  <sheetViews>
    <sheetView zoomScale="85" zoomScaleNormal="85" workbookViewId="0">
      <selection activeCell="Q8" sqref="Q8:Q13"/>
    </sheetView>
  </sheetViews>
  <sheetFormatPr defaultColWidth="9" defaultRowHeight="16.5"/>
  <cols>
    <col min="1" max="14" width="9.625" style="97" customWidth="1"/>
    <col min="15" max="256" width="9" style="98"/>
  </cols>
  <sheetData>
    <row r="1" spans="1:14">
      <c r="A1" s="99" t="s">
        <v>169</v>
      </c>
      <c r="B1" s="100" t="s">
        <v>170</v>
      </c>
      <c r="C1" s="101"/>
      <c r="D1" s="101"/>
      <c r="E1" s="101"/>
      <c r="F1" s="99" t="s">
        <v>171</v>
      </c>
      <c r="G1" s="100" t="s">
        <v>172</v>
      </c>
      <c r="H1" s="101"/>
      <c r="I1" s="101"/>
      <c r="J1" s="101"/>
      <c r="K1" s="99" t="s">
        <v>173</v>
      </c>
      <c r="L1" s="100" t="s">
        <v>174</v>
      </c>
      <c r="M1" s="101"/>
      <c r="N1" s="101"/>
    </row>
    <row r="2" spans="1:14">
      <c r="A2" s="99"/>
      <c r="B2" s="101"/>
      <c r="C2" s="101"/>
      <c r="D2" s="101"/>
      <c r="E2" s="101"/>
      <c r="F2" s="99"/>
      <c r="G2" s="101"/>
      <c r="H2" s="101"/>
      <c r="I2" s="101"/>
      <c r="J2" s="101"/>
      <c r="K2" s="99"/>
      <c r="L2" s="101"/>
      <c r="M2" s="101"/>
      <c r="N2" s="101"/>
    </row>
    <row r="3" spans="1:14">
      <c r="A3" s="99"/>
      <c r="B3" s="102" t="s">
        <v>4</v>
      </c>
      <c r="C3" s="102" t="s">
        <v>6</v>
      </c>
      <c r="D3" s="103">
        <v>2</v>
      </c>
      <c r="E3" s="101"/>
      <c r="F3" s="99"/>
      <c r="G3" s="102" t="s">
        <v>4</v>
      </c>
      <c r="H3" s="102" t="s">
        <v>6</v>
      </c>
      <c r="I3" s="103">
        <v>2</v>
      </c>
      <c r="J3" s="101"/>
      <c r="K3" s="99"/>
      <c r="L3" s="102" t="s">
        <v>4</v>
      </c>
      <c r="M3" s="102" t="s">
        <v>6</v>
      </c>
      <c r="N3" s="103">
        <v>2</v>
      </c>
    </row>
    <row r="4" spans="1:14">
      <c r="A4" s="99"/>
      <c r="B4" s="102" t="s">
        <v>4</v>
      </c>
      <c r="C4" s="102" t="s">
        <v>8</v>
      </c>
      <c r="D4" s="103">
        <v>2</v>
      </c>
      <c r="E4" s="104"/>
      <c r="F4" s="99"/>
      <c r="G4" s="102" t="s">
        <v>4</v>
      </c>
      <c r="H4" s="102" t="s">
        <v>8</v>
      </c>
      <c r="I4" s="103">
        <v>2</v>
      </c>
      <c r="J4" s="101"/>
      <c r="K4" s="99"/>
      <c r="L4" s="102" t="s">
        <v>4</v>
      </c>
      <c r="M4" s="102" t="s">
        <v>8</v>
      </c>
      <c r="N4" s="103">
        <v>2</v>
      </c>
    </row>
    <row r="5" spans="1:14">
      <c r="A5" s="99"/>
      <c r="B5" s="102" t="s">
        <v>4</v>
      </c>
      <c r="C5" s="102" t="s">
        <v>2</v>
      </c>
      <c r="D5" s="103">
        <v>2</v>
      </c>
      <c r="E5" s="104"/>
      <c r="F5" s="99"/>
      <c r="G5" s="102" t="s">
        <v>4</v>
      </c>
      <c r="H5" s="102" t="s">
        <v>2</v>
      </c>
      <c r="I5" s="103">
        <v>2</v>
      </c>
      <c r="J5" s="101"/>
      <c r="K5" s="99"/>
      <c r="L5" s="102" t="s">
        <v>4</v>
      </c>
      <c r="M5" s="102" t="s">
        <v>2</v>
      </c>
      <c r="N5" s="103">
        <v>2</v>
      </c>
    </row>
    <row r="6" spans="1:14">
      <c r="A6" s="99"/>
      <c r="B6" s="102" t="s">
        <v>4</v>
      </c>
      <c r="C6" s="102" t="s">
        <v>12</v>
      </c>
      <c r="D6" s="103">
        <v>2</v>
      </c>
      <c r="E6" s="104"/>
      <c r="F6" s="99"/>
      <c r="G6" s="102" t="s">
        <v>4</v>
      </c>
      <c r="H6" s="102" t="s">
        <v>12</v>
      </c>
      <c r="I6" s="103">
        <v>2</v>
      </c>
      <c r="J6" s="101"/>
      <c r="K6" s="101"/>
      <c r="L6" s="102" t="s">
        <v>4</v>
      </c>
      <c r="M6" s="102" t="s">
        <v>12</v>
      </c>
      <c r="N6" s="103">
        <v>2</v>
      </c>
    </row>
    <row r="7" spans="1:14">
      <c r="A7" s="99"/>
      <c r="B7" s="102" t="s">
        <v>15</v>
      </c>
      <c r="C7" s="102" t="s">
        <v>8</v>
      </c>
      <c r="D7" s="103">
        <v>2</v>
      </c>
      <c r="E7" s="104"/>
      <c r="F7" s="99"/>
      <c r="G7" s="102" t="s">
        <v>15</v>
      </c>
      <c r="H7" s="102" t="s">
        <v>8</v>
      </c>
      <c r="I7" s="103">
        <v>2</v>
      </c>
      <c r="J7" s="101"/>
      <c r="K7" s="101"/>
      <c r="L7" s="102" t="s">
        <v>15</v>
      </c>
      <c r="M7" s="102" t="s">
        <v>8</v>
      </c>
      <c r="N7" s="103">
        <v>2</v>
      </c>
    </row>
    <row r="8" spans="1:17">
      <c r="A8" s="99"/>
      <c r="B8" s="102" t="s">
        <v>1</v>
      </c>
      <c r="C8" s="102" t="s">
        <v>6</v>
      </c>
      <c r="D8" s="103">
        <v>4</v>
      </c>
      <c r="E8" s="104"/>
      <c r="F8" s="99"/>
      <c r="G8" s="102" t="s">
        <v>1</v>
      </c>
      <c r="H8" s="102" t="s">
        <v>6</v>
      </c>
      <c r="I8" s="103">
        <v>4</v>
      </c>
      <c r="J8" s="101"/>
      <c r="K8" s="101"/>
      <c r="L8" s="102" t="s">
        <v>1</v>
      </c>
      <c r="M8" s="102" t="s">
        <v>6</v>
      </c>
      <c r="N8" s="103">
        <v>4</v>
      </c>
      <c r="Q8" s="100" t="s">
        <v>170</v>
      </c>
    </row>
    <row r="9" spans="1:17">
      <c r="A9" s="99"/>
      <c r="B9" s="102" t="s">
        <v>1</v>
      </c>
      <c r="C9" s="102" t="s">
        <v>8</v>
      </c>
      <c r="D9" s="103">
        <v>4</v>
      </c>
      <c r="E9" s="104"/>
      <c r="F9" s="99"/>
      <c r="G9" s="102" t="s">
        <v>1</v>
      </c>
      <c r="H9" s="102" t="s">
        <v>8</v>
      </c>
      <c r="I9" s="103">
        <v>4</v>
      </c>
      <c r="J9" s="101"/>
      <c r="K9" s="101"/>
      <c r="L9" s="102" t="s">
        <v>1</v>
      </c>
      <c r="M9" s="102" t="s">
        <v>8</v>
      </c>
      <c r="N9" s="103">
        <v>4</v>
      </c>
      <c r="Q9" s="100" t="s">
        <v>172</v>
      </c>
    </row>
    <row r="10" spans="1:17">
      <c r="A10" s="99"/>
      <c r="B10" s="102" t="s">
        <v>1</v>
      </c>
      <c r="C10" s="102" t="s">
        <v>2</v>
      </c>
      <c r="D10" s="103">
        <v>4</v>
      </c>
      <c r="E10" s="104"/>
      <c r="F10" s="101"/>
      <c r="G10" s="102" t="s">
        <v>1</v>
      </c>
      <c r="H10" s="102" t="s">
        <v>2</v>
      </c>
      <c r="I10" s="103">
        <v>4</v>
      </c>
      <c r="J10" s="101"/>
      <c r="K10" s="101"/>
      <c r="L10" s="102" t="s">
        <v>1</v>
      </c>
      <c r="M10" s="102" t="s">
        <v>2</v>
      </c>
      <c r="N10" s="103">
        <v>4</v>
      </c>
      <c r="Q10" s="100" t="s">
        <v>174</v>
      </c>
    </row>
    <row r="11" spans="1:17">
      <c r="A11" s="99"/>
      <c r="B11" s="102" t="s">
        <v>9</v>
      </c>
      <c r="C11" s="102" t="s">
        <v>6</v>
      </c>
      <c r="D11" s="103">
        <v>1</v>
      </c>
      <c r="E11" s="104"/>
      <c r="F11" s="101"/>
      <c r="G11" s="102" t="s">
        <v>9</v>
      </c>
      <c r="H11" s="102" t="s">
        <v>6</v>
      </c>
      <c r="I11" s="103">
        <v>1</v>
      </c>
      <c r="J11" s="101"/>
      <c r="K11" s="101"/>
      <c r="L11" s="102" t="s">
        <v>9</v>
      </c>
      <c r="M11" s="102" t="s">
        <v>6</v>
      </c>
      <c r="N11" s="103">
        <v>1</v>
      </c>
      <c r="Q11" s="100" t="s">
        <v>175</v>
      </c>
    </row>
    <row r="12" spans="1:17">
      <c r="A12" s="99"/>
      <c r="B12" s="102" t="s">
        <v>9</v>
      </c>
      <c r="C12" s="102" t="s">
        <v>2</v>
      </c>
      <c r="D12" s="103">
        <v>1</v>
      </c>
      <c r="E12" s="104"/>
      <c r="F12" s="101"/>
      <c r="G12" s="102" t="s">
        <v>9</v>
      </c>
      <c r="H12" s="102" t="s">
        <v>2</v>
      </c>
      <c r="I12" s="103">
        <v>1</v>
      </c>
      <c r="J12" s="101"/>
      <c r="K12" s="101"/>
      <c r="L12" s="102" t="s">
        <v>9</v>
      </c>
      <c r="M12" s="102" t="s">
        <v>2</v>
      </c>
      <c r="N12" s="103">
        <v>1</v>
      </c>
      <c r="Q12" s="100" t="s">
        <v>176</v>
      </c>
    </row>
    <row r="13" spans="1:17">
      <c r="A13" s="99"/>
      <c r="B13" s="102" t="s">
        <v>10</v>
      </c>
      <c r="C13" s="102" t="s">
        <v>6</v>
      </c>
      <c r="D13" s="103">
        <v>1</v>
      </c>
      <c r="E13" s="104"/>
      <c r="F13" s="101"/>
      <c r="G13" s="102" t="s">
        <v>10</v>
      </c>
      <c r="H13" s="102" t="s">
        <v>6</v>
      </c>
      <c r="I13" s="103">
        <v>1</v>
      </c>
      <c r="J13" s="101"/>
      <c r="K13" s="101"/>
      <c r="L13" s="102" t="s">
        <v>10</v>
      </c>
      <c r="M13" s="102" t="s">
        <v>6</v>
      </c>
      <c r="N13" s="103">
        <v>1</v>
      </c>
      <c r="Q13" s="100" t="s">
        <v>177</v>
      </c>
    </row>
    <row r="14" spans="1:14">
      <c r="A14" s="99"/>
      <c r="B14" s="102" t="s">
        <v>10</v>
      </c>
      <c r="C14" s="102" t="s">
        <v>2</v>
      </c>
      <c r="D14" s="103">
        <v>1</v>
      </c>
      <c r="E14" s="104"/>
      <c r="F14" s="101"/>
      <c r="G14" s="102" t="s">
        <v>10</v>
      </c>
      <c r="H14" s="102" t="s">
        <v>2</v>
      </c>
      <c r="I14" s="103">
        <v>1</v>
      </c>
      <c r="J14" s="101"/>
      <c r="K14" s="101"/>
      <c r="L14" s="102" t="s">
        <v>10</v>
      </c>
      <c r="M14" s="102" t="s">
        <v>2</v>
      </c>
      <c r="N14" s="103">
        <v>1</v>
      </c>
    </row>
    <row r="15" spans="1:14">
      <c r="A15" s="99"/>
      <c r="B15" s="102" t="s">
        <v>5</v>
      </c>
      <c r="C15" s="102" t="s">
        <v>6</v>
      </c>
      <c r="D15" s="103">
        <v>2</v>
      </c>
      <c r="E15" s="104"/>
      <c r="F15" s="101"/>
      <c r="G15" s="102" t="s">
        <v>5</v>
      </c>
      <c r="H15" s="102" t="s">
        <v>6</v>
      </c>
      <c r="I15" s="103">
        <v>2</v>
      </c>
      <c r="J15" s="101"/>
      <c r="K15" s="101"/>
      <c r="L15" s="102" t="s">
        <v>5</v>
      </c>
      <c r="M15" s="102" t="s">
        <v>6</v>
      </c>
      <c r="N15" s="103">
        <v>2</v>
      </c>
    </row>
    <row r="16" spans="1:14">
      <c r="A16" s="99"/>
      <c r="B16" s="102" t="s">
        <v>5</v>
      </c>
      <c r="C16" s="102" t="s">
        <v>22</v>
      </c>
      <c r="D16" s="103">
        <v>2</v>
      </c>
      <c r="E16" s="104"/>
      <c r="F16" s="101"/>
      <c r="G16" s="102" t="s">
        <v>5</v>
      </c>
      <c r="H16" s="102" t="s">
        <v>22</v>
      </c>
      <c r="I16" s="103">
        <v>2</v>
      </c>
      <c r="J16" s="101"/>
      <c r="K16" s="101"/>
      <c r="L16" s="102" t="s">
        <v>5</v>
      </c>
      <c r="M16" s="102" t="s">
        <v>22</v>
      </c>
      <c r="N16" s="103">
        <v>2</v>
      </c>
    </row>
    <row r="17" spans="1:14">
      <c r="A17" s="99"/>
      <c r="B17" s="102" t="s">
        <v>20</v>
      </c>
      <c r="C17" s="102" t="s">
        <v>21</v>
      </c>
      <c r="D17" s="103">
        <v>1</v>
      </c>
      <c r="E17" s="101"/>
      <c r="F17" s="101"/>
      <c r="G17" s="102" t="s">
        <v>20</v>
      </c>
      <c r="H17" s="102" t="s">
        <v>21</v>
      </c>
      <c r="I17" s="103">
        <v>1</v>
      </c>
      <c r="J17" s="101"/>
      <c r="K17" s="101"/>
      <c r="L17" s="102" t="s">
        <v>20</v>
      </c>
      <c r="M17" s="102" t="s">
        <v>21</v>
      </c>
      <c r="N17" s="103">
        <v>1</v>
      </c>
    </row>
    <row r="18" spans="1:14">
      <c r="A18" s="99"/>
      <c r="B18" s="102" t="s">
        <v>35</v>
      </c>
      <c r="C18" s="102" t="s">
        <v>21</v>
      </c>
      <c r="D18" s="103">
        <v>2</v>
      </c>
      <c r="E18" s="101"/>
      <c r="F18" s="101"/>
      <c r="G18" s="102" t="s">
        <v>35</v>
      </c>
      <c r="H18" s="102" t="s">
        <v>21</v>
      </c>
      <c r="I18" s="103">
        <v>2</v>
      </c>
      <c r="J18" s="101"/>
      <c r="K18" s="101"/>
      <c r="L18" s="102" t="s">
        <v>35</v>
      </c>
      <c r="M18" s="102" t="s">
        <v>21</v>
      </c>
      <c r="N18" s="103">
        <v>2</v>
      </c>
    </row>
    <row r="19" spans="1:14">
      <c r="A19" s="99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</row>
    <row r="20" spans="1:14">
      <c r="A20" s="99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</row>
    <row r="21" spans="1:14">
      <c r="A21" s="99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</row>
    <row r="22" spans="1:14">
      <c r="A22" s="99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</row>
    <row r="23" spans="1:14">
      <c r="A23" s="99" t="s">
        <v>178</v>
      </c>
      <c r="B23" s="98" t="s">
        <v>179</v>
      </c>
      <c r="C23" s="101"/>
      <c r="D23" s="101"/>
      <c r="E23" s="101"/>
      <c r="F23" s="99" t="s">
        <v>180</v>
      </c>
      <c r="G23" s="98"/>
      <c r="H23" s="101"/>
      <c r="I23" s="101"/>
      <c r="J23" s="101"/>
      <c r="K23" s="99" t="s">
        <v>181</v>
      </c>
      <c r="L23" s="98"/>
      <c r="M23" s="101"/>
      <c r="N23" s="101"/>
    </row>
    <row r="24" spans="1:14">
      <c r="A24" s="99"/>
      <c r="B24" s="98" t="s">
        <v>182</v>
      </c>
      <c r="C24" s="101"/>
      <c r="D24" s="101"/>
      <c r="E24" s="101"/>
      <c r="F24" s="99"/>
      <c r="G24" s="101"/>
      <c r="H24" s="101"/>
      <c r="I24" s="101"/>
      <c r="J24" s="101"/>
      <c r="K24" s="99"/>
      <c r="L24" s="101"/>
      <c r="M24" s="101"/>
      <c r="N24" s="101"/>
    </row>
    <row r="25" spans="1:14">
      <c r="A25" s="99"/>
      <c r="B25" s="102" t="s">
        <v>4</v>
      </c>
      <c r="C25" s="102" t="s">
        <v>6</v>
      </c>
      <c r="D25" s="103">
        <v>2</v>
      </c>
      <c r="E25" s="101"/>
      <c r="F25" s="99"/>
      <c r="G25" s="102"/>
      <c r="H25" s="102"/>
      <c r="I25" s="103"/>
      <c r="J25" s="101"/>
      <c r="K25" s="99"/>
      <c r="L25" s="102"/>
      <c r="M25" s="102"/>
      <c r="N25" s="103"/>
    </row>
    <row r="26" spans="1:16">
      <c r="A26" s="99"/>
      <c r="B26" s="102" t="s">
        <v>4</v>
      </c>
      <c r="C26" s="102" t="s">
        <v>8</v>
      </c>
      <c r="D26" s="103">
        <v>1</v>
      </c>
      <c r="E26" s="101"/>
      <c r="F26" s="99"/>
      <c r="G26" s="102"/>
      <c r="H26" s="102"/>
      <c r="I26" s="103"/>
      <c r="J26" s="101"/>
      <c r="K26" s="99"/>
      <c r="L26" s="102"/>
      <c r="M26" s="102"/>
      <c r="N26" s="103"/>
      <c r="P26" s="101"/>
    </row>
    <row r="27" spans="1:16">
      <c r="A27" s="99"/>
      <c r="B27" s="102" t="s">
        <v>4</v>
      </c>
      <c r="C27" s="102" t="s">
        <v>2</v>
      </c>
      <c r="D27" s="103">
        <v>2</v>
      </c>
      <c r="E27" s="101"/>
      <c r="F27" s="99"/>
      <c r="G27" s="102"/>
      <c r="H27" s="102"/>
      <c r="I27" s="103"/>
      <c r="J27" s="101"/>
      <c r="K27" s="99"/>
      <c r="L27" s="102"/>
      <c r="M27" s="102"/>
      <c r="N27" s="103"/>
      <c r="P27" s="101"/>
    </row>
    <row r="28" spans="1:16">
      <c r="A28" s="99"/>
      <c r="B28" s="102" t="s">
        <v>4</v>
      </c>
      <c r="C28" s="102" t="s">
        <v>12</v>
      </c>
      <c r="D28" s="103">
        <v>1</v>
      </c>
      <c r="E28" s="101"/>
      <c r="F28" s="99"/>
      <c r="G28" s="102"/>
      <c r="H28" s="102"/>
      <c r="I28" s="103"/>
      <c r="J28" s="101"/>
      <c r="K28" s="99"/>
      <c r="L28" s="102"/>
      <c r="M28" s="102"/>
      <c r="N28" s="103"/>
      <c r="P28" s="101"/>
    </row>
    <row r="29" spans="1:16">
      <c r="A29" s="99"/>
      <c r="B29" s="102" t="s">
        <v>15</v>
      </c>
      <c r="C29" s="102" t="s">
        <v>8</v>
      </c>
      <c r="D29" s="103">
        <v>2</v>
      </c>
      <c r="E29" s="101"/>
      <c r="F29" s="99"/>
      <c r="G29" s="102"/>
      <c r="H29" s="102"/>
      <c r="I29" s="103"/>
      <c r="J29" s="101"/>
      <c r="K29" s="99"/>
      <c r="L29" s="102"/>
      <c r="M29" s="102"/>
      <c r="N29" s="103"/>
      <c r="P29" s="101"/>
    </row>
    <row r="30" spans="1:16">
      <c r="A30" s="99"/>
      <c r="B30" s="102" t="s">
        <v>1</v>
      </c>
      <c r="C30" s="102" t="s">
        <v>6</v>
      </c>
      <c r="D30" s="103">
        <v>3</v>
      </c>
      <c r="E30" s="101"/>
      <c r="F30" s="99"/>
      <c r="G30" s="102"/>
      <c r="H30" s="102"/>
      <c r="I30" s="103"/>
      <c r="J30" s="101"/>
      <c r="K30" s="99"/>
      <c r="L30" s="102"/>
      <c r="M30" s="102"/>
      <c r="N30" s="103"/>
      <c r="P30" s="101"/>
    </row>
    <row r="31" spans="1:16">
      <c r="A31" s="99"/>
      <c r="B31" s="102" t="s">
        <v>1</v>
      </c>
      <c r="C31" s="102" t="s">
        <v>8</v>
      </c>
      <c r="D31" s="103">
        <v>3</v>
      </c>
      <c r="E31" s="101"/>
      <c r="F31" s="99"/>
      <c r="G31" s="102"/>
      <c r="H31" s="102"/>
      <c r="I31" s="103"/>
      <c r="J31" s="101"/>
      <c r="K31" s="99"/>
      <c r="L31" s="102"/>
      <c r="M31" s="102"/>
      <c r="N31" s="103"/>
      <c r="P31" s="101"/>
    </row>
    <row r="32" spans="1:16">
      <c r="A32" s="99"/>
      <c r="B32" s="102" t="s">
        <v>1</v>
      </c>
      <c r="C32" s="102" t="s">
        <v>2</v>
      </c>
      <c r="D32" s="103">
        <v>3</v>
      </c>
      <c r="E32" s="101"/>
      <c r="F32" s="99"/>
      <c r="G32" s="102"/>
      <c r="H32" s="102"/>
      <c r="I32" s="103"/>
      <c r="J32" s="101"/>
      <c r="K32" s="101"/>
      <c r="L32" s="102"/>
      <c r="M32" s="102"/>
      <c r="N32" s="103"/>
      <c r="P32" s="101"/>
    </row>
    <row r="33" spans="1:16">
      <c r="A33" s="99"/>
      <c r="B33" s="102" t="s">
        <v>9</v>
      </c>
      <c r="C33" s="102" t="s">
        <v>6</v>
      </c>
      <c r="D33" s="103">
        <v>2</v>
      </c>
      <c r="E33" s="101"/>
      <c r="F33" s="101"/>
      <c r="G33" s="102"/>
      <c r="H33" s="102"/>
      <c r="I33" s="103"/>
      <c r="J33" s="101"/>
      <c r="K33" s="101"/>
      <c r="L33" s="102"/>
      <c r="M33" s="102"/>
      <c r="N33" s="103"/>
      <c r="P33" s="101"/>
    </row>
    <row r="34" spans="1:14">
      <c r="A34" s="99"/>
      <c r="B34" s="102" t="s">
        <v>9</v>
      </c>
      <c r="C34" s="102" t="s">
        <v>2</v>
      </c>
      <c r="D34" s="103">
        <v>2</v>
      </c>
      <c r="E34" s="101"/>
      <c r="F34" s="101"/>
      <c r="G34" s="102"/>
      <c r="H34" s="102"/>
      <c r="I34" s="103"/>
      <c r="J34" s="101"/>
      <c r="K34" s="101"/>
      <c r="L34" s="102"/>
      <c r="M34" s="102"/>
      <c r="N34" s="103"/>
    </row>
    <row r="35" spans="1:14">
      <c r="A35" s="99"/>
      <c r="B35" s="102" t="s">
        <v>10</v>
      </c>
      <c r="C35" s="102" t="s">
        <v>6</v>
      </c>
      <c r="D35" s="103">
        <v>2</v>
      </c>
      <c r="E35" s="101"/>
      <c r="F35" s="101"/>
      <c r="G35" s="102"/>
      <c r="H35" s="102"/>
      <c r="I35" s="103"/>
      <c r="J35" s="101"/>
      <c r="K35" s="101"/>
      <c r="L35" s="102"/>
      <c r="M35" s="102"/>
      <c r="N35" s="103"/>
    </row>
    <row r="36" spans="1:14">
      <c r="A36" s="99"/>
      <c r="B36" s="102" t="s">
        <v>10</v>
      </c>
      <c r="C36" s="102" t="s">
        <v>2</v>
      </c>
      <c r="D36" s="103">
        <v>2</v>
      </c>
      <c r="E36" s="101"/>
      <c r="F36" s="101"/>
      <c r="G36" s="102"/>
      <c r="H36" s="102"/>
      <c r="I36" s="103"/>
      <c r="J36" s="101"/>
      <c r="K36" s="101"/>
      <c r="L36" s="102"/>
      <c r="M36" s="102"/>
      <c r="N36" s="103"/>
    </row>
    <row r="37" spans="1:14">
      <c r="A37" s="99"/>
      <c r="B37" s="102" t="s">
        <v>5</v>
      </c>
      <c r="C37" s="102" t="s">
        <v>6</v>
      </c>
      <c r="D37" s="103">
        <v>2</v>
      </c>
      <c r="E37" s="101"/>
      <c r="F37" s="101"/>
      <c r="G37" s="102"/>
      <c r="H37" s="102"/>
      <c r="I37" s="103"/>
      <c r="J37" s="101"/>
      <c r="K37" s="101"/>
      <c r="L37" s="102"/>
      <c r="M37" s="102"/>
      <c r="N37" s="103"/>
    </row>
    <row r="38" spans="1:14">
      <c r="A38" s="99"/>
      <c r="B38" s="102" t="s">
        <v>5</v>
      </c>
      <c r="C38" s="102" t="s">
        <v>22</v>
      </c>
      <c r="D38" s="103">
        <v>2</v>
      </c>
      <c r="E38" s="101"/>
      <c r="F38" s="101"/>
      <c r="G38" s="102"/>
      <c r="H38" s="102"/>
      <c r="I38" s="103"/>
      <c r="J38" s="101"/>
      <c r="K38" s="101"/>
      <c r="L38" s="102"/>
      <c r="M38" s="102"/>
      <c r="N38" s="103"/>
    </row>
    <row r="39" spans="1:14">
      <c r="A39" s="99"/>
      <c r="B39" s="102"/>
      <c r="C39" s="102"/>
      <c r="D39" s="103"/>
      <c r="E39" s="101"/>
      <c r="F39" s="101"/>
      <c r="G39" s="102"/>
      <c r="H39" s="102"/>
      <c r="I39" s="103"/>
      <c r="J39" s="101"/>
      <c r="K39" s="101"/>
      <c r="L39" s="102"/>
      <c r="M39" s="102"/>
      <c r="N39" s="103"/>
    </row>
    <row r="40" spans="1:14">
      <c r="A40" s="99"/>
      <c r="B40" s="102"/>
      <c r="C40" s="102"/>
      <c r="D40" s="103"/>
      <c r="E40" s="101"/>
      <c r="F40" s="101"/>
      <c r="G40" s="102"/>
      <c r="H40" s="102"/>
      <c r="I40" s="103"/>
      <c r="J40" s="101"/>
      <c r="K40" s="101"/>
      <c r="L40" s="102"/>
      <c r="M40" s="102"/>
      <c r="N40" s="103"/>
    </row>
    <row r="41" spans="1:14">
      <c r="A41" s="99"/>
      <c r="B41" s="105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</row>
    <row r="42" spans="1:14">
      <c r="A42" s="99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1:14">
      <c r="A43" s="99"/>
      <c r="B43" s="104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</row>
    <row r="44" spans="1:14">
      <c r="A44" s="99" t="s">
        <v>183</v>
      </c>
      <c r="B44" s="98"/>
      <c r="D44" s="101"/>
      <c r="E44" s="101"/>
      <c r="F44" s="99" t="s">
        <v>184</v>
      </c>
      <c r="G44" s="106"/>
      <c r="H44" s="101"/>
      <c r="I44" s="101"/>
      <c r="J44" s="101"/>
      <c r="K44" s="99" t="s">
        <v>185</v>
      </c>
      <c r="L44" s="106"/>
      <c r="M44" s="101"/>
      <c r="N44" s="101"/>
    </row>
    <row r="45" spans="1:14">
      <c r="A45" s="99"/>
      <c r="B45" s="101"/>
      <c r="C45" s="101"/>
      <c r="D45" s="101"/>
      <c r="E45" s="101"/>
      <c r="F45" s="99"/>
      <c r="G45" s="101"/>
      <c r="H45" s="101"/>
      <c r="I45" s="101"/>
      <c r="J45" s="101"/>
      <c r="K45" s="99"/>
      <c r="L45" s="101"/>
      <c r="M45" s="101"/>
      <c r="N45" s="101"/>
    </row>
    <row r="46" spans="1:14">
      <c r="A46" s="99"/>
      <c r="B46" s="102"/>
      <c r="C46" s="102"/>
      <c r="D46" s="103"/>
      <c r="E46" s="101"/>
      <c r="F46" s="101"/>
      <c r="G46" s="102"/>
      <c r="H46" s="102"/>
      <c r="I46" s="103"/>
      <c r="J46" s="101"/>
      <c r="K46" s="101"/>
      <c r="L46" s="102"/>
      <c r="M46" s="102"/>
      <c r="N46" s="103"/>
    </row>
    <row r="47" spans="1:14">
      <c r="A47" s="99"/>
      <c r="B47" s="102"/>
      <c r="C47" s="102"/>
      <c r="D47" s="103"/>
      <c r="E47" s="101"/>
      <c r="F47" s="101"/>
      <c r="G47" s="102"/>
      <c r="H47" s="102"/>
      <c r="I47" s="103"/>
      <c r="J47" s="101"/>
      <c r="K47" s="101"/>
      <c r="L47" s="102"/>
      <c r="M47" s="102"/>
      <c r="N47" s="103"/>
    </row>
    <row r="48" spans="1:14">
      <c r="A48" s="99"/>
      <c r="B48" s="102"/>
      <c r="C48" s="102"/>
      <c r="D48" s="103"/>
      <c r="E48" s="101"/>
      <c r="F48" s="101"/>
      <c r="G48" s="102"/>
      <c r="H48" s="102"/>
      <c r="I48" s="103"/>
      <c r="J48" s="101"/>
      <c r="K48" s="101"/>
      <c r="L48" s="102"/>
      <c r="M48" s="102"/>
      <c r="N48" s="103"/>
    </row>
    <row r="49" spans="1:14">
      <c r="A49" s="99"/>
      <c r="B49" s="102"/>
      <c r="C49" s="102"/>
      <c r="D49" s="103"/>
      <c r="E49" s="101"/>
      <c r="F49" s="101"/>
      <c r="G49" s="102"/>
      <c r="H49" s="102"/>
      <c r="I49" s="103"/>
      <c r="J49" s="101"/>
      <c r="K49" s="101"/>
      <c r="L49" s="102"/>
      <c r="M49" s="102"/>
      <c r="N49" s="103"/>
    </row>
    <row r="50" spans="1:14">
      <c r="A50" s="99"/>
      <c r="B50" s="102"/>
      <c r="C50" s="102"/>
      <c r="D50" s="103"/>
      <c r="E50" s="101"/>
      <c r="F50" s="101"/>
      <c r="G50" s="102"/>
      <c r="H50" s="102"/>
      <c r="I50" s="103"/>
      <c r="J50" s="101"/>
      <c r="K50" s="101"/>
      <c r="L50" s="102"/>
      <c r="M50" s="102"/>
      <c r="N50" s="103"/>
    </row>
    <row r="51" spans="1:14">
      <c r="A51" s="99"/>
      <c r="B51" s="102"/>
      <c r="C51" s="102"/>
      <c r="D51" s="103"/>
      <c r="E51" s="101"/>
      <c r="F51" s="101"/>
      <c r="G51" s="102"/>
      <c r="H51" s="102"/>
      <c r="I51" s="103"/>
      <c r="J51" s="101"/>
      <c r="K51" s="101"/>
      <c r="L51" s="102"/>
      <c r="M51" s="102"/>
      <c r="N51" s="103"/>
    </row>
    <row r="52" spans="1:14">
      <c r="A52" s="99"/>
      <c r="B52" s="102"/>
      <c r="C52" s="102"/>
      <c r="D52" s="103"/>
      <c r="E52" s="101"/>
      <c r="F52" s="101"/>
      <c r="G52" s="102"/>
      <c r="H52" s="102"/>
      <c r="I52" s="103"/>
      <c r="J52" s="101"/>
      <c r="K52" s="101"/>
      <c r="L52" s="102"/>
      <c r="M52" s="102"/>
      <c r="N52" s="103"/>
    </row>
    <row r="53" spans="1:14">
      <c r="A53" s="99"/>
      <c r="B53" s="102"/>
      <c r="C53" s="102"/>
      <c r="D53" s="103"/>
      <c r="E53" s="101"/>
      <c r="F53" s="101"/>
      <c r="G53" s="102"/>
      <c r="H53" s="102"/>
      <c r="I53" s="103"/>
      <c r="J53" s="101"/>
      <c r="K53" s="101"/>
      <c r="L53" s="102"/>
      <c r="M53" s="102"/>
      <c r="N53" s="103"/>
    </row>
    <row r="54" spans="1:14">
      <c r="A54" s="99"/>
      <c r="B54" s="102"/>
      <c r="C54" s="102"/>
      <c r="D54" s="103"/>
      <c r="E54" s="101"/>
      <c r="F54" s="101"/>
      <c r="G54" s="102"/>
      <c r="H54" s="102"/>
      <c r="I54" s="103"/>
      <c r="J54" s="101"/>
      <c r="K54" s="101"/>
      <c r="L54" s="102"/>
      <c r="M54" s="102"/>
      <c r="N54" s="103"/>
    </row>
    <row r="55" spans="1:14">
      <c r="A55" s="99"/>
      <c r="B55" s="102"/>
      <c r="C55" s="102"/>
      <c r="D55" s="103"/>
      <c r="E55" s="101"/>
      <c r="F55" s="101"/>
      <c r="G55" s="102"/>
      <c r="H55" s="102"/>
      <c r="I55" s="103"/>
      <c r="J55" s="101"/>
      <c r="K55" s="101"/>
      <c r="L55" s="102"/>
      <c r="M55" s="102"/>
      <c r="N55" s="103"/>
    </row>
    <row r="56" spans="1:14">
      <c r="A56" s="99"/>
      <c r="B56" s="102"/>
      <c r="C56" s="102"/>
      <c r="D56" s="103"/>
      <c r="E56" s="101"/>
      <c r="F56" s="101"/>
      <c r="G56" s="102"/>
      <c r="H56" s="102"/>
      <c r="I56" s="103"/>
      <c r="J56" s="101"/>
      <c r="K56" s="101"/>
      <c r="L56" s="102"/>
      <c r="M56" s="102"/>
      <c r="N56" s="103"/>
    </row>
    <row r="57" spans="1:14">
      <c r="A57" s="99"/>
      <c r="B57" s="102"/>
      <c r="C57" s="102"/>
      <c r="D57" s="103"/>
      <c r="E57" s="101"/>
      <c r="F57" s="101"/>
      <c r="G57" s="102"/>
      <c r="H57" s="102"/>
      <c r="I57" s="103"/>
      <c r="J57" s="101"/>
      <c r="K57" s="101"/>
      <c r="L57" s="102"/>
      <c r="M57" s="102"/>
      <c r="N57" s="103"/>
    </row>
    <row r="58" spans="1:14">
      <c r="A58" s="99"/>
      <c r="B58" s="102"/>
      <c r="C58" s="102"/>
      <c r="D58" s="103"/>
      <c r="E58" s="101"/>
      <c r="F58" s="101"/>
      <c r="G58" s="102"/>
      <c r="H58" s="102"/>
      <c r="I58" s="103"/>
      <c r="J58" s="101"/>
      <c r="K58" s="101"/>
      <c r="L58" s="102"/>
      <c r="M58" s="102"/>
      <c r="N58" s="103"/>
    </row>
    <row r="59" spans="1:14">
      <c r="A59" s="99"/>
      <c r="B59" s="102"/>
      <c r="C59" s="102"/>
      <c r="D59" s="103"/>
      <c r="E59" s="101"/>
      <c r="F59" s="101"/>
      <c r="G59" s="102"/>
      <c r="H59" s="102"/>
      <c r="I59" s="103"/>
      <c r="J59" s="101"/>
      <c r="K59" s="101"/>
      <c r="L59" s="102"/>
      <c r="M59" s="102"/>
      <c r="N59" s="103"/>
    </row>
    <row r="60" spans="1:14">
      <c r="A60" s="99"/>
      <c r="B60" s="102"/>
      <c r="C60" s="102"/>
      <c r="D60" s="103"/>
      <c r="E60" s="101"/>
      <c r="F60" s="101"/>
      <c r="G60" s="102"/>
      <c r="H60" s="102"/>
      <c r="I60" s="103"/>
      <c r="J60" s="101"/>
      <c r="K60" s="101"/>
      <c r="L60" s="102"/>
      <c r="M60" s="102"/>
      <c r="N60" s="103"/>
    </row>
    <row r="61" spans="1:14">
      <c r="A61" s="99"/>
      <c r="B61" s="102"/>
      <c r="C61" s="102"/>
      <c r="D61" s="103"/>
      <c r="E61" s="101"/>
      <c r="F61" s="101"/>
      <c r="G61" s="102"/>
      <c r="H61" s="102"/>
      <c r="I61" s="103"/>
      <c r="J61" s="101"/>
      <c r="K61" s="101"/>
      <c r="L61" s="102"/>
      <c r="M61" s="102"/>
      <c r="N61" s="103"/>
    </row>
    <row r="62" spans="1:14">
      <c r="A62" s="99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</row>
    <row r="63" spans="1:14">
      <c r="A63" s="99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</row>
    <row r="64" spans="1:14">
      <c r="A64" s="99" t="s">
        <v>186</v>
      </c>
      <c r="B64" s="106"/>
      <c r="C64" s="101"/>
      <c r="D64" s="101"/>
      <c r="E64" s="101"/>
      <c r="F64" s="99" t="s">
        <v>187</v>
      </c>
      <c r="G64" s="101"/>
      <c r="H64" s="101"/>
      <c r="I64" s="101"/>
      <c r="J64" s="101"/>
      <c r="K64" s="99" t="s">
        <v>188</v>
      </c>
      <c r="L64" s="101"/>
      <c r="M64" s="101"/>
      <c r="N64" s="101"/>
    </row>
    <row r="65" spans="1:14">
      <c r="A65" s="99"/>
      <c r="B65" s="101"/>
      <c r="C65" s="101"/>
      <c r="D65" s="101"/>
      <c r="E65" s="101"/>
      <c r="F65" s="99"/>
      <c r="G65" s="101"/>
      <c r="H65" s="101"/>
      <c r="I65" s="101"/>
      <c r="J65" s="101"/>
      <c r="K65" s="99"/>
      <c r="L65" s="101"/>
      <c r="M65" s="101"/>
      <c r="N65" s="101"/>
    </row>
    <row r="66" spans="1:14">
      <c r="A66" s="99"/>
      <c r="B66" s="102"/>
      <c r="C66" s="102"/>
      <c r="D66" s="103"/>
      <c r="E66" s="101"/>
      <c r="F66" s="101"/>
      <c r="G66" s="102"/>
      <c r="H66" s="102"/>
      <c r="I66" s="103"/>
      <c r="J66" s="101"/>
      <c r="K66" s="101"/>
      <c r="L66" s="107"/>
      <c r="M66" s="107"/>
      <c r="N66" s="107"/>
    </row>
    <row r="67" spans="1:14">
      <c r="A67" s="99"/>
      <c r="B67" s="102"/>
      <c r="C67" s="102"/>
      <c r="D67" s="103"/>
      <c r="E67" s="101"/>
      <c r="F67" s="101"/>
      <c r="G67" s="102"/>
      <c r="H67" s="102"/>
      <c r="I67" s="103"/>
      <c r="J67" s="101"/>
      <c r="K67" s="101"/>
      <c r="L67" s="107"/>
      <c r="M67" s="107"/>
      <c r="N67" s="107"/>
    </row>
    <row r="68" spans="1:14">
      <c r="A68" s="99"/>
      <c r="B68" s="102"/>
      <c r="C68" s="102"/>
      <c r="D68" s="103"/>
      <c r="E68" s="101"/>
      <c r="F68" s="101"/>
      <c r="G68" s="102"/>
      <c r="H68" s="102"/>
      <c r="I68" s="103"/>
      <c r="J68" s="101"/>
      <c r="K68" s="101"/>
      <c r="L68" s="107"/>
      <c r="M68" s="107"/>
      <c r="N68" s="107"/>
    </row>
    <row r="69" spans="1:14">
      <c r="A69" s="99"/>
      <c r="B69" s="102"/>
      <c r="C69" s="102"/>
      <c r="D69" s="103"/>
      <c r="E69" s="101"/>
      <c r="F69" s="101"/>
      <c r="G69" s="102"/>
      <c r="H69" s="102"/>
      <c r="I69" s="103"/>
      <c r="J69" s="101"/>
      <c r="K69" s="101"/>
      <c r="L69" s="107"/>
      <c r="M69" s="107"/>
      <c r="N69" s="107"/>
    </row>
    <row r="70" spans="1:14">
      <c r="A70" s="99"/>
      <c r="B70" s="102"/>
      <c r="C70" s="102"/>
      <c r="D70" s="103"/>
      <c r="E70" s="101"/>
      <c r="F70" s="101"/>
      <c r="G70" s="102"/>
      <c r="H70" s="102"/>
      <c r="I70" s="103"/>
      <c r="J70" s="101"/>
      <c r="K70" s="101"/>
      <c r="L70" s="107"/>
      <c r="M70" s="107"/>
      <c r="N70" s="107"/>
    </row>
    <row r="71" spans="1:14">
      <c r="A71" s="99"/>
      <c r="B71" s="102"/>
      <c r="C71" s="102"/>
      <c r="D71" s="103"/>
      <c r="E71" s="101"/>
      <c r="F71" s="101"/>
      <c r="G71" s="102"/>
      <c r="H71" s="102"/>
      <c r="I71" s="103"/>
      <c r="J71" s="101"/>
      <c r="K71" s="101"/>
      <c r="L71" s="107"/>
      <c r="M71" s="107"/>
      <c r="N71" s="107"/>
    </row>
    <row r="72" spans="1:14">
      <c r="A72" s="99"/>
      <c r="B72" s="102"/>
      <c r="C72" s="102"/>
      <c r="D72" s="103"/>
      <c r="E72" s="101"/>
      <c r="F72" s="101"/>
      <c r="G72" s="102"/>
      <c r="H72" s="102"/>
      <c r="I72" s="103"/>
      <c r="J72" s="101"/>
      <c r="K72" s="101"/>
      <c r="L72" s="107"/>
      <c r="M72" s="107"/>
      <c r="N72" s="107"/>
    </row>
    <row r="73" spans="1:14">
      <c r="A73" s="99"/>
      <c r="B73" s="102"/>
      <c r="C73" s="102"/>
      <c r="D73" s="103"/>
      <c r="E73" s="101"/>
      <c r="F73" s="101"/>
      <c r="G73" s="102"/>
      <c r="H73" s="102"/>
      <c r="I73" s="103"/>
      <c r="J73" s="101"/>
      <c r="K73" s="101"/>
      <c r="L73" s="107"/>
      <c r="M73" s="107"/>
      <c r="N73" s="107"/>
    </row>
    <row r="74" spans="1:14">
      <c r="A74" s="99"/>
      <c r="B74" s="102"/>
      <c r="C74" s="102"/>
      <c r="D74" s="103"/>
      <c r="E74" s="101"/>
      <c r="F74" s="101"/>
      <c r="G74" s="102"/>
      <c r="H74" s="102"/>
      <c r="I74" s="103"/>
      <c r="J74" s="101"/>
      <c r="K74" s="101"/>
      <c r="L74" s="107"/>
      <c r="M74" s="107"/>
      <c r="N74" s="107"/>
    </row>
    <row r="75" spans="1:14">
      <c r="A75" s="99"/>
      <c r="B75" s="102"/>
      <c r="C75" s="102"/>
      <c r="D75" s="103"/>
      <c r="E75" s="101"/>
      <c r="F75" s="101"/>
      <c r="G75" s="102"/>
      <c r="H75" s="102"/>
      <c r="I75" s="103"/>
      <c r="J75" s="101"/>
      <c r="K75" s="101"/>
      <c r="L75" s="107"/>
      <c r="M75" s="107"/>
      <c r="N75" s="107"/>
    </row>
    <row r="76" spans="1:14">
      <c r="A76" s="99"/>
      <c r="B76" s="102"/>
      <c r="C76" s="102"/>
      <c r="D76" s="103"/>
      <c r="E76" s="101"/>
      <c r="F76" s="101"/>
      <c r="G76" s="102"/>
      <c r="H76" s="102"/>
      <c r="I76" s="103"/>
      <c r="J76" s="101"/>
      <c r="K76" s="101"/>
      <c r="L76" s="107"/>
      <c r="M76" s="107"/>
      <c r="N76" s="107"/>
    </row>
    <row r="77" spans="1:14">
      <c r="A77" s="99"/>
      <c r="B77" s="102"/>
      <c r="C77" s="102"/>
      <c r="D77" s="103"/>
      <c r="E77" s="101"/>
      <c r="F77" s="101"/>
      <c r="G77" s="102"/>
      <c r="H77" s="102"/>
      <c r="I77" s="103"/>
      <c r="J77" s="101"/>
      <c r="K77" s="101"/>
      <c r="L77" s="107"/>
      <c r="M77" s="107"/>
      <c r="N77" s="107"/>
    </row>
    <row r="78" spans="1:14">
      <c r="A78" s="99"/>
      <c r="B78" s="102"/>
      <c r="C78" s="102"/>
      <c r="D78" s="103"/>
      <c r="E78" s="101"/>
      <c r="F78" s="101"/>
      <c r="G78" s="102"/>
      <c r="H78" s="102"/>
      <c r="I78" s="103"/>
      <c r="J78" s="101"/>
      <c r="K78" s="101"/>
      <c r="L78" s="107"/>
      <c r="M78" s="107"/>
      <c r="N78" s="107"/>
    </row>
    <row r="79" spans="1:14">
      <c r="A79" s="99"/>
      <c r="B79" s="102"/>
      <c r="C79" s="102"/>
      <c r="D79" s="103"/>
      <c r="E79" s="101"/>
      <c r="F79" s="101"/>
      <c r="G79" s="102"/>
      <c r="H79" s="102"/>
      <c r="I79" s="103"/>
      <c r="J79" s="101"/>
      <c r="K79" s="101"/>
      <c r="L79" s="107"/>
      <c r="M79" s="107"/>
      <c r="N79" s="107"/>
    </row>
    <row r="80" spans="1:14">
      <c r="A80" s="99"/>
      <c r="B80" s="102"/>
      <c r="C80" s="102"/>
      <c r="D80" s="103"/>
      <c r="E80" s="101"/>
      <c r="F80" s="101"/>
      <c r="G80" s="102"/>
      <c r="H80" s="102"/>
      <c r="I80" s="103"/>
      <c r="J80" s="101"/>
      <c r="K80" s="101"/>
      <c r="L80" s="107"/>
      <c r="M80" s="107"/>
      <c r="N80" s="107"/>
    </row>
    <row r="81" spans="1:14">
      <c r="A81" s="99"/>
      <c r="B81" s="102"/>
      <c r="C81" s="102"/>
      <c r="D81" s="103"/>
      <c r="E81" s="101"/>
      <c r="F81" s="101"/>
      <c r="G81" s="102"/>
      <c r="H81" s="102"/>
      <c r="I81" s="103"/>
      <c r="J81" s="101"/>
      <c r="K81" s="101"/>
      <c r="L81" s="107"/>
      <c r="M81" s="107"/>
      <c r="N81" s="107"/>
    </row>
  </sheetData>
  <pageMargins left="0.75" right="0.75" top="1" bottom="1" header="0.510416666666667" footer="0.510416666666667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9"/>
  <sheetViews>
    <sheetView zoomScale="85" zoomScaleNormal="85" workbookViewId="0">
      <selection activeCell="M23" sqref="M23"/>
    </sheetView>
  </sheetViews>
  <sheetFormatPr defaultColWidth="9" defaultRowHeight="14.25"/>
  <cols>
    <col min="1" max="15" width="9.625" style="62" customWidth="1"/>
    <col min="16" max="16384" width="9" style="62"/>
  </cols>
  <sheetData>
    <row r="1" ht="18" spans="1:15">
      <c r="A1" s="63"/>
      <c r="B1" s="64"/>
      <c r="C1" s="65" t="s">
        <v>46</v>
      </c>
      <c r="D1" s="65" t="s">
        <v>44</v>
      </c>
      <c r="E1" s="65" t="s">
        <v>42</v>
      </c>
      <c r="F1" s="65" t="s">
        <v>41</v>
      </c>
      <c r="G1" s="65" t="s">
        <v>39</v>
      </c>
      <c r="H1" s="66"/>
      <c r="I1" s="95"/>
      <c r="J1" s="95">
        <f>小包订单页!G44</f>
        <v>0</v>
      </c>
      <c r="K1" s="95">
        <f>小包订单页!L44</f>
        <v>0</v>
      </c>
      <c r="L1" s="95">
        <f>小包订单页!B64</f>
        <v>0</v>
      </c>
      <c r="M1" s="95">
        <f>小包订单页!G64</f>
        <v>0</v>
      </c>
      <c r="N1" s="95">
        <f>小包订单页!L64</f>
        <v>0</v>
      </c>
      <c r="O1" s="96"/>
    </row>
    <row r="2" ht="17.25" spans="1:15">
      <c r="A2" s="67" t="s">
        <v>4</v>
      </c>
      <c r="B2" s="68" t="s">
        <v>6</v>
      </c>
      <c r="C2" s="69">
        <v>2</v>
      </c>
      <c r="D2" s="69">
        <v>2</v>
      </c>
      <c r="E2" s="69">
        <v>2</v>
      </c>
      <c r="F2" s="69">
        <v>2</v>
      </c>
      <c r="G2" s="69">
        <v>2</v>
      </c>
      <c r="H2" s="69"/>
      <c r="I2" s="69"/>
      <c r="J2" s="69"/>
      <c r="K2" s="69"/>
      <c r="L2" s="69"/>
      <c r="M2" s="69"/>
      <c r="N2" s="69"/>
      <c r="O2" s="90">
        <f t="shared" ref="O2:O19" si="0">SUM(C2:N2)</f>
        <v>10</v>
      </c>
    </row>
    <row r="3" ht="17.25" spans="1:15">
      <c r="A3" s="70" t="s">
        <v>4</v>
      </c>
      <c r="B3" s="71" t="s">
        <v>8</v>
      </c>
      <c r="C3" s="72">
        <v>2</v>
      </c>
      <c r="D3" s="72">
        <v>2</v>
      </c>
      <c r="E3" s="72">
        <v>2</v>
      </c>
      <c r="F3" s="72">
        <v>2</v>
      </c>
      <c r="G3" s="72">
        <v>2</v>
      </c>
      <c r="H3" s="72"/>
      <c r="I3" s="72"/>
      <c r="J3" s="72"/>
      <c r="K3" s="72"/>
      <c r="L3" s="72"/>
      <c r="M3" s="72"/>
      <c r="N3" s="72"/>
      <c r="O3" s="71">
        <f>SUM(C3:N3)</f>
        <v>10</v>
      </c>
    </row>
    <row r="4" ht="17.25" spans="1:15">
      <c r="A4" s="73" t="s">
        <v>4</v>
      </c>
      <c r="B4" s="74" t="s">
        <v>2</v>
      </c>
      <c r="C4" s="75">
        <v>2</v>
      </c>
      <c r="D4" s="75">
        <v>2</v>
      </c>
      <c r="E4" s="75">
        <v>2</v>
      </c>
      <c r="F4" s="75">
        <v>2</v>
      </c>
      <c r="G4" s="75">
        <v>2</v>
      </c>
      <c r="H4" s="75"/>
      <c r="I4" s="75"/>
      <c r="J4" s="75"/>
      <c r="K4" s="75"/>
      <c r="L4" s="75"/>
      <c r="M4" s="75"/>
      <c r="N4" s="75"/>
      <c r="O4" s="74">
        <f>SUM(C4:N4)</f>
        <v>10</v>
      </c>
    </row>
    <row r="5" ht="18" spans="1:15">
      <c r="A5" s="76" t="s">
        <v>4</v>
      </c>
      <c r="B5" s="77" t="s">
        <v>12</v>
      </c>
      <c r="C5" s="78">
        <v>2</v>
      </c>
      <c r="D5" s="78">
        <v>2</v>
      </c>
      <c r="E5" s="78">
        <v>2</v>
      </c>
      <c r="F5" s="78">
        <v>2</v>
      </c>
      <c r="G5" s="78">
        <v>2</v>
      </c>
      <c r="H5" s="78"/>
      <c r="I5" s="78"/>
      <c r="J5" s="78"/>
      <c r="K5" s="78"/>
      <c r="L5" s="78"/>
      <c r="M5" s="78"/>
      <c r="N5" s="78"/>
      <c r="O5" s="77">
        <f>SUM(C5:N5)</f>
        <v>10</v>
      </c>
    </row>
    <row r="6" ht="18" spans="1:15">
      <c r="A6" s="79" t="s">
        <v>15</v>
      </c>
      <c r="B6" s="80" t="s">
        <v>8</v>
      </c>
      <c r="C6" s="81">
        <v>2</v>
      </c>
      <c r="D6" s="81">
        <v>2</v>
      </c>
      <c r="E6" s="81">
        <v>2</v>
      </c>
      <c r="F6" s="81">
        <v>2</v>
      </c>
      <c r="G6" s="81">
        <v>2</v>
      </c>
      <c r="H6" s="81"/>
      <c r="I6" s="81"/>
      <c r="J6" s="81"/>
      <c r="K6" s="81"/>
      <c r="L6" s="81"/>
      <c r="M6" s="81"/>
      <c r="N6" s="81"/>
      <c r="O6" s="80">
        <f>SUM(C6:N6)</f>
        <v>10</v>
      </c>
    </row>
    <row r="7" ht="17.25" spans="1:15">
      <c r="A7" s="82" t="s">
        <v>1</v>
      </c>
      <c r="B7" s="83" t="s">
        <v>6</v>
      </c>
      <c r="C7" s="84">
        <v>4</v>
      </c>
      <c r="D7" s="84">
        <v>4</v>
      </c>
      <c r="E7" s="84">
        <v>4</v>
      </c>
      <c r="F7" s="84">
        <v>4</v>
      </c>
      <c r="G7" s="84">
        <v>4</v>
      </c>
      <c r="H7" s="84"/>
      <c r="I7" s="84"/>
      <c r="J7" s="84"/>
      <c r="K7" s="84"/>
      <c r="L7" s="84"/>
      <c r="M7" s="84"/>
      <c r="N7" s="84"/>
      <c r="O7" s="83">
        <f>SUM(C7:N7)</f>
        <v>20</v>
      </c>
    </row>
    <row r="8" ht="17.25" spans="1:15">
      <c r="A8" s="73" t="s">
        <v>1</v>
      </c>
      <c r="B8" s="74" t="s">
        <v>8</v>
      </c>
      <c r="C8" s="75">
        <v>4</v>
      </c>
      <c r="D8" s="75">
        <v>4</v>
      </c>
      <c r="E8" s="75">
        <v>4</v>
      </c>
      <c r="F8" s="75">
        <v>4</v>
      </c>
      <c r="G8" s="75">
        <v>4</v>
      </c>
      <c r="H8" s="75"/>
      <c r="I8" s="75"/>
      <c r="J8" s="75"/>
      <c r="K8" s="75"/>
      <c r="L8" s="75"/>
      <c r="M8" s="75"/>
      <c r="N8" s="75"/>
      <c r="O8" s="74">
        <f>SUM(C8:N8)</f>
        <v>20</v>
      </c>
    </row>
    <row r="9" ht="18" spans="1:15">
      <c r="A9" s="76" t="s">
        <v>1</v>
      </c>
      <c r="B9" s="77" t="s">
        <v>2</v>
      </c>
      <c r="C9" s="78">
        <v>4</v>
      </c>
      <c r="D9" s="78">
        <v>4</v>
      </c>
      <c r="E9" s="78">
        <v>4</v>
      </c>
      <c r="F9" s="78">
        <v>4</v>
      </c>
      <c r="G9" s="78">
        <v>4</v>
      </c>
      <c r="H9" s="78"/>
      <c r="I9" s="78"/>
      <c r="J9" s="78"/>
      <c r="K9" s="78"/>
      <c r="L9" s="78"/>
      <c r="M9" s="78"/>
      <c r="N9" s="78"/>
      <c r="O9" s="77">
        <f>SUM(C9:N9)</f>
        <v>20</v>
      </c>
    </row>
    <row r="10" ht="17.25" spans="1:15">
      <c r="A10" s="67" t="s">
        <v>9</v>
      </c>
      <c r="B10" s="68" t="s">
        <v>6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/>
      <c r="I10" s="85"/>
      <c r="J10" s="85"/>
      <c r="K10" s="85"/>
      <c r="L10" s="85"/>
      <c r="M10" s="85"/>
      <c r="N10" s="85"/>
      <c r="O10" s="68">
        <f>SUM(C10:N10)</f>
        <v>5</v>
      </c>
    </row>
    <row r="11" ht="18" spans="1:15">
      <c r="A11" s="86" t="s">
        <v>9</v>
      </c>
      <c r="B11" s="87" t="s">
        <v>2</v>
      </c>
      <c r="C11" s="88">
        <v>1</v>
      </c>
      <c r="D11" s="88">
        <v>1</v>
      </c>
      <c r="E11" s="88">
        <v>1</v>
      </c>
      <c r="F11" s="88">
        <v>1</v>
      </c>
      <c r="G11" s="88">
        <v>1</v>
      </c>
      <c r="H11" s="88"/>
      <c r="I11" s="88"/>
      <c r="J11" s="88"/>
      <c r="K11" s="88"/>
      <c r="L11" s="88"/>
      <c r="M11" s="88"/>
      <c r="N11" s="88"/>
      <c r="O11" s="87">
        <f>SUM(C11:N11)</f>
        <v>5</v>
      </c>
    </row>
    <row r="12" ht="17.25" spans="1:15">
      <c r="A12" s="89" t="s">
        <v>10</v>
      </c>
      <c r="B12" s="90" t="s">
        <v>6</v>
      </c>
      <c r="C12" s="69">
        <v>1</v>
      </c>
      <c r="D12" s="69">
        <v>1</v>
      </c>
      <c r="E12" s="69">
        <v>1</v>
      </c>
      <c r="F12" s="69">
        <v>1</v>
      </c>
      <c r="G12" s="69">
        <v>1</v>
      </c>
      <c r="H12" s="69"/>
      <c r="I12" s="69"/>
      <c r="J12" s="69"/>
      <c r="K12" s="69"/>
      <c r="L12" s="69"/>
      <c r="M12" s="69"/>
      <c r="N12" s="69"/>
      <c r="O12" s="90">
        <f>SUM(C12:N12)</f>
        <v>5</v>
      </c>
    </row>
    <row r="13" ht="18" spans="1:15">
      <c r="A13" s="76" t="s">
        <v>10</v>
      </c>
      <c r="B13" s="77" t="s">
        <v>2</v>
      </c>
      <c r="C13" s="78">
        <v>1</v>
      </c>
      <c r="D13" s="78">
        <v>1</v>
      </c>
      <c r="E13" s="78">
        <v>1</v>
      </c>
      <c r="F13" s="78">
        <v>1</v>
      </c>
      <c r="G13" s="78">
        <v>1</v>
      </c>
      <c r="H13" s="78"/>
      <c r="I13" s="78"/>
      <c r="J13" s="78"/>
      <c r="K13" s="78"/>
      <c r="L13" s="78"/>
      <c r="M13" s="78"/>
      <c r="N13" s="78"/>
      <c r="O13" s="77">
        <f>SUM(C13:N13)</f>
        <v>5</v>
      </c>
    </row>
    <row r="14" ht="17.25" spans="1:15">
      <c r="A14" s="67" t="s">
        <v>5</v>
      </c>
      <c r="B14" s="68" t="s">
        <v>6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/>
      <c r="I14" s="85"/>
      <c r="J14" s="85"/>
      <c r="K14" s="85"/>
      <c r="L14" s="85"/>
      <c r="M14" s="85"/>
      <c r="N14" s="85"/>
      <c r="O14" s="68">
        <f>SUM(C14:N14)</f>
        <v>5</v>
      </c>
    </row>
    <row r="15" ht="18" spans="1:15">
      <c r="A15" s="76" t="s">
        <v>5</v>
      </c>
      <c r="B15" s="77" t="s">
        <v>22</v>
      </c>
      <c r="C15" s="78">
        <v>1</v>
      </c>
      <c r="D15" s="78">
        <v>1</v>
      </c>
      <c r="E15" s="78">
        <v>1</v>
      </c>
      <c r="F15" s="78">
        <v>1</v>
      </c>
      <c r="G15" s="78">
        <v>1</v>
      </c>
      <c r="H15" s="78"/>
      <c r="I15" s="78"/>
      <c r="J15" s="78"/>
      <c r="K15" s="78"/>
      <c r="L15" s="78"/>
      <c r="M15" s="78"/>
      <c r="N15" s="78"/>
      <c r="O15" s="77">
        <f>SUM(C15:N15)</f>
        <v>5</v>
      </c>
    </row>
    <row r="16" ht="17.25" spans="1:15">
      <c r="A16" s="67" t="s">
        <v>7</v>
      </c>
      <c r="B16" s="68" t="s">
        <v>6</v>
      </c>
      <c r="C16" s="85">
        <v>1</v>
      </c>
      <c r="D16" s="85">
        <v>1</v>
      </c>
      <c r="E16" s="85">
        <v>1</v>
      </c>
      <c r="F16" s="85">
        <v>1</v>
      </c>
      <c r="G16" s="85">
        <v>1</v>
      </c>
      <c r="H16" s="85"/>
      <c r="I16" s="85"/>
      <c r="J16" s="85"/>
      <c r="K16" s="85"/>
      <c r="L16" s="85"/>
      <c r="M16" s="85"/>
      <c r="N16" s="85"/>
      <c r="O16" s="68">
        <f>SUM(C16:N16)</f>
        <v>5</v>
      </c>
    </row>
    <row r="17" ht="18" spans="1:15">
      <c r="A17" s="76" t="s">
        <v>7</v>
      </c>
      <c r="B17" s="77" t="s">
        <v>22</v>
      </c>
      <c r="C17" s="78">
        <v>1</v>
      </c>
      <c r="D17" s="78">
        <v>1</v>
      </c>
      <c r="E17" s="78">
        <v>1</v>
      </c>
      <c r="F17" s="78">
        <v>1</v>
      </c>
      <c r="G17" s="78">
        <v>1</v>
      </c>
      <c r="H17" s="78"/>
      <c r="I17" s="78"/>
      <c r="J17" s="78"/>
      <c r="K17" s="78"/>
      <c r="L17" s="78"/>
      <c r="M17" s="78"/>
      <c r="N17" s="78"/>
      <c r="O17" s="77">
        <f>SUM(C17:N17)</f>
        <v>5</v>
      </c>
    </row>
    <row r="18" ht="17.25" spans="1:15">
      <c r="A18" s="67" t="s">
        <v>20</v>
      </c>
      <c r="B18" s="68" t="s">
        <v>21</v>
      </c>
      <c r="C18" s="85">
        <v>1</v>
      </c>
      <c r="D18" s="85">
        <v>1</v>
      </c>
      <c r="E18" s="85">
        <v>1</v>
      </c>
      <c r="F18" s="85">
        <v>1</v>
      </c>
      <c r="G18" s="85">
        <v>1</v>
      </c>
      <c r="H18" s="85"/>
      <c r="I18" s="85"/>
      <c r="J18" s="85"/>
      <c r="K18" s="85"/>
      <c r="L18" s="85"/>
      <c r="M18" s="85"/>
      <c r="N18" s="85"/>
      <c r="O18" s="68">
        <f>SUM(C18:N18)</f>
        <v>5</v>
      </c>
    </row>
    <row r="19" ht="18" spans="1:15">
      <c r="A19" s="86" t="s">
        <v>35</v>
      </c>
      <c r="B19" s="87" t="s">
        <v>21</v>
      </c>
      <c r="C19" s="88">
        <v>2</v>
      </c>
      <c r="D19" s="88">
        <v>2</v>
      </c>
      <c r="E19" s="88">
        <v>2</v>
      </c>
      <c r="F19" s="88">
        <v>2</v>
      </c>
      <c r="G19" s="88">
        <v>2</v>
      </c>
      <c r="H19" s="88"/>
      <c r="I19" s="88"/>
      <c r="J19" s="88"/>
      <c r="K19" s="88"/>
      <c r="L19" s="88"/>
      <c r="M19" s="88"/>
      <c r="N19" s="88"/>
      <c r="O19" s="87">
        <f>SUM(C19:N19)</f>
        <v>10</v>
      </c>
    </row>
    <row r="20" ht="17.25" spans="1:15">
      <c r="A20" s="91"/>
      <c r="B20" s="91"/>
      <c r="C20" s="92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 t="s">
        <v>71</v>
      </c>
      <c r="O20" s="91">
        <f>SUM(O2:O19)</f>
        <v>165</v>
      </c>
    </row>
    <row r="21" spans="1:15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</row>
    <row r="22" ht="17.25" spans="1:15">
      <c r="A22" s="93"/>
      <c r="B22" s="94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</row>
    <row r="23" ht="17.25" spans="1:15">
      <c r="A23" s="93"/>
      <c r="B23" s="94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</row>
    <row r="24" ht="17.25" spans="1:15">
      <c r="A24" s="93"/>
      <c r="B24" s="94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</row>
    <row r="25" ht="17.25" spans="1:15">
      <c r="A25" s="93"/>
      <c r="B25" s="94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</row>
    <row r="26" ht="17.25" spans="1:15">
      <c r="A26" s="93"/>
      <c r="B26" s="94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  <row r="27" ht="17.25" spans="1:15">
      <c r="A27" s="93"/>
      <c r="B27" s="94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</row>
    <row r="28" spans="1:1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</row>
    <row r="29" spans="1:1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</row>
    <row r="30" spans="1:15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</row>
    <row r="31" spans="1:15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spans="1:15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</row>
    <row r="34" spans="1:15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</row>
    <row r="35" spans="1:15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</row>
    <row r="36" spans="1:1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</row>
    <row r="37" spans="1:15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</row>
    <row r="38" spans="1:15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</row>
    <row r="39" spans="1:15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</row>
    <row r="40" spans="1:15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</row>
    <row r="41" spans="1:15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</row>
    <row r="42" spans="1:15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</row>
    <row r="43" spans="1:1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</row>
    <row r="44" spans="1:1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</row>
    <row r="45" spans="1:1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</row>
    <row r="46" spans="1:15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</row>
    <row r="47" spans="1:15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</row>
    <row r="48" spans="1:15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</row>
    <row r="49" spans="1:15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</row>
    <row r="50" spans="1:15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</row>
    <row r="51" spans="1:15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</row>
    <row r="52" spans="1:15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</row>
    <row r="53" spans="1:15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</row>
    <row r="54" spans="1:15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</row>
    <row r="55" spans="1:1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</row>
    <row r="56" spans="1:15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</row>
    <row r="57" spans="1:1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</row>
    <row r="58" spans="1:1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</row>
    <row r="59" spans="1:1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</row>
  </sheetData>
  <pageMargins left="0.75" right="0.75" top="1" bottom="1" header="0.510416666666667" footer="0.510416666666667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V401"/>
  <sheetViews>
    <sheetView zoomScale="85" zoomScaleNormal="85" workbookViewId="0">
      <selection activeCell="H17" sqref="H17"/>
    </sheetView>
  </sheetViews>
  <sheetFormatPr defaultColWidth="9" defaultRowHeight="14.25"/>
  <cols>
    <col min="1" max="1" width="20.15" style="3" customWidth="1"/>
    <col min="2" max="2" width="16.625" style="4" customWidth="1"/>
    <col min="3" max="3" width="22.5" style="4" customWidth="1"/>
    <col min="4" max="4" width="18.125" style="4" customWidth="1"/>
    <col min="5" max="5" width="21.4666666666667" style="4" customWidth="1"/>
    <col min="6" max="7" width="18.125" style="4" customWidth="1"/>
    <col min="8" max="9" width="16.625" style="4" customWidth="1"/>
    <col min="10" max="10" width="11.025" style="5" customWidth="1"/>
    <col min="11" max="256" width="9" style="3"/>
  </cols>
  <sheetData>
    <row r="1" ht="26" customHeight="1" spans="1:9">
      <c r="A1" s="6" t="s">
        <v>189</v>
      </c>
      <c r="B1" s="6"/>
      <c r="C1" s="6"/>
      <c r="D1" s="6"/>
      <c r="E1" s="6"/>
      <c r="F1" s="6"/>
      <c r="G1" s="6"/>
      <c r="H1" s="6"/>
      <c r="I1" s="6"/>
    </row>
    <row r="2" s="1" customFormat="1" ht="18" customHeight="1" spans="1:10">
      <c r="A2" s="7">
        <f ca="1">TODAY()</f>
        <v>42302</v>
      </c>
      <c r="B2" s="8" t="s">
        <v>190</v>
      </c>
      <c r="C2" s="9" t="s">
        <v>191</v>
      </c>
      <c r="D2" s="9"/>
      <c r="E2" s="10"/>
      <c r="F2" s="11"/>
      <c r="G2" s="11"/>
      <c r="H2" s="12" t="s">
        <v>190</v>
      </c>
      <c r="I2" s="10" t="s">
        <v>192</v>
      </c>
      <c r="J2" s="61"/>
    </row>
    <row r="3" s="1" customFormat="1" ht="18" customHeight="1" spans="1:10">
      <c r="A3" s="13" t="s">
        <v>193</v>
      </c>
      <c r="B3" s="14" t="s">
        <v>194</v>
      </c>
      <c r="C3" s="15" t="s">
        <v>195</v>
      </c>
      <c r="D3" s="15" t="s">
        <v>196</v>
      </c>
      <c r="E3" s="16" t="s">
        <v>197</v>
      </c>
      <c r="F3" s="17" t="s">
        <v>198</v>
      </c>
      <c r="G3" s="17" t="s">
        <v>199</v>
      </c>
      <c r="H3" s="13" t="s">
        <v>200</v>
      </c>
      <c r="I3" s="16" t="s">
        <v>201</v>
      </c>
      <c r="J3" s="61"/>
    </row>
    <row r="4" s="1" customFormat="1" ht="18" customHeight="1" spans="1:10">
      <c r="A4" s="18" t="s">
        <v>52</v>
      </c>
      <c r="B4" s="19">
        <v>75</v>
      </c>
      <c r="C4" s="20">
        <f>订单集合页!AC2</f>
        <v>6</v>
      </c>
      <c r="D4" s="20">
        <f t="shared" ref="D4:D9" si="0">C4*12</f>
        <v>72</v>
      </c>
      <c r="E4" s="21">
        <f>小包合集页!O2</f>
        <v>10</v>
      </c>
      <c r="F4" s="22">
        <f>D4+E4</f>
        <v>82</v>
      </c>
      <c r="G4" s="22">
        <v>80</v>
      </c>
      <c r="H4" s="18">
        <f t="shared" ref="H4:H7" si="1">IF(F4-B4&lt;=-96,"无需生产",IF(F4-B4+G4&lt;20,"无需生产",F4-B4+G4))</f>
        <v>87</v>
      </c>
      <c r="I4" s="21">
        <f t="shared" ref="I4:I8" si="2">IF(H4="无需生产","0",H4*10)</f>
        <v>870</v>
      </c>
      <c r="J4" s="61" t="str">
        <f>IF(F4-B4&gt;0,"发货需要","")</f>
        <v>发货需要</v>
      </c>
    </row>
    <row r="5" s="1" customFormat="1" ht="18" customHeight="1" spans="1:10">
      <c r="A5" s="23" t="s">
        <v>53</v>
      </c>
      <c r="B5" s="24">
        <v>240</v>
      </c>
      <c r="C5" s="25">
        <f>订单集合页!AC3</f>
        <v>0</v>
      </c>
      <c r="D5" s="25">
        <f>C5*12</f>
        <v>0</v>
      </c>
      <c r="E5" s="26">
        <f>小包合集页!O3</f>
        <v>10</v>
      </c>
      <c r="F5" s="27">
        <f t="shared" ref="F5:F21" si="3">D5+E5</f>
        <v>10</v>
      </c>
      <c r="G5" s="27">
        <v>80</v>
      </c>
      <c r="H5" s="23" t="str">
        <f>IF(F5-B5&lt;=-96,"无需生产",IF(F5-B5+G5&lt;20,"无需生产",F5-B5+G5))</f>
        <v>无需生产</v>
      </c>
      <c r="I5" s="26" t="str">
        <f>IF(H5="无需生产","0",H5*10)</f>
        <v>0</v>
      </c>
      <c r="J5" s="61" t="str">
        <f t="shared" ref="J5:J19" si="4">IF(F5-B5&gt;0,"发货需要","")</f>
        <v/>
      </c>
    </row>
    <row r="6" s="1" customFormat="1" ht="18" customHeight="1" spans="1:10">
      <c r="A6" s="28" t="s">
        <v>54</v>
      </c>
      <c r="B6" s="29">
        <v>258</v>
      </c>
      <c r="C6" s="30">
        <f>订单集合页!AC4</f>
        <v>7</v>
      </c>
      <c r="D6" s="30">
        <f>C6*12</f>
        <v>84</v>
      </c>
      <c r="E6" s="31">
        <f>小包合集页!O4</f>
        <v>10</v>
      </c>
      <c r="F6" s="32">
        <f>D6+E6</f>
        <v>94</v>
      </c>
      <c r="G6" s="32">
        <v>80</v>
      </c>
      <c r="H6" s="28" t="str">
        <f>IF(F6-B6&lt;=-96,"无需生产",IF(F6-B6+G6&lt;20,"无需生产",F6-B6+G6))</f>
        <v>无需生产</v>
      </c>
      <c r="I6" s="31" t="str">
        <f>IF(H6="无需生产","0",H6*10)</f>
        <v>0</v>
      </c>
      <c r="J6" s="61" t="str">
        <f>IF(F6-B6&gt;0,"发货需要","")</f>
        <v/>
      </c>
    </row>
    <row r="7" s="1" customFormat="1" ht="18" customHeight="1" spans="1:10">
      <c r="A7" s="13" t="s">
        <v>55</v>
      </c>
      <c r="B7" s="33">
        <v>228</v>
      </c>
      <c r="C7" s="15">
        <f>订单集合页!AC5</f>
        <v>6</v>
      </c>
      <c r="D7" s="15">
        <f>C7*12</f>
        <v>72</v>
      </c>
      <c r="E7" s="16">
        <f>小包合集页!O5</f>
        <v>10</v>
      </c>
      <c r="F7" s="17">
        <f>D7+E7</f>
        <v>82</v>
      </c>
      <c r="G7" s="17">
        <v>80</v>
      </c>
      <c r="H7" s="13" t="str">
        <f>IF(F7-B7&lt;=-96,"无需生产",IF(F7-B7+G7&lt;20,"无需生产",F7-B7+G7))</f>
        <v>无需生产</v>
      </c>
      <c r="I7" s="16" t="str">
        <f>IF(H7="无需生产","0",IF(H7="","",H7*10))</f>
        <v>0</v>
      </c>
      <c r="J7" s="61" t="str">
        <f>IF(F7-B7&gt;0,"发货需要","")</f>
        <v/>
      </c>
    </row>
    <row r="8" s="1" customFormat="1" ht="18" customHeight="1" spans="1:10">
      <c r="A8" s="34" t="s">
        <v>56</v>
      </c>
      <c r="B8" s="35">
        <v>162</v>
      </c>
      <c r="C8" s="36">
        <f>订单集合页!AC6</f>
        <v>8</v>
      </c>
      <c r="D8" s="36">
        <f>C8*12</f>
        <v>96</v>
      </c>
      <c r="E8" s="37">
        <f>小包合集页!O6</f>
        <v>10</v>
      </c>
      <c r="F8" s="38">
        <f>D8+E8</f>
        <v>106</v>
      </c>
      <c r="G8" s="38">
        <v>120</v>
      </c>
      <c r="H8" s="34">
        <f t="shared" ref="H8:H17" si="5">IF(F8-B8&lt;=-96,"无需生产",IF(F8-B8+G8&lt;20,"无需生产",F8-B8+G8))</f>
        <v>64</v>
      </c>
      <c r="I8" s="37">
        <f>IF(H8="无需生产","0",H8*10)</f>
        <v>640</v>
      </c>
      <c r="J8" s="61" t="str">
        <f>IF(F8-B8&gt;0,"发货需要","")</f>
        <v/>
      </c>
    </row>
    <row r="9" s="1" customFormat="1" ht="18" customHeight="1" spans="1:10">
      <c r="A9" s="39" t="s">
        <v>57</v>
      </c>
      <c r="B9" s="40">
        <v>148</v>
      </c>
      <c r="C9" s="41">
        <f>订单集合页!AC7</f>
        <v>18</v>
      </c>
      <c r="D9" s="41">
        <f>C9*12</f>
        <v>216</v>
      </c>
      <c r="E9" s="42">
        <f>小包合集页!O7</f>
        <v>20</v>
      </c>
      <c r="F9" s="43">
        <f>D9+E9</f>
        <v>236</v>
      </c>
      <c r="G9" s="43">
        <v>100</v>
      </c>
      <c r="H9" s="39">
        <f>IF(F9-B9&lt;=-96,"无需生产",IF(F9-B9+G9&lt;20,"无需生产",F9-B9+G9))</f>
        <v>188</v>
      </c>
      <c r="I9" s="42">
        <f t="shared" ref="I9:I15" si="6">IF(H9="无需生产","0",H9*15)</f>
        <v>2820</v>
      </c>
      <c r="J9" s="61" t="str">
        <f>IF(F9-B9&gt;0,"发货需要","")</f>
        <v>发货需要</v>
      </c>
    </row>
    <row r="10" s="1" customFormat="1" ht="18" customHeight="1" spans="1:10">
      <c r="A10" s="28" t="s">
        <v>58</v>
      </c>
      <c r="B10" s="29">
        <v>169</v>
      </c>
      <c r="C10" s="30">
        <f>订单集合页!AC8</f>
        <v>12</v>
      </c>
      <c r="D10" s="30">
        <f t="shared" ref="D10:D15" si="7">C10*8</f>
        <v>96</v>
      </c>
      <c r="E10" s="31">
        <f>小包合集页!O8</f>
        <v>20</v>
      </c>
      <c r="F10" s="32">
        <f>D10+E10</f>
        <v>116</v>
      </c>
      <c r="G10" s="32">
        <v>100</v>
      </c>
      <c r="H10" s="28">
        <f>IF(F10-B10&lt;=-96,"无需生产",IF(F10-B10+G10&lt;20,"无需生产",F10-B10+G10))</f>
        <v>47</v>
      </c>
      <c r="I10" s="31">
        <f>IF(H10="无需生产","0",H10*15)</f>
        <v>705</v>
      </c>
      <c r="J10" s="61" t="str">
        <f>IF(F10-B10&gt;0,"发货需要","")</f>
        <v/>
      </c>
    </row>
    <row r="11" s="1" customFormat="1" ht="18" customHeight="1" spans="1:10">
      <c r="A11" s="13" t="s">
        <v>59</v>
      </c>
      <c r="B11" s="33">
        <v>191</v>
      </c>
      <c r="C11" s="15">
        <f>订单集合页!AC9</f>
        <v>19</v>
      </c>
      <c r="D11" s="15">
        <f>C11*8</f>
        <v>152</v>
      </c>
      <c r="E11" s="16">
        <f>小包合集页!O9</f>
        <v>20</v>
      </c>
      <c r="F11" s="17">
        <f>D11+E11</f>
        <v>172</v>
      </c>
      <c r="G11" s="17">
        <v>100</v>
      </c>
      <c r="H11" s="13">
        <f>IF(F11-B11&lt;=-96,"无需生产",IF(F11-B11+G11&lt;20,"无需生产",F11-B11+G11))</f>
        <v>81</v>
      </c>
      <c r="I11" s="16">
        <f>IF(H11="无需生产","0",H11*15)</f>
        <v>1215</v>
      </c>
      <c r="J11" s="61" t="str">
        <f>IF(F11-B11&gt;0,"发货需要","")</f>
        <v/>
      </c>
    </row>
    <row r="12" s="1" customFormat="1" ht="18" customHeight="1" spans="1:10">
      <c r="A12" s="18" t="s">
        <v>60</v>
      </c>
      <c r="B12" s="19">
        <v>76</v>
      </c>
      <c r="C12" s="20">
        <f>订单集合页!AC10</f>
        <v>12</v>
      </c>
      <c r="D12" s="20">
        <f>C12*8</f>
        <v>96</v>
      </c>
      <c r="E12" s="21">
        <f>小包合集页!O10</f>
        <v>5</v>
      </c>
      <c r="F12" s="22">
        <f>D12+E12</f>
        <v>101</v>
      </c>
      <c r="G12" s="22">
        <v>40</v>
      </c>
      <c r="H12" s="18">
        <f>IF(F12-B12&lt;=-96,"无需生产",IF(F12-B12+G12&lt;20,"无需生产",F12-B12+G12))</f>
        <v>65</v>
      </c>
      <c r="I12" s="21">
        <f>IF(H12="无需生产","0",H12*15)</f>
        <v>975</v>
      </c>
      <c r="J12" s="61" t="str">
        <f>IF(F12-B12&gt;0,"发货需要","")</f>
        <v>发货需要</v>
      </c>
    </row>
    <row r="13" s="1" customFormat="1" ht="18" customHeight="1" spans="1:10">
      <c r="A13" s="13" t="s">
        <v>61</v>
      </c>
      <c r="B13" s="33">
        <v>133</v>
      </c>
      <c r="C13" s="15">
        <f>订单集合页!AC11</f>
        <v>5</v>
      </c>
      <c r="D13" s="15">
        <f>C13*8</f>
        <v>40</v>
      </c>
      <c r="E13" s="16">
        <f>小包合集页!O11</f>
        <v>5</v>
      </c>
      <c r="F13" s="17">
        <f>D13+E13</f>
        <v>45</v>
      </c>
      <c r="G13" s="17">
        <v>40</v>
      </c>
      <c r="H13" s="13" t="str">
        <f>IF(F13-B13&lt;=-96,"无需生产",IF(F13-B13+G13&lt;20,"无需生产",F13-B13+G13))</f>
        <v>无需生产</v>
      </c>
      <c r="I13" s="16" t="str">
        <f>IF(H13="无需生产","0",H13*15)</f>
        <v>0</v>
      </c>
      <c r="J13" s="61" t="str">
        <f>IF(F13-B13&gt;0,"发货需要","")</f>
        <v/>
      </c>
    </row>
    <row r="14" s="1" customFormat="1" ht="18" customHeight="1" spans="1:10">
      <c r="A14" s="18" t="s">
        <v>62</v>
      </c>
      <c r="B14" s="19">
        <v>62</v>
      </c>
      <c r="C14" s="20">
        <f>订单集合页!AC12</f>
        <v>4</v>
      </c>
      <c r="D14" s="20">
        <f>C14*8</f>
        <v>32</v>
      </c>
      <c r="E14" s="21">
        <f>小包合集页!O12</f>
        <v>5</v>
      </c>
      <c r="F14" s="22">
        <f>D14+E14</f>
        <v>37</v>
      </c>
      <c r="G14" s="22">
        <v>40</v>
      </c>
      <c r="H14" s="18" t="str">
        <f>IF(F14-B14&lt;=-96,"无需生产",IF(F14-B14+G14&lt;20,"无需生产",F14-B14+G14))</f>
        <v>无需生产</v>
      </c>
      <c r="I14" s="21" t="str">
        <f>IF(H14="无需生产","0",H14*15)</f>
        <v>0</v>
      </c>
      <c r="J14" s="61" t="str">
        <f>IF(F14-B14&gt;0,"发货需要","")</f>
        <v/>
      </c>
    </row>
    <row r="15" s="1" customFormat="1" ht="18" customHeight="1" spans="1:10">
      <c r="A15" s="13" t="s">
        <v>63</v>
      </c>
      <c r="B15" s="33">
        <v>133</v>
      </c>
      <c r="C15" s="15">
        <f>订单集合页!AC13</f>
        <v>0</v>
      </c>
      <c r="D15" s="15">
        <f>C15*8</f>
        <v>0</v>
      </c>
      <c r="E15" s="16">
        <f>小包合集页!O13</f>
        <v>5</v>
      </c>
      <c r="F15" s="17">
        <f>D15+E15</f>
        <v>5</v>
      </c>
      <c r="G15" s="17">
        <v>40</v>
      </c>
      <c r="H15" s="13" t="str">
        <f>IF(F15-B15&lt;=-96,"无需生产",IF(F15-B15+G15&lt;20,"无需生产",F15-B15+G15))</f>
        <v>无需生产</v>
      </c>
      <c r="I15" s="16" t="str">
        <f>IF(H15="无需生产","0",H15*15)</f>
        <v>0</v>
      </c>
      <c r="J15" s="61" t="str">
        <f>IF(F15-B15&gt;0,"发货需要","")</f>
        <v/>
      </c>
    </row>
    <row r="16" s="1" customFormat="1" ht="18" customHeight="1" spans="1:10">
      <c r="A16" s="18" t="s">
        <v>64</v>
      </c>
      <c r="B16" s="19">
        <v>33</v>
      </c>
      <c r="C16" s="20">
        <f>订单集合页!AC14</f>
        <v>14</v>
      </c>
      <c r="D16" s="20">
        <f t="shared" ref="D16:D20" si="8">C16*5</f>
        <v>70</v>
      </c>
      <c r="E16" s="21">
        <f>小包合集页!O14</f>
        <v>5</v>
      </c>
      <c r="F16" s="22">
        <f>D16+E16</f>
        <v>75</v>
      </c>
      <c r="G16" s="22">
        <v>50</v>
      </c>
      <c r="H16" s="18">
        <f t="shared" ref="H16:H19" si="9">IF(F16-B16&lt;=-96,"无需生产",F16-B16+G16)</f>
        <v>92</v>
      </c>
      <c r="I16" s="21">
        <f t="shared" ref="I16:I20" si="10">IF(H16="无需生产","0",H16*50)</f>
        <v>4600</v>
      </c>
      <c r="J16" s="61" t="str">
        <f>IF(F16-B16&gt;0,"发货需要","")</f>
        <v>发货需要</v>
      </c>
    </row>
    <row r="17" s="1" customFormat="1" ht="18" customHeight="1" spans="1:10">
      <c r="A17" s="13" t="s">
        <v>65</v>
      </c>
      <c r="B17" s="33">
        <v>74</v>
      </c>
      <c r="C17" s="15">
        <f>订单集合页!AC15</f>
        <v>3</v>
      </c>
      <c r="D17" s="15">
        <f>C17*5</f>
        <v>15</v>
      </c>
      <c r="E17" s="16">
        <f>小包合集页!O15</f>
        <v>5</v>
      </c>
      <c r="F17" s="17">
        <f>D17+E17</f>
        <v>20</v>
      </c>
      <c r="G17" s="17">
        <v>50</v>
      </c>
      <c r="H17" s="13">
        <f>IF(F17-B17&lt;=-96,"无需生产",F17-B17+G17)</f>
        <v>-4</v>
      </c>
      <c r="I17" s="16">
        <f>IF(H17="无需生产","0",H17*50)</f>
        <v>-200</v>
      </c>
      <c r="J17" s="61" t="str">
        <f>IF(F17-B17&gt;0,"发货需要","")</f>
        <v/>
      </c>
    </row>
    <row r="18" s="1" customFormat="1" ht="18" customHeight="1" spans="1:10">
      <c r="A18" s="18" t="s">
        <v>66</v>
      </c>
      <c r="B18" s="19">
        <v>0</v>
      </c>
      <c r="C18" s="20">
        <f>订单集合页!AC16</f>
        <v>9</v>
      </c>
      <c r="D18" s="20">
        <f>C18*10</f>
        <v>90</v>
      </c>
      <c r="E18" s="21">
        <f>小包合集页!O16</f>
        <v>5</v>
      </c>
      <c r="F18" s="22">
        <f>D18+E18</f>
        <v>95</v>
      </c>
      <c r="G18" s="22">
        <v>0</v>
      </c>
      <c r="H18" s="18">
        <f>IF(F18-B18&lt;=-96,"无需生产",F18-B18+G18)</f>
        <v>95</v>
      </c>
      <c r="I18" s="21">
        <f>IF(H18="无需生产","0",H18*12)</f>
        <v>1140</v>
      </c>
      <c r="J18" s="61"/>
    </row>
    <row r="19" s="1" customFormat="1" ht="18" customHeight="1" spans="1:10">
      <c r="A19" s="13" t="s">
        <v>67</v>
      </c>
      <c r="B19" s="33">
        <v>0</v>
      </c>
      <c r="C19" s="15">
        <f>订单集合页!AC17</f>
        <v>11</v>
      </c>
      <c r="D19" s="15">
        <f>C19*10</f>
        <v>110</v>
      </c>
      <c r="E19" s="16">
        <f>小包合集页!O17</f>
        <v>5</v>
      </c>
      <c r="F19" s="17">
        <f>D19+E19</f>
        <v>115</v>
      </c>
      <c r="G19" s="17">
        <v>0</v>
      </c>
      <c r="H19" s="13">
        <f>IF(F19-B19&lt;=-96,"无需生产",F19-B19+G19)</f>
        <v>115</v>
      </c>
      <c r="I19" s="16">
        <f>IF(H19="无需生产","0",H19*12)</f>
        <v>1380</v>
      </c>
      <c r="J19" s="61"/>
    </row>
    <row r="20" s="1" customFormat="1" ht="18" customHeight="1" spans="1:10">
      <c r="A20" s="18" t="s">
        <v>68</v>
      </c>
      <c r="B20" s="19">
        <v>7</v>
      </c>
      <c r="C20" s="20">
        <f>订单集合页!AC18</f>
        <v>9</v>
      </c>
      <c r="D20" s="20">
        <f>C20*5</f>
        <v>45</v>
      </c>
      <c r="E20" s="21">
        <f>小包合集页!O18</f>
        <v>5</v>
      </c>
      <c r="F20" s="22">
        <f>D20+E20</f>
        <v>50</v>
      </c>
      <c r="G20" s="22">
        <v>0</v>
      </c>
      <c r="H20" s="18">
        <f>IF(F20-B20&lt;=0,"无需生产",F20-B20)</f>
        <v>43</v>
      </c>
      <c r="I20" s="21">
        <f>IF(H20="无需生产","0",H20*50)</f>
        <v>2150</v>
      </c>
      <c r="J20" s="61" t="str">
        <f>IF(F20-B20&gt;0,"发货需要","")</f>
        <v>发货需要</v>
      </c>
    </row>
    <row r="21" s="1" customFormat="1" ht="18" customHeight="1" spans="1:10">
      <c r="A21" s="44" t="s">
        <v>69</v>
      </c>
      <c r="B21" s="45">
        <v>6</v>
      </c>
      <c r="C21" s="46">
        <f>订单集合页!AC19</f>
        <v>6</v>
      </c>
      <c r="D21" s="46">
        <f>C21*6</f>
        <v>36</v>
      </c>
      <c r="E21" s="47">
        <f>小包合集页!O19</f>
        <v>10</v>
      </c>
      <c r="F21" s="48">
        <f>D21+E21</f>
        <v>46</v>
      </c>
      <c r="G21" s="48">
        <v>0</v>
      </c>
      <c r="H21" s="44">
        <f>IF(F21-B21&lt;=0,"无需生产",F21-B21)</f>
        <v>40</v>
      </c>
      <c r="I21" s="47">
        <f>IF(H21="无需生产","0",H21*21)</f>
        <v>840</v>
      </c>
      <c r="J21" s="61" t="str">
        <f>IF(F21-B21&gt;0,"发货需要","")</f>
        <v>发货需要</v>
      </c>
    </row>
    <row r="22" ht="18" customHeight="1" spans="2:256">
      <c r="B22" s="3"/>
      <c r="C22" s="3"/>
      <c r="D22" s="3"/>
      <c r="E22" s="3"/>
      <c r="F22" s="3">
        <f>SUM(F4:F21)</f>
        <v>1487</v>
      </c>
      <c r="G22" s="3"/>
      <c r="H22" s="3"/>
      <c r="I22" s="3"/>
      <c r="J22" s="3"/>
      <c r="IM22"/>
      <c r="IN22"/>
      <c r="IO22"/>
      <c r="IP22"/>
      <c r="IQ22"/>
      <c r="IR22"/>
      <c r="IS22"/>
      <c r="IT22"/>
      <c r="IU22"/>
      <c r="IV22"/>
    </row>
    <row r="23" s="2" customFormat="1" ht="24" customHeight="1" spans="1:6">
      <c r="A23" s="49" t="s">
        <v>202</v>
      </c>
      <c r="B23" s="50">
        <f>SUM(每日生产清单!I4:I7)/500</f>
        <v>1.74</v>
      </c>
      <c r="C23" s="49" t="s">
        <v>203</v>
      </c>
      <c r="D23" s="50">
        <f>(B23/0.56)</f>
        <v>3.10714285714286</v>
      </c>
      <c r="E23" s="51" t="s">
        <v>204</v>
      </c>
      <c r="F23" s="52">
        <f>每日生产清单!I8/500</f>
        <v>1.28</v>
      </c>
    </row>
    <row r="24" s="2" customFormat="1" ht="24" customHeight="1" spans="1:6">
      <c r="A24" s="53" t="s">
        <v>205</v>
      </c>
      <c r="B24" s="54">
        <f>SUM(每日生产清单!I9:I11)/500</f>
        <v>9.48</v>
      </c>
      <c r="C24" s="53" t="s">
        <v>206</v>
      </c>
      <c r="D24" s="54">
        <f>B24/0.66</f>
        <v>14.3636363636364</v>
      </c>
      <c r="E24" s="55" t="s">
        <v>207</v>
      </c>
      <c r="F24" s="56">
        <f>F23/0.4</f>
        <v>3.2</v>
      </c>
    </row>
    <row r="25" s="2" customFormat="1" ht="24" customHeight="1" spans="1:6">
      <c r="A25" s="57" t="s">
        <v>208</v>
      </c>
      <c r="B25" s="58">
        <f>SUM(每日生产清单!I12:I13)/500</f>
        <v>1.95</v>
      </c>
      <c r="C25" s="57" t="s">
        <v>209</v>
      </c>
      <c r="D25" s="58">
        <f>B25/0.56</f>
        <v>3.48214285714286</v>
      </c>
      <c r="E25" s="59"/>
      <c r="F25" s="59"/>
    </row>
    <row r="26" s="2" customFormat="1" ht="24" customHeight="1" spans="1:6">
      <c r="A26" s="53" t="s">
        <v>210</v>
      </c>
      <c r="B26" s="54">
        <f>SUM(每日生产清单!I14:I15)/500</f>
        <v>0</v>
      </c>
      <c r="C26" s="53" t="s">
        <v>211</v>
      </c>
      <c r="D26" s="54">
        <f>B26/0.5</f>
        <v>0</v>
      </c>
      <c r="E26" s="55"/>
      <c r="F26" s="55"/>
    </row>
    <row r="27" s="2" customFormat="1" ht="24" customHeight="1" spans="1:6">
      <c r="A27" s="57" t="s">
        <v>212</v>
      </c>
      <c r="B27" s="58">
        <f>SUM(每日生产清单!I16:I17)/500</f>
        <v>8.8</v>
      </c>
      <c r="C27" s="57" t="s">
        <v>213</v>
      </c>
      <c r="D27" s="58">
        <f>B27/0.75</f>
        <v>11.7333333333333</v>
      </c>
      <c r="E27" s="59"/>
      <c r="F27" s="59"/>
    </row>
    <row r="28" s="2" customFormat="1" ht="24" customHeight="1" spans="1:6">
      <c r="A28" s="53" t="s">
        <v>214</v>
      </c>
      <c r="B28" s="54">
        <f>每日生产清单!I20/500</f>
        <v>4.3</v>
      </c>
      <c r="C28" s="53" t="s">
        <v>215</v>
      </c>
      <c r="D28" s="54">
        <f>B28</f>
        <v>4.3</v>
      </c>
      <c r="E28" s="55"/>
      <c r="F28" s="55"/>
    </row>
    <row r="29" s="2" customFormat="1" ht="24" customHeight="1" spans="1:6">
      <c r="A29" s="53" t="s">
        <v>216</v>
      </c>
      <c r="B29" s="54">
        <f>SUM(每日生产清单!I18:I19)/500</f>
        <v>5.04</v>
      </c>
      <c r="C29" s="53" t="s">
        <v>217</v>
      </c>
      <c r="D29" s="54">
        <f>B29/0.8</f>
        <v>6.3</v>
      </c>
      <c r="E29" s="55"/>
      <c r="F29" s="55"/>
    </row>
    <row r="30" s="2" customFormat="1" ht="24" customHeight="1" spans="1:6">
      <c r="A30" s="57" t="s">
        <v>218</v>
      </c>
      <c r="B30" s="58">
        <f>每日生产清单!I21/500</f>
        <v>1.68</v>
      </c>
      <c r="C30" s="57" t="s">
        <v>219</v>
      </c>
      <c r="D30" s="58">
        <f>B30/2</f>
        <v>0.84</v>
      </c>
      <c r="E30" s="57" t="s">
        <v>220</v>
      </c>
      <c r="F30" s="60">
        <f>D30</f>
        <v>0.84</v>
      </c>
    </row>
    <row r="31" spans="7:256">
      <c r="G31" s="3"/>
      <c r="H31" s="3"/>
      <c r="I31" s="3"/>
      <c r="J31" s="3"/>
      <c r="IM31"/>
      <c r="IN31"/>
      <c r="IO31"/>
      <c r="IP31"/>
      <c r="IQ31"/>
      <c r="IR31"/>
      <c r="IS31"/>
      <c r="IT31"/>
      <c r="IU31"/>
      <c r="IV31"/>
    </row>
    <row r="32" spans="7:256">
      <c r="G32" s="3"/>
      <c r="H32" s="3"/>
      <c r="I32" s="3"/>
      <c r="J32" s="3"/>
      <c r="IM32"/>
      <c r="IN32"/>
      <c r="IO32"/>
      <c r="IP32"/>
      <c r="IQ32"/>
      <c r="IR32"/>
      <c r="IS32"/>
      <c r="IT32"/>
      <c r="IU32"/>
      <c r="IV32"/>
    </row>
    <row r="33" spans="7:256">
      <c r="G33" s="3"/>
      <c r="H33" s="3"/>
      <c r="I33" s="3"/>
      <c r="J33" s="3"/>
      <c r="IM33"/>
      <c r="IN33"/>
      <c r="IO33"/>
      <c r="IP33"/>
      <c r="IQ33"/>
      <c r="IR33"/>
      <c r="IS33"/>
      <c r="IT33"/>
      <c r="IU33"/>
      <c r="IV33"/>
    </row>
    <row r="34" spans="7:256">
      <c r="G34" s="3"/>
      <c r="H34" s="3"/>
      <c r="I34" s="3"/>
      <c r="J34" s="3"/>
      <c r="IM34"/>
      <c r="IN34"/>
      <c r="IO34"/>
      <c r="IP34"/>
      <c r="IQ34"/>
      <c r="IR34"/>
      <c r="IS34"/>
      <c r="IT34"/>
      <c r="IU34"/>
      <c r="IV34"/>
    </row>
    <row r="35" spans="7:256">
      <c r="G35" s="3"/>
      <c r="H35" s="3"/>
      <c r="I35" s="3"/>
      <c r="J35" s="3"/>
      <c r="IM35"/>
      <c r="IN35"/>
      <c r="IO35"/>
      <c r="IP35"/>
      <c r="IQ35"/>
      <c r="IR35"/>
      <c r="IS35"/>
      <c r="IT35"/>
      <c r="IU35"/>
      <c r="IV35"/>
    </row>
    <row r="36" spans="7:256">
      <c r="G36" s="3"/>
      <c r="H36" s="3"/>
      <c r="I36" s="3"/>
      <c r="J36" s="3"/>
      <c r="IM36"/>
      <c r="IN36"/>
      <c r="IO36"/>
      <c r="IP36"/>
      <c r="IQ36"/>
      <c r="IR36"/>
      <c r="IS36"/>
      <c r="IT36"/>
      <c r="IU36"/>
      <c r="IV36"/>
    </row>
    <row r="37" spans="7:256">
      <c r="G37" s="3"/>
      <c r="H37" s="3"/>
      <c r="I37" s="3"/>
      <c r="J37" s="3"/>
      <c r="IM37"/>
      <c r="IN37"/>
      <c r="IO37"/>
      <c r="IP37"/>
      <c r="IQ37"/>
      <c r="IR37"/>
      <c r="IS37"/>
      <c r="IT37"/>
      <c r="IU37"/>
      <c r="IV37"/>
    </row>
    <row r="38" spans="7:256">
      <c r="G38" s="3"/>
      <c r="H38" s="3"/>
      <c r="I38" s="3"/>
      <c r="J38" s="3"/>
      <c r="IM38"/>
      <c r="IN38"/>
      <c r="IO38"/>
      <c r="IP38"/>
      <c r="IQ38"/>
      <c r="IR38"/>
      <c r="IS38"/>
      <c r="IT38"/>
      <c r="IU38"/>
      <c r="IV38"/>
    </row>
    <row r="39" spans="7:256">
      <c r="G39" s="3"/>
      <c r="H39" s="3"/>
      <c r="I39" s="3"/>
      <c r="J39" s="3"/>
      <c r="IM39"/>
      <c r="IN39"/>
      <c r="IO39"/>
      <c r="IP39"/>
      <c r="IQ39"/>
      <c r="IR39"/>
      <c r="IS39"/>
      <c r="IT39"/>
      <c r="IU39"/>
      <c r="IV39"/>
    </row>
    <row r="40" spans="7:256">
      <c r="G40" s="3"/>
      <c r="H40" s="3"/>
      <c r="I40" s="3"/>
      <c r="J40" s="3"/>
      <c r="IM40"/>
      <c r="IN40"/>
      <c r="IO40"/>
      <c r="IP40"/>
      <c r="IQ40"/>
      <c r="IR40"/>
      <c r="IS40"/>
      <c r="IT40"/>
      <c r="IU40"/>
      <c r="IV40"/>
    </row>
    <row r="41" spans="7:256">
      <c r="G41" s="3"/>
      <c r="H41" s="3"/>
      <c r="I41" s="3"/>
      <c r="J41" s="3"/>
      <c r="IM41"/>
      <c r="IN41"/>
      <c r="IO41"/>
      <c r="IP41"/>
      <c r="IQ41"/>
      <c r="IR41"/>
      <c r="IS41"/>
      <c r="IT41"/>
      <c r="IU41"/>
      <c r="IV41"/>
    </row>
    <row r="42" spans="7:256">
      <c r="G42" s="3"/>
      <c r="H42" s="3"/>
      <c r="I42" s="3"/>
      <c r="J42" s="3"/>
      <c r="IM42"/>
      <c r="IN42"/>
      <c r="IO42"/>
      <c r="IP42"/>
      <c r="IQ42"/>
      <c r="IR42"/>
      <c r="IS42"/>
      <c r="IT42"/>
      <c r="IU42"/>
      <c r="IV42"/>
    </row>
    <row r="43" spans="7:256">
      <c r="G43" s="3"/>
      <c r="H43" s="3"/>
      <c r="I43" s="3"/>
      <c r="J43" s="3"/>
      <c r="IM43"/>
      <c r="IN43"/>
      <c r="IO43"/>
      <c r="IP43"/>
      <c r="IQ43"/>
      <c r="IR43"/>
      <c r="IS43"/>
      <c r="IT43"/>
      <c r="IU43"/>
      <c r="IV43"/>
    </row>
    <row r="44" spans="7:256">
      <c r="G44" s="3"/>
      <c r="H44" s="3"/>
      <c r="I44" s="3"/>
      <c r="J44" s="3"/>
      <c r="IM44"/>
      <c r="IN44"/>
      <c r="IO44"/>
      <c r="IP44"/>
      <c r="IQ44"/>
      <c r="IR44"/>
      <c r="IS44"/>
      <c r="IT44"/>
      <c r="IU44"/>
      <c r="IV44"/>
    </row>
    <row r="45" spans="7:256">
      <c r="G45" s="3"/>
      <c r="H45" s="3"/>
      <c r="I45" s="3"/>
      <c r="J45" s="3"/>
      <c r="IM45"/>
      <c r="IN45"/>
      <c r="IO45"/>
      <c r="IP45"/>
      <c r="IQ45"/>
      <c r="IR45"/>
      <c r="IS45"/>
      <c r="IT45"/>
      <c r="IU45"/>
      <c r="IV45"/>
    </row>
    <row r="46" spans="7:256">
      <c r="G46" s="3"/>
      <c r="H46" s="3"/>
      <c r="I46" s="3"/>
      <c r="J46" s="3"/>
      <c r="IM46"/>
      <c r="IN46"/>
      <c r="IO46"/>
      <c r="IP46"/>
      <c r="IQ46"/>
      <c r="IR46"/>
      <c r="IS46"/>
      <c r="IT46"/>
      <c r="IU46"/>
      <c r="IV46"/>
    </row>
    <row r="47" spans="7:256">
      <c r="G47" s="3"/>
      <c r="H47" s="3"/>
      <c r="I47" s="3"/>
      <c r="J47" s="3"/>
      <c r="IM47"/>
      <c r="IN47"/>
      <c r="IO47"/>
      <c r="IP47"/>
      <c r="IQ47"/>
      <c r="IR47"/>
      <c r="IS47"/>
      <c r="IT47"/>
      <c r="IU47"/>
      <c r="IV47"/>
    </row>
    <row r="48" spans="7:256">
      <c r="G48" s="3"/>
      <c r="H48" s="3"/>
      <c r="I48" s="3"/>
      <c r="J48" s="3"/>
      <c r="IM48"/>
      <c r="IN48"/>
      <c r="IO48"/>
      <c r="IP48"/>
      <c r="IQ48"/>
      <c r="IR48"/>
      <c r="IS48"/>
      <c r="IT48"/>
      <c r="IU48"/>
      <c r="IV48"/>
    </row>
    <row r="49" spans="7:256">
      <c r="G49" s="3"/>
      <c r="H49" s="3"/>
      <c r="I49" s="3"/>
      <c r="J49" s="3"/>
      <c r="IM49"/>
      <c r="IN49"/>
      <c r="IO49"/>
      <c r="IP49"/>
      <c r="IQ49"/>
      <c r="IR49"/>
      <c r="IS49"/>
      <c r="IT49"/>
      <c r="IU49"/>
      <c r="IV49"/>
    </row>
    <row r="50" spans="7:256">
      <c r="G50" s="3"/>
      <c r="H50" s="3"/>
      <c r="I50" s="3"/>
      <c r="J50" s="3"/>
      <c r="IM50"/>
      <c r="IN50"/>
      <c r="IO50"/>
      <c r="IP50"/>
      <c r="IQ50"/>
      <c r="IR50"/>
      <c r="IS50"/>
      <c r="IT50"/>
      <c r="IU50"/>
      <c r="IV50"/>
    </row>
    <row r="51" spans="7:256">
      <c r="G51" s="3"/>
      <c r="H51" s="3"/>
      <c r="I51" s="3"/>
      <c r="J51" s="3"/>
      <c r="IM51"/>
      <c r="IN51"/>
      <c r="IO51"/>
      <c r="IP51"/>
      <c r="IQ51"/>
      <c r="IR51"/>
      <c r="IS51"/>
      <c r="IT51"/>
      <c r="IU51"/>
      <c r="IV51"/>
    </row>
    <row r="52" spans="7:256">
      <c r="G52" s="3"/>
      <c r="H52" s="3"/>
      <c r="I52" s="3"/>
      <c r="J52" s="3"/>
      <c r="IM52"/>
      <c r="IN52"/>
      <c r="IO52"/>
      <c r="IP52"/>
      <c r="IQ52"/>
      <c r="IR52"/>
      <c r="IS52"/>
      <c r="IT52"/>
      <c r="IU52"/>
      <c r="IV52"/>
    </row>
    <row r="53" spans="7:256">
      <c r="G53" s="3"/>
      <c r="H53" s="3"/>
      <c r="I53" s="3"/>
      <c r="J53" s="3"/>
      <c r="IM53"/>
      <c r="IN53"/>
      <c r="IO53"/>
      <c r="IP53"/>
      <c r="IQ53"/>
      <c r="IR53"/>
      <c r="IS53"/>
      <c r="IT53"/>
      <c r="IU53"/>
      <c r="IV53"/>
    </row>
    <row r="54" spans="7:256">
      <c r="G54" s="3"/>
      <c r="H54" s="3"/>
      <c r="I54" s="3"/>
      <c r="J54" s="3"/>
      <c r="IM54"/>
      <c r="IN54"/>
      <c r="IO54"/>
      <c r="IP54"/>
      <c r="IQ54"/>
      <c r="IR54"/>
      <c r="IS54"/>
      <c r="IT54"/>
      <c r="IU54"/>
      <c r="IV54"/>
    </row>
    <row r="55" spans="7:256">
      <c r="G55" s="3"/>
      <c r="H55" s="3"/>
      <c r="I55" s="3"/>
      <c r="J55" s="3"/>
      <c r="IM55"/>
      <c r="IN55"/>
      <c r="IO55"/>
      <c r="IP55"/>
      <c r="IQ55"/>
      <c r="IR55"/>
      <c r="IS55"/>
      <c r="IT55"/>
      <c r="IU55"/>
      <c r="IV55"/>
    </row>
    <row r="56" spans="7:256">
      <c r="G56" s="3"/>
      <c r="H56" s="3"/>
      <c r="I56" s="3"/>
      <c r="J56" s="3"/>
      <c r="IM56"/>
      <c r="IN56"/>
      <c r="IO56"/>
      <c r="IP56"/>
      <c r="IQ56"/>
      <c r="IR56"/>
      <c r="IS56"/>
      <c r="IT56"/>
      <c r="IU56"/>
      <c r="IV56"/>
    </row>
    <row r="57" spans="7:256">
      <c r="G57" s="3"/>
      <c r="H57" s="3"/>
      <c r="I57" s="3"/>
      <c r="J57" s="3"/>
      <c r="IM57"/>
      <c r="IN57"/>
      <c r="IO57"/>
      <c r="IP57"/>
      <c r="IQ57"/>
      <c r="IR57"/>
      <c r="IS57"/>
      <c r="IT57"/>
      <c r="IU57"/>
      <c r="IV57"/>
    </row>
    <row r="58" spans="7:256">
      <c r="G58" s="3"/>
      <c r="H58" s="3"/>
      <c r="I58" s="3"/>
      <c r="J58" s="3"/>
      <c r="IM58"/>
      <c r="IN58"/>
      <c r="IO58"/>
      <c r="IP58"/>
      <c r="IQ58"/>
      <c r="IR58"/>
      <c r="IS58"/>
      <c r="IT58"/>
      <c r="IU58"/>
      <c r="IV58"/>
    </row>
    <row r="59" spans="7:256">
      <c r="G59" s="3"/>
      <c r="H59" s="3"/>
      <c r="I59" s="3"/>
      <c r="J59" s="3"/>
      <c r="IM59"/>
      <c r="IN59"/>
      <c r="IO59"/>
      <c r="IP59"/>
      <c r="IQ59"/>
      <c r="IR59"/>
      <c r="IS59"/>
      <c r="IT59"/>
      <c r="IU59"/>
      <c r="IV59"/>
    </row>
    <row r="60" spans="7:256">
      <c r="G60" s="3"/>
      <c r="H60" s="3"/>
      <c r="I60" s="3"/>
      <c r="J60" s="3"/>
      <c r="IM60"/>
      <c r="IN60"/>
      <c r="IO60"/>
      <c r="IP60"/>
      <c r="IQ60"/>
      <c r="IR60"/>
      <c r="IS60"/>
      <c r="IT60"/>
      <c r="IU60"/>
      <c r="IV60"/>
    </row>
    <row r="61" spans="7:256">
      <c r="G61" s="3"/>
      <c r="H61" s="3"/>
      <c r="I61" s="3"/>
      <c r="J61" s="3"/>
      <c r="IM61"/>
      <c r="IN61"/>
      <c r="IO61"/>
      <c r="IP61"/>
      <c r="IQ61"/>
      <c r="IR61"/>
      <c r="IS61"/>
      <c r="IT61"/>
      <c r="IU61"/>
      <c r="IV61"/>
    </row>
    <row r="62" spans="7:256">
      <c r="G62" s="3"/>
      <c r="H62" s="3"/>
      <c r="I62" s="3"/>
      <c r="J62" s="3"/>
      <c r="IM62"/>
      <c r="IN62"/>
      <c r="IO62"/>
      <c r="IP62"/>
      <c r="IQ62"/>
      <c r="IR62"/>
      <c r="IS62"/>
      <c r="IT62"/>
      <c r="IU62"/>
      <c r="IV62"/>
    </row>
    <row r="63" spans="7:256">
      <c r="G63" s="3"/>
      <c r="H63" s="3"/>
      <c r="I63" s="3"/>
      <c r="J63" s="3"/>
      <c r="IM63"/>
      <c r="IN63"/>
      <c r="IO63"/>
      <c r="IP63"/>
      <c r="IQ63"/>
      <c r="IR63"/>
      <c r="IS63"/>
      <c r="IT63"/>
      <c r="IU63"/>
      <c r="IV63"/>
    </row>
    <row r="64" spans="7:256">
      <c r="G64" s="3"/>
      <c r="H64" s="3"/>
      <c r="I64" s="3"/>
      <c r="J64" s="3"/>
      <c r="IM64"/>
      <c r="IN64"/>
      <c r="IO64"/>
      <c r="IP64"/>
      <c r="IQ64"/>
      <c r="IR64"/>
      <c r="IS64"/>
      <c r="IT64"/>
      <c r="IU64"/>
      <c r="IV64"/>
    </row>
    <row r="65" spans="7:256">
      <c r="G65" s="3"/>
      <c r="H65" s="3"/>
      <c r="I65" s="3"/>
      <c r="J65" s="3"/>
      <c r="IM65"/>
      <c r="IN65"/>
      <c r="IO65"/>
      <c r="IP65"/>
      <c r="IQ65"/>
      <c r="IR65"/>
      <c r="IS65"/>
      <c r="IT65"/>
      <c r="IU65"/>
      <c r="IV65"/>
    </row>
    <row r="66" spans="7:256">
      <c r="G66" s="3"/>
      <c r="H66" s="3"/>
      <c r="I66" s="3"/>
      <c r="J66" s="3"/>
      <c r="IM66"/>
      <c r="IN66"/>
      <c r="IO66"/>
      <c r="IP66"/>
      <c r="IQ66"/>
      <c r="IR66"/>
      <c r="IS66"/>
      <c r="IT66"/>
      <c r="IU66"/>
      <c r="IV66"/>
    </row>
    <row r="67" spans="7:256">
      <c r="G67" s="3"/>
      <c r="H67" s="3"/>
      <c r="I67" s="3"/>
      <c r="J67" s="3"/>
      <c r="IM67"/>
      <c r="IN67"/>
      <c r="IO67"/>
      <c r="IP67"/>
      <c r="IQ67"/>
      <c r="IR67"/>
      <c r="IS67"/>
      <c r="IT67"/>
      <c r="IU67"/>
      <c r="IV67"/>
    </row>
    <row r="68" spans="7:256">
      <c r="G68" s="3"/>
      <c r="H68" s="3"/>
      <c r="I68" s="3"/>
      <c r="J68" s="3"/>
      <c r="IM68"/>
      <c r="IN68"/>
      <c r="IO68"/>
      <c r="IP68"/>
      <c r="IQ68"/>
      <c r="IR68"/>
      <c r="IS68"/>
      <c r="IT68"/>
      <c r="IU68"/>
      <c r="IV68"/>
    </row>
    <row r="69" spans="7:256">
      <c r="G69" s="3"/>
      <c r="H69" s="3"/>
      <c r="I69" s="3"/>
      <c r="J69" s="3"/>
      <c r="IM69"/>
      <c r="IN69"/>
      <c r="IO69"/>
      <c r="IP69"/>
      <c r="IQ69"/>
      <c r="IR69"/>
      <c r="IS69"/>
      <c r="IT69"/>
      <c r="IU69"/>
      <c r="IV69"/>
    </row>
    <row r="70" spans="7:256">
      <c r="G70" s="3"/>
      <c r="H70" s="3"/>
      <c r="I70" s="3"/>
      <c r="J70" s="3"/>
      <c r="IM70"/>
      <c r="IN70"/>
      <c r="IO70"/>
      <c r="IP70"/>
      <c r="IQ70"/>
      <c r="IR70"/>
      <c r="IS70"/>
      <c r="IT70"/>
      <c r="IU70"/>
      <c r="IV70"/>
    </row>
    <row r="71" spans="7:256">
      <c r="G71" s="3"/>
      <c r="H71" s="3"/>
      <c r="I71" s="3"/>
      <c r="J71" s="3"/>
      <c r="IM71"/>
      <c r="IN71"/>
      <c r="IO71"/>
      <c r="IP71"/>
      <c r="IQ71"/>
      <c r="IR71"/>
      <c r="IS71"/>
      <c r="IT71"/>
      <c r="IU71"/>
      <c r="IV71"/>
    </row>
    <row r="72" spans="7:256">
      <c r="G72" s="3"/>
      <c r="H72" s="3"/>
      <c r="I72" s="3"/>
      <c r="J72" s="3"/>
      <c r="IM72"/>
      <c r="IN72"/>
      <c r="IO72"/>
      <c r="IP72"/>
      <c r="IQ72"/>
      <c r="IR72"/>
      <c r="IS72"/>
      <c r="IT72"/>
      <c r="IU72"/>
      <c r="IV72"/>
    </row>
    <row r="73" spans="7:256">
      <c r="G73" s="3"/>
      <c r="H73" s="3"/>
      <c r="I73" s="3"/>
      <c r="J73" s="3"/>
      <c r="IM73"/>
      <c r="IN73"/>
      <c r="IO73"/>
      <c r="IP73"/>
      <c r="IQ73"/>
      <c r="IR73"/>
      <c r="IS73"/>
      <c r="IT73"/>
      <c r="IU73"/>
      <c r="IV73"/>
    </row>
    <row r="74" spans="7:256">
      <c r="G74" s="3"/>
      <c r="H74" s="3"/>
      <c r="I74" s="3"/>
      <c r="J74" s="3"/>
      <c r="IM74"/>
      <c r="IN74"/>
      <c r="IO74"/>
      <c r="IP74"/>
      <c r="IQ74"/>
      <c r="IR74"/>
      <c r="IS74"/>
      <c r="IT74"/>
      <c r="IU74"/>
      <c r="IV74"/>
    </row>
    <row r="75" spans="7:256">
      <c r="G75" s="3"/>
      <c r="H75" s="3"/>
      <c r="I75" s="3"/>
      <c r="J75" s="3"/>
      <c r="IM75"/>
      <c r="IN75"/>
      <c r="IO75"/>
      <c r="IP75"/>
      <c r="IQ75"/>
      <c r="IR75"/>
      <c r="IS75"/>
      <c r="IT75"/>
      <c r="IU75"/>
      <c r="IV75"/>
    </row>
    <row r="76" spans="7:256">
      <c r="G76" s="3"/>
      <c r="H76" s="3"/>
      <c r="I76" s="3"/>
      <c r="J76" s="3"/>
      <c r="IM76"/>
      <c r="IN76"/>
      <c r="IO76"/>
      <c r="IP76"/>
      <c r="IQ76"/>
      <c r="IR76"/>
      <c r="IS76"/>
      <c r="IT76"/>
      <c r="IU76"/>
      <c r="IV76"/>
    </row>
    <row r="77" spans="7:256">
      <c r="G77" s="3"/>
      <c r="H77" s="3"/>
      <c r="I77" s="3"/>
      <c r="J77" s="3"/>
      <c r="IM77"/>
      <c r="IN77"/>
      <c r="IO77"/>
      <c r="IP77"/>
      <c r="IQ77"/>
      <c r="IR77"/>
      <c r="IS77"/>
      <c r="IT77"/>
      <c r="IU77"/>
      <c r="IV77"/>
    </row>
    <row r="78" spans="7:256">
      <c r="G78" s="3"/>
      <c r="H78" s="3"/>
      <c r="I78" s="3"/>
      <c r="J78" s="3"/>
      <c r="IM78"/>
      <c r="IN78"/>
      <c r="IO78"/>
      <c r="IP78"/>
      <c r="IQ78"/>
      <c r="IR78"/>
      <c r="IS78"/>
      <c r="IT78"/>
      <c r="IU78"/>
      <c r="IV78"/>
    </row>
    <row r="79" spans="7:256">
      <c r="G79" s="3"/>
      <c r="H79" s="3"/>
      <c r="I79" s="3"/>
      <c r="J79" s="3"/>
      <c r="IM79"/>
      <c r="IN79"/>
      <c r="IO79"/>
      <c r="IP79"/>
      <c r="IQ79"/>
      <c r="IR79"/>
      <c r="IS79"/>
      <c r="IT79"/>
      <c r="IU79"/>
      <c r="IV79"/>
    </row>
    <row r="80" spans="7:256">
      <c r="G80" s="3"/>
      <c r="H80" s="3"/>
      <c r="I80" s="3"/>
      <c r="J80" s="3"/>
      <c r="IM80"/>
      <c r="IN80"/>
      <c r="IO80"/>
      <c r="IP80"/>
      <c r="IQ80"/>
      <c r="IR80"/>
      <c r="IS80"/>
      <c r="IT80"/>
      <c r="IU80"/>
      <c r="IV80"/>
    </row>
    <row r="81" spans="7:256">
      <c r="G81" s="3"/>
      <c r="H81" s="3"/>
      <c r="I81" s="3"/>
      <c r="J81" s="3"/>
      <c r="IM81"/>
      <c r="IN81"/>
      <c r="IO81"/>
      <c r="IP81"/>
      <c r="IQ81"/>
      <c r="IR81"/>
      <c r="IS81"/>
      <c r="IT81"/>
      <c r="IU81"/>
      <c r="IV81"/>
    </row>
    <row r="82" spans="7:256">
      <c r="G82" s="3"/>
      <c r="H82" s="3"/>
      <c r="I82" s="3"/>
      <c r="J82" s="3"/>
      <c r="IM82"/>
      <c r="IN82"/>
      <c r="IO82"/>
      <c r="IP82"/>
      <c r="IQ82"/>
      <c r="IR82"/>
      <c r="IS82"/>
      <c r="IT82"/>
      <c r="IU82"/>
      <c r="IV82"/>
    </row>
    <row r="83" spans="7:256">
      <c r="G83" s="3"/>
      <c r="H83" s="3"/>
      <c r="I83" s="3"/>
      <c r="J83" s="3"/>
      <c r="IM83"/>
      <c r="IN83"/>
      <c r="IO83"/>
      <c r="IP83"/>
      <c r="IQ83"/>
      <c r="IR83"/>
      <c r="IS83"/>
      <c r="IT83"/>
      <c r="IU83"/>
      <c r="IV83"/>
    </row>
    <row r="84" spans="7:256">
      <c r="G84" s="3"/>
      <c r="H84" s="3"/>
      <c r="I84" s="3"/>
      <c r="J84" s="3"/>
      <c r="IM84"/>
      <c r="IN84"/>
      <c r="IO84"/>
      <c r="IP84"/>
      <c r="IQ84"/>
      <c r="IR84"/>
      <c r="IS84"/>
      <c r="IT84"/>
      <c r="IU84"/>
      <c r="IV84"/>
    </row>
    <row r="85" spans="7:256">
      <c r="G85" s="3"/>
      <c r="H85" s="3"/>
      <c r="I85" s="3"/>
      <c r="J85" s="3"/>
      <c r="IM85"/>
      <c r="IN85"/>
      <c r="IO85"/>
      <c r="IP85"/>
      <c r="IQ85"/>
      <c r="IR85"/>
      <c r="IS85"/>
      <c r="IT85"/>
      <c r="IU85"/>
      <c r="IV85"/>
    </row>
    <row r="86" spans="7:256">
      <c r="G86" s="3"/>
      <c r="H86" s="3"/>
      <c r="I86" s="3"/>
      <c r="J86" s="3"/>
      <c r="IM86"/>
      <c r="IN86"/>
      <c r="IO86"/>
      <c r="IP86"/>
      <c r="IQ86"/>
      <c r="IR86"/>
      <c r="IS86"/>
      <c r="IT86"/>
      <c r="IU86"/>
      <c r="IV86"/>
    </row>
    <row r="87" spans="7:256">
      <c r="G87" s="3"/>
      <c r="H87" s="3"/>
      <c r="I87" s="3"/>
      <c r="J87" s="3"/>
      <c r="IM87"/>
      <c r="IN87"/>
      <c r="IO87"/>
      <c r="IP87"/>
      <c r="IQ87"/>
      <c r="IR87"/>
      <c r="IS87"/>
      <c r="IT87"/>
      <c r="IU87"/>
      <c r="IV87"/>
    </row>
    <row r="88" spans="7:256">
      <c r="G88" s="3"/>
      <c r="H88" s="3"/>
      <c r="I88" s="3"/>
      <c r="J88" s="3"/>
      <c r="IM88"/>
      <c r="IN88"/>
      <c r="IO88"/>
      <c r="IP88"/>
      <c r="IQ88"/>
      <c r="IR88"/>
      <c r="IS88"/>
      <c r="IT88"/>
      <c r="IU88"/>
      <c r="IV88"/>
    </row>
    <row r="89" spans="7:256">
      <c r="G89" s="3"/>
      <c r="H89" s="3"/>
      <c r="I89" s="3"/>
      <c r="J89" s="3"/>
      <c r="IM89"/>
      <c r="IN89"/>
      <c r="IO89"/>
      <c r="IP89"/>
      <c r="IQ89"/>
      <c r="IR89"/>
      <c r="IS89"/>
      <c r="IT89"/>
      <c r="IU89"/>
      <c r="IV89"/>
    </row>
    <row r="90" spans="7:256">
      <c r="G90" s="3"/>
      <c r="H90" s="3"/>
      <c r="I90" s="3"/>
      <c r="J90" s="3"/>
      <c r="IM90"/>
      <c r="IN90"/>
      <c r="IO90"/>
      <c r="IP90"/>
      <c r="IQ90"/>
      <c r="IR90"/>
      <c r="IS90"/>
      <c r="IT90"/>
      <c r="IU90"/>
      <c r="IV90"/>
    </row>
    <row r="91" spans="7:256">
      <c r="G91" s="3"/>
      <c r="H91" s="3"/>
      <c r="I91" s="3"/>
      <c r="J91" s="3"/>
      <c r="IM91"/>
      <c r="IN91"/>
      <c r="IO91"/>
      <c r="IP91"/>
      <c r="IQ91"/>
      <c r="IR91"/>
      <c r="IS91"/>
      <c r="IT91"/>
      <c r="IU91"/>
      <c r="IV91"/>
    </row>
    <row r="92" spans="7:256">
      <c r="G92" s="3"/>
      <c r="H92" s="3"/>
      <c r="I92" s="3"/>
      <c r="J92" s="3"/>
      <c r="IM92"/>
      <c r="IN92"/>
      <c r="IO92"/>
      <c r="IP92"/>
      <c r="IQ92"/>
      <c r="IR92"/>
      <c r="IS92"/>
      <c r="IT92"/>
      <c r="IU92"/>
      <c r="IV92"/>
    </row>
    <row r="93" spans="7:256">
      <c r="G93" s="3"/>
      <c r="H93" s="3"/>
      <c r="I93" s="3"/>
      <c r="J93" s="3"/>
      <c r="IM93"/>
      <c r="IN93"/>
      <c r="IO93"/>
      <c r="IP93"/>
      <c r="IQ93"/>
      <c r="IR93"/>
      <c r="IS93"/>
      <c r="IT93"/>
      <c r="IU93"/>
      <c r="IV93"/>
    </row>
    <row r="94" spans="7:256">
      <c r="G94" s="3"/>
      <c r="H94" s="3"/>
      <c r="I94" s="3"/>
      <c r="J94" s="3"/>
      <c r="IM94"/>
      <c r="IN94"/>
      <c r="IO94"/>
      <c r="IP94"/>
      <c r="IQ94"/>
      <c r="IR94"/>
      <c r="IS94"/>
      <c r="IT94"/>
      <c r="IU94"/>
      <c r="IV94"/>
    </row>
    <row r="95" spans="7:256">
      <c r="G95" s="3"/>
      <c r="H95" s="3"/>
      <c r="I95" s="3"/>
      <c r="J95" s="3"/>
      <c r="IM95"/>
      <c r="IN95"/>
      <c r="IO95"/>
      <c r="IP95"/>
      <c r="IQ95"/>
      <c r="IR95"/>
      <c r="IS95"/>
      <c r="IT95"/>
      <c r="IU95"/>
      <c r="IV95"/>
    </row>
    <row r="96" spans="7:256">
      <c r="G96" s="3"/>
      <c r="H96" s="3"/>
      <c r="I96" s="3"/>
      <c r="J96" s="3"/>
      <c r="IM96"/>
      <c r="IN96"/>
      <c r="IO96"/>
      <c r="IP96"/>
      <c r="IQ96"/>
      <c r="IR96"/>
      <c r="IS96"/>
      <c r="IT96"/>
      <c r="IU96"/>
      <c r="IV96"/>
    </row>
    <row r="97" spans="7:256">
      <c r="G97" s="3"/>
      <c r="H97" s="3"/>
      <c r="I97" s="3"/>
      <c r="J97" s="3"/>
      <c r="IM97"/>
      <c r="IN97"/>
      <c r="IO97"/>
      <c r="IP97"/>
      <c r="IQ97"/>
      <c r="IR97"/>
      <c r="IS97"/>
      <c r="IT97"/>
      <c r="IU97"/>
      <c r="IV97"/>
    </row>
    <row r="98" spans="7:256">
      <c r="G98" s="3"/>
      <c r="H98" s="3"/>
      <c r="I98" s="3"/>
      <c r="J98" s="3"/>
      <c r="IM98"/>
      <c r="IN98"/>
      <c r="IO98"/>
      <c r="IP98"/>
      <c r="IQ98"/>
      <c r="IR98"/>
      <c r="IS98"/>
      <c r="IT98"/>
      <c r="IU98"/>
      <c r="IV98"/>
    </row>
    <row r="99" spans="7:256">
      <c r="G99" s="3"/>
      <c r="H99" s="3"/>
      <c r="I99" s="3"/>
      <c r="J99" s="3"/>
      <c r="IM99"/>
      <c r="IN99"/>
      <c r="IO99"/>
      <c r="IP99"/>
      <c r="IQ99"/>
      <c r="IR99"/>
      <c r="IS99"/>
      <c r="IT99"/>
      <c r="IU99"/>
      <c r="IV99"/>
    </row>
    <row r="100" spans="7:256">
      <c r="G100" s="3"/>
      <c r="H100" s="3"/>
      <c r="I100" s="3"/>
      <c r="J100" s="3"/>
      <c r="IM100"/>
      <c r="IN100"/>
      <c r="IO100"/>
      <c r="IP100"/>
      <c r="IQ100"/>
      <c r="IR100"/>
      <c r="IS100"/>
      <c r="IT100"/>
      <c r="IU100"/>
      <c r="IV100"/>
    </row>
    <row r="101" spans="7:256">
      <c r="G101" s="3"/>
      <c r="H101" s="3"/>
      <c r="I101" s="3"/>
      <c r="J101" s="3"/>
      <c r="IM101"/>
      <c r="IN101"/>
      <c r="IO101"/>
      <c r="IP101"/>
      <c r="IQ101"/>
      <c r="IR101"/>
      <c r="IS101"/>
      <c r="IT101"/>
      <c r="IU101"/>
      <c r="IV101"/>
    </row>
    <row r="102" spans="7:256">
      <c r="G102" s="3"/>
      <c r="H102" s="3"/>
      <c r="I102" s="3"/>
      <c r="J102" s="3"/>
      <c r="IM102"/>
      <c r="IN102"/>
      <c r="IO102"/>
      <c r="IP102"/>
      <c r="IQ102"/>
      <c r="IR102"/>
      <c r="IS102"/>
      <c r="IT102"/>
      <c r="IU102"/>
      <c r="IV102"/>
    </row>
    <row r="103" spans="7:256">
      <c r="G103" s="3"/>
      <c r="H103" s="3"/>
      <c r="I103" s="3"/>
      <c r="J103" s="3"/>
      <c r="IM103"/>
      <c r="IN103"/>
      <c r="IO103"/>
      <c r="IP103"/>
      <c r="IQ103"/>
      <c r="IR103"/>
      <c r="IS103"/>
      <c r="IT103"/>
      <c r="IU103"/>
      <c r="IV103"/>
    </row>
    <row r="104" spans="7:256">
      <c r="G104" s="3"/>
      <c r="H104" s="3"/>
      <c r="I104" s="3"/>
      <c r="J104" s="3"/>
      <c r="IM104"/>
      <c r="IN104"/>
      <c r="IO104"/>
      <c r="IP104"/>
      <c r="IQ104"/>
      <c r="IR104"/>
      <c r="IS104"/>
      <c r="IT104"/>
      <c r="IU104"/>
      <c r="IV104"/>
    </row>
    <row r="105" spans="7:256">
      <c r="G105" s="3"/>
      <c r="H105" s="3"/>
      <c r="I105" s="3"/>
      <c r="J105" s="3"/>
      <c r="IM105"/>
      <c r="IN105"/>
      <c r="IO105"/>
      <c r="IP105"/>
      <c r="IQ105"/>
      <c r="IR105"/>
      <c r="IS105"/>
      <c r="IT105"/>
      <c r="IU105"/>
      <c r="IV105"/>
    </row>
    <row r="106" spans="7:256">
      <c r="G106" s="3"/>
      <c r="H106" s="3"/>
      <c r="I106" s="3"/>
      <c r="J106" s="3"/>
      <c r="IM106"/>
      <c r="IN106"/>
      <c r="IO106"/>
      <c r="IP106"/>
      <c r="IQ106"/>
      <c r="IR106"/>
      <c r="IS106"/>
      <c r="IT106"/>
      <c r="IU106"/>
      <c r="IV106"/>
    </row>
    <row r="107" spans="7:256">
      <c r="G107" s="3"/>
      <c r="H107" s="3"/>
      <c r="I107" s="3"/>
      <c r="J107" s="3"/>
      <c r="IM107"/>
      <c r="IN107"/>
      <c r="IO107"/>
      <c r="IP107"/>
      <c r="IQ107"/>
      <c r="IR107"/>
      <c r="IS107"/>
      <c r="IT107"/>
      <c r="IU107"/>
      <c r="IV107"/>
    </row>
    <row r="108" spans="7:256">
      <c r="G108" s="3"/>
      <c r="H108" s="3"/>
      <c r="I108" s="3"/>
      <c r="J108" s="3"/>
      <c r="IM108"/>
      <c r="IN108"/>
      <c r="IO108"/>
      <c r="IP108"/>
      <c r="IQ108"/>
      <c r="IR108"/>
      <c r="IS108"/>
      <c r="IT108"/>
      <c r="IU108"/>
      <c r="IV108"/>
    </row>
    <row r="109" spans="7:256">
      <c r="G109" s="3"/>
      <c r="H109" s="3"/>
      <c r="I109" s="3"/>
      <c r="J109" s="3"/>
      <c r="IM109"/>
      <c r="IN109"/>
      <c r="IO109"/>
      <c r="IP109"/>
      <c r="IQ109"/>
      <c r="IR109"/>
      <c r="IS109"/>
      <c r="IT109"/>
      <c r="IU109"/>
      <c r="IV109"/>
    </row>
    <row r="110" spans="7:256">
      <c r="G110" s="3"/>
      <c r="H110" s="3"/>
      <c r="I110" s="3"/>
      <c r="J110" s="3"/>
      <c r="IM110"/>
      <c r="IN110"/>
      <c r="IO110"/>
      <c r="IP110"/>
      <c r="IQ110"/>
      <c r="IR110"/>
      <c r="IS110"/>
      <c r="IT110"/>
      <c r="IU110"/>
      <c r="IV110"/>
    </row>
    <row r="111" spans="7:256">
      <c r="G111" s="3"/>
      <c r="H111" s="3"/>
      <c r="I111" s="3"/>
      <c r="J111" s="3"/>
      <c r="IM111"/>
      <c r="IN111"/>
      <c r="IO111"/>
      <c r="IP111"/>
      <c r="IQ111"/>
      <c r="IR111"/>
      <c r="IS111"/>
      <c r="IT111"/>
      <c r="IU111"/>
      <c r="IV111"/>
    </row>
    <row r="112" spans="7:256">
      <c r="G112" s="3"/>
      <c r="H112" s="3"/>
      <c r="I112" s="3"/>
      <c r="J112" s="3"/>
      <c r="IM112"/>
      <c r="IN112"/>
      <c r="IO112"/>
      <c r="IP112"/>
      <c r="IQ112"/>
      <c r="IR112"/>
      <c r="IS112"/>
      <c r="IT112"/>
      <c r="IU112"/>
      <c r="IV112"/>
    </row>
    <row r="113" spans="7:256">
      <c r="G113" s="3"/>
      <c r="H113" s="3"/>
      <c r="I113" s="3"/>
      <c r="J113" s="3"/>
      <c r="IM113"/>
      <c r="IN113"/>
      <c r="IO113"/>
      <c r="IP113"/>
      <c r="IQ113"/>
      <c r="IR113"/>
      <c r="IS113"/>
      <c r="IT113"/>
      <c r="IU113"/>
      <c r="IV113"/>
    </row>
    <row r="114" spans="7:256">
      <c r="G114" s="3"/>
      <c r="H114" s="3"/>
      <c r="I114" s="3"/>
      <c r="J114" s="3"/>
      <c r="IM114"/>
      <c r="IN114"/>
      <c r="IO114"/>
      <c r="IP114"/>
      <c r="IQ114"/>
      <c r="IR114"/>
      <c r="IS114"/>
      <c r="IT114"/>
      <c r="IU114"/>
      <c r="IV114"/>
    </row>
    <row r="115" spans="7:256">
      <c r="G115" s="3"/>
      <c r="H115" s="3"/>
      <c r="I115" s="3"/>
      <c r="J115" s="3"/>
      <c r="IM115"/>
      <c r="IN115"/>
      <c r="IO115"/>
      <c r="IP115"/>
      <c r="IQ115"/>
      <c r="IR115"/>
      <c r="IS115"/>
      <c r="IT115"/>
      <c r="IU115"/>
      <c r="IV115"/>
    </row>
    <row r="116" spans="7:256">
      <c r="G116" s="3"/>
      <c r="H116" s="3"/>
      <c r="I116" s="3"/>
      <c r="J116" s="3"/>
      <c r="IM116"/>
      <c r="IN116"/>
      <c r="IO116"/>
      <c r="IP116"/>
      <c r="IQ116"/>
      <c r="IR116"/>
      <c r="IS116"/>
      <c r="IT116"/>
      <c r="IU116"/>
      <c r="IV116"/>
    </row>
    <row r="117" spans="7:256">
      <c r="G117" s="3"/>
      <c r="H117" s="3"/>
      <c r="I117" s="3"/>
      <c r="J117" s="3"/>
      <c r="IM117"/>
      <c r="IN117"/>
      <c r="IO117"/>
      <c r="IP117"/>
      <c r="IQ117"/>
      <c r="IR117"/>
      <c r="IS117"/>
      <c r="IT117"/>
      <c r="IU117"/>
      <c r="IV117"/>
    </row>
    <row r="118" spans="7:256">
      <c r="G118" s="3"/>
      <c r="H118" s="3"/>
      <c r="I118" s="3"/>
      <c r="J118" s="3"/>
      <c r="IM118"/>
      <c r="IN118"/>
      <c r="IO118"/>
      <c r="IP118"/>
      <c r="IQ118"/>
      <c r="IR118"/>
      <c r="IS118"/>
      <c r="IT118"/>
      <c r="IU118"/>
      <c r="IV118"/>
    </row>
    <row r="119" spans="7:256">
      <c r="G119" s="3"/>
      <c r="H119" s="3"/>
      <c r="I119" s="3"/>
      <c r="J119" s="3"/>
      <c r="IM119"/>
      <c r="IN119"/>
      <c r="IO119"/>
      <c r="IP119"/>
      <c r="IQ119"/>
      <c r="IR119"/>
      <c r="IS119"/>
      <c r="IT119"/>
      <c r="IU119"/>
      <c r="IV119"/>
    </row>
    <row r="120" spans="7:256">
      <c r="G120" s="3"/>
      <c r="H120" s="3"/>
      <c r="I120" s="3"/>
      <c r="J120" s="3"/>
      <c r="IM120"/>
      <c r="IN120"/>
      <c r="IO120"/>
      <c r="IP120"/>
      <c r="IQ120"/>
      <c r="IR120"/>
      <c r="IS120"/>
      <c r="IT120"/>
      <c r="IU120"/>
      <c r="IV120"/>
    </row>
    <row r="121" spans="7:256">
      <c r="G121" s="3"/>
      <c r="H121" s="3"/>
      <c r="I121" s="3"/>
      <c r="J121" s="3"/>
      <c r="IM121"/>
      <c r="IN121"/>
      <c r="IO121"/>
      <c r="IP121"/>
      <c r="IQ121"/>
      <c r="IR121"/>
      <c r="IS121"/>
      <c r="IT121"/>
      <c r="IU121"/>
      <c r="IV121"/>
    </row>
    <row r="122" spans="7:256">
      <c r="G122" s="3"/>
      <c r="H122" s="3"/>
      <c r="I122" s="3"/>
      <c r="J122" s="3"/>
      <c r="IM122"/>
      <c r="IN122"/>
      <c r="IO122"/>
      <c r="IP122"/>
      <c r="IQ122"/>
      <c r="IR122"/>
      <c r="IS122"/>
      <c r="IT122"/>
      <c r="IU122"/>
      <c r="IV122"/>
    </row>
    <row r="123" spans="7:256">
      <c r="G123" s="3"/>
      <c r="H123" s="3"/>
      <c r="I123" s="3"/>
      <c r="J123" s="3"/>
      <c r="IM123"/>
      <c r="IN123"/>
      <c r="IO123"/>
      <c r="IP123"/>
      <c r="IQ123"/>
      <c r="IR123"/>
      <c r="IS123"/>
      <c r="IT123"/>
      <c r="IU123"/>
      <c r="IV123"/>
    </row>
    <row r="124" spans="7:256">
      <c r="G124" s="3"/>
      <c r="H124" s="3"/>
      <c r="I124" s="3"/>
      <c r="J124" s="3"/>
      <c r="IM124"/>
      <c r="IN124"/>
      <c r="IO124"/>
      <c r="IP124"/>
      <c r="IQ124"/>
      <c r="IR124"/>
      <c r="IS124"/>
      <c r="IT124"/>
      <c r="IU124"/>
      <c r="IV124"/>
    </row>
    <row r="125" spans="7:256">
      <c r="G125" s="3"/>
      <c r="H125" s="3"/>
      <c r="I125" s="3"/>
      <c r="J125" s="3"/>
      <c r="IM125"/>
      <c r="IN125"/>
      <c r="IO125"/>
      <c r="IP125"/>
      <c r="IQ125"/>
      <c r="IR125"/>
      <c r="IS125"/>
      <c r="IT125"/>
      <c r="IU125"/>
      <c r="IV125"/>
    </row>
    <row r="126" spans="7:256">
      <c r="G126" s="3"/>
      <c r="H126" s="3"/>
      <c r="I126" s="3"/>
      <c r="J126" s="3"/>
      <c r="IM126"/>
      <c r="IN126"/>
      <c r="IO126"/>
      <c r="IP126"/>
      <c r="IQ126"/>
      <c r="IR126"/>
      <c r="IS126"/>
      <c r="IT126"/>
      <c r="IU126"/>
      <c r="IV126"/>
    </row>
    <row r="127" spans="7:256">
      <c r="G127" s="3"/>
      <c r="H127" s="3"/>
      <c r="I127" s="3"/>
      <c r="J127" s="3"/>
      <c r="IM127"/>
      <c r="IN127"/>
      <c r="IO127"/>
      <c r="IP127"/>
      <c r="IQ127"/>
      <c r="IR127"/>
      <c r="IS127"/>
      <c r="IT127"/>
      <c r="IU127"/>
      <c r="IV127"/>
    </row>
    <row r="128" spans="7:256">
      <c r="G128" s="3"/>
      <c r="H128" s="3"/>
      <c r="I128" s="3"/>
      <c r="J128" s="3"/>
      <c r="IM128"/>
      <c r="IN128"/>
      <c r="IO128"/>
      <c r="IP128"/>
      <c r="IQ128"/>
      <c r="IR128"/>
      <c r="IS128"/>
      <c r="IT128"/>
      <c r="IU128"/>
      <c r="IV128"/>
    </row>
    <row r="129" spans="7:256">
      <c r="G129" s="3"/>
      <c r="H129" s="3"/>
      <c r="I129" s="3"/>
      <c r="J129" s="3"/>
      <c r="IM129"/>
      <c r="IN129"/>
      <c r="IO129"/>
      <c r="IP129"/>
      <c r="IQ129"/>
      <c r="IR129"/>
      <c r="IS129"/>
      <c r="IT129"/>
      <c r="IU129"/>
      <c r="IV129"/>
    </row>
    <row r="130" spans="7:256">
      <c r="G130" s="3"/>
      <c r="H130" s="3"/>
      <c r="I130" s="3"/>
      <c r="J130" s="3"/>
      <c r="IM130"/>
      <c r="IN130"/>
      <c r="IO130"/>
      <c r="IP130"/>
      <c r="IQ130"/>
      <c r="IR130"/>
      <c r="IS130"/>
      <c r="IT130"/>
      <c r="IU130"/>
      <c r="IV130"/>
    </row>
    <row r="131" spans="7:256">
      <c r="G131" s="3"/>
      <c r="H131" s="3"/>
      <c r="I131" s="3"/>
      <c r="J131" s="3"/>
      <c r="IM131"/>
      <c r="IN131"/>
      <c r="IO131"/>
      <c r="IP131"/>
      <c r="IQ131"/>
      <c r="IR131"/>
      <c r="IS131"/>
      <c r="IT131"/>
      <c r="IU131"/>
      <c r="IV131"/>
    </row>
    <row r="132" spans="7:256">
      <c r="G132" s="3"/>
      <c r="H132" s="3"/>
      <c r="I132" s="3"/>
      <c r="J132" s="3"/>
      <c r="IM132"/>
      <c r="IN132"/>
      <c r="IO132"/>
      <c r="IP132"/>
      <c r="IQ132"/>
      <c r="IR132"/>
      <c r="IS132"/>
      <c r="IT132"/>
      <c r="IU132"/>
      <c r="IV132"/>
    </row>
    <row r="133" spans="7:256">
      <c r="G133" s="3"/>
      <c r="H133" s="3"/>
      <c r="I133" s="3"/>
      <c r="J133" s="3"/>
      <c r="IM133"/>
      <c r="IN133"/>
      <c r="IO133"/>
      <c r="IP133"/>
      <c r="IQ133"/>
      <c r="IR133"/>
      <c r="IS133"/>
      <c r="IT133"/>
      <c r="IU133"/>
      <c r="IV133"/>
    </row>
    <row r="134" spans="7:256">
      <c r="G134" s="3"/>
      <c r="H134" s="3"/>
      <c r="I134" s="3"/>
      <c r="J134" s="3"/>
      <c r="IM134"/>
      <c r="IN134"/>
      <c r="IO134"/>
      <c r="IP134"/>
      <c r="IQ134"/>
      <c r="IR134"/>
      <c r="IS134"/>
      <c r="IT134"/>
      <c r="IU134"/>
      <c r="IV134"/>
    </row>
    <row r="135" spans="7:256">
      <c r="G135" s="3"/>
      <c r="H135" s="3"/>
      <c r="I135" s="3"/>
      <c r="J135" s="3"/>
      <c r="IM135"/>
      <c r="IN135"/>
      <c r="IO135"/>
      <c r="IP135"/>
      <c r="IQ135"/>
      <c r="IR135"/>
      <c r="IS135"/>
      <c r="IT135"/>
      <c r="IU135"/>
      <c r="IV135"/>
    </row>
    <row r="136" spans="7:256">
      <c r="G136" s="3"/>
      <c r="H136" s="3"/>
      <c r="I136" s="3"/>
      <c r="J136" s="3"/>
      <c r="IM136"/>
      <c r="IN136"/>
      <c r="IO136"/>
      <c r="IP136"/>
      <c r="IQ136"/>
      <c r="IR136"/>
      <c r="IS136"/>
      <c r="IT136"/>
      <c r="IU136"/>
      <c r="IV136"/>
    </row>
    <row r="137" spans="7:256">
      <c r="G137" s="3"/>
      <c r="H137" s="3"/>
      <c r="I137" s="3"/>
      <c r="J137" s="3"/>
      <c r="IM137"/>
      <c r="IN137"/>
      <c r="IO137"/>
      <c r="IP137"/>
      <c r="IQ137"/>
      <c r="IR137"/>
      <c r="IS137"/>
      <c r="IT137"/>
      <c r="IU137"/>
      <c r="IV137"/>
    </row>
    <row r="138" spans="7:256">
      <c r="G138" s="3"/>
      <c r="H138" s="3"/>
      <c r="I138" s="3"/>
      <c r="J138" s="3"/>
      <c r="IM138"/>
      <c r="IN138"/>
      <c r="IO138"/>
      <c r="IP138"/>
      <c r="IQ138"/>
      <c r="IR138"/>
      <c r="IS138"/>
      <c r="IT138"/>
      <c r="IU138"/>
      <c r="IV138"/>
    </row>
    <row r="139" spans="7:256">
      <c r="G139" s="3"/>
      <c r="H139" s="3"/>
      <c r="I139" s="3"/>
      <c r="J139" s="3"/>
      <c r="IM139"/>
      <c r="IN139"/>
      <c r="IO139"/>
      <c r="IP139"/>
      <c r="IQ139"/>
      <c r="IR139"/>
      <c r="IS139"/>
      <c r="IT139"/>
      <c r="IU139"/>
      <c r="IV139"/>
    </row>
    <row r="140" spans="7:256">
      <c r="G140" s="3"/>
      <c r="H140" s="3"/>
      <c r="I140" s="3"/>
      <c r="J140" s="3"/>
      <c r="IM140"/>
      <c r="IN140"/>
      <c r="IO140"/>
      <c r="IP140"/>
      <c r="IQ140"/>
      <c r="IR140"/>
      <c r="IS140"/>
      <c r="IT140"/>
      <c r="IU140"/>
      <c r="IV140"/>
    </row>
    <row r="141" spans="7:256">
      <c r="G141" s="3"/>
      <c r="H141" s="3"/>
      <c r="I141" s="3"/>
      <c r="J141" s="3"/>
      <c r="IM141"/>
      <c r="IN141"/>
      <c r="IO141"/>
      <c r="IP141"/>
      <c r="IQ141"/>
      <c r="IR141"/>
      <c r="IS141"/>
      <c r="IT141"/>
      <c r="IU141"/>
      <c r="IV141"/>
    </row>
    <row r="142" spans="7:256">
      <c r="G142" s="3"/>
      <c r="H142" s="3"/>
      <c r="I142" s="3"/>
      <c r="J142" s="3"/>
      <c r="IM142"/>
      <c r="IN142"/>
      <c r="IO142"/>
      <c r="IP142"/>
      <c r="IQ142"/>
      <c r="IR142"/>
      <c r="IS142"/>
      <c r="IT142"/>
      <c r="IU142"/>
      <c r="IV142"/>
    </row>
    <row r="143" spans="7:256">
      <c r="G143" s="3"/>
      <c r="H143" s="3"/>
      <c r="I143" s="3"/>
      <c r="J143" s="3"/>
      <c r="IM143"/>
      <c r="IN143"/>
      <c r="IO143"/>
      <c r="IP143"/>
      <c r="IQ143"/>
      <c r="IR143"/>
      <c r="IS143"/>
      <c r="IT143"/>
      <c r="IU143"/>
      <c r="IV143"/>
    </row>
    <row r="144" spans="7:256">
      <c r="G144" s="3"/>
      <c r="H144" s="3"/>
      <c r="I144" s="3"/>
      <c r="J144" s="3"/>
      <c r="IM144"/>
      <c r="IN144"/>
      <c r="IO144"/>
      <c r="IP144"/>
      <c r="IQ144"/>
      <c r="IR144"/>
      <c r="IS144"/>
      <c r="IT144"/>
      <c r="IU144"/>
      <c r="IV144"/>
    </row>
    <row r="145" spans="7:256">
      <c r="G145" s="3"/>
      <c r="H145" s="3"/>
      <c r="I145" s="3"/>
      <c r="J145" s="3"/>
      <c r="IM145"/>
      <c r="IN145"/>
      <c r="IO145"/>
      <c r="IP145"/>
      <c r="IQ145"/>
      <c r="IR145"/>
      <c r="IS145"/>
      <c r="IT145"/>
      <c r="IU145"/>
      <c r="IV145"/>
    </row>
    <row r="146" spans="7:256">
      <c r="G146" s="3"/>
      <c r="H146" s="3"/>
      <c r="I146" s="3"/>
      <c r="J146" s="3"/>
      <c r="IM146"/>
      <c r="IN146"/>
      <c r="IO146"/>
      <c r="IP146"/>
      <c r="IQ146"/>
      <c r="IR146"/>
      <c r="IS146"/>
      <c r="IT146"/>
      <c r="IU146"/>
      <c r="IV146"/>
    </row>
    <row r="147" spans="7:256">
      <c r="G147" s="3"/>
      <c r="H147" s="3"/>
      <c r="I147" s="3"/>
      <c r="J147" s="3"/>
      <c r="IM147"/>
      <c r="IN147"/>
      <c r="IO147"/>
      <c r="IP147"/>
      <c r="IQ147"/>
      <c r="IR147"/>
      <c r="IS147"/>
      <c r="IT147"/>
      <c r="IU147"/>
      <c r="IV147"/>
    </row>
    <row r="148" spans="7:256">
      <c r="G148" s="3"/>
      <c r="H148" s="3"/>
      <c r="I148" s="3"/>
      <c r="J148" s="3"/>
      <c r="IM148"/>
      <c r="IN148"/>
      <c r="IO148"/>
      <c r="IP148"/>
      <c r="IQ148"/>
      <c r="IR148"/>
      <c r="IS148"/>
      <c r="IT148"/>
      <c r="IU148"/>
      <c r="IV148"/>
    </row>
    <row r="149" spans="7:256">
      <c r="G149" s="3"/>
      <c r="H149" s="3"/>
      <c r="I149" s="3"/>
      <c r="J149" s="3"/>
      <c r="IM149"/>
      <c r="IN149"/>
      <c r="IO149"/>
      <c r="IP149"/>
      <c r="IQ149"/>
      <c r="IR149"/>
      <c r="IS149"/>
      <c r="IT149"/>
      <c r="IU149"/>
      <c r="IV149"/>
    </row>
    <row r="150" spans="7:256">
      <c r="G150" s="3"/>
      <c r="H150" s="3"/>
      <c r="I150" s="3"/>
      <c r="J150" s="3"/>
      <c r="IM150"/>
      <c r="IN150"/>
      <c r="IO150"/>
      <c r="IP150"/>
      <c r="IQ150"/>
      <c r="IR150"/>
      <c r="IS150"/>
      <c r="IT150"/>
      <c r="IU150"/>
      <c r="IV150"/>
    </row>
    <row r="151" spans="7:256">
      <c r="G151" s="3"/>
      <c r="H151" s="3"/>
      <c r="I151" s="3"/>
      <c r="J151" s="3"/>
      <c r="IM151"/>
      <c r="IN151"/>
      <c r="IO151"/>
      <c r="IP151"/>
      <c r="IQ151"/>
      <c r="IR151"/>
      <c r="IS151"/>
      <c r="IT151"/>
      <c r="IU151"/>
      <c r="IV151"/>
    </row>
    <row r="152" spans="7:256">
      <c r="G152" s="3"/>
      <c r="H152" s="3"/>
      <c r="I152" s="3"/>
      <c r="J152" s="3"/>
      <c r="IM152"/>
      <c r="IN152"/>
      <c r="IO152"/>
      <c r="IP152"/>
      <c r="IQ152"/>
      <c r="IR152"/>
      <c r="IS152"/>
      <c r="IT152"/>
      <c r="IU152"/>
      <c r="IV152"/>
    </row>
    <row r="153" spans="7:256">
      <c r="G153" s="3"/>
      <c r="H153" s="3"/>
      <c r="I153" s="3"/>
      <c r="J153" s="3"/>
      <c r="IM153"/>
      <c r="IN153"/>
      <c r="IO153"/>
      <c r="IP153"/>
      <c r="IQ153"/>
      <c r="IR153"/>
      <c r="IS153"/>
      <c r="IT153"/>
      <c r="IU153"/>
      <c r="IV153"/>
    </row>
    <row r="154" spans="7:256">
      <c r="G154" s="3"/>
      <c r="H154" s="3"/>
      <c r="I154" s="3"/>
      <c r="J154" s="3"/>
      <c r="IM154"/>
      <c r="IN154"/>
      <c r="IO154"/>
      <c r="IP154"/>
      <c r="IQ154"/>
      <c r="IR154"/>
      <c r="IS154"/>
      <c r="IT154"/>
      <c r="IU154"/>
      <c r="IV154"/>
    </row>
    <row r="155" spans="7:256">
      <c r="G155" s="3"/>
      <c r="H155" s="3"/>
      <c r="I155" s="3"/>
      <c r="J155" s="3"/>
      <c r="IM155"/>
      <c r="IN155"/>
      <c r="IO155"/>
      <c r="IP155"/>
      <c r="IQ155"/>
      <c r="IR155"/>
      <c r="IS155"/>
      <c r="IT155"/>
      <c r="IU155"/>
      <c r="IV155"/>
    </row>
    <row r="156" spans="7:256">
      <c r="G156" s="3"/>
      <c r="H156" s="3"/>
      <c r="I156" s="3"/>
      <c r="J156" s="3"/>
      <c r="IM156"/>
      <c r="IN156"/>
      <c r="IO156"/>
      <c r="IP156"/>
      <c r="IQ156"/>
      <c r="IR156"/>
      <c r="IS156"/>
      <c r="IT156"/>
      <c r="IU156"/>
      <c r="IV156"/>
    </row>
    <row r="157" spans="7:256">
      <c r="G157" s="3"/>
      <c r="H157" s="3"/>
      <c r="I157" s="3"/>
      <c r="J157" s="3"/>
      <c r="IM157"/>
      <c r="IN157"/>
      <c r="IO157"/>
      <c r="IP157"/>
      <c r="IQ157"/>
      <c r="IR157"/>
      <c r="IS157"/>
      <c r="IT157"/>
      <c r="IU157"/>
      <c r="IV157"/>
    </row>
    <row r="158" spans="7:256">
      <c r="G158" s="3"/>
      <c r="H158" s="3"/>
      <c r="I158" s="3"/>
      <c r="J158" s="3"/>
      <c r="IM158"/>
      <c r="IN158"/>
      <c r="IO158"/>
      <c r="IP158"/>
      <c r="IQ158"/>
      <c r="IR158"/>
      <c r="IS158"/>
      <c r="IT158"/>
      <c r="IU158"/>
      <c r="IV158"/>
    </row>
    <row r="159" spans="7:256">
      <c r="G159" s="3"/>
      <c r="H159" s="3"/>
      <c r="I159" s="3"/>
      <c r="J159" s="3"/>
      <c r="IM159"/>
      <c r="IN159"/>
      <c r="IO159"/>
      <c r="IP159"/>
      <c r="IQ159"/>
      <c r="IR159"/>
      <c r="IS159"/>
      <c r="IT159"/>
      <c r="IU159"/>
      <c r="IV159"/>
    </row>
    <row r="160" spans="7:256">
      <c r="G160" s="3"/>
      <c r="H160" s="3"/>
      <c r="I160" s="3"/>
      <c r="J160" s="3"/>
      <c r="IM160"/>
      <c r="IN160"/>
      <c r="IO160"/>
      <c r="IP160"/>
      <c r="IQ160"/>
      <c r="IR160"/>
      <c r="IS160"/>
      <c r="IT160"/>
      <c r="IU160"/>
      <c r="IV160"/>
    </row>
    <row r="161" spans="7:256">
      <c r="G161" s="3"/>
      <c r="H161" s="3"/>
      <c r="I161" s="3"/>
      <c r="J161" s="3"/>
      <c r="IM161"/>
      <c r="IN161"/>
      <c r="IO161"/>
      <c r="IP161"/>
      <c r="IQ161"/>
      <c r="IR161"/>
      <c r="IS161"/>
      <c r="IT161"/>
      <c r="IU161"/>
      <c r="IV161"/>
    </row>
    <row r="162" spans="7:256">
      <c r="G162" s="3"/>
      <c r="H162" s="3"/>
      <c r="I162" s="3"/>
      <c r="J162" s="3"/>
      <c r="IM162"/>
      <c r="IN162"/>
      <c r="IO162"/>
      <c r="IP162"/>
      <c r="IQ162"/>
      <c r="IR162"/>
      <c r="IS162"/>
      <c r="IT162"/>
      <c r="IU162"/>
      <c r="IV162"/>
    </row>
    <row r="163" spans="7:256">
      <c r="G163" s="3"/>
      <c r="H163" s="3"/>
      <c r="I163" s="3"/>
      <c r="J163" s="3"/>
      <c r="IM163"/>
      <c r="IN163"/>
      <c r="IO163"/>
      <c r="IP163"/>
      <c r="IQ163"/>
      <c r="IR163"/>
      <c r="IS163"/>
      <c r="IT163"/>
      <c r="IU163"/>
      <c r="IV163"/>
    </row>
    <row r="164" spans="7:256">
      <c r="G164" s="3"/>
      <c r="H164" s="3"/>
      <c r="I164" s="3"/>
      <c r="J164" s="3"/>
      <c r="IM164"/>
      <c r="IN164"/>
      <c r="IO164"/>
      <c r="IP164"/>
      <c r="IQ164"/>
      <c r="IR164"/>
      <c r="IS164"/>
      <c r="IT164"/>
      <c r="IU164"/>
      <c r="IV164"/>
    </row>
    <row r="165" spans="7:256">
      <c r="G165" s="3"/>
      <c r="H165" s="3"/>
      <c r="I165" s="3"/>
      <c r="J165" s="3"/>
      <c r="IM165"/>
      <c r="IN165"/>
      <c r="IO165"/>
      <c r="IP165"/>
      <c r="IQ165"/>
      <c r="IR165"/>
      <c r="IS165"/>
      <c r="IT165"/>
      <c r="IU165"/>
      <c r="IV165"/>
    </row>
    <row r="166" spans="7:256">
      <c r="G166" s="3"/>
      <c r="H166" s="3"/>
      <c r="I166" s="3"/>
      <c r="J166" s="3"/>
      <c r="IM166"/>
      <c r="IN166"/>
      <c r="IO166"/>
      <c r="IP166"/>
      <c r="IQ166"/>
      <c r="IR166"/>
      <c r="IS166"/>
      <c r="IT166"/>
      <c r="IU166"/>
      <c r="IV166"/>
    </row>
    <row r="167" spans="7:256">
      <c r="G167" s="3"/>
      <c r="H167" s="3"/>
      <c r="I167" s="3"/>
      <c r="J167" s="3"/>
      <c r="IM167"/>
      <c r="IN167"/>
      <c r="IO167"/>
      <c r="IP167"/>
      <c r="IQ167"/>
      <c r="IR167"/>
      <c r="IS167"/>
      <c r="IT167"/>
      <c r="IU167"/>
      <c r="IV167"/>
    </row>
    <row r="168" spans="7:256">
      <c r="G168" s="3"/>
      <c r="H168" s="3"/>
      <c r="I168" s="3"/>
      <c r="J168" s="3"/>
      <c r="IM168"/>
      <c r="IN168"/>
      <c r="IO168"/>
      <c r="IP168"/>
      <c r="IQ168"/>
      <c r="IR168"/>
      <c r="IS168"/>
      <c r="IT168"/>
      <c r="IU168"/>
      <c r="IV168"/>
    </row>
    <row r="169" spans="7:256">
      <c r="G169" s="3"/>
      <c r="H169" s="3"/>
      <c r="I169" s="3"/>
      <c r="J169" s="3"/>
      <c r="IM169"/>
      <c r="IN169"/>
      <c r="IO169"/>
      <c r="IP169"/>
      <c r="IQ169"/>
      <c r="IR169"/>
      <c r="IS169"/>
      <c r="IT169"/>
      <c r="IU169"/>
      <c r="IV169"/>
    </row>
    <row r="170" spans="7:256">
      <c r="G170" s="3"/>
      <c r="H170" s="3"/>
      <c r="I170" s="3"/>
      <c r="J170" s="3"/>
      <c r="IM170"/>
      <c r="IN170"/>
      <c r="IO170"/>
      <c r="IP170"/>
      <c r="IQ170"/>
      <c r="IR170"/>
      <c r="IS170"/>
      <c r="IT170"/>
      <c r="IU170"/>
      <c r="IV170"/>
    </row>
    <row r="171" spans="7:256">
      <c r="G171" s="3"/>
      <c r="H171" s="3"/>
      <c r="I171" s="3"/>
      <c r="J171" s="3"/>
      <c r="IM171"/>
      <c r="IN171"/>
      <c r="IO171"/>
      <c r="IP171"/>
      <c r="IQ171"/>
      <c r="IR171"/>
      <c r="IS171"/>
      <c r="IT171"/>
      <c r="IU171"/>
      <c r="IV171"/>
    </row>
    <row r="172" spans="7:256">
      <c r="G172" s="3"/>
      <c r="H172" s="3"/>
      <c r="I172" s="3"/>
      <c r="J172" s="3"/>
      <c r="IM172"/>
      <c r="IN172"/>
      <c r="IO172"/>
      <c r="IP172"/>
      <c r="IQ172"/>
      <c r="IR172"/>
      <c r="IS172"/>
      <c r="IT172"/>
      <c r="IU172"/>
      <c r="IV172"/>
    </row>
    <row r="173" spans="7:256">
      <c r="G173" s="3"/>
      <c r="H173" s="3"/>
      <c r="I173" s="3"/>
      <c r="J173" s="3"/>
      <c r="IM173"/>
      <c r="IN173"/>
      <c r="IO173"/>
      <c r="IP173"/>
      <c r="IQ173"/>
      <c r="IR173"/>
      <c r="IS173"/>
      <c r="IT173"/>
      <c r="IU173"/>
      <c r="IV173"/>
    </row>
    <row r="174" spans="7:256">
      <c r="G174" s="3"/>
      <c r="H174" s="3"/>
      <c r="I174" s="3"/>
      <c r="J174" s="3"/>
      <c r="IM174"/>
      <c r="IN174"/>
      <c r="IO174"/>
      <c r="IP174"/>
      <c r="IQ174"/>
      <c r="IR174"/>
      <c r="IS174"/>
      <c r="IT174"/>
      <c r="IU174"/>
      <c r="IV174"/>
    </row>
    <row r="175" spans="7:256">
      <c r="G175" s="3"/>
      <c r="H175" s="3"/>
      <c r="I175" s="3"/>
      <c r="J175" s="3"/>
      <c r="IM175"/>
      <c r="IN175"/>
      <c r="IO175"/>
      <c r="IP175"/>
      <c r="IQ175"/>
      <c r="IR175"/>
      <c r="IS175"/>
      <c r="IT175"/>
      <c r="IU175"/>
      <c r="IV175"/>
    </row>
    <row r="176" spans="7:256">
      <c r="G176" s="3"/>
      <c r="H176" s="3"/>
      <c r="I176" s="3"/>
      <c r="J176" s="3"/>
      <c r="IM176"/>
      <c r="IN176"/>
      <c r="IO176"/>
      <c r="IP176"/>
      <c r="IQ176"/>
      <c r="IR176"/>
      <c r="IS176"/>
      <c r="IT176"/>
      <c r="IU176"/>
      <c r="IV176"/>
    </row>
    <row r="177" spans="7:256">
      <c r="G177" s="3"/>
      <c r="H177" s="3"/>
      <c r="I177" s="3"/>
      <c r="J177" s="3"/>
      <c r="IM177"/>
      <c r="IN177"/>
      <c r="IO177"/>
      <c r="IP177"/>
      <c r="IQ177"/>
      <c r="IR177"/>
      <c r="IS177"/>
      <c r="IT177"/>
      <c r="IU177"/>
      <c r="IV177"/>
    </row>
    <row r="178" spans="7:256">
      <c r="G178" s="3"/>
      <c r="H178" s="3"/>
      <c r="I178" s="3"/>
      <c r="J178" s="3"/>
      <c r="IM178"/>
      <c r="IN178"/>
      <c r="IO178"/>
      <c r="IP178"/>
      <c r="IQ178"/>
      <c r="IR178"/>
      <c r="IS178"/>
      <c r="IT178"/>
      <c r="IU178"/>
      <c r="IV178"/>
    </row>
    <row r="179" spans="7:256">
      <c r="G179" s="3"/>
      <c r="H179" s="3"/>
      <c r="I179" s="3"/>
      <c r="J179" s="3"/>
      <c r="IM179"/>
      <c r="IN179"/>
      <c r="IO179"/>
      <c r="IP179"/>
      <c r="IQ179"/>
      <c r="IR179"/>
      <c r="IS179"/>
      <c r="IT179"/>
      <c r="IU179"/>
      <c r="IV179"/>
    </row>
    <row r="180" spans="7:256">
      <c r="G180" s="3"/>
      <c r="H180" s="3"/>
      <c r="I180" s="3"/>
      <c r="J180" s="3"/>
      <c r="IM180"/>
      <c r="IN180"/>
      <c r="IO180"/>
      <c r="IP180"/>
      <c r="IQ180"/>
      <c r="IR180"/>
      <c r="IS180"/>
      <c r="IT180"/>
      <c r="IU180"/>
      <c r="IV180"/>
    </row>
    <row r="181" spans="7:256">
      <c r="G181" s="3"/>
      <c r="H181" s="3"/>
      <c r="I181" s="3"/>
      <c r="J181" s="3"/>
      <c r="IM181"/>
      <c r="IN181"/>
      <c r="IO181"/>
      <c r="IP181"/>
      <c r="IQ181"/>
      <c r="IR181"/>
      <c r="IS181"/>
      <c r="IT181"/>
      <c r="IU181"/>
      <c r="IV181"/>
    </row>
    <row r="182" spans="7:256">
      <c r="G182" s="3"/>
      <c r="H182" s="3"/>
      <c r="I182" s="3"/>
      <c r="J182" s="3"/>
      <c r="IM182"/>
      <c r="IN182"/>
      <c r="IO182"/>
      <c r="IP182"/>
      <c r="IQ182"/>
      <c r="IR182"/>
      <c r="IS182"/>
      <c r="IT182"/>
      <c r="IU182"/>
      <c r="IV182"/>
    </row>
    <row r="183" spans="7:256">
      <c r="G183" s="3"/>
      <c r="H183" s="3"/>
      <c r="I183" s="3"/>
      <c r="J183" s="3"/>
      <c r="IM183"/>
      <c r="IN183"/>
      <c r="IO183"/>
      <c r="IP183"/>
      <c r="IQ183"/>
      <c r="IR183"/>
      <c r="IS183"/>
      <c r="IT183"/>
      <c r="IU183"/>
      <c r="IV183"/>
    </row>
    <row r="184" spans="7:256">
      <c r="G184" s="3"/>
      <c r="H184" s="3"/>
      <c r="I184" s="3"/>
      <c r="J184" s="3"/>
      <c r="IM184"/>
      <c r="IN184"/>
      <c r="IO184"/>
      <c r="IP184"/>
      <c r="IQ184"/>
      <c r="IR184"/>
      <c r="IS184"/>
      <c r="IT184"/>
      <c r="IU184"/>
      <c r="IV184"/>
    </row>
    <row r="185" spans="7:256">
      <c r="G185" s="3"/>
      <c r="H185" s="3"/>
      <c r="I185" s="3"/>
      <c r="J185" s="3"/>
      <c r="IM185"/>
      <c r="IN185"/>
      <c r="IO185"/>
      <c r="IP185"/>
      <c r="IQ185"/>
      <c r="IR185"/>
      <c r="IS185"/>
      <c r="IT185"/>
      <c r="IU185"/>
      <c r="IV185"/>
    </row>
    <row r="186" spans="7:256">
      <c r="G186" s="3"/>
      <c r="H186" s="3"/>
      <c r="I186" s="3"/>
      <c r="J186" s="3"/>
      <c r="IM186"/>
      <c r="IN186"/>
      <c r="IO186"/>
      <c r="IP186"/>
      <c r="IQ186"/>
      <c r="IR186"/>
      <c r="IS186"/>
      <c r="IT186"/>
      <c r="IU186"/>
      <c r="IV186"/>
    </row>
    <row r="187" spans="7:256">
      <c r="G187" s="3"/>
      <c r="H187" s="3"/>
      <c r="I187" s="3"/>
      <c r="J187" s="3"/>
      <c r="IM187"/>
      <c r="IN187"/>
      <c r="IO187"/>
      <c r="IP187"/>
      <c r="IQ187"/>
      <c r="IR187"/>
      <c r="IS187"/>
      <c r="IT187"/>
      <c r="IU187"/>
      <c r="IV187"/>
    </row>
    <row r="188" spans="7:256">
      <c r="G188" s="3"/>
      <c r="H188" s="3"/>
      <c r="I188" s="3"/>
      <c r="J188" s="3"/>
      <c r="IM188"/>
      <c r="IN188"/>
      <c r="IO188"/>
      <c r="IP188"/>
      <c r="IQ188"/>
      <c r="IR188"/>
      <c r="IS188"/>
      <c r="IT188"/>
      <c r="IU188"/>
      <c r="IV188"/>
    </row>
    <row r="189" spans="7:256">
      <c r="G189" s="3"/>
      <c r="H189" s="3"/>
      <c r="I189" s="3"/>
      <c r="J189" s="3"/>
      <c r="IM189"/>
      <c r="IN189"/>
      <c r="IO189"/>
      <c r="IP189"/>
      <c r="IQ189"/>
      <c r="IR189"/>
      <c r="IS189"/>
      <c r="IT189"/>
      <c r="IU189"/>
      <c r="IV189"/>
    </row>
    <row r="190" spans="7:256">
      <c r="G190" s="3"/>
      <c r="H190" s="3"/>
      <c r="I190" s="3"/>
      <c r="J190" s="3"/>
      <c r="IM190"/>
      <c r="IN190"/>
      <c r="IO190"/>
      <c r="IP190"/>
      <c r="IQ190"/>
      <c r="IR190"/>
      <c r="IS190"/>
      <c r="IT190"/>
      <c r="IU190"/>
      <c r="IV190"/>
    </row>
    <row r="191" spans="7:256">
      <c r="G191" s="3"/>
      <c r="H191" s="3"/>
      <c r="I191" s="3"/>
      <c r="J191" s="3"/>
      <c r="IM191"/>
      <c r="IN191"/>
      <c r="IO191"/>
      <c r="IP191"/>
      <c r="IQ191"/>
      <c r="IR191"/>
      <c r="IS191"/>
      <c r="IT191"/>
      <c r="IU191"/>
      <c r="IV191"/>
    </row>
    <row r="192" spans="7:256">
      <c r="G192" s="3"/>
      <c r="H192" s="3"/>
      <c r="I192" s="3"/>
      <c r="J192" s="3"/>
      <c r="IM192"/>
      <c r="IN192"/>
      <c r="IO192"/>
      <c r="IP192"/>
      <c r="IQ192"/>
      <c r="IR192"/>
      <c r="IS192"/>
      <c r="IT192"/>
      <c r="IU192"/>
      <c r="IV192"/>
    </row>
    <row r="193" spans="7:256">
      <c r="G193" s="3"/>
      <c r="H193" s="3"/>
      <c r="I193" s="3"/>
      <c r="J193" s="3"/>
      <c r="IM193"/>
      <c r="IN193"/>
      <c r="IO193"/>
      <c r="IP193"/>
      <c r="IQ193"/>
      <c r="IR193"/>
      <c r="IS193"/>
      <c r="IT193"/>
      <c r="IU193"/>
      <c r="IV193"/>
    </row>
    <row r="194" spans="7:256">
      <c r="G194" s="3"/>
      <c r="H194" s="3"/>
      <c r="I194" s="3"/>
      <c r="J194" s="3"/>
      <c r="IM194"/>
      <c r="IN194"/>
      <c r="IO194"/>
      <c r="IP194"/>
      <c r="IQ194"/>
      <c r="IR194"/>
      <c r="IS194"/>
      <c r="IT194"/>
      <c r="IU194"/>
      <c r="IV194"/>
    </row>
    <row r="195" spans="7:256">
      <c r="G195" s="3"/>
      <c r="H195" s="3"/>
      <c r="I195" s="3"/>
      <c r="J195" s="3"/>
      <c r="IM195"/>
      <c r="IN195"/>
      <c r="IO195"/>
      <c r="IP195"/>
      <c r="IQ195"/>
      <c r="IR195"/>
      <c r="IS195"/>
      <c r="IT195"/>
      <c r="IU195"/>
      <c r="IV195"/>
    </row>
    <row r="196" spans="7:256">
      <c r="G196" s="3"/>
      <c r="H196" s="3"/>
      <c r="I196" s="3"/>
      <c r="J196" s="3"/>
      <c r="IM196"/>
      <c r="IN196"/>
      <c r="IO196"/>
      <c r="IP196"/>
      <c r="IQ196"/>
      <c r="IR196"/>
      <c r="IS196"/>
      <c r="IT196"/>
      <c r="IU196"/>
      <c r="IV196"/>
    </row>
    <row r="197" spans="7:256">
      <c r="G197" s="3"/>
      <c r="H197" s="3"/>
      <c r="I197" s="3"/>
      <c r="J197" s="3"/>
      <c r="IM197"/>
      <c r="IN197"/>
      <c r="IO197"/>
      <c r="IP197"/>
      <c r="IQ197"/>
      <c r="IR197"/>
      <c r="IS197"/>
      <c r="IT197"/>
      <c r="IU197"/>
      <c r="IV197"/>
    </row>
    <row r="198" spans="7:256">
      <c r="G198" s="3"/>
      <c r="H198" s="3"/>
      <c r="I198" s="3"/>
      <c r="J198" s="3"/>
      <c r="IM198"/>
      <c r="IN198"/>
      <c r="IO198"/>
      <c r="IP198"/>
      <c r="IQ198"/>
      <c r="IR198"/>
      <c r="IS198"/>
      <c r="IT198"/>
      <c r="IU198"/>
      <c r="IV198"/>
    </row>
    <row r="199" spans="7:256">
      <c r="G199" s="3"/>
      <c r="H199" s="3"/>
      <c r="I199" s="3"/>
      <c r="J199" s="3"/>
      <c r="IM199"/>
      <c r="IN199"/>
      <c r="IO199"/>
      <c r="IP199"/>
      <c r="IQ199"/>
      <c r="IR199"/>
      <c r="IS199"/>
      <c r="IT199"/>
      <c r="IU199"/>
      <c r="IV199"/>
    </row>
    <row r="200" spans="7:256">
      <c r="G200" s="3"/>
      <c r="H200" s="3"/>
      <c r="I200" s="3"/>
      <c r="J200" s="3"/>
      <c r="IM200"/>
      <c r="IN200"/>
      <c r="IO200"/>
      <c r="IP200"/>
      <c r="IQ200"/>
      <c r="IR200"/>
      <c r="IS200"/>
      <c r="IT200"/>
      <c r="IU200"/>
      <c r="IV200"/>
    </row>
    <row r="201" spans="7:256">
      <c r="G201" s="3"/>
      <c r="H201" s="3"/>
      <c r="I201" s="3"/>
      <c r="J201" s="3"/>
      <c r="IM201"/>
      <c r="IN201"/>
      <c r="IO201"/>
      <c r="IP201"/>
      <c r="IQ201"/>
      <c r="IR201"/>
      <c r="IS201"/>
      <c r="IT201"/>
      <c r="IU201"/>
      <c r="IV201"/>
    </row>
    <row r="202" spans="7:256">
      <c r="G202" s="3"/>
      <c r="H202" s="3"/>
      <c r="I202" s="3"/>
      <c r="J202" s="3"/>
      <c r="IM202"/>
      <c r="IN202"/>
      <c r="IO202"/>
      <c r="IP202"/>
      <c r="IQ202"/>
      <c r="IR202"/>
      <c r="IS202"/>
      <c r="IT202"/>
      <c r="IU202"/>
      <c r="IV202"/>
    </row>
    <row r="203" spans="7:256">
      <c r="G203" s="3"/>
      <c r="H203" s="3"/>
      <c r="I203" s="3"/>
      <c r="J203" s="3"/>
      <c r="IM203"/>
      <c r="IN203"/>
      <c r="IO203"/>
      <c r="IP203"/>
      <c r="IQ203"/>
      <c r="IR203"/>
      <c r="IS203"/>
      <c r="IT203"/>
      <c r="IU203"/>
      <c r="IV203"/>
    </row>
    <row r="204" spans="7:256">
      <c r="G204" s="3"/>
      <c r="H204" s="3"/>
      <c r="I204" s="3"/>
      <c r="J204" s="3"/>
      <c r="IM204"/>
      <c r="IN204"/>
      <c r="IO204"/>
      <c r="IP204"/>
      <c r="IQ204"/>
      <c r="IR204"/>
      <c r="IS204"/>
      <c r="IT204"/>
      <c r="IU204"/>
      <c r="IV204"/>
    </row>
    <row r="205" spans="7:256">
      <c r="G205" s="3"/>
      <c r="H205" s="3"/>
      <c r="I205" s="3"/>
      <c r="J205" s="3"/>
      <c r="IM205"/>
      <c r="IN205"/>
      <c r="IO205"/>
      <c r="IP205"/>
      <c r="IQ205"/>
      <c r="IR205"/>
      <c r="IS205"/>
      <c r="IT205"/>
      <c r="IU205"/>
      <c r="IV205"/>
    </row>
    <row r="206" spans="7:256">
      <c r="G206" s="3"/>
      <c r="H206" s="3"/>
      <c r="I206" s="3"/>
      <c r="J206" s="3"/>
      <c r="IM206"/>
      <c r="IN206"/>
      <c r="IO206"/>
      <c r="IP206"/>
      <c r="IQ206"/>
      <c r="IR206"/>
      <c r="IS206"/>
      <c r="IT206"/>
      <c r="IU206"/>
      <c r="IV206"/>
    </row>
    <row r="207" spans="7:256">
      <c r="G207" s="3"/>
      <c r="H207" s="3"/>
      <c r="I207" s="3"/>
      <c r="J207" s="3"/>
      <c r="IM207"/>
      <c r="IN207"/>
      <c r="IO207"/>
      <c r="IP207"/>
      <c r="IQ207"/>
      <c r="IR207"/>
      <c r="IS207"/>
      <c r="IT207"/>
      <c r="IU207"/>
      <c r="IV207"/>
    </row>
    <row r="208" spans="7:256">
      <c r="G208" s="3"/>
      <c r="H208" s="3"/>
      <c r="I208" s="3"/>
      <c r="J208" s="3"/>
      <c r="IM208"/>
      <c r="IN208"/>
      <c r="IO208"/>
      <c r="IP208"/>
      <c r="IQ208"/>
      <c r="IR208"/>
      <c r="IS208"/>
      <c r="IT208"/>
      <c r="IU208"/>
      <c r="IV208"/>
    </row>
    <row r="209" spans="7:256">
      <c r="G209" s="3"/>
      <c r="H209" s="3"/>
      <c r="I209" s="3"/>
      <c r="J209" s="3"/>
      <c r="IM209"/>
      <c r="IN209"/>
      <c r="IO209"/>
      <c r="IP209"/>
      <c r="IQ209"/>
      <c r="IR209"/>
      <c r="IS209"/>
      <c r="IT209"/>
      <c r="IU209"/>
      <c r="IV209"/>
    </row>
    <row r="210" spans="7:256">
      <c r="G210" s="3"/>
      <c r="H210" s="3"/>
      <c r="I210" s="3"/>
      <c r="J210" s="3"/>
      <c r="IM210"/>
      <c r="IN210"/>
      <c r="IO210"/>
      <c r="IP210"/>
      <c r="IQ210"/>
      <c r="IR210"/>
      <c r="IS210"/>
      <c r="IT210"/>
      <c r="IU210"/>
      <c r="IV210"/>
    </row>
    <row r="211" spans="7:256">
      <c r="G211" s="3"/>
      <c r="H211" s="3"/>
      <c r="I211" s="3"/>
      <c r="J211" s="3"/>
      <c r="IM211"/>
      <c r="IN211"/>
      <c r="IO211"/>
      <c r="IP211"/>
      <c r="IQ211"/>
      <c r="IR211"/>
      <c r="IS211"/>
      <c r="IT211"/>
      <c r="IU211"/>
      <c r="IV211"/>
    </row>
    <row r="212" spans="7:256">
      <c r="G212" s="3"/>
      <c r="H212" s="3"/>
      <c r="I212" s="3"/>
      <c r="J212" s="3"/>
      <c r="IM212"/>
      <c r="IN212"/>
      <c r="IO212"/>
      <c r="IP212"/>
      <c r="IQ212"/>
      <c r="IR212"/>
      <c r="IS212"/>
      <c r="IT212"/>
      <c r="IU212"/>
      <c r="IV212"/>
    </row>
    <row r="213" spans="7:256">
      <c r="G213" s="3"/>
      <c r="H213" s="3"/>
      <c r="I213" s="3"/>
      <c r="J213" s="3"/>
      <c r="IM213"/>
      <c r="IN213"/>
      <c r="IO213"/>
      <c r="IP213"/>
      <c r="IQ213"/>
      <c r="IR213"/>
      <c r="IS213"/>
      <c r="IT213"/>
      <c r="IU213"/>
      <c r="IV213"/>
    </row>
    <row r="214" spans="7:256">
      <c r="G214" s="3"/>
      <c r="H214" s="3"/>
      <c r="I214" s="3"/>
      <c r="J214" s="3"/>
      <c r="IM214"/>
      <c r="IN214"/>
      <c r="IO214"/>
      <c r="IP214"/>
      <c r="IQ214"/>
      <c r="IR214"/>
      <c r="IS214"/>
      <c r="IT214"/>
      <c r="IU214"/>
      <c r="IV214"/>
    </row>
    <row r="215" spans="7:256">
      <c r="G215" s="3"/>
      <c r="H215" s="3"/>
      <c r="I215" s="3"/>
      <c r="J215" s="3"/>
      <c r="IM215"/>
      <c r="IN215"/>
      <c r="IO215"/>
      <c r="IP215"/>
      <c r="IQ215"/>
      <c r="IR215"/>
      <c r="IS215"/>
      <c r="IT215"/>
      <c r="IU215"/>
      <c r="IV215"/>
    </row>
    <row r="216" spans="7:256">
      <c r="G216" s="3"/>
      <c r="H216" s="3"/>
      <c r="I216" s="3"/>
      <c r="J216" s="3"/>
      <c r="IM216"/>
      <c r="IN216"/>
      <c r="IO216"/>
      <c r="IP216"/>
      <c r="IQ216"/>
      <c r="IR216"/>
      <c r="IS216"/>
      <c r="IT216"/>
      <c r="IU216"/>
      <c r="IV216"/>
    </row>
    <row r="217" spans="7:256">
      <c r="G217" s="3"/>
      <c r="H217" s="3"/>
      <c r="I217" s="3"/>
      <c r="J217" s="3"/>
      <c r="IM217"/>
      <c r="IN217"/>
      <c r="IO217"/>
      <c r="IP217"/>
      <c r="IQ217"/>
      <c r="IR217"/>
      <c r="IS217"/>
      <c r="IT217"/>
      <c r="IU217"/>
      <c r="IV217"/>
    </row>
    <row r="218" spans="7:256">
      <c r="G218" s="3"/>
      <c r="H218" s="3"/>
      <c r="I218" s="3"/>
      <c r="J218" s="3"/>
      <c r="IM218"/>
      <c r="IN218"/>
      <c r="IO218"/>
      <c r="IP218"/>
      <c r="IQ218"/>
      <c r="IR218"/>
      <c r="IS218"/>
      <c r="IT218"/>
      <c r="IU218"/>
      <c r="IV218"/>
    </row>
    <row r="219" spans="7:256">
      <c r="G219" s="3"/>
      <c r="H219" s="3"/>
      <c r="I219" s="3"/>
      <c r="J219" s="3"/>
      <c r="IM219"/>
      <c r="IN219"/>
      <c r="IO219"/>
      <c r="IP219"/>
      <c r="IQ219"/>
      <c r="IR219"/>
      <c r="IS219"/>
      <c r="IT219"/>
      <c r="IU219"/>
      <c r="IV219"/>
    </row>
    <row r="220" spans="7:256">
      <c r="G220" s="3"/>
      <c r="H220" s="3"/>
      <c r="I220" s="3"/>
      <c r="J220" s="3"/>
      <c r="IM220"/>
      <c r="IN220"/>
      <c r="IO220"/>
      <c r="IP220"/>
      <c r="IQ220"/>
      <c r="IR220"/>
      <c r="IS220"/>
      <c r="IT220"/>
      <c r="IU220"/>
      <c r="IV220"/>
    </row>
    <row r="221" spans="7:256">
      <c r="G221" s="3"/>
      <c r="H221" s="3"/>
      <c r="I221" s="3"/>
      <c r="J221" s="3"/>
      <c r="IM221"/>
      <c r="IN221"/>
      <c r="IO221"/>
      <c r="IP221"/>
      <c r="IQ221"/>
      <c r="IR221"/>
      <c r="IS221"/>
      <c r="IT221"/>
      <c r="IU221"/>
      <c r="IV221"/>
    </row>
    <row r="222" spans="7:256">
      <c r="G222" s="3"/>
      <c r="H222" s="3"/>
      <c r="I222" s="3"/>
      <c r="J222" s="3"/>
      <c r="IM222"/>
      <c r="IN222"/>
      <c r="IO222"/>
      <c r="IP222"/>
      <c r="IQ222"/>
      <c r="IR222"/>
      <c r="IS222"/>
      <c r="IT222"/>
      <c r="IU222"/>
      <c r="IV222"/>
    </row>
    <row r="223" spans="7:256">
      <c r="G223" s="3"/>
      <c r="H223" s="3"/>
      <c r="I223" s="3"/>
      <c r="J223" s="3"/>
      <c r="IM223"/>
      <c r="IN223"/>
      <c r="IO223"/>
      <c r="IP223"/>
      <c r="IQ223"/>
      <c r="IR223"/>
      <c r="IS223"/>
      <c r="IT223"/>
      <c r="IU223"/>
      <c r="IV223"/>
    </row>
    <row r="224" spans="7:256">
      <c r="G224" s="3"/>
      <c r="H224" s="3"/>
      <c r="I224" s="3"/>
      <c r="J224" s="3"/>
      <c r="IM224"/>
      <c r="IN224"/>
      <c r="IO224"/>
      <c r="IP224"/>
      <c r="IQ224"/>
      <c r="IR224"/>
      <c r="IS224"/>
      <c r="IT224"/>
      <c r="IU224"/>
      <c r="IV224"/>
    </row>
    <row r="225" spans="7:256">
      <c r="G225" s="3"/>
      <c r="H225" s="3"/>
      <c r="I225" s="3"/>
      <c r="J225" s="3"/>
      <c r="IM225"/>
      <c r="IN225"/>
      <c r="IO225"/>
      <c r="IP225"/>
      <c r="IQ225"/>
      <c r="IR225"/>
      <c r="IS225"/>
      <c r="IT225"/>
      <c r="IU225"/>
      <c r="IV225"/>
    </row>
    <row r="226" spans="7:256">
      <c r="G226" s="3"/>
      <c r="H226" s="3"/>
      <c r="I226" s="3"/>
      <c r="J226" s="3"/>
      <c r="IM226"/>
      <c r="IN226"/>
      <c r="IO226"/>
      <c r="IP226"/>
      <c r="IQ226"/>
      <c r="IR226"/>
      <c r="IS226"/>
      <c r="IT226"/>
      <c r="IU226"/>
      <c r="IV226"/>
    </row>
    <row r="227" spans="7:256">
      <c r="G227" s="3"/>
      <c r="H227" s="3"/>
      <c r="I227" s="3"/>
      <c r="J227" s="3"/>
      <c r="IM227"/>
      <c r="IN227"/>
      <c r="IO227"/>
      <c r="IP227"/>
      <c r="IQ227"/>
      <c r="IR227"/>
      <c r="IS227"/>
      <c r="IT227"/>
      <c r="IU227"/>
      <c r="IV227"/>
    </row>
    <row r="228" spans="7:256">
      <c r="G228" s="3"/>
      <c r="H228" s="3"/>
      <c r="I228" s="3"/>
      <c r="J228" s="3"/>
      <c r="IM228"/>
      <c r="IN228"/>
      <c r="IO228"/>
      <c r="IP228"/>
      <c r="IQ228"/>
      <c r="IR228"/>
      <c r="IS228"/>
      <c r="IT228"/>
      <c r="IU228"/>
      <c r="IV228"/>
    </row>
    <row r="229" spans="7:256">
      <c r="G229" s="3"/>
      <c r="H229" s="3"/>
      <c r="I229" s="3"/>
      <c r="J229" s="3"/>
      <c r="IM229"/>
      <c r="IN229"/>
      <c r="IO229"/>
      <c r="IP229"/>
      <c r="IQ229"/>
      <c r="IR229"/>
      <c r="IS229"/>
      <c r="IT229"/>
      <c r="IU229"/>
      <c r="IV229"/>
    </row>
    <row r="230" spans="7:256">
      <c r="G230" s="3"/>
      <c r="H230" s="3"/>
      <c r="I230" s="3"/>
      <c r="J230" s="3"/>
      <c r="IM230"/>
      <c r="IN230"/>
      <c r="IO230"/>
      <c r="IP230"/>
      <c r="IQ230"/>
      <c r="IR230"/>
      <c r="IS230"/>
      <c r="IT230"/>
      <c r="IU230"/>
      <c r="IV230"/>
    </row>
    <row r="231" spans="7:256">
      <c r="G231" s="3"/>
      <c r="H231" s="3"/>
      <c r="I231" s="3"/>
      <c r="J231" s="3"/>
      <c r="IM231"/>
      <c r="IN231"/>
      <c r="IO231"/>
      <c r="IP231"/>
      <c r="IQ231"/>
      <c r="IR231"/>
      <c r="IS231"/>
      <c r="IT231"/>
      <c r="IU231"/>
      <c r="IV231"/>
    </row>
    <row r="232" spans="7:256">
      <c r="G232" s="3"/>
      <c r="H232" s="3"/>
      <c r="I232" s="3"/>
      <c r="J232" s="3"/>
      <c r="IM232"/>
      <c r="IN232"/>
      <c r="IO232"/>
      <c r="IP232"/>
      <c r="IQ232"/>
      <c r="IR232"/>
      <c r="IS232"/>
      <c r="IT232"/>
      <c r="IU232"/>
      <c r="IV232"/>
    </row>
    <row r="233" spans="7:256">
      <c r="G233" s="3"/>
      <c r="H233" s="3"/>
      <c r="I233" s="3"/>
      <c r="J233" s="3"/>
      <c r="IM233"/>
      <c r="IN233"/>
      <c r="IO233"/>
      <c r="IP233"/>
      <c r="IQ233"/>
      <c r="IR233"/>
      <c r="IS233"/>
      <c r="IT233"/>
      <c r="IU233"/>
      <c r="IV233"/>
    </row>
    <row r="234" spans="7:256">
      <c r="G234" s="3"/>
      <c r="H234" s="3"/>
      <c r="I234" s="3"/>
      <c r="J234" s="3"/>
      <c r="IM234"/>
      <c r="IN234"/>
      <c r="IO234"/>
      <c r="IP234"/>
      <c r="IQ234"/>
      <c r="IR234"/>
      <c r="IS234"/>
      <c r="IT234"/>
      <c r="IU234"/>
      <c r="IV234"/>
    </row>
    <row r="235" spans="7:256">
      <c r="G235" s="3"/>
      <c r="H235" s="3"/>
      <c r="I235" s="3"/>
      <c r="J235" s="3"/>
      <c r="IM235"/>
      <c r="IN235"/>
      <c r="IO235"/>
      <c r="IP235"/>
      <c r="IQ235"/>
      <c r="IR235"/>
      <c r="IS235"/>
      <c r="IT235"/>
      <c r="IU235"/>
      <c r="IV235"/>
    </row>
    <row r="236" spans="7:256">
      <c r="G236" s="3"/>
      <c r="H236" s="3"/>
      <c r="I236" s="3"/>
      <c r="J236" s="3"/>
      <c r="IM236"/>
      <c r="IN236"/>
      <c r="IO236"/>
      <c r="IP236"/>
      <c r="IQ236"/>
      <c r="IR236"/>
      <c r="IS236"/>
      <c r="IT236"/>
      <c r="IU236"/>
      <c r="IV236"/>
    </row>
    <row r="237" spans="7:256">
      <c r="G237" s="3"/>
      <c r="H237" s="3"/>
      <c r="I237" s="3"/>
      <c r="J237" s="3"/>
      <c r="IM237"/>
      <c r="IN237"/>
      <c r="IO237"/>
      <c r="IP237"/>
      <c r="IQ237"/>
      <c r="IR237"/>
      <c r="IS237"/>
      <c r="IT237"/>
      <c r="IU237"/>
      <c r="IV237"/>
    </row>
    <row r="238" spans="7:256">
      <c r="G238" s="3"/>
      <c r="H238" s="3"/>
      <c r="I238" s="3"/>
      <c r="J238" s="3"/>
      <c r="IM238"/>
      <c r="IN238"/>
      <c r="IO238"/>
      <c r="IP238"/>
      <c r="IQ238"/>
      <c r="IR238"/>
      <c r="IS238"/>
      <c r="IT238"/>
      <c r="IU238"/>
      <c r="IV238"/>
    </row>
    <row r="239" spans="7:256">
      <c r="G239" s="3"/>
      <c r="H239" s="3"/>
      <c r="I239" s="3"/>
      <c r="J239" s="3"/>
      <c r="IM239"/>
      <c r="IN239"/>
      <c r="IO239"/>
      <c r="IP239"/>
      <c r="IQ239"/>
      <c r="IR239"/>
      <c r="IS239"/>
      <c r="IT239"/>
      <c r="IU239"/>
      <c r="IV239"/>
    </row>
    <row r="240" spans="7:256">
      <c r="G240" s="3"/>
      <c r="H240" s="3"/>
      <c r="I240" s="3"/>
      <c r="J240" s="3"/>
      <c r="IM240"/>
      <c r="IN240"/>
      <c r="IO240"/>
      <c r="IP240"/>
      <c r="IQ240"/>
      <c r="IR240"/>
      <c r="IS240"/>
      <c r="IT240"/>
      <c r="IU240"/>
      <c r="IV240"/>
    </row>
    <row r="241" spans="7:256">
      <c r="G241" s="3"/>
      <c r="H241" s="3"/>
      <c r="I241" s="3"/>
      <c r="J241" s="3"/>
      <c r="IM241"/>
      <c r="IN241"/>
      <c r="IO241"/>
      <c r="IP241"/>
      <c r="IQ241"/>
      <c r="IR241"/>
      <c r="IS241"/>
      <c r="IT241"/>
      <c r="IU241"/>
      <c r="IV241"/>
    </row>
    <row r="242" spans="7:256">
      <c r="G242" s="3"/>
      <c r="H242" s="3"/>
      <c r="I242" s="3"/>
      <c r="J242" s="3"/>
      <c r="IM242"/>
      <c r="IN242"/>
      <c r="IO242"/>
      <c r="IP242"/>
      <c r="IQ242"/>
      <c r="IR242"/>
      <c r="IS242"/>
      <c r="IT242"/>
      <c r="IU242"/>
      <c r="IV242"/>
    </row>
    <row r="243" spans="7:256">
      <c r="G243" s="3"/>
      <c r="H243" s="3"/>
      <c r="I243" s="3"/>
      <c r="J243" s="3"/>
      <c r="IM243"/>
      <c r="IN243"/>
      <c r="IO243"/>
      <c r="IP243"/>
      <c r="IQ243"/>
      <c r="IR243"/>
      <c r="IS243"/>
      <c r="IT243"/>
      <c r="IU243"/>
      <c r="IV243"/>
    </row>
    <row r="244" spans="7:256">
      <c r="G244" s="3"/>
      <c r="H244" s="3"/>
      <c r="I244" s="3"/>
      <c r="J244" s="3"/>
      <c r="IM244"/>
      <c r="IN244"/>
      <c r="IO244"/>
      <c r="IP244"/>
      <c r="IQ244"/>
      <c r="IR244"/>
      <c r="IS244"/>
      <c r="IT244"/>
      <c r="IU244"/>
      <c r="IV244"/>
    </row>
    <row r="245" spans="7:256">
      <c r="G245" s="3"/>
      <c r="H245" s="3"/>
      <c r="I245" s="3"/>
      <c r="J245" s="3"/>
      <c r="IM245"/>
      <c r="IN245"/>
      <c r="IO245"/>
      <c r="IP245"/>
      <c r="IQ245"/>
      <c r="IR245"/>
      <c r="IS245"/>
      <c r="IT245"/>
      <c r="IU245"/>
      <c r="IV245"/>
    </row>
    <row r="246" spans="7:256">
      <c r="G246" s="3"/>
      <c r="H246" s="3"/>
      <c r="I246" s="3"/>
      <c r="J246" s="3"/>
      <c r="IM246"/>
      <c r="IN246"/>
      <c r="IO246"/>
      <c r="IP246"/>
      <c r="IQ246"/>
      <c r="IR246"/>
      <c r="IS246"/>
      <c r="IT246"/>
      <c r="IU246"/>
      <c r="IV246"/>
    </row>
    <row r="247" spans="7:256">
      <c r="G247" s="3"/>
      <c r="H247" s="3"/>
      <c r="I247" s="3"/>
      <c r="J247" s="3"/>
      <c r="IM247"/>
      <c r="IN247"/>
      <c r="IO247"/>
      <c r="IP247"/>
      <c r="IQ247"/>
      <c r="IR247"/>
      <c r="IS247"/>
      <c r="IT247"/>
      <c r="IU247"/>
      <c r="IV247"/>
    </row>
    <row r="248" spans="7:256">
      <c r="G248" s="3"/>
      <c r="H248" s="3"/>
      <c r="I248" s="3"/>
      <c r="J248" s="3"/>
      <c r="IM248"/>
      <c r="IN248"/>
      <c r="IO248"/>
      <c r="IP248"/>
      <c r="IQ248"/>
      <c r="IR248"/>
      <c r="IS248"/>
      <c r="IT248"/>
      <c r="IU248"/>
      <c r="IV248"/>
    </row>
    <row r="249" spans="7:256">
      <c r="G249" s="3"/>
      <c r="H249" s="3"/>
      <c r="I249" s="3"/>
      <c r="J249" s="3"/>
      <c r="IM249"/>
      <c r="IN249"/>
      <c r="IO249"/>
      <c r="IP249"/>
      <c r="IQ249"/>
      <c r="IR249"/>
      <c r="IS249"/>
      <c r="IT249"/>
      <c r="IU249"/>
      <c r="IV249"/>
    </row>
    <row r="250" spans="7:256">
      <c r="G250" s="3"/>
      <c r="H250" s="3"/>
      <c r="I250" s="3"/>
      <c r="J250" s="3"/>
      <c r="IM250"/>
      <c r="IN250"/>
      <c r="IO250"/>
      <c r="IP250"/>
      <c r="IQ250"/>
      <c r="IR250"/>
      <c r="IS250"/>
      <c r="IT250"/>
      <c r="IU250"/>
      <c r="IV250"/>
    </row>
    <row r="251" spans="7:256">
      <c r="G251" s="3"/>
      <c r="H251" s="3"/>
      <c r="I251" s="3"/>
      <c r="J251" s="3"/>
      <c r="IM251"/>
      <c r="IN251"/>
      <c r="IO251"/>
      <c r="IP251"/>
      <c r="IQ251"/>
      <c r="IR251"/>
      <c r="IS251"/>
      <c r="IT251"/>
      <c r="IU251"/>
      <c r="IV251"/>
    </row>
    <row r="252" spans="7:256">
      <c r="G252" s="3"/>
      <c r="H252" s="3"/>
      <c r="I252" s="3"/>
      <c r="J252" s="3"/>
      <c r="IM252"/>
      <c r="IN252"/>
      <c r="IO252"/>
      <c r="IP252"/>
      <c r="IQ252"/>
      <c r="IR252"/>
      <c r="IS252"/>
      <c r="IT252"/>
      <c r="IU252"/>
      <c r="IV252"/>
    </row>
    <row r="253" spans="7:256">
      <c r="G253" s="3"/>
      <c r="H253" s="3"/>
      <c r="I253" s="3"/>
      <c r="J253" s="3"/>
      <c r="IM253"/>
      <c r="IN253"/>
      <c r="IO253"/>
      <c r="IP253"/>
      <c r="IQ253"/>
      <c r="IR253"/>
      <c r="IS253"/>
      <c r="IT253"/>
      <c r="IU253"/>
      <c r="IV253"/>
    </row>
    <row r="254" spans="7:256">
      <c r="G254" s="3"/>
      <c r="H254" s="3"/>
      <c r="I254" s="3"/>
      <c r="J254" s="3"/>
      <c r="IM254"/>
      <c r="IN254"/>
      <c r="IO254"/>
      <c r="IP254"/>
      <c r="IQ254"/>
      <c r="IR254"/>
      <c r="IS254"/>
      <c r="IT254"/>
      <c r="IU254"/>
      <c r="IV254"/>
    </row>
    <row r="255" spans="7:256">
      <c r="G255" s="3"/>
      <c r="H255" s="3"/>
      <c r="I255" s="3"/>
      <c r="J255" s="3"/>
      <c r="IM255"/>
      <c r="IN255"/>
      <c r="IO255"/>
      <c r="IP255"/>
      <c r="IQ255"/>
      <c r="IR255"/>
      <c r="IS255"/>
      <c r="IT255"/>
      <c r="IU255"/>
      <c r="IV255"/>
    </row>
    <row r="256" spans="7:256">
      <c r="G256" s="3"/>
      <c r="H256" s="3"/>
      <c r="I256" s="3"/>
      <c r="J256" s="3"/>
      <c r="IM256"/>
      <c r="IN256"/>
      <c r="IO256"/>
      <c r="IP256"/>
      <c r="IQ256"/>
      <c r="IR256"/>
      <c r="IS256"/>
      <c r="IT256"/>
      <c r="IU256"/>
      <c r="IV256"/>
    </row>
    <row r="257" spans="7:256">
      <c r="G257" s="3"/>
      <c r="H257" s="3"/>
      <c r="I257" s="3"/>
      <c r="J257" s="3"/>
      <c r="IM257"/>
      <c r="IN257"/>
      <c r="IO257"/>
      <c r="IP257"/>
      <c r="IQ257"/>
      <c r="IR257"/>
      <c r="IS257"/>
      <c r="IT257"/>
      <c r="IU257"/>
      <c r="IV257"/>
    </row>
    <row r="258" spans="7:256">
      <c r="G258" s="3"/>
      <c r="H258" s="3"/>
      <c r="I258" s="3"/>
      <c r="J258" s="3"/>
      <c r="IM258"/>
      <c r="IN258"/>
      <c r="IO258"/>
      <c r="IP258"/>
      <c r="IQ258"/>
      <c r="IR258"/>
      <c r="IS258"/>
      <c r="IT258"/>
      <c r="IU258"/>
      <c r="IV258"/>
    </row>
    <row r="259" spans="7:256">
      <c r="G259" s="3"/>
      <c r="H259" s="3"/>
      <c r="I259" s="3"/>
      <c r="J259" s="3"/>
      <c r="IM259"/>
      <c r="IN259"/>
      <c r="IO259"/>
      <c r="IP259"/>
      <c r="IQ259"/>
      <c r="IR259"/>
      <c r="IS259"/>
      <c r="IT259"/>
      <c r="IU259"/>
      <c r="IV259"/>
    </row>
    <row r="260" spans="7:256">
      <c r="G260" s="3"/>
      <c r="H260" s="3"/>
      <c r="I260" s="3"/>
      <c r="J260" s="3"/>
      <c r="IM260"/>
      <c r="IN260"/>
      <c r="IO260"/>
      <c r="IP260"/>
      <c r="IQ260"/>
      <c r="IR260"/>
      <c r="IS260"/>
      <c r="IT260"/>
      <c r="IU260"/>
      <c r="IV260"/>
    </row>
    <row r="261" spans="7:256">
      <c r="G261" s="3"/>
      <c r="H261" s="3"/>
      <c r="I261" s="3"/>
      <c r="J261" s="3"/>
      <c r="IM261"/>
      <c r="IN261"/>
      <c r="IO261"/>
      <c r="IP261"/>
      <c r="IQ261"/>
      <c r="IR261"/>
      <c r="IS261"/>
      <c r="IT261"/>
      <c r="IU261"/>
      <c r="IV261"/>
    </row>
    <row r="262" spans="7:256">
      <c r="G262" s="3"/>
      <c r="H262" s="3"/>
      <c r="I262" s="3"/>
      <c r="J262" s="3"/>
      <c r="IM262"/>
      <c r="IN262"/>
      <c r="IO262"/>
      <c r="IP262"/>
      <c r="IQ262"/>
      <c r="IR262"/>
      <c r="IS262"/>
      <c r="IT262"/>
      <c r="IU262"/>
      <c r="IV262"/>
    </row>
    <row r="263" spans="7:256">
      <c r="G263" s="3"/>
      <c r="H263" s="3"/>
      <c r="I263" s="3"/>
      <c r="J263" s="3"/>
      <c r="IM263"/>
      <c r="IN263"/>
      <c r="IO263"/>
      <c r="IP263"/>
      <c r="IQ263"/>
      <c r="IR263"/>
      <c r="IS263"/>
      <c r="IT263"/>
      <c r="IU263"/>
      <c r="IV263"/>
    </row>
    <row r="264" spans="7:256">
      <c r="G264" s="3"/>
      <c r="H264" s="3"/>
      <c r="I264" s="3"/>
      <c r="J264" s="3"/>
      <c r="IM264"/>
      <c r="IN264"/>
      <c r="IO264"/>
      <c r="IP264"/>
      <c r="IQ264"/>
      <c r="IR264"/>
      <c r="IS264"/>
      <c r="IT264"/>
      <c r="IU264"/>
      <c r="IV264"/>
    </row>
    <row r="265" spans="7:256">
      <c r="G265" s="3"/>
      <c r="H265" s="3"/>
      <c r="I265" s="3"/>
      <c r="J265" s="3"/>
      <c r="IM265"/>
      <c r="IN265"/>
      <c r="IO265"/>
      <c r="IP265"/>
      <c r="IQ265"/>
      <c r="IR265"/>
      <c r="IS265"/>
      <c r="IT265"/>
      <c r="IU265"/>
      <c r="IV265"/>
    </row>
    <row r="266" spans="7:256">
      <c r="G266" s="3"/>
      <c r="H266" s="3"/>
      <c r="I266" s="3"/>
      <c r="J266" s="3"/>
      <c r="IM266"/>
      <c r="IN266"/>
      <c r="IO266"/>
      <c r="IP266"/>
      <c r="IQ266"/>
      <c r="IR266"/>
      <c r="IS266"/>
      <c r="IT266"/>
      <c r="IU266"/>
      <c r="IV266"/>
    </row>
    <row r="267" spans="7:256">
      <c r="G267" s="3"/>
      <c r="H267" s="3"/>
      <c r="I267" s="3"/>
      <c r="J267" s="3"/>
      <c r="IM267"/>
      <c r="IN267"/>
      <c r="IO267"/>
      <c r="IP267"/>
      <c r="IQ267"/>
      <c r="IR267"/>
      <c r="IS267"/>
      <c r="IT267"/>
      <c r="IU267"/>
      <c r="IV267"/>
    </row>
    <row r="268" spans="7:256">
      <c r="G268" s="3"/>
      <c r="H268" s="3"/>
      <c r="I268" s="3"/>
      <c r="J268" s="3"/>
      <c r="IM268"/>
      <c r="IN268"/>
      <c r="IO268"/>
      <c r="IP268"/>
      <c r="IQ268"/>
      <c r="IR268"/>
      <c r="IS268"/>
      <c r="IT268"/>
      <c r="IU268"/>
      <c r="IV268"/>
    </row>
    <row r="269" spans="7:256">
      <c r="G269" s="3"/>
      <c r="H269" s="3"/>
      <c r="I269" s="3"/>
      <c r="J269" s="3"/>
      <c r="IM269"/>
      <c r="IN269"/>
      <c r="IO269"/>
      <c r="IP269"/>
      <c r="IQ269"/>
      <c r="IR269"/>
      <c r="IS269"/>
      <c r="IT269"/>
      <c r="IU269"/>
      <c r="IV269"/>
    </row>
    <row r="270" spans="7:256">
      <c r="G270" s="3"/>
      <c r="H270" s="3"/>
      <c r="I270" s="3"/>
      <c r="J270" s="3"/>
      <c r="IM270"/>
      <c r="IN270"/>
      <c r="IO270"/>
      <c r="IP270"/>
      <c r="IQ270"/>
      <c r="IR270"/>
      <c r="IS270"/>
      <c r="IT270"/>
      <c r="IU270"/>
      <c r="IV270"/>
    </row>
    <row r="271" spans="7:256">
      <c r="G271" s="3"/>
      <c r="H271" s="3"/>
      <c r="I271" s="3"/>
      <c r="J271" s="3"/>
      <c r="IM271"/>
      <c r="IN271"/>
      <c r="IO271"/>
      <c r="IP271"/>
      <c r="IQ271"/>
      <c r="IR271"/>
      <c r="IS271"/>
      <c r="IT271"/>
      <c r="IU271"/>
      <c r="IV271"/>
    </row>
    <row r="272" spans="7:256">
      <c r="G272" s="3"/>
      <c r="H272" s="3"/>
      <c r="I272" s="3"/>
      <c r="J272" s="3"/>
      <c r="IM272"/>
      <c r="IN272"/>
      <c r="IO272"/>
      <c r="IP272"/>
      <c r="IQ272"/>
      <c r="IR272"/>
      <c r="IS272"/>
      <c r="IT272"/>
      <c r="IU272"/>
      <c r="IV272"/>
    </row>
    <row r="273" spans="7:256">
      <c r="G273" s="3"/>
      <c r="H273" s="3"/>
      <c r="I273" s="3"/>
      <c r="J273" s="3"/>
      <c r="IM273"/>
      <c r="IN273"/>
      <c r="IO273"/>
      <c r="IP273"/>
      <c r="IQ273"/>
      <c r="IR273"/>
      <c r="IS273"/>
      <c r="IT273"/>
      <c r="IU273"/>
      <c r="IV273"/>
    </row>
    <row r="274" spans="7:256">
      <c r="G274" s="3"/>
      <c r="H274" s="3"/>
      <c r="I274" s="3"/>
      <c r="J274" s="3"/>
      <c r="IM274"/>
      <c r="IN274"/>
      <c r="IO274"/>
      <c r="IP274"/>
      <c r="IQ274"/>
      <c r="IR274"/>
      <c r="IS274"/>
      <c r="IT274"/>
      <c r="IU274"/>
      <c r="IV274"/>
    </row>
    <row r="275" spans="7:256">
      <c r="G275" s="3"/>
      <c r="H275" s="3"/>
      <c r="I275" s="3"/>
      <c r="J275" s="3"/>
      <c r="IM275"/>
      <c r="IN275"/>
      <c r="IO275"/>
      <c r="IP275"/>
      <c r="IQ275"/>
      <c r="IR275"/>
      <c r="IS275"/>
      <c r="IT275"/>
      <c r="IU275"/>
      <c r="IV275"/>
    </row>
    <row r="276" spans="7:256">
      <c r="G276" s="3"/>
      <c r="H276" s="3"/>
      <c r="I276" s="3"/>
      <c r="J276" s="3"/>
      <c r="IM276"/>
      <c r="IN276"/>
      <c r="IO276"/>
      <c r="IP276"/>
      <c r="IQ276"/>
      <c r="IR276"/>
      <c r="IS276"/>
      <c r="IT276"/>
      <c r="IU276"/>
      <c r="IV276"/>
    </row>
    <row r="277" spans="7:256">
      <c r="G277" s="3"/>
      <c r="H277" s="3"/>
      <c r="I277" s="3"/>
      <c r="J277" s="3"/>
      <c r="IM277"/>
      <c r="IN277"/>
      <c r="IO277"/>
      <c r="IP277"/>
      <c r="IQ277"/>
      <c r="IR277"/>
      <c r="IS277"/>
      <c r="IT277"/>
      <c r="IU277"/>
      <c r="IV277"/>
    </row>
    <row r="278" spans="7:256">
      <c r="G278" s="3"/>
      <c r="H278" s="3"/>
      <c r="I278" s="3"/>
      <c r="J278" s="3"/>
      <c r="IM278"/>
      <c r="IN278"/>
      <c r="IO278"/>
      <c r="IP278"/>
      <c r="IQ278"/>
      <c r="IR278"/>
      <c r="IS278"/>
      <c r="IT278"/>
      <c r="IU278"/>
      <c r="IV278"/>
    </row>
    <row r="279" spans="7:256">
      <c r="G279" s="3"/>
      <c r="H279" s="3"/>
      <c r="I279" s="3"/>
      <c r="J279" s="3"/>
      <c r="IM279"/>
      <c r="IN279"/>
      <c r="IO279"/>
      <c r="IP279"/>
      <c r="IQ279"/>
      <c r="IR279"/>
      <c r="IS279"/>
      <c r="IT279"/>
      <c r="IU279"/>
      <c r="IV279"/>
    </row>
    <row r="280" spans="7:256">
      <c r="G280" s="3"/>
      <c r="H280" s="3"/>
      <c r="I280" s="3"/>
      <c r="J280" s="3"/>
      <c r="IM280"/>
      <c r="IN280"/>
      <c r="IO280"/>
      <c r="IP280"/>
      <c r="IQ280"/>
      <c r="IR280"/>
      <c r="IS280"/>
      <c r="IT280"/>
      <c r="IU280"/>
      <c r="IV280"/>
    </row>
    <row r="281" spans="7:256">
      <c r="G281" s="3"/>
      <c r="H281" s="3"/>
      <c r="I281" s="3"/>
      <c r="J281" s="3"/>
      <c r="IM281"/>
      <c r="IN281"/>
      <c r="IO281"/>
      <c r="IP281"/>
      <c r="IQ281"/>
      <c r="IR281"/>
      <c r="IS281"/>
      <c r="IT281"/>
      <c r="IU281"/>
      <c r="IV281"/>
    </row>
    <row r="282" spans="7:256">
      <c r="G282" s="3"/>
      <c r="H282" s="3"/>
      <c r="I282" s="3"/>
      <c r="J282" s="3"/>
      <c r="IM282"/>
      <c r="IN282"/>
      <c r="IO282"/>
      <c r="IP282"/>
      <c r="IQ282"/>
      <c r="IR282"/>
      <c r="IS282"/>
      <c r="IT282"/>
      <c r="IU282"/>
      <c r="IV282"/>
    </row>
    <row r="283" spans="7:256">
      <c r="G283" s="3"/>
      <c r="H283" s="3"/>
      <c r="I283" s="3"/>
      <c r="J283" s="3"/>
      <c r="IM283"/>
      <c r="IN283"/>
      <c r="IO283"/>
      <c r="IP283"/>
      <c r="IQ283"/>
      <c r="IR283"/>
      <c r="IS283"/>
      <c r="IT283"/>
      <c r="IU283"/>
      <c r="IV283"/>
    </row>
    <row r="284" spans="7:256">
      <c r="G284" s="3"/>
      <c r="H284" s="3"/>
      <c r="I284" s="3"/>
      <c r="J284" s="3"/>
      <c r="IM284"/>
      <c r="IN284"/>
      <c r="IO284"/>
      <c r="IP284"/>
      <c r="IQ284"/>
      <c r="IR284"/>
      <c r="IS284"/>
      <c r="IT284"/>
      <c r="IU284"/>
      <c r="IV284"/>
    </row>
    <row r="285" spans="7:256">
      <c r="G285" s="3"/>
      <c r="H285" s="3"/>
      <c r="I285" s="3"/>
      <c r="J285" s="3"/>
      <c r="IM285"/>
      <c r="IN285"/>
      <c r="IO285"/>
      <c r="IP285"/>
      <c r="IQ285"/>
      <c r="IR285"/>
      <c r="IS285"/>
      <c r="IT285"/>
      <c r="IU285"/>
      <c r="IV285"/>
    </row>
    <row r="286" spans="7:256">
      <c r="G286" s="3"/>
      <c r="H286" s="3"/>
      <c r="I286" s="3"/>
      <c r="J286" s="3"/>
      <c r="IM286"/>
      <c r="IN286"/>
      <c r="IO286"/>
      <c r="IP286"/>
      <c r="IQ286"/>
      <c r="IR286"/>
      <c r="IS286"/>
      <c r="IT286"/>
      <c r="IU286"/>
      <c r="IV286"/>
    </row>
    <row r="287" spans="7:256">
      <c r="G287" s="3"/>
      <c r="H287" s="3"/>
      <c r="I287" s="3"/>
      <c r="J287" s="3"/>
      <c r="IM287"/>
      <c r="IN287"/>
      <c r="IO287"/>
      <c r="IP287"/>
      <c r="IQ287"/>
      <c r="IR287"/>
      <c r="IS287"/>
      <c r="IT287"/>
      <c r="IU287"/>
      <c r="IV287"/>
    </row>
    <row r="288" spans="7:256">
      <c r="G288" s="3"/>
      <c r="H288" s="3"/>
      <c r="I288" s="3"/>
      <c r="J288" s="3"/>
      <c r="IM288"/>
      <c r="IN288"/>
      <c r="IO288"/>
      <c r="IP288"/>
      <c r="IQ288"/>
      <c r="IR288"/>
      <c r="IS288"/>
      <c r="IT288"/>
      <c r="IU288"/>
      <c r="IV288"/>
    </row>
    <row r="289" spans="7:256">
      <c r="G289" s="3"/>
      <c r="H289" s="3"/>
      <c r="I289" s="3"/>
      <c r="J289" s="3"/>
      <c r="IM289"/>
      <c r="IN289"/>
      <c r="IO289"/>
      <c r="IP289"/>
      <c r="IQ289"/>
      <c r="IR289"/>
      <c r="IS289"/>
      <c r="IT289"/>
      <c r="IU289"/>
      <c r="IV289"/>
    </row>
    <row r="290" spans="7:256">
      <c r="G290" s="3"/>
      <c r="H290" s="3"/>
      <c r="I290" s="3"/>
      <c r="J290" s="3"/>
      <c r="IM290"/>
      <c r="IN290"/>
      <c r="IO290"/>
      <c r="IP290"/>
      <c r="IQ290"/>
      <c r="IR290"/>
      <c r="IS290"/>
      <c r="IT290"/>
      <c r="IU290"/>
      <c r="IV290"/>
    </row>
    <row r="291" spans="7:256">
      <c r="G291" s="3"/>
      <c r="H291" s="3"/>
      <c r="I291" s="3"/>
      <c r="J291" s="3"/>
      <c r="IM291"/>
      <c r="IN291"/>
      <c r="IO291"/>
      <c r="IP291"/>
      <c r="IQ291"/>
      <c r="IR291"/>
      <c r="IS291"/>
      <c r="IT291"/>
      <c r="IU291"/>
      <c r="IV291"/>
    </row>
    <row r="292" spans="7:256">
      <c r="G292" s="3"/>
      <c r="H292" s="3"/>
      <c r="I292" s="3"/>
      <c r="J292" s="3"/>
      <c r="IM292"/>
      <c r="IN292"/>
      <c r="IO292"/>
      <c r="IP292"/>
      <c r="IQ292"/>
      <c r="IR292"/>
      <c r="IS292"/>
      <c r="IT292"/>
      <c r="IU292"/>
      <c r="IV292"/>
    </row>
    <row r="293" spans="7:256">
      <c r="G293" s="3"/>
      <c r="H293" s="3"/>
      <c r="I293" s="3"/>
      <c r="J293" s="3"/>
      <c r="IM293"/>
      <c r="IN293"/>
      <c r="IO293"/>
      <c r="IP293"/>
      <c r="IQ293"/>
      <c r="IR293"/>
      <c r="IS293"/>
      <c r="IT293"/>
      <c r="IU293"/>
      <c r="IV293"/>
    </row>
    <row r="294" spans="7:256">
      <c r="G294" s="3"/>
      <c r="H294" s="3"/>
      <c r="I294" s="3"/>
      <c r="J294" s="3"/>
      <c r="IM294"/>
      <c r="IN294"/>
      <c r="IO294"/>
      <c r="IP294"/>
      <c r="IQ294"/>
      <c r="IR294"/>
      <c r="IS294"/>
      <c r="IT294"/>
      <c r="IU294"/>
      <c r="IV294"/>
    </row>
    <row r="295" spans="7:256">
      <c r="G295" s="3"/>
      <c r="H295" s="3"/>
      <c r="I295" s="3"/>
      <c r="J295" s="3"/>
      <c r="IM295"/>
      <c r="IN295"/>
      <c r="IO295"/>
      <c r="IP295"/>
      <c r="IQ295"/>
      <c r="IR295"/>
      <c r="IS295"/>
      <c r="IT295"/>
      <c r="IU295"/>
      <c r="IV295"/>
    </row>
    <row r="296" spans="7:256">
      <c r="G296" s="3"/>
      <c r="H296" s="3"/>
      <c r="I296" s="3"/>
      <c r="J296" s="3"/>
      <c r="IM296"/>
      <c r="IN296"/>
      <c r="IO296"/>
      <c r="IP296"/>
      <c r="IQ296"/>
      <c r="IR296"/>
      <c r="IS296"/>
      <c r="IT296"/>
      <c r="IU296"/>
      <c r="IV296"/>
    </row>
    <row r="297" spans="7:256">
      <c r="G297" s="3"/>
      <c r="H297" s="3"/>
      <c r="I297" s="3"/>
      <c r="J297" s="3"/>
      <c r="IM297"/>
      <c r="IN297"/>
      <c r="IO297"/>
      <c r="IP297"/>
      <c r="IQ297"/>
      <c r="IR297"/>
      <c r="IS297"/>
      <c r="IT297"/>
      <c r="IU297"/>
      <c r="IV297"/>
    </row>
    <row r="298" spans="7:256">
      <c r="G298" s="3"/>
      <c r="H298" s="3"/>
      <c r="I298" s="3"/>
      <c r="J298" s="3"/>
      <c r="IM298"/>
      <c r="IN298"/>
      <c r="IO298"/>
      <c r="IP298"/>
      <c r="IQ298"/>
      <c r="IR298"/>
      <c r="IS298"/>
      <c r="IT298"/>
      <c r="IU298"/>
      <c r="IV298"/>
    </row>
    <row r="299" spans="7:256">
      <c r="G299" s="3"/>
      <c r="H299" s="3"/>
      <c r="I299" s="3"/>
      <c r="J299" s="3"/>
      <c r="IM299"/>
      <c r="IN299"/>
      <c r="IO299"/>
      <c r="IP299"/>
      <c r="IQ299"/>
      <c r="IR299"/>
      <c r="IS299"/>
      <c r="IT299"/>
      <c r="IU299"/>
      <c r="IV299"/>
    </row>
    <row r="300" spans="7:256">
      <c r="G300" s="3"/>
      <c r="H300" s="3"/>
      <c r="I300" s="3"/>
      <c r="J300" s="3"/>
      <c r="IM300"/>
      <c r="IN300"/>
      <c r="IO300"/>
      <c r="IP300"/>
      <c r="IQ300"/>
      <c r="IR300"/>
      <c r="IS300"/>
      <c r="IT300"/>
      <c r="IU300"/>
      <c r="IV300"/>
    </row>
    <row r="301" spans="7:256">
      <c r="G301" s="3"/>
      <c r="H301" s="3"/>
      <c r="I301" s="3"/>
      <c r="J301" s="3"/>
      <c r="IM301"/>
      <c r="IN301"/>
      <c r="IO301"/>
      <c r="IP301"/>
      <c r="IQ301"/>
      <c r="IR301"/>
      <c r="IS301"/>
      <c r="IT301"/>
      <c r="IU301"/>
      <c r="IV301"/>
    </row>
    <row r="302" spans="7:256">
      <c r="G302" s="3"/>
      <c r="H302" s="3"/>
      <c r="I302" s="3"/>
      <c r="J302" s="3"/>
      <c r="IM302"/>
      <c r="IN302"/>
      <c r="IO302"/>
      <c r="IP302"/>
      <c r="IQ302"/>
      <c r="IR302"/>
      <c r="IS302"/>
      <c r="IT302"/>
      <c r="IU302"/>
      <c r="IV302"/>
    </row>
    <row r="303" spans="7:256">
      <c r="G303" s="3"/>
      <c r="H303" s="3"/>
      <c r="I303" s="3"/>
      <c r="J303" s="3"/>
      <c r="IM303"/>
      <c r="IN303"/>
      <c r="IO303"/>
      <c r="IP303"/>
      <c r="IQ303"/>
      <c r="IR303"/>
      <c r="IS303"/>
      <c r="IT303"/>
      <c r="IU303"/>
      <c r="IV303"/>
    </row>
    <row r="304" spans="7:256">
      <c r="G304" s="3"/>
      <c r="H304" s="3"/>
      <c r="I304" s="3"/>
      <c r="J304" s="3"/>
      <c r="IM304"/>
      <c r="IN304"/>
      <c r="IO304"/>
      <c r="IP304"/>
      <c r="IQ304"/>
      <c r="IR304"/>
      <c r="IS304"/>
      <c r="IT304"/>
      <c r="IU304"/>
      <c r="IV304"/>
    </row>
    <row r="305" spans="7:256">
      <c r="G305" s="3"/>
      <c r="H305" s="3"/>
      <c r="I305" s="3"/>
      <c r="J305" s="3"/>
      <c r="IM305"/>
      <c r="IN305"/>
      <c r="IO305"/>
      <c r="IP305"/>
      <c r="IQ305"/>
      <c r="IR305"/>
      <c r="IS305"/>
      <c r="IT305"/>
      <c r="IU305"/>
      <c r="IV305"/>
    </row>
    <row r="306" spans="7:256">
      <c r="G306" s="3"/>
      <c r="H306" s="3"/>
      <c r="I306" s="3"/>
      <c r="J306" s="3"/>
      <c r="IM306"/>
      <c r="IN306"/>
      <c r="IO306"/>
      <c r="IP306"/>
      <c r="IQ306"/>
      <c r="IR306"/>
      <c r="IS306"/>
      <c r="IT306"/>
      <c r="IU306"/>
      <c r="IV306"/>
    </row>
    <row r="307" spans="7:256">
      <c r="G307" s="3"/>
      <c r="H307" s="3"/>
      <c r="I307" s="3"/>
      <c r="J307" s="3"/>
      <c r="IM307"/>
      <c r="IN307"/>
      <c r="IO307"/>
      <c r="IP307"/>
      <c r="IQ307"/>
      <c r="IR307"/>
      <c r="IS307"/>
      <c r="IT307"/>
      <c r="IU307"/>
      <c r="IV307"/>
    </row>
    <row r="308" spans="7:256">
      <c r="G308" s="3"/>
      <c r="H308" s="3"/>
      <c r="I308" s="3"/>
      <c r="J308" s="3"/>
      <c r="IM308"/>
      <c r="IN308"/>
      <c r="IO308"/>
      <c r="IP308"/>
      <c r="IQ308"/>
      <c r="IR308"/>
      <c r="IS308"/>
      <c r="IT308"/>
      <c r="IU308"/>
      <c r="IV308"/>
    </row>
    <row r="309" spans="7:256">
      <c r="G309" s="3"/>
      <c r="H309" s="3"/>
      <c r="I309" s="3"/>
      <c r="J309" s="3"/>
      <c r="IM309"/>
      <c r="IN309"/>
      <c r="IO309"/>
      <c r="IP309"/>
      <c r="IQ309"/>
      <c r="IR309"/>
      <c r="IS309"/>
      <c r="IT309"/>
      <c r="IU309"/>
      <c r="IV309"/>
    </row>
    <row r="310" spans="7:256">
      <c r="G310" s="3"/>
      <c r="H310" s="3"/>
      <c r="I310" s="3"/>
      <c r="J310" s="3"/>
      <c r="IM310"/>
      <c r="IN310"/>
      <c r="IO310"/>
      <c r="IP310"/>
      <c r="IQ310"/>
      <c r="IR310"/>
      <c r="IS310"/>
      <c r="IT310"/>
      <c r="IU310"/>
      <c r="IV310"/>
    </row>
    <row r="311" spans="7:256">
      <c r="G311" s="3"/>
      <c r="H311" s="3"/>
      <c r="I311" s="3"/>
      <c r="J311" s="3"/>
      <c r="IM311"/>
      <c r="IN311"/>
      <c r="IO311"/>
      <c r="IP311"/>
      <c r="IQ311"/>
      <c r="IR311"/>
      <c r="IS311"/>
      <c r="IT311"/>
      <c r="IU311"/>
      <c r="IV311"/>
    </row>
    <row r="312" spans="7:256">
      <c r="G312" s="3"/>
      <c r="H312" s="3"/>
      <c r="I312" s="3"/>
      <c r="J312" s="3"/>
      <c r="IM312"/>
      <c r="IN312"/>
      <c r="IO312"/>
      <c r="IP312"/>
      <c r="IQ312"/>
      <c r="IR312"/>
      <c r="IS312"/>
      <c r="IT312"/>
      <c r="IU312"/>
      <c r="IV312"/>
    </row>
    <row r="313" spans="7:256">
      <c r="G313" s="3"/>
      <c r="H313" s="3"/>
      <c r="I313" s="3"/>
      <c r="J313" s="3"/>
      <c r="IM313"/>
      <c r="IN313"/>
      <c r="IO313"/>
      <c r="IP313"/>
      <c r="IQ313"/>
      <c r="IR313"/>
      <c r="IS313"/>
      <c r="IT313"/>
      <c r="IU313"/>
      <c r="IV313"/>
    </row>
    <row r="314" spans="7:256">
      <c r="G314" s="3"/>
      <c r="H314" s="3"/>
      <c r="I314" s="3"/>
      <c r="J314" s="3"/>
      <c r="IM314"/>
      <c r="IN314"/>
      <c r="IO314"/>
      <c r="IP314"/>
      <c r="IQ314"/>
      <c r="IR314"/>
      <c r="IS314"/>
      <c r="IT314"/>
      <c r="IU314"/>
      <c r="IV314"/>
    </row>
    <row r="315" spans="7:256">
      <c r="G315" s="3"/>
      <c r="H315" s="3"/>
      <c r="I315" s="3"/>
      <c r="J315" s="3"/>
      <c r="IM315"/>
      <c r="IN315"/>
      <c r="IO315"/>
      <c r="IP315"/>
      <c r="IQ315"/>
      <c r="IR315"/>
      <c r="IS315"/>
      <c r="IT315"/>
      <c r="IU315"/>
      <c r="IV315"/>
    </row>
    <row r="316" spans="7:256">
      <c r="G316" s="3"/>
      <c r="H316" s="3"/>
      <c r="I316" s="3"/>
      <c r="J316" s="3"/>
      <c r="IM316"/>
      <c r="IN316"/>
      <c r="IO316"/>
      <c r="IP316"/>
      <c r="IQ316"/>
      <c r="IR316"/>
      <c r="IS316"/>
      <c r="IT316"/>
      <c r="IU316"/>
      <c r="IV316"/>
    </row>
    <row r="317" spans="7:256">
      <c r="G317" s="3"/>
      <c r="H317" s="3"/>
      <c r="I317" s="3"/>
      <c r="J317" s="3"/>
      <c r="IM317"/>
      <c r="IN317"/>
      <c r="IO317"/>
      <c r="IP317"/>
      <c r="IQ317"/>
      <c r="IR317"/>
      <c r="IS317"/>
      <c r="IT317"/>
      <c r="IU317"/>
      <c r="IV317"/>
    </row>
    <row r="318" spans="7:256">
      <c r="G318" s="3"/>
      <c r="H318" s="3"/>
      <c r="I318" s="3"/>
      <c r="J318" s="3"/>
      <c r="IM318"/>
      <c r="IN318"/>
      <c r="IO318"/>
      <c r="IP318"/>
      <c r="IQ318"/>
      <c r="IR318"/>
      <c r="IS318"/>
      <c r="IT318"/>
      <c r="IU318"/>
      <c r="IV318"/>
    </row>
    <row r="319" spans="7:256">
      <c r="G319" s="3"/>
      <c r="H319" s="3"/>
      <c r="I319" s="3"/>
      <c r="J319" s="3"/>
      <c r="IM319"/>
      <c r="IN319"/>
      <c r="IO319"/>
      <c r="IP319"/>
      <c r="IQ319"/>
      <c r="IR319"/>
      <c r="IS319"/>
      <c r="IT319"/>
      <c r="IU319"/>
      <c r="IV319"/>
    </row>
    <row r="320" spans="7:256">
      <c r="G320" s="3"/>
      <c r="H320" s="3"/>
      <c r="I320" s="3"/>
      <c r="J320" s="3"/>
      <c r="IM320"/>
      <c r="IN320"/>
      <c r="IO320"/>
      <c r="IP320"/>
      <c r="IQ320"/>
      <c r="IR320"/>
      <c r="IS320"/>
      <c r="IT320"/>
      <c r="IU320"/>
      <c r="IV320"/>
    </row>
    <row r="321" spans="7:256">
      <c r="G321" s="3"/>
      <c r="H321" s="3"/>
      <c r="I321" s="3"/>
      <c r="J321" s="3"/>
      <c r="IM321"/>
      <c r="IN321"/>
      <c r="IO321"/>
      <c r="IP321"/>
      <c r="IQ321"/>
      <c r="IR321"/>
      <c r="IS321"/>
      <c r="IT321"/>
      <c r="IU321"/>
      <c r="IV321"/>
    </row>
    <row r="322" spans="7:256">
      <c r="G322" s="3"/>
      <c r="H322" s="3"/>
      <c r="I322" s="3"/>
      <c r="J322" s="3"/>
      <c r="IM322"/>
      <c r="IN322"/>
      <c r="IO322"/>
      <c r="IP322"/>
      <c r="IQ322"/>
      <c r="IR322"/>
      <c r="IS322"/>
      <c r="IT322"/>
      <c r="IU322"/>
      <c r="IV322"/>
    </row>
    <row r="323" spans="7:256">
      <c r="G323" s="3"/>
      <c r="H323" s="3"/>
      <c r="I323" s="3"/>
      <c r="J323" s="3"/>
      <c r="IM323"/>
      <c r="IN323"/>
      <c r="IO323"/>
      <c r="IP323"/>
      <c r="IQ323"/>
      <c r="IR323"/>
      <c r="IS323"/>
      <c r="IT323"/>
      <c r="IU323"/>
      <c r="IV323"/>
    </row>
    <row r="324" spans="7:256">
      <c r="G324" s="3"/>
      <c r="H324" s="3"/>
      <c r="I324" s="3"/>
      <c r="J324" s="3"/>
      <c r="IM324"/>
      <c r="IN324"/>
      <c r="IO324"/>
      <c r="IP324"/>
      <c r="IQ324"/>
      <c r="IR324"/>
      <c r="IS324"/>
      <c r="IT324"/>
      <c r="IU324"/>
      <c r="IV324"/>
    </row>
    <row r="325" spans="7:256">
      <c r="G325" s="3"/>
      <c r="H325" s="3"/>
      <c r="I325" s="3"/>
      <c r="J325" s="3"/>
      <c r="IM325"/>
      <c r="IN325"/>
      <c r="IO325"/>
      <c r="IP325"/>
      <c r="IQ325"/>
      <c r="IR325"/>
      <c r="IS325"/>
      <c r="IT325"/>
      <c r="IU325"/>
      <c r="IV325"/>
    </row>
    <row r="326" spans="7:256">
      <c r="G326" s="3"/>
      <c r="H326" s="3"/>
      <c r="I326" s="3"/>
      <c r="J326" s="3"/>
      <c r="IM326"/>
      <c r="IN326"/>
      <c r="IO326"/>
      <c r="IP326"/>
      <c r="IQ326"/>
      <c r="IR326"/>
      <c r="IS326"/>
      <c r="IT326"/>
      <c r="IU326"/>
      <c r="IV326"/>
    </row>
    <row r="327" spans="7:256">
      <c r="G327" s="3"/>
      <c r="H327" s="3"/>
      <c r="I327" s="3"/>
      <c r="J327" s="3"/>
      <c r="IM327"/>
      <c r="IN327"/>
      <c r="IO327"/>
      <c r="IP327"/>
      <c r="IQ327"/>
      <c r="IR327"/>
      <c r="IS327"/>
      <c r="IT327"/>
      <c r="IU327"/>
      <c r="IV327"/>
    </row>
    <row r="328" spans="7:256">
      <c r="G328" s="3"/>
      <c r="H328" s="3"/>
      <c r="I328" s="3"/>
      <c r="J328" s="3"/>
      <c r="IM328"/>
      <c r="IN328"/>
      <c r="IO328"/>
      <c r="IP328"/>
      <c r="IQ328"/>
      <c r="IR328"/>
      <c r="IS328"/>
      <c r="IT328"/>
      <c r="IU328"/>
      <c r="IV328"/>
    </row>
    <row r="329" spans="7:256">
      <c r="G329" s="3"/>
      <c r="H329" s="3"/>
      <c r="I329" s="3"/>
      <c r="J329" s="3"/>
      <c r="IM329"/>
      <c r="IN329"/>
      <c r="IO329"/>
      <c r="IP329"/>
      <c r="IQ329"/>
      <c r="IR329"/>
      <c r="IS329"/>
      <c r="IT329"/>
      <c r="IU329"/>
      <c r="IV329"/>
    </row>
    <row r="330" spans="7:256">
      <c r="G330" s="3"/>
      <c r="H330" s="3"/>
      <c r="I330" s="3"/>
      <c r="J330" s="3"/>
      <c r="IM330"/>
      <c r="IN330"/>
      <c r="IO330"/>
      <c r="IP330"/>
      <c r="IQ330"/>
      <c r="IR330"/>
      <c r="IS330"/>
      <c r="IT330"/>
      <c r="IU330"/>
      <c r="IV330"/>
    </row>
    <row r="331" spans="7:256">
      <c r="G331" s="3"/>
      <c r="H331" s="3"/>
      <c r="I331" s="3"/>
      <c r="J331" s="3"/>
      <c r="IM331"/>
      <c r="IN331"/>
      <c r="IO331"/>
      <c r="IP331"/>
      <c r="IQ331"/>
      <c r="IR331"/>
      <c r="IS331"/>
      <c r="IT331"/>
      <c r="IU331"/>
      <c r="IV331"/>
    </row>
    <row r="332" spans="7:256">
      <c r="G332" s="3"/>
      <c r="H332" s="3"/>
      <c r="I332" s="3"/>
      <c r="J332" s="3"/>
      <c r="IM332"/>
      <c r="IN332"/>
      <c r="IO332"/>
      <c r="IP332"/>
      <c r="IQ332"/>
      <c r="IR332"/>
      <c r="IS332"/>
      <c r="IT332"/>
      <c r="IU332"/>
      <c r="IV332"/>
    </row>
    <row r="333" spans="7:256">
      <c r="G333" s="3"/>
      <c r="H333" s="3"/>
      <c r="I333" s="3"/>
      <c r="J333" s="3"/>
      <c r="IM333"/>
      <c r="IN333"/>
      <c r="IO333"/>
      <c r="IP333"/>
      <c r="IQ333"/>
      <c r="IR333"/>
      <c r="IS333"/>
      <c r="IT333"/>
      <c r="IU333"/>
      <c r="IV333"/>
    </row>
    <row r="334" spans="7:256">
      <c r="G334" s="3"/>
      <c r="H334" s="3"/>
      <c r="I334" s="3"/>
      <c r="J334" s="3"/>
      <c r="IM334"/>
      <c r="IN334"/>
      <c r="IO334"/>
      <c r="IP334"/>
      <c r="IQ334"/>
      <c r="IR334"/>
      <c r="IS334"/>
      <c r="IT334"/>
      <c r="IU334"/>
      <c r="IV334"/>
    </row>
    <row r="335" spans="7:256">
      <c r="G335" s="3"/>
      <c r="H335" s="3"/>
      <c r="I335" s="3"/>
      <c r="J335" s="3"/>
      <c r="IM335"/>
      <c r="IN335"/>
      <c r="IO335"/>
      <c r="IP335"/>
      <c r="IQ335"/>
      <c r="IR335"/>
      <c r="IS335"/>
      <c r="IT335"/>
      <c r="IU335"/>
      <c r="IV335"/>
    </row>
    <row r="336" spans="7:256">
      <c r="G336" s="3"/>
      <c r="H336" s="3"/>
      <c r="I336" s="3"/>
      <c r="J336" s="3"/>
      <c r="IM336"/>
      <c r="IN336"/>
      <c r="IO336"/>
      <c r="IP336"/>
      <c r="IQ336"/>
      <c r="IR336"/>
      <c r="IS336"/>
      <c r="IT336"/>
      <c r="IU336"/>
      <c r="IV336"/>
    </row>
    <row r="337" spans="7:256">
      <c r="G337" s="3"/>
      <c r="H337" s="3"/>
      <c r="I337" s="3"/>
      <c r="J337" s="3"/>
      <c r="IM337"/>
      <c r="IN337"/>
      <c r="IO337"/>
      <c r="IP337"/>
      <c r="IQ337"/>
      <c r="IR337"/>
      <c r="IS337"/>
      <c r="IT337"/>
      <c r="IU337"/>
      <c r="IV337"/>
    </row>
    <row r="338" spans="7:256">
      <c r="G338" s="3"/>
      <c r="H338" s="3"/>
      <c r="I338" s="3"/>
      <c r="J338" s="3"/>
      <c r="IM338"/>
      <c r="IN338"/>
      <c r="IO338"/>
      <c r="IP338"/>
      <c r="IQ338"/>
      <c r="IR338"/>
      <c r="IS338"/>
      <c r="IT338"/>
      <c r="IU338"/>
      <c r="IV338"/>
    </row>
    <row r="339" spans="7:256">
      <c r="G339" s="3"/>
      <c r="H339" s="3"/>
      <c r="I339" s="3"/>
      <c r="J339" s="3"/>
      <c r="IM339"/>
      <c r="IN339"/>
      <c r="IO339"/>
      <c r="IP339"/>
      <c r="IQ339"/>
      <c r="IR339"/>
      <c r="IS339"/>
      <c r="IT339"/>
      <c r="IU339"/>
      <c r="IV339"/>
    </row>
    <row r="340" spans="7:256">
      <c r="G340" s="3"/>
      <c r="H340" s="3"/>
      <c r="I340" s="3"/>
      <c r="J340" s="3"/>
      <c r="IM340"/>
      <c r="IN340"/>
      <c r="IO340"/>
      <c r="IP340"/>
      <c r="IQ340"/>
      <c r="IR340"/>
      <c r="IS340"/>
      <c r="IT340"/>
      <c r="IU340"/>
      <c r="IV340"/>
    </row>
    <row r="341" spans="7:256">
      <c r="G341" s="3"/>
      <c r="H341" s="3"/>
      <c r="I341" s="3"/>
      <c r="J341" s="3"/>
      <c r="IM341"/>
      <c r="IN341"/>
      <c r="IO341"/>
      <c r="IP341"/>
      <c r="IQ341"/>
      <c r="IR341"/>
      <c r="IS341"/>
      <c r="IT341"/>
      <c r="IU341"/>
      <c r="IV341"/>
    </row>
    <row r="342" spans="7:256">
      <c r="G342" s="3"/>
      <c r="H342" s="3"/>
      <c r="I342" s="3"/>
      <c r="J342" s="3"/>
      <c r="IM342"/>
      <c r="IN342"/>
      <c r="IO342"/>
      <c r="IP342"/>
      <c r="IQ342"/>
      <c r="IR342"/>
      <c r="IS342"/>
      <c r="IT342"/>
      <c r="IU342"/>
      <c r="IV342"/>
    </row>
    <row r="343" spans="7:256">
      <c r="G343" s="3"/>
      <c r="H343" s="3"/>
      <c r="I343" s="3"/>
      <c r="J343" s="3"/>
      <c r="IM343"/>
      <c r="IN343"/>
      <c r="IO343"/>
      <c r="IP343"/>
      <c r="IQ343"/>
      <c r="IR343"/>
      <c r="IS343"/>
      <c r="IT343"/>
      <c r="IU343"/>
      <c r="IV343"/>
    </row>
    <row r="344" spans="7:256">
      <c r="G344" s="3"/>
      <c r="H344" s="3"/>
      <c r="I344" s="3"/>
      <c r="J344" s="3"/>
      <c r="IM344"/>
      <c r="IN344"/>
      <c r="IO344"/>
      <c r="IP344"/>
      <c r="IQ344"/>
      <c r="IR344"/>
      <c r="IS344"/>
      <c r="IT344"/>
      <c r="IU344"/>
      <c r="IV344"/>
    </row>
    <row r="345" spans="7:256">
      <c r="G345" s="3"/>
      <c r="H345" s="3"/>
      <c r="I345" s="3"/>
      <c r="J345" s="3"/>
      <c r="IM345"/>
      <c r="IN345"/>
      <c r="IO345"/>
      <c r="IP345"/>
      <c r="IQ345"/>
      <c r="IR345"/>
      <c r="IS345"/>
      <c r="IT345"/>
      <c r="IU345"/>
      <c r="IV345"/>
    </row>
    <row r="346" spans="7:256">
      <c r="G346" s="3"/>
      <c r="H346" s="3"/>
      <c r="I346" s="3"/>
      <c r="J346" s="3"/>
      <c r="IM346"/>
      <c r="IN346"/>
      <c r="IO346"/>
      <c r="IP346"/>
      <c r="IQ346"/>
      <c r="IR346"/>
      <c r="IS346"/>
      <c r="IT346"/>
      <c r="IU346"/>
      <c r="IV346"/>
    </row>
    <row r="347" spans="7:256">
      <c r="G347" s="3"/>
      <c r="H347" s="3"/>
      <c r="I347" s="3"/>
      <c r="J347" s="3"/>
      <c r="IM347"/>
      <c r="IN347"/>
      <c r="IO347"/>
      <c r="IP347"/>
      <c r="IQ347"/>
      <c r="IR347"/>
      <c r="IS347"/>
      <c r="IT347"/>
      <c r="IU347"/>
      <c r="IV347"/>
    </row>
    <row r="348" spans="7:256">
      <c r="G348" s="3"/>
      <c r="H348" s="3"/>
      <c r="I348" s="3"/>
      <c r="J348" s="3"/>
      <c r="IM348"/>
      <c r="IN348"/>
      <c r="IO348"/>
      <c r="IP348"/>
      <c r="IQ348"/>
      <c r="IR348"/>
      <c r="IS348"/>
      <c r="IT348"/>
      <c r="IU348"/>
      <c r="IV348"/>
    </row>
    <row r="349" spans="7:256">
      <c r="G349" s="3"/>
      <c r="H349" s="3"/>
      <c r="I349" s="3"/>
      <c r="J349" s="3"/>
      <c r="IM349"/>
      <c r="IN349"/>
      <c r="IO349"/>
      <c r="IP349"/>
      <c r="IQ349"/>
      <c r="IR349"/>
      <c r="IS349"/>
      <c r="IT349"/>
      <c r="IU349"/>
      <c r="IV349"/>
    </row>
    <row r="350" spans="7:256">
      <c r="G350" s="3"/>
      <c r="H350" s="3"/>
      <c r="I350" s="3"/>
      <c r="J350" s="3"/>
      <c r="IM350"/>
      <c r="IN350"/>
      <c r="IO350"/>
      <c r="IP350"/>
      <c r="IQ350"/>
      <c r="IR350"/>
      <c r="IS350"/>
      <c r="IT350"/>
      <c r="IU350"/>
      <c r="IV350"/>
    </row>
    <row r="351" spans="7:256">
      <c r="G351" s="3"/>
      <c r="H351" s="3"/>
      <c r="I351" s="3"/>
      <c r="J351" s="3"/>
      <c r="IM351"/>
      <c r="IN351"/>
      <c r="IO351"/>
      <c r="IP351"/>
      <c r="IQ351"/>
      <c r="IR351"/>
      <c r="IS351"/>
      <c r="IT351"/>
      <c r="IU351"/>
      <c r="IV351"/>
    </row>
    <row r="352" spans="7:256">
      <c r="G352" s="3"/>
      <c r="H352" s="3"/>
      <c r="I352" s="3"/>
      <c r="J352" s="3"/>
      <c r="IM352"/>
      <c r="IN352"/>
      <c r="IO352"/>
      <c r="IP352"/>
      <c r="IQ352"/>
      <c r="IR352"/>
      <c r="IS352"/>
      <c r="IT352"/>
      <c r="IU352"/>
      <c r="IV352"/>
    </row>
    <row r="353" spans="7:256">
      <c r="G353" s="3"/>
      <c r="H353" s="3"/>
      <c r="I353" s="3"/>
      <c r="J353" s="3"/>
      <c r="IM353"/>
      <c r="IN353"/>
      <c r="IO353"/>
      <c r="IP353"/>
      <c r="IQ353"/>
      <c r="IR353"/>
      <c r="IS353"/>
      <c r="IT353"/>
      <c r="IU353"/>
      <c r="IV353"/>
    </row>
    <row r="354" spans="7:256">
      <c r="G354" s="3"/>
      <c r="H354" s="3"/>
      <c r="I354" s="3"/>
      <c r="J354" s="3"/>
      <c r="IM354"/>
      <c r="IN354"/>
      <c r="IO354"/>
      <c r="IP354"/>
      <c r="IQ354"/>
      <c r="IR354"/>
      <c r="IS354"/>
      <c r="IT354"/>
      <c r="IU354"/>
      <c r="IV354"/>
    </row>
    <row r="355" spans="7:256">
      <c r="G355" s="3"/>
      <c r="H355" s="3"/>
      <c r="I355" s="3"/>
      <c r="J355" s="3"/>
      <c r="IM355"/>
      <c r="IN355"/>
      <c r="IO355"/>
      <c r="IP355"/>
      <c r="IQ355"/>
      <c r="IR355"/>
      <c r="IS355"/>
      <c r="IT355"/>
      <c r="IU355"/>
      <c r="IV355"/>
    </row>
    <row r="356" spans="7:256">
      <c r="G356" s="3"/>
      <c r="H356" s="3"/>
      <c r="I356" s="3"/>
      <c r="J356" s="3"/>
      <c r="IM356"/>
      <c r="IN356"/>
      <c r="IO356"/>
      <c r="IP356"/>
      <c r="IQ356"/>
      <c r="IR356"/>
      <c r="IS356"/>
      <c r="IT356"/>
      <c r="IU356"/>
      <c r="IV356"/>
    </row>
    <row r="357" spans="7:256">
      <c r="G357" s="3"/>
      <c r="H357" s="3"/>
      <c r="I357" s="3"/>
      <c r="J357" s="3"/>
      <c r="IM357"/>
      <c r="IN357"/>
      <c r="IO357"/>
      <c r="IP357"/>
      <c r="IQ357"/>
      <c r="IR357"/>
      <c r="IS357"/>
      <c r="IT357"/>
      <c r="IU357"/>
      <c r="IV357"/>
    </row>
    <row r="358" spans="7:256">
      <c r="G358" s="3"/>
      <c r="H358" s="3"/>
      <c r="I358" s="3"/>
      <c r="J358" s="3"/>
      <c r="IM358"/>
      <c r="IN358"/>
      <c r="IO358"/>
      <c r="IP358"/>
      <c r="IQ358"/>
      <c r="IR358"/>
      <c r="IS358"/>
      <c r="IT358"/>
      <c r="IU358"/>
      <c r="IV358"/>
    </row>
    <row r="359" spans="7:256">
      <c r="G359" s="3"/>
      <c r="H359" s="3"/>
      <c r="I359" s="3"/>
      <c r="J359" s="3"/>
      <c r="IM359"/>
      <c r="IN359"/>
      <c r="IO359"/>
      <c r="IP359"/>
      <c r="IQ359"/>
      <c r="IR359"/>
      <c r="IS359"/>
      <c r="IT359"/>
      <c r="IU359"/>
      <c r="IV359"/>
    </row>
    <row r="360" spans="7:256">
      <c r="G360" s="3"/>
      <c r="H360" s="3"/>
      <c r="I360" s="3"/>
      <c r="J360" s="3"/>
      <c r="IM360"/>
      <c r="IN360"/>
      <c r="IO360"/>
      <c r="IP360"/>
      <c r="IQ360"/>
      <c r="IR360"/>
      <c r="IS360"/>
      <c r="IT360"/>
      <c r="IU360"/>
      <c r="IV360"/>
    </row>
    <row r="361" spans="7:256">
      <c r="G361" s="3"/>
      <c r="H361" s="3"/>
      <c r="I361" s="3"/>
      <c r="J361" s="3"/>
      <c r="IM361"/>
      <c r="IN361"/>
      <c r="IO361"/>
      <c r="IP361"/>
      <c r="IQ361"/>
      <c r="IR361"/>
      <c r="IS361"/>
      <c r="IT361"/>
      <c r="IU361"/>
      <c r="IV361"/>
    </row>
    <row r="362" spans="7:256">
      <c r="G362" s="3"/>
      <c r="H362" s="3"/>
      <c r="I362" s="3"/>
      <c r="J362" s="3"/>
      <c r="IM362"/>
      <c r="IN362"/>
      <c r="IO362"/>
      <c r="IP362"/>
      <c r="IQ362"/>
      <c r="IR362"/>
      <c r="IS362"/>
      <c r="IT362"/>
      <c r="IU362"/>
      <c r="IV362"/>
    </row>
    <row r="363" spans="7:256">
      <c r="G363" s="3"/>
      <c r="H363" s="3"/>
      <c r="I363" s="3"/>
      <c r="J363" s="3"/>
      <c r="IM363"/>
      <c r="IN363"/>
      <c r="IO363"/>
      <c r="IP363"/>
      <c r="IQ363"/>
      <c r="IR363"/>
      <c r="IS363"/>
      <c r="IT363"/>
      <c r="IU363"/>
      <c r="IV363"/>
    </row>
    <row r="364" spans="7:256">
      <c r="G364" s="3"/>
      <c r="H364" s="3"/>
      <c r="I364" s="3"/>
      <c r="J364" s="3"/>
      <c r="IM364"/>
      <c r="IN364"/>
      <c r="IO364"/>
      <c r="IP364"/>
      <c r="IQ364"/>
      <c r="IR364"/>
      <c r="IS364"/>
      <c r="IT364"/>
      <c r="IU364"/>
      <c r="IV364"/>
    </row>
    <row r="365" spans="7:256">
      <c r="G365" s="3"/>
      <c r="H365" s="3"/>
      <c r="I365" s="3"/>
      <c r="J365" s="3"/>
      <c r="IM365"/>
      <c r="IN365"/>
      <c r="IO365"/>
      <c r="IP365"/>
      <c r="IQ365"/>
      <c r="IR365"/>
      <c r="IS365"/>
      <c r="IT365"/>
      <c r="IU365"/>
      <c r="IV365"/>
    </row>
    <row r="366" spans="7:256">
      <c r="G366" s="3"/>
      <c r="H366" s="3"/>
      <c r="I366" s="3"/>
      <c r="J366" s="3"/>
      <c r="IM366"/>
      <c r="IN366"/>
      <c r="IO366"/>
      <c r="IP366"/>
      <c r="IQ366"/>
      <c r="IR366"/>
      <c r="IS366"/>
      <c r="IT366"/>
      <c r="IU366"/>
      <c r="IV366"/>
    </row>
    <row r="367" spans="7:256">
      <c r="G367" s="3"/>
      <c r="H367" s="3"/>
      <c r="I367" s="3"/>
      <c r="J367" s="3"/>
      <c r="IM367"/>
      <c r="IN367"/>
      <c r="IO367"/>
      <c r="IP367"/>
      <c r="IQ367"/>
      <c r="IR367"/>
      <c r="IS367"/>
      <c r="IT367"/>
      <c r="IU367"/>
      <c r="IV367"/>
    </row>
    <row r="368" spans="7:256">
      <c r="G368" s="3"/>
      <c r="H368" s="3"/>
      <c r="I368" s="3"/>
      <c r="J368" s="3"/>
      <c r="IM368"/>
      <c r="IN368"/>
      <c r="IO368"/>
      <c r="IP368"/>
      <c r="IQ368"/>
      <c r="IR368"/>
      <c r="IS368"/>
      <c r="IT368"/>
      <c r="IU368"/>
      <c r="IV368"/>
    </row>
    <row r="369" spans="7:256">
      <c r="G369" s="3"/>
      <c r="H369" s="3"/>
      <c r="I369" s="3"/>
      <c r="J369" s="3"/>
      <c r="IM369"/>
      <c r="IN369"/>
      <c r="IO369"/>
      <c r="IP369"/>
      <c r="IQ369"/>
      <c r="IR369"/>
      <c r="IS369"/>
      <c r="IT369"/>
      <c r="IU369"/>
      <c r="IV369"/>
    </row>
    <row r="370" spans="7:256">
      <c r="G370" s="3"/>
      <c r="H370" s="3"/>
      <c r="I370" s="3"/>
      <c r="J370" s="3"/>
      <c r="IM370"/>
      <c r="IN370"/>
      <c r="IO370"/>
      <c r="IP370"/>
      <c r="IQ370"/>
      <c r="IR370"/>
      <c r="IS370"/>
      <c r="IT370"/>
      <c r="IU370"/>
      <c r="IV370"/>
    </row>
    <row r="371" spans="7:256">
      <c r="G371" s="3"/>
      <c r="H371" s="3"/>
      <c r="I371" s="3"/>
      <c r="J371" s="3"/>
      <c r="IM371"/>
      <c r="IN371"/>
      <c r="IO371"/>
      <c r="IP371"/>
      <c r="IQ371"/>
      <c r="IR371"/>
      <c r="IS371"/>
      <c r="IT371"/>
      <c r="IU371"/>
      <c r="IV371"/>
    </row>
    <row r="372" spans="7:256">
      <c r="G372" s="3"/>
      <c r="H372" s="3"/>
      <c r="I372" s="3"/>
      <c r="J372" s="3"/>
      <c r="IM372"/>
      <c r="IN372"/>
      <c r="IO372"/>
      <c r="IP372"/>
      <c r="IQ372"/>
      <c r="IR372"/>
      <c r="IS372"/>
      <c r="IT372"/>
      <c r="IU372"/>
      <c r="IV372"/>
    </row>
    <row r="373" spans="7:256">
      <c r="G373" s="3"/>
      <c r="H373" s="3"/>
      <c r="I373" s="3"/>
      <c r="J373" s="3"/>
      <c r="IM373"/>
      <c r="IN373"/>
      <c r="IO373"/>
      <c r="IP373"/>
      <c r="IQ373"/>
      <c r="IR373"/>
      <c r="IS373"/>
      <c r="IT373"/>
      <c r="IU373"/>
      <c r="IV373"/>
    </row>
    <row r="374" spans="7:256">
      <c r="G374" s="3"/>
      <c r="H374" s="3"/>
      <c r="I374" s="3"/>
      <c r="J374" s="3"/>
      <c r="IM374"/>
      <c r="IN374"/>
      <c r="IO374"/>
      <c r="IP374"/>
      <c r="IQ374"/>
      <c r="IR374"/>
      <c r="IS374"/>
      <c r="IT374"/>
      <c r="IU374"/>
      <c r="IV374"/>
    </row>
    <row r="375" spans="7:256">
      <c r="G375" s="3"/>
      <c r="H375" s="3"/>
      <c r="I375" s="3"/>
      <c r="J375" s="3"/>
      <c r="IM375"/>
      <c r="IN375"/>
      <c r="IO375"/>
      <c r="IP375"/>
      <c r="IQ375"/>
      <c r="IR375"/>
      <c r="IS375"/>
      <c r="IT375"/>
      <c r="IU375"/>
      <c r="IV375"/>
    </row>
    <row r="376" spans="7:256">
      <c r="G376" s="3"/>
      <c r="H376" s="3"/>
      <c r="I376" s="3"/>
      <c r="J376" s="3"/>
      <c r="IM376"/>
      <c r="IN376"/>
      <c r="IO376"/>
      <c r="IP376"/>
      <c r="IQ376"/>
      <c r="IR376"/>
      <c r="IS376"/>
      <c r="IT376"/>
      <c r="IU376"/>
      <c r="IV376"/>
    </row>
    <row r="377" spans="7:256">
      <c r="G377" s="3"/>
      <c r="H377" s="3"/>
      <c r="I377" s="3"/>
      <c r="J377" s="3"/>
      <c r="IM377"/>
      <c r="IN377"/>
      <c r="IO377"/>
      <c r="IP377"/>
      <c r="IQ377"/>
      <c r="IR377"/>
      <c r="IS377"/>
      <c r="IT377"/>
      <c r="IU377"/>
      <c r="IV377"/>
    </row>
    <row r="378" spans="7:256">
      <c r="G378" s="3"/>
      <c r="H378" s="3"/>
      <c r="I378" s="3"/>
      <c r="J378" s="3"/>
      <c r="IM378"/>
      <c r="IN378"/>
      <c r="IO378"/>
      <c r="IP378"/>
      <c r="IQ378"/>
      <c r="IR378"/>
      <c r="IS378"/>
      <c r="IT378"/>
      <c r="IU378"/>
      <c r="IV378"/>
    </row>
    <row r="379" spans="7:256">
      <c r="G379" s="3"/>
      <c r="H379" s="3"/>
      <c r="I379" s="3"/>
      <c r="J379" s="3"/>
      <c r="IM379"/>
      <c r="IN379"/>
      <c r="IO379"/>
      <c r="IP379"/>
      <c r="IQ379"/>
      <c r="IR379"/>
      <c r="IS379"/>
      <c r="IT379"/>
      <c r="IU379"/>
      <c r="IV379"/>
    </row>
    <row r="380" spans="7:256">
      <c r="G380" s="3"/>
      <c r="H380" s="3"/>
      <c r="I380" s="3"/>
      <c r="J380" s="3"/>
      <c r="IM380"/>
      <c r="IN380"/>
      <c r="IO380"/>
      <c r="IP380"/>
      <c r="IQ380"/>
      <c r="IR380"/>
      <c r="IS380"/>
      <c r="IT380"/>
      <c r="IU380"/>
      <c r="IV380"/>
    </row>
    <row r="381" spans="7:256">
      <c r="G381" s="3"/>
      <c r="H381" s="3"/>
      <c r="I381" s="3"/>
      <c r="J381" s="3"/>
      <c r="IM381"/>
      <c r="IN381"/>
      <c r="IO381"/>
      <c r="IP381"/>
      <c r="IQ381"/>
      <c r="IR381"/>
      <c r="IS381"/>
      <c r="IT381"/>
      <c r="IU381"/>
      <c r="IV381"/>
    </row>
    <row r="382" spans="7:256">
      <c r="G382" s="3"/>
      <c r="H382" s="3"/>
      <c r="I382" s="3"/>
      <c r="J382" s="3"/>
      <c r="IM382"/>
      <c r="IN382"/>
      <c r="IO382"/>
      <c r="IP382"/>
      <c r="IQ382"/>
      <c r="IR382"/>
      <c r="IS382"/>
      <c r="IT382"/>
      <c r="IU382"/>
      <c r="IV382"/>
    </row>
    <row r="383" spans="7:256">
      <c r="G383" s="3"/>
      <c r="H383" s="3"/>
      <c r="I383" s="3"/>
      <c r="J383" s="3"/>
      <c r="IM383"/>
      <c r="IN383"/>
      <c r="IO383"/>
      <c r="IP383"/>
      <c r="IQ383"/>
      <c r="IR383"/>
      <c r="IS383"/>
      <c r="IT383"/>
      <c r="IU383"/>
      <c r="IV383"/>
    </row>
    <row r="384" spans="7:256">
      <c r="G384" s="3"/>
      <c r="H384" s="3"/>
      <c r="I384" s="3"/>
      <c r="J384" s="3"/>
      <c r="IM384"/>
      <c r="IN384"/>
      <c r="IO384"/>
      <c r="IP384"/>
      <c r="IQ384"/>
      <c r="IR384"/>
      <c r="IS384"/>
      <c r="IT384"/>
      <c r="IU384"/>
      <c r="IV384"/>
    </row>
    <row r="385" spans="7:256">
      <c r="G385" s="3"/>
      <c r="H385" s="3"/>
      <c r="I385" s="3"/>
      <c r="J385" s="3"/>
      <c r="IM385"/>
      <c r="IN385"/>
      <c r="IO385"/>
      <c r="IP385"/>
      <c r="IQ385"/>
      <c r="IR385"/>
      <c r="IS385"/>
      <c r="IT385"/>
      <c r="IU385"/>
      <c r="IV385"/>
    </row>
    <row r="386" spans="7:256">
      <c r="G386" s="3"/>
      <c r="H386" s="3"/>
      <c r="I386" s="3"/>
      <c r="J386" s="3"/>
      <c r="IM386"/>
      <c r="IN386"/>
      <c r="IO386"/>
      <c r="IP386"/>
      <c r="IQ386"/>
      <c r="IR386"/>
      <c r="IS386"/>
      <c r="IT386"/>
      <c r="IU386"/>
      <c r="IV386"/>
    </row>
    <row r="387" spans="7:256">
      <c r="G387" s="3"/>
      <c r="H387" s="3"/>
      <c r="I387" s="3"/>
      <c r="J387" s="3"/>
      <c r="IM387"/>
      <c r="IN387"/>
      <c r="IO387"/>
      <c r="IP387"/>
      <c r="IQ387"/>
      <c r="IR387"/>
      <c r="IS387"/>
      <c r="IT387"/>
      <c r="IU387"/>
      <c r="IV387"/>
    </row>
    <row r="388" spans="7:256">
      <c r="G388" s="3"/>
      <c r="H388" s="3"/>
      <c r="I388" s="3"/>
      <c r="J388" s="3"/>
      <c r="IM388"/>
      <c r="IN388"/>
      <c r="IO388"/>
      <c r="IP388"/>
      <c r="IQ388"/>
      <c r="IR388"/>
      <c r="IS388"/>
      <c r="IT388"/>
      <c r="IU388"/>
      <c r="IV388"/>
    </row>
    <row r="389" spans="7:256">
      <c r="G389" s="3"/>
      <c r="H389" s="3"/>
      <c r="I389" s="3"/>
      <c r="J389" s="3"/>
      <c r="IM389"/>
      <c r="IN389"/>
      <c r="IO389"/>
      <c r="IP389"/>
      <c r="IQ389"/>
      <c r="IR389"/>
      <c r="IS389"/>
      <c r="IT389"/>
      <c r="IU389"/>
      <c r="IV389"/>
    </row>
    <row r="390" spans="7:256">
      <c r="G390" s="3"/>
      <c r="H390" s="3"/>
      <c r="I390" s="3"/>
      <c r="J390" s="3"/>
      <c r="IM390"/>
      <c r="IN390"/>
      <c r="IO390"/>
      <c r="IP390"/>
      <c r="IQ390"/>
      <c r="IR390"/>
      <c r="IS390"/>
      <c r="IT390"/>
      <c r="IU390"/>
      <c r="IV390"/>
    </row>
    <row r="391" spans="7:256">
      <c r="G391" s="3"/>
      <c r="H391" s="3"/>
      <c r="I391" s="3"/>
      <c r="J391" s="3"/>
      <c r="IM391"/>
      <c r="IN391"/>
      <c r="IO391"/>
      <c r="IP391"/>
      <c r="IQ391"/>
      <c r="IR391"/>
      <c r="IS391"/>
      <c r="IT391"/>
      <c r="IU391"/>
      <c r="IV391"/>
    </row>
    <row r="392" spans="7:256">
      <c r="G392" s="3"/>
      <c r="H392" s="3"/>
      <c r="I392" s="3"/>
      <c r="J392" s="3"/>
      <c r="IM392"/>
      <c r="IN392"/>
      <c r="IO392"/>
      <c r="IP392"/>
      <c r="IQ392"/>
      <c r="IR392"/>
      <c r="IS392"/>
      <c r="IT392"/>
      <c r="IU392"/>
      <c r="IV392"/>
    </row>
    <row r="393" spans="7:256">
      <c r="G393" s="3"/>
      <c r="H393" s="3"/>
      <c r="I393" s="3"/>
      <c r="J393" s="3"/>
      <c r="IM393"/>
      <c r="IN393"/>
      <c r="IO393"/>
      <c r="IP393"/>
      <c r="IQ393"/>
      <c r="IR393"/>
      <c r="IS393"/>
      <c r="IT393"/>
      <c r="IU393"/>
      <c r="IV393"/>
    </row>
    <row r="394" spans="7:256">
      <c r="G394" s="3"/>
      <c r="H394" s="3"/>
      <c r="I394" s="3"/>
      <c r="J394" s="3"/>
      <c r="IM394"/>
      <c r="IN394"/>
      <c r="IO394"/>
      <c r="IP394"/>
      <c r="IQ394"/>
      <c r="IR394"/>
      <c r="IS394"/>
      <c r="IT394"/>
      <c r="IU394"/>
      <c r="IV394"/>
    </row>
    <row r="395" spans="7:256">
      <c r="G395" s="3"/>
      <c r="H395" s="3"/>
      <c r="I395" s="3"/>
      <c r="J395" s="3"/>
      <c r="IM395"/>
      <c r="IN395"/>
      <c r="IO395"/>
      <c r="IP395"/>
      <c r="IQ395"/>
      <c r="IR395"/>
      <c r="IS395"/>
      <c r="IT395"/>
      <c r="IU395"/>
      <c r="IV395"/>
    </row>
    <row r="396" spans="7:256">
      <c r="G396" s="3"/>
      <c r="H396" s="3"/>
      <c r="I396" s="3"/>
      <c r="J396" s="3"/>
      <c r="IM396"/>
      <c r="IN396"/>
      <c r="IO396"/>
      <c r="IP396"/>
      <c r="IQ396"/>
      <c r="IR396"/>
      <c r="IS396"/>
      <c r="IT396"/>
      <c r="IU396"/>
      <c r="IV396"/>
    </row>
    <row r="397" spans="7:256">
      <c r="G397" s="3"/>
      <c r="H397" s="3"/>
      <c r="I397" s="3"/>
      <c r="J397" s="3"/>
      <c r="IM397"/>
      <c r="IN397"/>
      <c r="IO397"/>
      <c r="IP397"/>
      <c r="IQ397"/>
      <c r="IR397"/>
      <c r="IS397"/>
      <c r="IT397"/>
      <c r="IU397"/>
      <c r="IV397"/>
    </row>
    <row r="398" spans="7:256">
      <c r="G398" s="3"/>
      <c r="H398" s="3"/>
      <c r="I398" s="3"/>
      <c r="J398" s="3"/>
      <c r="IM398"/>
      <c r="IN398"/>
      <c r="IO398"/>
      <c r="IP398"/>
      <c r="IQ398"/>
      <c r="IR398"/>
      <c r="IS398"/>
      <c r="IT398"/>
      <c r="IU398"/>
      <c r="IV398"/>
    </row>
    <row r="399" spans="7:256">
      <c r="G399" s="3"/>
      <c r="H399" s="3"/>
      <c r="I399" s="3"/>
      <c r="J399" s="3"/>
      <c r="IM399"/>
      <c r="IN399"/>
      <c r="IO399"/>
      <c r="IP399"/>
      <c r="IQ399"/>
      <c r="IR399"/>
      <c r="IS399"/>
      <c r="IT399"/>
      <c r="IU399"/>
      <c r="IV399"/>
    </row>
    <row r="400" spans="7:256">
      <c r="G400" s="3"/>
      <c r="H400" s="3"/>
      <c r="I400" s="3"/>
      <c r="J400" s="3"/>
      <c r="IM400"/>
      <c r="IN400"/>
      <c r="IO400"/>
      <c r="IP400"/>
      <c r="IQ400"/>
      <c r="IR400"/>
      <c r="IS400"/>
      <c r="IT400"/>
      <c r="IU400"/>
      <c r="IV400"/>
    </row>
    <row r="401" spans="7:256">
      <c r="G401" s="3"/>
      <c r="H401" s="3"/>
      <c r="I401" s="3"/>
      <c r="J401" s="3"/>
      <c r="IM401"/>
      <c r="IN401"/>
      <c r="IO401"/>
      <c r="IP401"/>
      <c r="IQ401"/>
      <c r="IR401"/>
      <c r="IS401"/>
      <c r="IT401"/>
      <c r="IU401"/>
      <c r="IV401"/>
    </row>
  </sheetData>
  <mergeCells count="1">
    <mergeCell ref="A1:I1"/>
  </mergeCells>
  <pageMargins left="0.313888888888889" right="0.313888888888889" top="0.55" bottom="0.471527777777778" header="0.510416666666667" footer="0.510416666666667"/>
  <pageSetup paperSize="256" scale="9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个人订单</vt:lpstr>
      <vt:lpstr>订单集合页</vt:lpstr>
      <vt:lpstr>小包订单页</vt:lpstr>
      <vt:lpstr>小包合集页</vt:lpstr>
      <vt:lpstr>每日生产清单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2015-08-21T09:46:00Z</dcterms:created>
  <dcterms:modified xsi:type="dcterms:W3CDTF">2015-10-24T22:42:27Z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2052-9.1.0.5012</vt:lpwstr>
  </property>
  <property fmtid="{D5CDD505-2E9C-101B-9397-08002B2CF9AE}" pid="3" name="KSOReadingLayout">
    <vt:bool>false</vt:bool>
  </property>
</Properties>
</file>